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Work\dtac_documents\"/>
    </mc:Choice>
  </mc:AlternateContent>
  <xr:revisionPtr revIDLastSave="0" documentId="13_ncr:1_{FC9691D0-14E4-42EA-8C27-F5A898190B59}" xr6:coauthVersionLast="44" xr6:coauthVersionMax="45" xr10:uidLastSave="{00000000-0000-0000-0000-000000000000}"/>
  <bookViews>
    <workbookView xWindow="-120" yWindow="-120" windowWidth="20730" windowHeight="11160" firstSheet="2" activeTab="4" xr2:uid="{00000000-000D-0000-FFFF-FFFF00000000}"/>
  </bookViews>
  <sheets>
    <sheet name="Master list" sheetId="4" r:id="rId1"/>
    <sheet name="CDRS" sheetId="3" r:id="rId2"/>
    <sheet name="NON-CDRS" sheetId="5" r:id="rId3"/>
    <sheet name="NON_CDR_Ph1.1" sheetId="6" r:id="rId4"/>
    <sheet name="CDR_Ph1.1" sheetId="7" r:id="rId5"/>
  </sheets>
  <definedNames>
    <definedName name="_xlnm._FilterDatabase" localSheetId="1" hidden="1">CDRS!$1:$1</definedName>
    <definedName name="_xlnm._FilterDatabase" localSheetId="3" hidden="1">NON_CDR_Ph1.1!$A$1:$M$339</definedName>
    <definedName name="_xlnm._FilterDatabase" localSheetId="2" hidden="1">'NON-CDRS'!$A$1:$N$67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4" i="7" l="1"/>
  <c r="F23" i="7"/>
  <c r="F22" i="7"/>
  <c r="F21" i="7"/>
  <c r="F20" i="7"/>
  <c r="F19" i="7"/>
  <c r="F18" i="7"/>
  <c r="F17" i="7"/>
  <c r="F16" i="7"/>
  <c r="F15" i="7"/>
  <c r="F14" i="7"/>
  <c r="F13" i="7"/>
  <c r="F12" i="7"/>
  <c r="F11" i="7"/>
  <c r="F10" i="7"/>
  <c r="F9" i="7"/>
  <c r="F8" i="7"/>
  <c r="F7" i="7"/>
  <c r="F6" i="7"/>
  <c r="F5" i="7"/>
  <c r="F4" i="7"/>
  <c r="F3" i="7"/>
  <c r="F2" i="7"/>
  <c r="F205" i="6" l="1"/>
  <c r="F233" i="6" l="1"/>
  <c r="F3" i="6" l="1"/>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2" i="6"/>
  <c r="H13" i="5" l="1"/>
  <c r="G13" i="5"/>
  <c r="F13" i="5"/>
  <c r="D13" i="5"/>
  <c r="H14" i="5"/>
  <c r="G14" i="5"/>
  <c r="F14" i="5"/>
  <c r="D14" i="5"/>
  <c r="H15" i="5"/>
  <c r="G15" i="5"/>
  <c r="F15" i="5"/>
  <c r="D15" i="5"/>
  <c r="H16" i="5"/>
  <c r="G16" i="5"/>
  <c r="F16" i="5"/>
  <c r="D16" i="5"/>
  <c r="H17" i="5"/>
  <c r="G17" i="5"/>
  <c r="F17" i="5"/>
  <c r="D17" i="5"/>
  <c r="G21" i="5"/>
  <c r="F21" i="5"/>
  <c r="D21" i="5"/>
  <c r="G22" i="5"/>
  <c r="F22" i="5"/>
  <c r="D22" i="5"/>
  <c r="G23" i="5"/>
  <c r="F23" i="5"/>
  <c r="D23" i="5"/>
  <c r="G24" i="5"/>
  <c r="F24" i="5"/>
  <c r="D24" i="5"/>
  <c r="G25" i="5"/>
  <c r="F25" i="5"/>
  <c r="D25" i="5"/>
  <c r="D15" i="4" l="1"/>
</calcChain>
</file>

<file path=xl/sharedStrings.xml><?xml version="1.0" encoding="utf-8"?>
<sst xmlns="http://schemas.openxmlformats.org/spreadsheetml/2006/main" count="3350" uniqueCount="1037">
  <si>
    <t xml:space="preserve">Sr no </t>
  </si>
  <si>
    <t>Source system</t>
  </si>
  <si>
    <t>Integration</t>
  </si>
  <si>
    <t xml:space="preserve"># of  Feeds </t>
  </si>
  <si>
    <t>DI Spec approved Date (dd/mm/yyyy)</t>
  </si>
  <si>
    <t>DI Spec present in Sharepoint Path</t>
  </si>
  <si>
    <t xml:space="preserve">DI Spec present in Sharepoint filename </t>
  </si>
  <si>
    <t>CCB</t>
  </si>
  <si>
    <t>file based</t>
  </si>
  <si>
    <t>https://wipro365.sharepoint.com/:f:/r/sites/ku-account-6139/Telenor%20AEP/Telenor_AEP_Documents_Repository/DTAC-AEP-BI2020/DTAC_Repository/SourceSystem_Track/dtacSourceSystem/ISD_DTAC_Applications/Signedoff?csf=1&amp;e=w4OUl9</t>
  </si>
  <si>
    <t>DTAC_CCB_Interface Requirement Specifications_v1.4.docx</t>
  </si>
  <si>
    <t>CBS-Mediation</t>
  </si>
  <si>
    <t>DTAC_CBS_Interface Requirement Specifications_v1.2.docx</t>
  </si>
  <si>
    <t>Device Supply Chain/Discovery</t>
  </si>
  <si>
    <t>DTAC_DeviceSupplyChain_Interface Requirement Specifications_v1.3.docx</t>
  </si>
  <si>
    <t>DMS/DRS</t>
  </si>
  <si>
    <t>DTAC_DMS_Interface Requirement Specifications_v1.3.docx</t>
  </si>
  <si>
    <t>CMP</t>
  </si>
  <si>
    <t>DTAC_CMP_Interface Requirement Specifications_v1.5.docx</t>
  </si>
  <si>
    <t>MD-Mediation</t>
  </si>
  <si>
    <t>DTAC_MD_Interface Requirement Specifications_v1.3.docx</t>
  </si>
  <si>
    <t>MDD</t>
  </si>
  <si>
    <t>DTAC_MDD_Interface Requirement Specifications_v1.2.docx</t>
  </si>
  <si>
    <t>DNA</t>
  </si>
  <si>
    <t>DTAC_DNA_Interface Requirement Specifications_v1.2.docx</t>
  </si>
  <si>
    <t>PRM</t>
  </si>
  <si>
    <t>DTAC_PRM_Interface Requirement Specifications_v1.4.docx</t>
  </si>
  <si>
    <t>ERSVC</t>
  </si>
  <si>
    <t>DTAC_ESRVC_Interface Requirement Specifications_v1.3.docx</t>
  </si>
  <si>
    <t>ERFLL</t>
  </si>
  <si>
    <t>DTAC_ERFLL_Interface Requirement Specifications_v1.3.docx</t>
  </si>
  <si>
    <t>USSD</t>
  </si>
  <si>
    <t>17/9/2019</t>
  </si>
  <si>
    <t>DTAC_USSD_Interface Requirement Specifications_v1.3.docx</t>
  </si>
  <si>
    <t>Total &gt;&gt;</t>
  </si>
  <si>
    <t>vou</t>
  </si>
  <si>
    <t>Source System Name</t>
  </si>
  <si>
    <t>CDR Name</t>
  </si>
  <si>
    <t>Unit</t>
  </si>
  <si>
    <t>2018 Data Volume</t>
  </si>
  <si>
    <t>2019 Data Volume on 20190926</t>
  </si>
  <si>
    <t>2020 Data Volume</t>
  </si>
  <si>
    <t>2021 Data Volume</t>
  </si>
  <si>
    <t>2022 Data Volume</t>
  </si>
  <si>
    <t>Stored On</t>
  </si>
  <si>
    <t>Type</t>
  </si>
  <si>
    <t>Frequency</t>
  </si>
  <si>
    <t>Product Line</t>
  </si>
  <si>
    <t>File Name</t>
  </si>
  <si>
    <t>Desc</t>
  </si>
  <si>
    <t>Feed Order/SS wise</t>
  </si>
  <si>
    <t>CBS</t>
  </si>
  <si>
    <t>CDR_REC_DTN</t>
  </si>
  <si>
    <t>GBs Per Day</t>
  </si>
  <si>
    <t>HDFS</t>
  </si>
  <si>
    <t>CDR -transactional</t>
  </si>
  <si>
    <t>5 Mins</t>
  </si>
  <si>
    <t>Prepaid</t>
  </si>
  <si>
    <t>rec&lt;YYYYMMDD&gt;_*_*.unl</t>
  </si>
  <si>
    <t>All VOICE rated CDR's for Prepaid subscriber</t>
  </si>
  <si>
    <t>-</t>
  </si>
  <si>
    <t>CDR_OREC_DTN</t>
  </si>
  <si>
    <t>Postpaid</t>
  </si>
  <si>
    <t>orec&lt;YYYYMMDD&gt;_*_*.unl</t>
  </si>
  <si>
    <t>All VOICE rated CDR's for Postpaid subscriber</t>
  </si>
  <si>
    <t>CDR_DATA_DTN</t>
  </si>
  <si>
    <t>data&lt;YYYYMMDD&gt;_*_*.unl</t>
  </si>
  <si>
    <t>All DATA rated CDR's for Prepaid subscriber</t>
  </si>
  <si>
    <t>CDR_ODATA_DTN</t>
  </si>
  <si>
    <t>odata&lt;YYYYMMDD&gt;_*_*.unl</t>
  </si>
  <si>
    <t>All DATA rated CDR's for Postpaid subscriber</t>
  </si>
  <si>
    <t>CDR_SMS_DTN</t>
  </si>
  <si>
    <t>sms&lt;YYYYMMDD&gt;_*_*.unl</t>
  </si>
  <si>
    <t>All SMS rated CDR's for Prepaid suscriber</t>
  </si>
  <si>
    <t>CDR_OSMS_DTN</t>
  </si>
  <si>
    <t>osms&lt;YYYYMMDD&gt;_*_*.unl</t>
  </si>
  <si>
    <t>All SMS rated CDR's for Postpaid suscriber</t>
  </si>
  <si>
    <t>CDR_MON_DTN</t>
  </si>
  <si>
    <t>mon&lt;YYYYMMDD&gt;_*_*.unl</t>
  </si>
  <si>
    <t>The mon CDR records the information about the monthly fee or the bonus of Prepaid  subscriber</t>
  </si>
  <si>
    <t>CDR_OMON_DTN</t>
  </si>
  <si>
    <t>omon&lt;YYYYMMDD&gt;_*_*.unl</t>
  </si>
  <si>
    <t>All CDR records the information about the monthly fee or the bonus  for Postpaid subscriber</t>
  </si>
  <si>
    <t>CDR_MGR_DTN</t>
  </si>
  <si>
    <t>mgr&lt;YYYYMMDD&gt;_*_*.unl</t>
  </si>
  <si>
    <t>The mgr CDR records the information about management charging of Prepaid</t>
  </si>
  <si>
    <t>CDR_OMGR_DTN</t>
  </si>
  <si>
    <t>omgr&lt;YYYYMMDD&gt;_*_*.unl</t>
  </si>
  <si>
    <t>The mgr CDR records the information about management charging of Postpaid</t>
  </si>
  <si>
    <t>CDR_VOU_DTN</t>
  </si>
  <si>
    <t>vou&lt;YYYYMMDD&gt;_*_*.unl</t>
  </si>
  <si>
    <t>All recharge/bonus transactions for Prepaid subscriber</t>
  </si>
  <si>
    <t>CDR_GFT_DTN</t>
  </si>
  <si>
    <t>gft&lt;YYYYMMDD&gt;_*_*.unl</t>
  </si>
  <si>
    <t>All bonus/freebies related transactions for Prepaid subscriber</t>
  </si>
  <si>
    <t>CDR_OGFT_DTN</t>
  </si>
  <si>
    <t>ogft&lt;YYYYMMDD&gt;_*_*.unl</t>
  </si>
  <si>
    <t>All bonus/freebies related transactions for Postpaid subscriber</t>
  </si>
  <si>
    <t>CDR_CLR_DTN</t>
  </si>
  <si>
    <t>Prepaid/Postpaid</t>
  </si>
  <si>
    <t>clr&lt;YYYYMMDD&gt;_*_*.unl</t>
  </si>
  <si>
    <t>All balance forfeit related transactions</t>
  </si>
  <si>
    <t>CDR_RETURN_DTN</t>
  </si>
  <si>
    <t>return&lt;YYYYMMDD&gt;_*_*.unl</t>
  </si>
  <si>
    <t>All Loan (ECB)  return transactions</t>
  </si>
  <si>
    <t>CDR_OFREEUACC_DTN</t>
  </si>
  <si>
    <t>OFreeUAcc&lt;YYYYMMDD&gt;_*_*.unl</t>
  </si>
  <si>
    <t>free resource CDR of a subscriber for granted free resources and expired free resources and upon the change of free resource during bill cycle switch.</t>
  </si>
  <si>
    <t>CDR_CONTENT_DTN</t>
  </si>
  <si>
    <t>content&lt;YYYYMMDD&gt;_*_*.unl</t>
  </si>
  <si>
    <t>The content CDR records the information about content purchase by the Prepaid subscriber.</t>
  </si>
  <si>
    <t>CDR_OCONTENT_DTN</t>
  </si>
  <si>
    <t>ocontent&lt;YYYYMMDD&gt;_*_*.unl</t>
  </si>
  <si>
    <t>The content CDR records the information about content purchase by the postpaid subscriber.</t>
  </si>
  <si>
    <t>CDR_MMS_DTN</t>
  </si>
  <si>
    <t>mms&lt;YYYYMMDD&gt;_*_*.unl</t>
  </si>
  <si>
    <t>The mms CDR records the information about the multimedia message of Prepaid</t>
  </si>
  <si>
    <t>CDR_OMMS_DTN</t>
  </si>
  <si>
    <t>omms&lt;YYYYMMDD&gt;_*_*.unl</t>
  </si>
  <si>
    <t>The mms CDR records the information about the multimedia message of Postpaid</t>
  </si>
  <si>
    <t>CDR_FILL_FEE_DTN</t>
  </si>
  <si>
    <t>fill&lt;YYYYMMDD&gt;_*_*.unl</t>
  </si>
  <si>
    <t>The fillfee CDR records the debt repayment either in partial or full recovery of prepaid</t>
  </si>
  <si>
    <t>CDR_F_MON_DTN</t>
  </si>
  <si>
    <t>f_mon&lt;YYYYMMDD&gt;_*_*.unl</t>
  </si>
  <si>
    <t>Fail Transaction of CDR records the information about the monthly fee and the bonus</t>
  </si>
  <si>
    <t>USSD_CDR</t>
  </si>
  <si>
    <t>Once a Day</t>
  </si>
  <si>
    <t>99XXXXX_YYYYMMDD.inc</t>
  </si>
  <si>
    <t>USSD CDR transaction</t>
  </si>
  <si>
    <t>MD (Mediation)</t>
  </si>
  <si>
    <t>USAGE_IVR</t>
  </si>
  <si>
    <t>[File Sequence].DAT  ( ex. 4312573893.DAT )</t>
  </si>
  <si>
    <t>IVR free call that it was not load into CBS</t>
  </si>
  <si>
    <t>USAGE_FREE_Voice</t>
  </si>
  <si>
    <t>[File Sequence].DAT  ( ex. 1342573893.DAT )</t>
  </si>
  <si>
    <t>Voice free call that it was not load into CBS for Prepaid Subscribers</t>
  </si>
  <si>
    <t>USAGE_FREE_Data</t>
  </si>
  <si>
    <t>[File Sequence].DAT  ( ex. 1342573894.DAT )</t>
  </si>
  <si>
    <t>Data usage for usage that charge on some unlimited package which they are not loaded into CBS for Prepaid Subscribers</t>
  </si>
  <si>
    <t>OUSAGE_FREE</t>
  </si>
  <si>
    <t>[File Sequence].DAT  ( ex. 1342574779.DAT )</t>
  </si>
  <si>
    <t>Voice free call that it was not load into CBS for Postpaid Subscribers</t>
  </si>
  <si>
    <t>OUSAGE_DATA</t>
  </si>
  <si>
    <t>[File Sequence].DAT  ( ex. 1342574997.DAT )</t>
  </si>
  <si>
    <t>Data usage for usage that charge on some unlimited package which they are not loaded into CBS for Postpaid Subscribers</t>
  </si>
  <si>
    <t>PRM_INACTIVE</t>
  </si>
  <si>
    <t>Vertica</t>
  </si>
  <si>
    <t>prm_inactive&lt;YYYYMMDD&gt;_*_*.DAT</t>
  </si>
  <si>
    <t xml:space="preserve">This holds CDR’s that are rerated and marks the CDR of the subscriber as Inactive. </t>
  </si>
  <si>
    <t>PRM_IR_IDD_REC</t>
  </si>
  <si>
    <t>Prepaid / Postpaid</t>
  </si>
  <si>
    <t>prm_ir_idd_record&lt;YYYYMMDD&gt;_*_*.DAT</t>
  </si>
  <si>
    <t>This CDR file is generated when the IR IDD settlement happens. This file format is common for prepaid and postpaid.</t>
  </si>
  <si>
    <t>PRM_NON_PAYMENT</t>
  </si>
  <si>
    <t>prm_non_payment&lt;YYYYMMDD&gt;_*_*.DAT</t>
  </si>
  <si>
    <t>When the subscriber doesn’t make payment, PRM doesn’t settle those CDRs and marks those CDRs as pending and write these CDRs as Non payment CDRs.</t>
  </si>
  <si>
    <t>PRM_REV_SHARE</t>
  </si>
  <si>
    <t xml:space="preserve">Prepaid </t>
  </si>
  <si>
    <t>prm_rev_share&lt;YYYYMMDD&gt;_*_*.DAT</t>
  </si>
  <si>
    <t>This CDR file is generated when the prepaid partner settlement happens.</t>
  </si>
  <si>
    <t>PRM_REV_SHARE_POST</t>
  </si>
  <si>
    <t>prm_rev_share_post&lt;YYYYMMDD&gt;_*_*.DAT</t>
  </si>
  <si>
    <t>This CDR file is generated when the postpaid partner settlement happens. This dump file will also contain the write-off CDR.</t>
  </si>
  <si>
    <t>PRM_TAP_DATA_REC</t>
  </si>
  <si>
    <t>prm_tap_data_record&lt;YYYYMMDD&gt;_*_*.DAT</t>
  </si>
  <si>
    <t>This CDR file is generated when the Tap data settlement happens.
This file format is common for prepaid and postpaid.</t>
  </si>
  <si>
    <t>Feed Name</t>
  </si>
  <si>
    <t>BLL_BILLCYCLEID_DTN</t>
  </si>
  <si>
    <t>MBs Per Day</t>
  </si>
  <si>
    <t>VERTICA</t>
  </si>
  <si>
    <t>Master</t>
  </si>
  <si>
    <t>&lt;YYYYMMDD&gt;_BILLCYCLEID_*</t>
  </si>
  <si>
    <t>This table dumps the list of all billcycle id present in system</t>
  </si>
  <si>
    <t>SOF_EXPIRED_SUBSCR_DTN</t>
  </si>
  <si>
    <t>&lt;YYYYMMDD&gt;_Expired_Subscriber_*_*</t>
  </si>
  <si>
    <t>switch off/expire subscription</t>
  </si>
  <si>
    <t>CBS_BMP_CBE_SUBSCR_DTN</t>
  </si>
  <si>
    <t>Transaction</t>
  </si>
  <si>
    <t>&lt;YYYYMMDD&gt;_bmp_cbe_subscriber_*.DAT</t>
  </si>
  <si>
    <t>subscriber main dump</t>
  </si>
  <si>
    <t>BLL_CHARGE_DTN</t>
  </si>
  <si>
    <t>&lt;YYYYMMDD&gt;_BLL_CHARGE_*.DAT</t>
  </si>
  <si>
    <t>This table dumps keeps the information of bill data at charge level after bill run. This table will get data from sum_pos (unbilled data), apply tax, apply billing discount and produce the bill charge data.</t>
  </si>
  <si>
    <t>BLL_DATA_DTN</t>
  </si>
  <si>
    <t>&lt;YYYYMMDD&gt;_BLL_DATA_*.DAT</t>
  </si>
  <si>
    <t>This table keeps the accumulated information for one billcycleid. The input to this table is bill_charge, all the charges are summarized to get total charge amount or total invoice amount.</t>
  </si>
  <si>
    <t>BLL_SUM_POS_DTN</t>
  </si>
  <si>
    <t>&lt;YYYYMMDD&gt;_SUM_POS_*.DAT</t>
  </si>
  <si>
    <t>This table has the accumulated unbilled/billed charge amount per usage service type, per subaccount type, per offer code, per offer order code.</t>
  </si>
  <si>
    <t>CBS_ACCOUNT_DTN</t>
  </si>
  <si>
    <t>&lt;YYYYMMDD&gt;_ACCOUNT_*.DAT</t>
  </si>
  <si>
    <t>The file is used for obtaining account information and is associated with the accountkey field.</t>
  </si>
  <si>
    <t>AR_WRITEOFF_LOG_DTN</t>
  </si>
  <si>
    <t>&lt;YYYYMMDD&gt;_ar_writeoff_log_*.DAT</t>
  </si>
  <si>
    <t>Writeoff History</t>
  </si>
  <si>
    <t>AR_REFUND_DTN</t>
  </si>
  <si>
    <t>&lt;YYYYMMDD&gt;_ar_refund_*.DAT</t>
  </si>
  <si>
    <t>Refund transaction for DTN system</t>
  </si>
  <si>
    <t>AR_PAYMENT</t>
  </si>
  <si>
    <t>&lt;YYYYMMDD&gt;_ar_payment_*.DAT</t>
  </si>
  <si>
    <t>Payment record detail for DTN system</t>
  </si>
  <si>
    <t>AR_PAYMENT_DTN</t>
  </si>
  <si>
    <t>Payment record detail for DTAC system</t>
  </si>
  <si>
    <t>AR_LOG_TRX_DTN</t>
  </si>
  <si>
    <t>&lt;YYYYMMDD&gt;_ar_log_trx_[0-9][0-9][0-9].DAT</t>
  </si>
  <si>
    <t>AR Transaction record</t>
  </si>
  <si>
    <t>AR_LOG_TRX_DETAIL_DTN</t>
  </si>
  <si>
    <t>&lt;YYYYMMDD&gt;_ar_log_trx_detail_*.DAT</t>
  </si>
  <si>
    <t>AR Transaction detail record</t>
  </si>
  <si>
    <t>AR_LOG_REQUEST_DTN</t>
  </si>
  <si>
    <t>&lt;YYYYMMDD&gt;_AR_LOG_REQUEST_*.DAT</t>
  </si>
  <si>
    <t>AR Audit Transaction Request Log</t>
  </si>
  <si>
    <t>AR_INVOICE_DTN</t>
  </si>
  <si>
    <t>&lt;YYYYMMDD&gt;_ar_invoice_[0-9][0-9][0-9]*.DAT</t>
  </si>
  <si>
    <t>Invoice History for all Postpaid subscribers</t>
  </si>
  <si>
    <t>AR_INVOICE_DETAIL_DTN</t>
  </si>
  <si>
    <t>&lt;YYYYMMDD&gt;_ar_invoice_detail_*.DAT</t>
  </si>
  <si>
    <t>Invoice detail History for all Postpaid subscribers</t>
  </si>
  <si>
    <t>AR_CUST_PRINT_SRC_DTN</t>
  </si>
  <si>
    <t>&lt;YYYYMMDD&gt;_AR_CUST_PRINT_SRC_&lt;YYYYMM&gt;_*.DAT</t>
  </si>
  <si>
    <t>Postpaid Receipt History</t>
  </si>
  <si>
    <t>AR_CUST_EXT_PRT_SRC_DTN</t>
  </si>
  <si>
    <t>&lt;YYYYMMDD&gt;_AR_CUST_EXT_PRINT_SRC_&lt;YYYYMM&gt;_*.DAT</t>
  </si>
  <si>
    <t>Prepaid Receipt History</t>
  </si>
  <si>
    <t>AR_CUST_EVC_PRT_SRC_DTN</t>
  </si>
  <si>
    <t>&lt;YYYYMMDD&gt;_AR_CUST_EVC_PRINT_SRC_*_*.DAT</t>
  </si>
  <si>
    <t>Retailer, MNP and Other receipt History</t>
  </si>
  <si>
    <t>AR_CUST_CHEQUE_PMT_DTN</t>
  </si>
  <si>
    <t>&lt;YYYYMMDD&gt;_AR_CUST_CHEQUE_PAYMENT_*.DAT</t>
  </si>
  <si>
    <t>Cheque Payment record detail</t>
  </si>
  <si>
    <t>AR_CREDIT_LOG_DTN</t>
  </si>
  <si>
    <t>&lt;YYYYMMDD&gt;_ar_credit_log_*.DAT</t>
  </si>
  <si>
    <t>AR outstanding credit log of DTN account</t>
  </si>
  <si>
    <t>AR_CREDIT_BALANCE_DTN</t>
  </si>
  <si>
    <t>&lt;YYYYMMDD&gt;_ar_credit_balance_*.DAT</t>
  </si>
  <si>
    <t>Outstanding Ageing data for Postpaid subscribers for DTN system</t>
  </si>
  <si>
    <t>AR_AUTOPAY_RESPONSE_DTN</t>
  </si>
  <si>
    <t>&lt;YYYYMMDD&gt;_AR_AUTOPAY_RESPONSE_*.DAT</t>
  </si>
  <si>
    <t>Autopay response from Bank</t>
  </si>
  <si>
    <t>AR_AUTOPAY_REQUEST_DTN</t>
  </si>
  <si>
    <t>&lt;YYYYMMDD&gt;_AR_AUTOPAY_REQUEST_*.DAT</t>
  </si>
  <si>
    <t>Autopay request to Bank</t>
  </si>
  <si>
    <t>cs_dual_detl</t>
  </si>
  <si>
    <t>cs_dual_detl.dat</t>
  </si>
  <si>
    <t>Store the dual bill account information</t>
  </si>
  <si>
    <t>cs_dual_mast</t>
  </si>
  <si>
    <t>cs_dual_mast.dat</t>
  </si>
  <si>
    <t>Store the summary of dual bill account information</t>
  </si>
  <si>
    <t>cs_pkgp_pcn</t>
  </si>
  <si>
    <t>cs_pkgp_pcn.dat</t>
  </si>
  <si>
    <t>package group master</t>
  </si>
  <si>
    <t>cs_pkpl_pcn</t>
  </si>
  <si>
    <t>cs_pkpl_pcn.dat</t>
  </si>
  <si>
    <t>package plan master</t>
  </si>
  <si>
    <t>ah_hist</t>
  </si>
  <si>
    <t>ah_hist_00_01.dat</t>
  </si>
  <si>
    <t>Change log about all activity about customer and subscriber. Example change customer name , change addrees, change sim , change bill day etc.</t>
  </si>
  <si>
    <t>cs_csad</t>
  </si>
  <si>
    <t>cs_csad_00_01.dat</t>
  </si>
  <si>
    <t>Store customer address both legal , mailing and write off address.</t>
  </si>
  <si>
    <t>cs_cust</t>
  </si>
  <si>
    <t>cs_cust_00_01.dat</t>
  </si>
  <si>
    <t>Store customer information. (name, id number, status etc)</t>
  </si>
  <si>
    <t>cs_spkd_pcn</t>
  </si>
  <si>
    <t>cs_spkd_pcn_*_01.dat</t>
  </si>
  <si>
    <t>Information about subscription package by subscriber</t>
  </si>
  <si>
    <t>rd_card</t>
  </si>
  <si>
    <t>rd_card_00_01.dat</t>
  </si>
  <si>
    <t>SIM card information (card number &amp; IMSI)</t>
  </si>
  <si>
    <t>cs_cust_pmtn</t>
  </si>
  <si>
    <t>cs_cust_pmtn.dat</t>
  </si>
  <si>
    <t>Store offer promotion in account level.</t>
  </si>
  <si>
    <t>cs_spkd_pass_[00-09]</t>
  </si>
  <si>
    <t>cs_spkd_pass_[0-9][0-9]_[0-1][0-2].dat</t>
  </si>
  <si>
    <t>Prepaid one day package subscription</t>
  </si>
  <si>
    <t>cs_subr_pcn</t>
  </si>
  <si>
    <t>cs_subr_pcn_*_01.dat</t>
  </si>
  <si>
    <t>Subscription profile</t>
  </si>
  <si>
    <t>rd_telp</t>
  </si>
  <si>
    <t>rd_telp_00_01.dat</t>
  </si>
  <si>
    <t>mobile number information</t>
  </si>
  <si>
    <t>cs_sbsp_pcn</t>
  </si>
  <si>
    <t>cs_sbsp_pcn_*_01.dat</t>
  </si>
  <si>
    <t>Suspend subscriber transaction</t>
  </si>
  <si>
    <t>cs_ssvd_pcn_[00-09]</t>
  </si>
  <si>
    <t>cs_ssvd_pcn_*_01.dat</t>
  </si>
  <si>
    <t xml:space="preserve">Service subscription status </t>
  </si>
  <si>
    <t>cs_corp_mast</t>
  </si>
  <si>
    <t>cs_corp_mast.dat</t>
  </si>
  <si>
    <t>Store information of corporate group (corporate company), corporate group name,</t>
  </si>
  <si>
    <t>cs_dual_addr</t>
  </si>
  <si>
    <t>cs_dual_addr.dat</t>
  </si>
  <si>
    <t>Store address of corporate dual bill account.</t>
  </si>
  <si>
    <t>CAMPAIGNINFO</t>
  </si>
  <si>
    <t>YYYYMMDD_UA_Campaign.dat</t>
  </si>
  <si>
    <t>Store CMT campaign meta data provided by user and basic information. Example campaign name , campaign owner , when campaign is created.</t>
  </si>
  <si>
    <t>CAMPAIGNOFFER</t>
  </si>
  <si>
    <t>YYYYMMDD_UA_Offer.dat</t>
  </si>
  <si>
    <t>CMT Campaign offer information</t>
  </si>
  <si>
    <t>RESPONSEHIST_SUBR</t>
  </si>
  <si>
    <t>YYYYMMDD_ CM_INTERIM_RESPONSE_SUBR.dat</t>
  </si>
  <si>
    <t>CMT batch campaign response in subscriber level</t>
  </si>
  <si>
    <t>DTLCONTACTHIST_SUBR</t>
  </si>
  <si>
    <t>YYYYMMDD_UA_DetlContactHistory_Subr.dat</t>
  </si>
  <si>
    <t>Store detail contact transaction of CMT campaign in subscriber contact level</t>
  </si>
  <si>
    <t>CONTACTHIST_SUBR</t>
  </si>
  <si>
    <t>YYYYMMDD_UA_ContactHistory_Subr.dat</t>
  </si>
  <si>
    <t>Store contact transaction of CMT campaign in subscriber contact level</t>
  </si>
  <si>
    <t>SIFT_ENG_HISTORY_CONTACTS</t>
  </si>
  <si>
    <t>SIFT_ENG_HISTORY_CONTACTS_&lt;YYYYMMDD&gt;.txt</t>
  </si>
  <si>
    <t>Store CMP campaign contact transaction</t>
  </si>
  <si>
    <t>SIFT_ENG_HISTORY_RESPONSES</t>
  </si>
  <si>
    <t>SIFT_ENG_HISTORY_RESPONSES_&lt;YYYYMMDD&gt;.txt</t>
  </si>
  <si>
    <t>Store CMP campaign response transaction</t>
  </si>
  <si>
    <t>sift_offer_reporting_data</t>
  </si>
  <si>
    <t>SIFT_GENERIC_REPORTING_DATA_&lt;YYYYMMDD&gt;.txt</t>
  </si>
  <si>
    <t>Store generic parameter of CMP transaction both contact and response</t>
  </si>
  <si>
    <t>SIFT_OFFER_REPORTING_DATA</t>
  </si>
  <si>
    <t>SIFT_OFFER_REPORTING_DATA_&lt;YYYYMMDD&gt;.txt</t>
  </si>
  <si>
    <t>Store parameter which depend on offer of CMP transaction both contact and response</t>
  </si>
  <si>
    <t>Device Supply Chain</t>
  </si>
  <si>
    <t>DCVRY_SELL_IN</t>
  </si>
  <si>
    <t>SELLIN_&lt;YYYYMMDD&gt;_*.dat</t>
  </si>
  <si>
    <t>Device sell in transaction</t>
  </si>
  <si>
    <t>DCVRY_SELL_OUT</t>
  </si>
  <si>
    <t>SELLOUT_&lt;YYYYMMDD&gt;*.dat</t>
  </si>
  <si>
    <t>Device sell out transaction</t>
  </si>
  <si>
    <t>DMS</t>
  </si>
  <si>
    <t>DMS_INVENTORY</t>
  </si>
  <si>
    <t>DMS_INVENTORY_&lt;YYYYMMDD&gt;</t>
  </si>
  <si>
    <t>This table is used to store the Inventory of the all channel partner.</t>
  </si>
  <si>
    <t>DMS_ORDER_ITEM</t>
  </si>
  <si>
    <t>DMS_ORDER_ITEM_&lt;YYYYMMDD&gt;</t>
  </si>
  <si>
    <t>This table is used to store the Purchase Order, Sales Order, Stock Transfer, Stock Adjustment, Goods Receipts, Sales Return, Purchase Return, Inventory allocation and Inventory Return Detail level details for all channel profile.</t>
  </si>
  <si>
    <t>DMS_ORDER_HEADER</t>
  </si>
  <si>
    <t>DMS_ORDER_HEADER_&lt;YYYYMMDD&gt;</t>
  </si>
  <si>
    <t>This table is used to store the Purchase Order, Sales Order, Stock Transfer, Stock Adjustment, Goods Receipts, Sales Return, Purchase Return, Inventory allocation and Inventory Return Header level details for all channel profile.</t>
  </si>
  <si>
    <t>DRS_OMS_RTR_BALANCE</t>
  </si>
  <si>
    <t>DRS_OMS_RTR_BALANCE_&lt;YYYYMMDD&gt;.txt</t>
  </si>
  <si>
    <t>RTR Balance stock (Online Store)</t>
  </si>
  <si>
    <t>DRS_OMS_SELLIN</t>
  </si>
  <si>
    <t>DRS_OMS_SELLIN_&lt;YYYYMMDD&gt;.txt</t>
  </si>
  <si>
    <t>Sell in from OMS (Online Store)</t>
  </si>
  <si>
    <t>DRS_OMS_SELLOUT</t>
  </si>
  <si>
    <t>DRS_OMS_SELLOUT_&lt;YYYYMMDD&gt;.txt</t>
  </si>
  <si>
    <t>Sell in return from OMS (Online Store)</t>
  </si>
  <si>
    <t>DRS_OMS_SELLIN_RETURN</t>
  </si>
  <si>
    <t>DRS_OMS_SELLIN_RETURN_&lt;YYYYMMDD&gt;.txt</t>
  </si>
  <si>
    <t>Sell out from OMS (Online Store)</t>
  </si>
  <si>
    <t>DEVICE_PROFILE</t>
  </si>
  <si>
    <t>&lt;YYYYMMDD&gt;_DEVICE_PROFILE.DAT</t>
  </si>
  <si>
    <t>current Device (IMEI) for each mobile number</t>
  </si>
  <si>
    <t>HP_ER_ACCT_BLNC</t>
  </si>
  <si>
    <t>HP_ER_ACCT_BLNC_&lt;YYYYMMDD&gt;</t>
  </si>
  <si>
    <t>E-Refill balance amount by partner</t>
  </si>
  <si>
    <t>HP_ER_RECTIFY</t>
  </si>
  <si>
    <t>HP_ER_RECTIFY_&lt;YYYYMMDD&gt;</t>
  </si>
  <si>
    <t>Happy online e-refill recfify 
**EDW Used only withdraw transaction</t>
  </si>
  <si>
    <t>HP_ER_TRX</t>
  </si>
  <si>
    <t>HP_ER_TRX_&lt;YYYYMMDD&gt;</t>
  </si>
  <si>
    <t>Sales Transaction (Happy Online)</t>
  </si>
  <si>
    <t>ESRVC</t>
  </si>
  <si>
    <t>DTAC_REWARD_PAYMENT</t>
  </si>
  <si>
    <t>dtac_reward_payment_&lt;YYYYMMDD&gt;</t>
  </si>
  <si>
    <t>Online reward payment transaction</t>
  </si>
  <si>
    <t>MDD_OFFER_LOG</t>
  </si>
  <si>
    <t>&lt;YYYYMMDD&gt;_MDD_OFFER_LOG.TXT</t>
  </si>
  <si>
    <t>list of subscriber who log on to eService</t>
  </si>
  <si>
    <t>USSD_ALL_TRANS</t>
  </si>
  <si>
    <t>USSD*_&lt;YYYYMMDD&gt;.txt ( ex. USSD19X_20190804.txt,
USSDFsp_20190804.txt,
USSDReward_20190804.txt )</t>
  </si>
  <si>
    <t>USSD log transaction</t>
  </si>
  <si>
    <t>2020 Data Volume (IN MB)</t>
  </si>
  <si>
    <t>Blank</t>
  </si>
  <si>
    <t>CBS_ACCTTYPE_RANGE_DTN</t>
  </si>
  <si>
    <t>cbs_accounttype_range</t>
  </si>
  <si>
    <t>CBS_CBE_POLICY_DTN</t>
  </si>
  <si>
    <t>&lt;YYYYMMDD&gt;_CBE_Policy_*</t>
  </si>
  <si>
    <t>CBS_OCS_ONEOFFFEE_DTN</t>
  </si>
  <si>
    <t>&lt;YYYYMMDD&gt;_OCS_OneOffFeeTree_*</t>
  </si>
  <si>
    <t>CBS_OFFER_RANGE_DTN</t>
  </si>
  <si>
    <t>cbs_offer_range</t>
  </si>
  <si>
    <t>CBS_PDM_IARTAB_DTN</t>
  </si>
  <si>
    <t>&lt;YYYYMMDD&gt;_PDM_IARTAB_*</t>
  </si>
  <si>
    <t>CBS_PDM_IRPTAB_DTN</t>
  </si>
  <si>
    <t>&lt;YYYYMMDD&gt;_pdm_irptab_*</t>
  </si>
  <si>
    <t>CBS_PDM_LK_ICP_IR_DTN</t>
  </si>
  <si>
    <t>&lt;YYYYMMDD&gt;_pdm_lk_icp_ir_*</t>
  </si>
  <si>
    <t>CBS_POLICYATTR_DTN</t>
  </si>
  <si>
    <t>&lt;YYYYMMDD&gt;_PolicyAttr_*</t>
  </si>
  <si>
    <t>CBS_PRODUCTEXTATTR_DTN</t>
  </si>
  <si>
    <t>&lt;YYYYMMDD&gt;_TS_PRODUCTEXTATTR*</t>
  </si>
  <si>
    <t>CBS_PRODUCT_RANGE</t>
  </si>
  <si>
    <t>cbs_product_range</t>
  </si>
  <si>
    <t>CBS_TS_PODETAIL_DTN</t>
  </si>
  <si>
    <t>&lt;YYYYMMDD&gt;_TS_PODetail_*</t>
  </si>
  <si>
    <t>CBS_TS_POEXTATTR_DTN</t>
  </si>
  <si>
    <t>&lt;YYYYMMDD&gt;_TS_POExtattr_*</t>
  </si>
  <si>
    <t>CBS_TS_PRODPRICEPLN_DTN</t>
  </si>
  <si>
    <t>&lt;YYYYMMDD&gt;_TS_ProdPricePlan_*</t>
  </si>
  <si>
    <t>CBS_TS_PRODUCTOFFER_DTN</t>
  </si>
  <si>
    <t>&lt;YYYYMMDD&gt;_TS_ProductOffer_*</t>
  </si>
  <si>
    <t>CBS_TS_PRODUCTSPEC_DTN</t>
  </si>
  <si>
    <t>&lt;YYYYMMDD&gt;_TS_ProductSpec_*</t>
  </si>
  <si>
    <t>CBS_TS_TIERRENTLIST_DTN</t>
  </si>
  <si>
    <t>&lt;YYYYMMDD&gt;_TS_TIERRENTLIST_*</t>
  </si>
  <si>
    <t>CBS_RESULT_CODE</t>
  </si>
  <si>
    <t>cbs_result_code</t>
  </si>
  <si>
    <t>CS_GRUP_PACK</t>
  </si>
  <si>
    <t>cs_grup_pack_*</t>
  </si>
  <si>
    <t>BANKGW</t>
  </si>
  <si>
    <t>CBS_BANK_CODE</t>
  </si>
  <si>
    <t>cbs_bank_code_*</t>
  </si>
  <si>
    <t>HPTR_COMP_ADDR</t>
  </si>
  <si>
    <t>HPTR_COMP_ADDR_&lt;YYYYMMDD&gt;</t>
  </si>
  <si>
    <t>HPTR_COMP_PRFL</t>
  </si>
  <si>
    <t>HPTR_COMP_PRFL_&lt;YYYYMMDD&gt;</t>
  </si>
  <si>
    <t>HPTR_NODE_COMP_PRFL</t>
  </si>
  <si>
    <t>HPTR_NODE_COMP_PRFL_&lt;YYYYMMDD&gt;</t>
  </si>
  <si>
    <t>HPTR_NODE_USER_PRFL</t>
  </si>
  <si>
    <t>HPTR_NODE_USER_PRFL_&lt;YYYYMMDD&gt;</t>
  </si>
  <si>
    <t>HPTR_USER_PRFL</t>
  </si>
  <si>
    <t>HPTR_USER_PRFL_&lt;YYYYMMDD&gt;</t>
  </si>
  <si>
    <t>HPUMPTR_RTR</t>
  </si>
  <si>
    <t>HPUMPTR_RTR_&lt;YYYYMMDD&gt;</t>
  </si>
  <si>
    <t>HP_PMNT_CHNL</t>
  </si>
  <si>
    <t>HP_PMNT_CHNL_&lt;YYYYMMDD&gt;</t>
  </si>
  <si>
    <t>HP_RTR_COMP_ADDR</t>
  </si>
  <si>
    <t>HP_RTR_COMP_ADDR_&lt;YYYYMMDD&gt;</t>
  </si>
  <si>
    <t>HP_RTR_COMP_PRFL</t>
  </si>
  <si>
    <t>HP_RTR_COMP_PRFL_&lt;YYYYMMDD&gt;</t>
  </si>
  <si>
    <t>HP_RTR_USER_PRFL</t>
  </si>
  <si>
    <t>HP_RTR_USER_PRFL_&lt;YYYYMMDD&gt;</t>
  </si>
  <si>
    <t>HP_TPUP_SCHM</t>
  </si>
  <si>
    <t>HP_TPUP_SCHM_&lt;YYYYMMDD&gt;</t>
  </si>
  <si>
    <t>PMNT_CHANNEL</t>
  </si>
  <si>
    <t>pmnt_channel</t>
  </si>
  <si>
    <t>PARTNER_ADDRESS</t>
  </si>
  <si>
    <t>DMS_PARTNER_ADDRESS_&lt;YYYYMMDD&gt;</t>
  </si>
  <si>
    <t>PARTNER_PERSON</t>
  </si>
  <si>
    <t>DMS_PARTNER_PERSON_&lt;YYYYMMDD&gt;</t>
  </si>
  <si>
    <t>PARTNER_PRODUCTSETAIL</t>
  </si>
  <si>
    <t>DMS_PARTNER_PRODUCTSETAILS_&lt;YYYYMMDD&gt;</t>
  </si>
  <si>
    <t>PARTNER_PRODUCTS_LICENS</t>
  </si>
  <si>
    <t>DMS_PARTNER_PRODUCTS_LICENSES_&lt;YYYYMMDD&gt;</t>
  </si>
  <si>
    <t>PARTNER_PROFILE</t>
  </si>
  <si>
    <t>DMS_PARTNER_PROFILE_&lt;YYYYMMDD&gt;</t>
  </si>
  <si>
    <t>PARTNER_SALES_FRONT</t>
  </si>
  <si>
    <t>DMS_PARTNER_SALES_FRONT_&lt;YYYYMMDD&gt;</t>
  </si>
  <si>
    <t>PARTNER_SALES_MAPPING</t>
  </si>
  <si>
    <t>DMS_PARTNER_SALES_MAPPING_&lt;YYYYMMDD&gt;</t>
  </si>
  <si>
    <t>PARTNER_TYPE</t>
  </si>
  <si>
    <t>DMS_PARTNER_TYPE_&lt;YYYYMMDD&gt;</t>
  </si>
  <si>
    <t>PHYSICL_LOCTN_MASTR</t>
  </si>
  <si>
    <t>DMS_PHYSICL_LOCTN_MASTR_&lt;YYYYMMDD&gt;</t>
  </si>
  <si>
    <t>PRODCT_GROP</t>
  </si>
  <si>
    <t>DMS_PRODCT_GROP_&lt;YYYYMMDD&gt;</t>
  </si>
  <si>
    <t>PRODUCT_MASTER</t>
  </si>
  <si>
    <t>DMS_PRODUCT_MASTER_&lt;YYYYMMDD&gt;</t>
  </si>
  <si>
    <t>DRS</t>
  </si>
  <si>
    <t>DRS_CLUSTER</t>
  </si>
  <si>
    <t>Cluster_&lt;YYYYMMDD&gt;</t>
  </si>
  <si>
    <t>DRSTR_CLUSTER</t>
  </si>
  <si>
    <t>DTR_Cluster_&lt;YYYYMMDD&gt;</t>
  </si>
  <si>
    <t>DRS_HOLTR_CLUSTER</t>
  </si>
  <si>
    <t>HOLTR_CLUSTER_&lt;YYYYMMDD&gt;</t>
  </si>
  <si>
    <t>DRS_REGION</t>
  </si>
  <si>
    <t>Region_&lt;YYYYMMDD&gt;</t>
  </si>
  <si>
    <t>DRS_RTR_PROFILE</t>
  </si>
  <si>
    <t>RTR_Profile_&lt;YYYYMMDD&gt;</t>
  </si>
  <si>
    <t>DRS_SALES_PROFILE</t>
  </si>
  <si>
    <t>Sales_Profile_&lt;YYYYMMDD&gt;</t>
  </si>
  <si>
    <t>DRS_SALES_RTR</t>
  </si>
  <si>
    <t>Sales_RTR_&lt;YYYYMMDD&gt;</t>
  </si>
  <si>
    <t>DRS_ZONE</t>
  </si>
  <si>
    <t>Zone_&lt;YYYYMMDD&gt;</t>
  </si>
  <si>
    <t>MNP</t>
  </si>
  <si>
    <t>MNP_MSISDN_SIM_3G</t>
  </si>
  <si>
    <t>tbl_msisdn_sim_YYYYMMDD</t>
  </si>
  <si>
    <t>MNP_ORDER_MSISDN_3G</t>
  </si>
  <si>
    <t>tbl_order_msisdn_0-9_YYYYMMDD</t>
  </si>
  <si>
    <t>MNP_PORTIN_ORDER_3G</t>
  </si>
  <si>
    <t>tbl_portin_order_YYYYMMDD</t>
  </si>
  <si>
    <t>MNP_PORTOUT_ORDER_3G</t>
  </si>
  <si>
    <t>tbl_portout_order_YYYYMMDD</t>
  </si>
  <si>
    <t>INTC</t>
  </si>
  <si>
    <t>OPERATOR</t>
  </si>
  <si>
    <t>operator_YYYYMMDD_HHMMSS</t>
  </si>
  <si>
    <t>DTAC_AREA_MASTER</t>
  </si>
  <si>
    <t>dtac_area_master_YYYYMMDD_HHMMSS</t>
  </si>
  <si>
    <t>EVENT_LEG_CODE</t>
  </si>
  <si>
    <t>event_leg_code_YYYYMMDD_HHMMSS</t>
  </si>
  <si>
    <t>SERVICE</t>
  </si>
  <si>
    <t>service_YYYYMMDD_HHMMSS</t>
  </si>
  <si>
    <t>TARIFF</t>
  </si>
  <si>
    <t>tariff_YYYYMMDD_HHMMSS</t>
  </si>
  <si>
    <t>TARIFF_CLASS</t>
  </si>
  <si>
    <t>tariff_class_YYYYMMDD_HHMMSS</t>
  </si>
  <si>
    <t>TARIFF_METRIC_TYPE</t>
  </si>
  <si>
    <t>tariff_metric_type_YYYYMMDD_HHMMSS</t>
  </si>
  <si>
    <t>EXTRA_ARGS_INST</t>
  </si>
  <si>
    <t>extra_args_inst_YYYYMMDD_HHMMSS</t>
  </si>
  <si>
    <t>BILL_PROFILE</t>
  </si>
  <si>
    <t>bill_profile_YYYYMMDD_HHMMSS</t>
  </si>
  <si>
    <t>TRAFFIC_TYPE</t>
  </si>
  <si>
    <t>traffic_type_YYYYMMDD_HHMMSS</t>
  </si>
  <si>
    <t>TARIFF_TYPE</t>
  </si>
  <si>
    <t>tariff_type_YYYYMMDD_HHMMSS</t>
  </si>
  <si>
    <t>DTAC_TRA_TFF_MAP</t>
  </si>
  <si>
    <t>dtac_tra_tff_map_YYYYMMDD_HHMMSS</t>
  </si>
  <si>
    <t>ACCOUNT</t>
  </si>
  <si>
    <t>account_YYYYMMDD_HHMMSS</t>
  </si>
  <si>
    <t>UMB103</t>
  </si>
  <si>
    <t>umb103</t>
  </si>
  <si>
    <t>ALLOCPKG</t>
  </si>
  <si>
    <t>CBS_ACCOUNTTYPEUMMY</t>
  </si>
  <si>
    <t>cbs_accounttype_range*</t>
  </si>
  <si>
    <t>CBS_ACCOUNTTYPE_RANGE</t>
  </si>
  <si>
    <t>CBS_CALL_TYPE_HCRY</t>
  </si>
  <si>
    <t>cbs_call_type_hcry</t>
  </si>
  <si>
    <t>CBS_CALL_TYPE_HCRY_DTN</t>
  </si>
  <si>
    <t>CBSIC_TRX_TYPE</t>
  </si>
  <si>
    <t>cbsic_trx_type</t>
  </si>
  <si>
    <t>CBS_LOGID</t>
  </si>
  <si>
    <t>cbs_logid</t>
  </si>
  <si>
    <t>CBS_LOGID_DTN</t>
  </si>
  <si>
    <t>CBS_MAST_NTWK_OPTR_TYPE</t>
  </si>
  <si>
    <t>cbs_mast_ntwk_optr_type</t>
  </si>
  <si>
    <t>CBS_MAST_OPTR_TYPE</t>
  </si>
  <si>
    <t>cbs_mast_optr_type</t>
  </si>
  <si>
    <t>CBS_MAST_SHORTNUM_OPTR</t>
  </si>
  <si>
    <t>cbs_mast_shortnum_optr</t>
  </si>
  <si>
    <t>CBS_OFFER_RANGE</t>
  </si>
  <si>
    <t>CBS_USAGESERVICETPE</t>
  </si>
  <si>
    <t>cbs_usageservicetype</t>
  </si>
  <si>
    <t>CBS_USAGESERVICETPE_DTN</t>
  </si>
  <si>
    <t>CDR_TYPE</t>
  </si>
  <si>
    <t>CFG_SMS_CLSTR</t>
  </si>
  <si>
    <t>CLSTR_ACCSS_MTRX</t>
  </si>
  <si>
    <t>CLSTRMS_MAPP_CHANNEL</t>
  </si>
  <si>
    <t>CLSTR_MAST</t>
  </si>
  <si>
    <t>CLSTR_PACK_FEE</t>
  </si>
  <si>
    <t>CLSTR_PPLTN_BY_TMBN</t>
  </si>
  <si>
    <t>POPULATION_BY_TUMBON</t>
  </si>
  <si>
    <t>CLSTR_PP_OTHER_SIM</t>
  </si>
  <si>
    <t>CLSTR_PROD_CODE</t>
  </si>
  <si>
    <t>CLSTR_TRGT_CHNL</t>
  </si>
  <si>
    <t>CLSTR_TRGT</t>
  </si>
  <si>
    <t>DIM_MAIN_PKG</t>
  </si>
  <si>
    <t>SIM_CHNL_PRICE</t>
  </si>
  <si>
    <t>SIM_COST_PRICE_MAST</t>
  </si>
  <si>
    <t>SIM_COST_PRICE_MASTER*</t>
  </si>
  <si>
    <t>SIM_SALE_CHNL</t>
  </si>
  <si>
    <t>SIM_SPCL_TYPE_CFG_M</t>
  </si>
  <si>
    <t>SIM_SPCL_TYPE_CFG</t>
  </si>
  <si>
    <t>AR_ACCOUNT_BALANCE</t>
  </si>
  <si>
    <t>&lt;YYYYMMDD&gt;_ar_account_balance_*</t>
  </si>
  <si>
    <t>AR_AUTOPAY_LOG_DTN</t>
  </si>
  <si>
    <t>&lt;YYYYMMDD&gt;_AR_AUTOPAY_LOG_*</t>
  </si>
  <si>
    <t>AR_AUTOPAY_RESPONSE</t>
  </si>
  <si>
    <t>&lt;YYYYMMDD&gt;_AR_AUTOPAY_RESPONSE_*</t>
  </si>
  <si>
    <t>AR_BATCH_PAYMENT</t>
  </si>
  <si>
    <t>&lt;YYYYMMDD&gt;_ar_batch_payment_*</t>
  </si>
  <si>
    <t>AR_BATCH_PAYMENT_DTN</t>
  </si>
  <si>
    <t>AR_CBS_ATPY_REG_LOG</t>
  </si>
  <si>
    <t>&lt;YYYYMMDD&gt;_CBS_AUTOPAY_REGISTER_LOG_*</t>
  </si>
  <si>
    <t>AR_CBS_ATPY_REG_LOG_DTN</t>
  </si>
  <si>
    <t>AR_CFG_PARM_COMP_CD</t>
  </si>
  <si>
    <t>&lt;YYYYMMDD&gt;_AR_CFG_PARAM_COMP_CODE_*</t>
  </si>
  <si>
    <t>AR_CFG_PARM_COMP_CD_DTN</t>
  </si>
  <si>
    <t>AR_CFG_PARMOC_CD</t>
  </si>
  <si>
    <t>&lt;YYYYMMDD&gt;_AR_CFG_PARAMOCUMENT_CODE_*</t>
  </si>
  <si>
    <t>AR_CFG_PARM_DOC_CD_DTN</t>
  </si>
  <si>
    <t>&lt;YYYYMMDD&gt;_AR_CFG_PARAM_DOCUMENT_CODE_*</t>
  </si>
  <si>
    <t>AR_CREDIT_BALANCE</t>
  </si>
  <si>
    <t>&lt;YYYYMMDD&gt;_ar_credit_balance_*</t>
  </si>
  <si>
    <t>AR_CREDIT_LOG</t>
  </si>
  <si>
    <t>&lt;YYYYMMDD&gt;_ar_credit_log_*</t>
  </si>
  <si>
    <t>AR_CUST_ABB2COMP</t>
  </si>
  <si>
    <t>&lt;YYYYMMDD&gt;_ar_cust_abb2comp_&lt;YYYYMM&gt;_*</t>
  </si>
  <si>
    <t>AR_CUST_ABB2COMP_DTN</t>
  </si>
  <si>
    <t>AR_CUST_CHEQUE_PMT</t>
  </si>
  <si>
    <t>&lt;YYYYMMDD&gt;_AR_CUST_CHEQUE_PAYMENT_*</t>
  </si>
  <si>
    <t>AR_CUST_PRINT_SRC</t>
  </si>
  <si>
    <t>&lt;YYYYMMDD&gt;_AR_CUST_PRINT_SRC_&lt;YYYYMM&gt;_*</t>
  </si>
  <si>
    <t>ARIC_BANK_INFO</t>
  </si>
  <si>
    <t>&lt;YYYYMMDD&gt;ic_bank_info_*</t>
  </si>
  <si>
    <t>AR_DIC_BANK_INFO_DTN</t>
  </si>
  <si>
    <t>&lt;YYYYMMDD&gt;_dic_bank_info_*</t>
  </si>
  <si>
    <t>ARIC_CHANNEL</t>
  </si>
  <si>
    <t>&lt;YYYYMMDD&gt;_aric_channel_*</t>
  </si>
  <si>
    <t>AR_DIC_CHANNEL_DTN</t>
  </si>
  <si>
    <t>&lt;YYYYMMDD&gt;_ar_dic_channel_*</t>
  </si>
  <si>
    <t>ARIC_PAYMENT_METH</t>
  </si>
  <si>
    <t>&lt;YYYYMMDD&gt;_aric_payment_method_*</t>
  </si>
  <si>
    <t>AR_DIC_PAYMENT_METH_DTN</t>
  </si>
  <si>
    <t>&lt;YYYYMMDD&gt;_ar_dic_payment_method_*</t>
  </si>
  <si>
    <t>ARIC_REASON_CODE</t>
  </si>
  <si>
    <t>&lt;YYYYMMDD&gt;_aric_reason_code_*</t>
  </si>
  <si>
    <t>AR_DIC_REASON_CODE_DTN</t>
  </si>
  <si>
    <t>&lt;YYYYMMDD&gt;_ar_dic_reason_code_*</t>
  </si>
  <si>
    <t>ARIC_TRX_TYPE</t>
  </si>
  <si>
    <t>&lt;YYYYMMDD&gt;_aric_trx_type_*</t>
  </si>
  <si>
    <t>AR_DIC_TRX_TYPE_DTN</t>
  </si>
  <si>
    <t>&lt;YYYYMMDD&gt;_ar_dic_trx_type_*</t>
  </si>
  <si>
    <t>AR_LOG_BILL2AR_STAT</t>
  </si>
  <si>
    <t>&lt;YYYYMMDD&gt;*_ar_log_billing2ar_status_*</t>
  </si>
  <si>
    <t>AR_LOG_BILL2AR_STAT_DTN</t>
  </si>
  <si>
    <t>AR_LOG_REQUEST</t>
  </si>
  <si>
    <t>&lt;YYYYMMDD&gt;_AR_LOG_REQUEST_*</t>
  </si>
  <si>
    <t>AR_LOG_TRX</t>
  </si>
  <si>
    <t>&lt;YYYYMMDD&gt;_ar_log_trx_[0-9][0-9][0-9]</t>
  </si>
  <si>
    <t>AR_LOG_TRXETAIL</t>
  </si>
  <si>
    <t>&lt;YYYYMMDD&gt;_ar_log_trxetail_*</t>
  </si>
  <si>
    <t>AR_REFUND</t>
  </si>
  <si>
    <t>&lt;YYYYMMDD&gt;_ar_refund_*</t>
  </si>
  <si>
    <t>AR_TS_I18N_RESOURCE</t>
  </si>
  <si>
    <t>&lt;YYYYMMDD&gt;_ts_i18n_resource_*</t>
  </si>
  <si>
    <t>AR_TS_I18N_RESOURCE_DTN</t>
  </si>
  <si>
    <t>AR_WRITEOFF_LOG</t>
  </si>
  <si>
    <t>&lt;YYYYMMDD&gt;_ar_writeoff_log_*</t>
  </si>
  <si>
    <t>BLL_BILLCYCLETYPE_DTN</t>
  </si>
  <si>
    <t>&lt;YYYYMMDD&gt;_billcycletype_*</t>
  </si>
  <si>
    <t>BLL_CBS_USAGERPTLOG_DTN</t>
  </si>
  <si>
    <t>&lt;YYYYMMDD&gt;_CBS_USAGEREPORTLOG_*</t>
  </si>
  <si>
    <t>BLL_CDR_ACCT_SYSMSG_DTN</t>
  </si>
  <si>
    <t>&lt;YYYYMMDD&gt;_CDR_ACCT_SYSMSG_&lt;YYYYMM&gt;_*</t>
  </si>
  <si>
    <t>BLL_DIC_BILL_TEMPLT_DTN</t>
  </si>
  <si>
    <t>&lt;YYYYMMDD&gt;_dic_bill_template_*</t>
  </si>
  <si>
    <t>BLL_DIC_SERVICE_GRP_DTN</t>
  </si>
  <si>
    <t>&lt;YYYYMMDD&gt;_DIC_SERVICE_GROUP_*</t>
  </si>
  <si>
    <t>BLL_LOG_IVR_INVOICE_DTN</t>
  </si>
  <si>
    <t>&lt;YYYYMMDD&gt;_LOG_IVR_INVOICE_&lt;YYYYMM&gt;_*</t>
  </si>
  <si>
    <t>BLL_OCS_ACCOUNT_EXT_DTN</t>
  </si>
  <si>
    <t>&lt;YYYYMMDD&gt;_OCS_ACCOUNT_EXT_*</t>
  </si>
  <si>
    <t>BLL_OCS_BA_DELIVERY_DTN</t>
  </si>
  <si>
    <t>&lt;YYYYMMDD&gt;_OCS_BA_DELIVERY_*</t>
  </si>
  <si>
    <t>BLL_OCS_BA_DTN</t>
  </si>
  <si>
    <t>&lt;YYYYMMDD&gt;_OCS_BA_[0-9][0-9][0-9]</t>
  </si>
  <si>
    <t>BLL_OCS_SUBSCRB_EXT_DTN</t>
  </si>
  <si>
    <t>&lt;YYYYMMDD&gt;_OCS_SUBSCRIBER_EXT_*</t>
  </si>
  <si>
    <t>BLL_OCS_USAGESERVIC_DTN</t>
  </si>
  <si>
    <t>&lt;YYYYMMDD&gt;_OCS_USAGESERVICE_*</t>
  </si>
  <si>
    <t>BLL_TB_TAXPKG_DTN</t>
  </si>
  <si>
    <t xml:space="preserve">&lt;YYYYMMDD&gt;_TB_TAXPKG_* </t>
  </si>
  <si>
    <t>BLL_TB_TAXRATE_DTN</t>
  </si>
  <si>
    <t>&lt;YYYYMMDD&gt;_TB_TAXRATE_*</t>
  </si>
  <si>
    <t>BLL_TS_AUTHFIELD_DTN</t>
  </si>
  <si>
    <t>&lt;YYYYMMDD&gt;_ts_authfield_*</t>
  </si>
  <si>
    <t>BLL_TS_GROUPCUST_DTN</t>
  </si>
  <si>
    <t>&lt;YYYYMMDD&gt;_TS_GROUPCUSTOMER_*</t>
  </si>
  <si>
    <t>BLL_TS_PAYMENTREL_DTN</t>
  </si>
  <si>
    <t>&lt;YYYYMMDD&gt;_TS_PAYMENTRELATION_*</t>
  </si>
  <si>
    <t>BLL_T_BME_OPERATOR_DTN</t>
  </si>
  <si>
    <t>&lt;YYYYMMDD&gt;_t_bme_operator_*</t>
  </si>
  <si>
    <t>BLL_T_BME_ORG_DTN</t>
  </si>
  <si>
    <t>&lt;YYYYMMDD&gt;_t_bme_organization_*</t>
  </si>
  <si>
    <t>CBS_ACCOUNTTYPE_DTN</t>
  </si>
  <si>
    <t>&lt;YYYYMMDD&gt;_Account_Type_*</t>
  </si>
  <si>
    <t>CBS_ACCT_CONTACT_DTN</t>
  </si>
  <si>
    <t>&lt;YYYYMMDD&gt;_TB_ACCT_CONTACT_*</t>
  </si>
  <si>
    <t>CBS_ADJ_REASON_CODE_DTN</t>
  </si>
  <si>
    <t>&lt;YYYYMMDD&gt;_Adjustment_ReasonCode_*</t>
  </si>
  <si>
    <t>CBS_AMPHOE_DTN</t>
  </si>
  <si>
    <t>&lt;YYYYMMDD&gt;_Amphoe*</t>
  </si>
  <si>
    <t>CBS_BILLINGCYCLETPE_DTN</t>
  </si>
  <si>
    <t>&lt;YYYYMMDD&gt;_BillingCycleType*</t>
  </si>
  <si>
    <t>CBS_CBE_ACCOUNT_DYN_DTN</t>
  </si>
  <si>
    <t>&lt;YYYYMMDD&gt;_cbe_account_dyn_*</t>
  </si>
  <si>
    <t>CBS_CBE_CUMULATEID_DTN</t>
  </si>
  <si>
    <t>&lt;YYYYMMDD&gt;_CBE_CumulateID_*</t>
  </si>
  <si>
    <t>CBS_CELLID_DTN</t>
  </si>
  <si>
    <t>&lt;YYYYMMDD&gt;_CellID*</t>
  </si>
  <si>
    <t>CBS_CODE_DICT_DTN</t>
  </si>
  <si>
    <t>&lt;YYYYMMDD&gt;_Code_Dict_*</t>
  </si>
  <si>
    <t>CBS_CORPCUSTOMER_DTN</t>
  </si>
  <si>
    <t>&lt;YYYYMMDD&gt;_cbs_corpcustomer_*</t>
  </si>
  <si>
    <t>CBS_CUSTOMER_DTN</t>
  </si>
  <si>
    <t>&lt;YYYYMMDD&gt;_cbs_customer_*</t>
  </si>
  <si>
    <t>CBS_DESTCODE_DTN</t>
  </si>
  <si>
    <t>&lt;YYYYMMDD&gt;_DestCode*</t>
  </si>
  <si>
    <t>CBS_FEEID_DTN</t>
  </si>
  <si>
    <t>&lt;YYYYMMDD&gt;_FeeID_*</t>
  </si>
  <si>
    <t>CBS_LOCTRANSLATE_DTN</t>
  </si>
  <si>
    <t>&lt;YYYYMMDD&gt;_Loctranslate_*</t>
  </si>
  <si>
    <t>CBS_MMSSPECIALLIST_DTN</t>
  </si>
  <si>
    <t>&lt;YYYYMMDD&gt;_MMSSPECIALLIST_*</t>
  </si>
  <si>
    <t>CBS_NP_PREFIX_INFO_DTN</t>
  </si>
  <si>
    <t>&lt;YYYYMMDD&gt;_NP_prefix_info_*</t>
  </si>
  <si>
    <t>CBS_NUMSERVICE_DTN</t>
  </si>
  <si>
    <t>&lt;YYYYMMDD&gt;_numservice_*</t>
  </si>
  <si>
    <t>CBS_OCS_BAL2VALIDTY_DTN</t>
  </si>
  <si>
    <t>&lt;YYYYMMDD&gt;_OCS_BAL2VALIDITY_*</t>
  </si>
  <si>
    <t>CBS_OCS_CARDRCHGRWD_DTN</t>
  </si>
  <si>
    <t>&lt;YYYYMMDD&gt;_OCS_CardRchgRwd_*</t>
  </si>
  <si>
    <t>CBS_OCS_CASHRCHGRWD_DTN</t>
  </si>
  <si>
    <t>&lt;YYYYMMDD&gt;_OCS_CashRchgRwd_*</t>
  </si>
  <si>
    <t>CBS_OCS_CELLIDTOHZ_DTN</t>
  </si>
  <si>
    <t>&lt;YYYYMMDD&gt;_OCS_CellIDtoHZ_*</t>
  </si>
  <si>
    <t>CBS_OCS_COMMUNITYST_DTN</t>
  </si>
  <si>
    <t>&lt;YYYYMMDD&gt;_OCS_CommunitySet_*</t>
  </si>
  <si>
    <t>CBS_OCS_COMMUNITYTE_DTN</t>
  </si>
  <si>
    <t>&lt;YYYYMMDD&gt;_OCS_CommunityType_*</t>
  </si>
  <si>
    <t>CBS_OCS_CONTTARIFF_DTN</t>
  </si>
  <si>
    <t>&lt;YYYYMMDD&gt;_OCS_CONTTARIFF_*</t>
  </si>
  <si>
    <t>CBS_OCS_FIRSTACTRWD_DTN</t>
  </si>
  <si>
    <t>&lt;YYYYMMDD&gt;_OCS_FirstActReward_*</t>
  </si>
  <si>
    <t>CBS_OCS_HOMEZONE_DTN</t>
  </si>
  <si>
    <t>&lt;YYYYMMDD&gt;_OCS_HomeZone_*</t>
  </si>
  <si>
    <t>CBS_OCS_LOAN_DTN</t>
  </si>
  <si>
    <t>&lt;YYYYMMDD&gt;_OCS_Loan_*</t>
  </si>
  <si>
    <t>CBS_OCS_MCCMNCMAP_DTN</t>
  </si>
  <si>
    <t>&lt;YYYYMMDD&gt;_OCS_MccMncMap_*</t>
  </si>
  <si>
    <t>CBS_OCS_SPECNUMBER_DTN</t>
  </si>
  <si>
    <t>&lt;YYYYMMDD&gt;_OCS_SPECIALNUMBER_*</t>
  </si>
  <si>
    <t>CBS_OCS_SUBDEBIT_DTN</t>
  </si>
  <si>
    <t>&lt;YYYYMMDD&gt;_OCS_SubDebit_*</t>
  </si>
  <si>
    <t>CBS_OCS_SUBLOANINFO_DTN</t>
  </si>
  <si>
    <t>&lt;YYYYMMDD&gt;_OCS_SubLoanInfo_*</t>
  </si>
  <si>
    <t>CBS_OFFER_ORDER_DTN</t>
  </si>
  <si>
    <t>&lt;YYYYMMDD&gt;_TS_POInstAttr_*</t>
  </si>
  <si>
    <t>CBS_PROVINCE_DTN</t>
  </si>
  <si>
    <t>&lt;YYYYMMDD&gt;_Province*</t>
  </si>
  <si>
    <t>CBS_RATINGGROUP_DTN</t>
  </si>
  <si>
    <t>&lt;YYYYMMDD&gt;_RatingGroup*</t>
  </si>
  <si>
    <t>CBS_REBATEBONUS_DTN</t>
  </si>
  <si>
    <t>&lt;YYYYMMDD&gt;_RebateBonus*</t>
  </si>
  <si>
    <t>CBS_REBATEFEESET_DTN</t>
  </si>
  <si>
    <t>&lt;YYYYMMDD&gt;_RebateFeeSet_*</t>
  </si>
  <si>
    <t>CBS_SEGMENT_ROUT_CG_DTN</t>
  </si>
  <si>
    <t>&lt;YYYYMMDD&gt;_Segment_route_config_*</t>
  </si>
  <si>
    <t>CBS_SMSPECIALLIST_DTN</t>
  </si>
  <si>
    <t>&lt;YYYYMMDD&gt;_SMSPECIALLIST_*</t>
  </si>
  <si>
    <t>CBS_SUBSCRIBER_DYN_DTN</t>
  </si>
  <si>
    <t>&lt;YYYYMMDD&gt;_subscriber_dyn_*</t>
  </si>
  <si>
    <t>CBS_TARIFFID_DTN</t>
  </si>
  <si>
    <t>&lt;YYYYMMDD&gt;_TARIFFID_*</t>
  </si>
  <si>
    <t>CBS_TB_AREADEF_DTN</t>
  </si>
  <si>
    <t>&lt;YYYYMMDD&gt;_TB_AreaDef_*</t>
  </si>
  <si>
    <t>CBS_TB_COUNTRYDEF_DTN</t>
  </si>
  <si>
    <t>&lt;YYYYMMDD&gt;_TB_CountryDef_*</t>
  </si>
  <si>
    <t>CBS_TB_NETWORKCDDEF_DTN</t>
  </si>
  <si>
    <t>&lt;YYYYMMDD&gt;_TB_NETWORKCODEDEF_*</t>
  </si>
  <si>
    <t>CBS_TC_ACCT_BALANCE_DTN</t>
  </si>
  <si>
    <t>&lt;YYYYMMDD&gt;_tc_account_balance_*</t>
  </si>
  <si>
    <t>CBS_TIMESCHEMA_DTN</t>
  </si>
  <si>
    <t>&lt;YYYYMMDD&gt;_TimeSchema_*</t>
  </si>
  <si>
    <t>CBS_TRADETYPE_DTN</t>
  </si>
  <si>
    <t>&lt;YYYYMMDD&gt;_TradeType_*</t>
  </si>
  <si>
    <t>CBS_TS_INTERNUMHEAD_DTN</t>
  </si>
  <si>
    <t>&lt;YYYYMMDD&gt;_TS_InterNumHead_*</t>
  </si>
  <si>
    <t>CBS_TS_IPTRANSLATE_DTN</t>
  </si>
  <si>
    <t>&lt;YYYYMMDD&gt;_ts_IPTranslate_*</t>
  </si>
  <si>
    <t>CBS_TS_MSCTRANSLATE_DTN</t>
  </si>
  <si>
    <t>&lt;YYYYMMDD&gt;_ts_MSCTranslate_*</t>
  </si>
  <si>
    <t>CBS_TS_NATIVENUMHED_DTN</t>
  </si>
  <si>
    <t>&lt;YYYYMMDD&gt;_TS_NativeNumHead_*</t>
  </si>
  <si>
    <t>CBS_TS_POINSTANCE_DTN</t>
  </si>
  <si>
    <t>&lt;YYYYMMDD&gt;_TS_POInstance_*</t>
  </si>
  <si>
    <t>CBS_TS_PRODUCTORDE_DTN</t>
  </si>
  <si>
    <t>&lt;YYYYMMDD&gt;_TS_ProductOrder_*</t>
  </si>
  <si>
    <t>AH_ACTY</t>
  </si>
  <si>
    <t>ah_acty</t>
  </si>
  <si>
    <t>BL_TERM_OPTR</t>
  </si>
  <si>
    <t>bl_term_optr</t>
  </si>
  <si>
    <t>CS_ADTP</t>
  </si>
  <si>
    <t>cs_adtp</t>
  </si>
  <si>
    <t>CS_BARV_HIST</t>
  </si>
  <si>
    <t>cs_barv_hist</t>
  </si>
  <si>
    <t>CS_BLCS</t>
  </si>
  <si>
    <t>cs_blcs</t>
  </si>
  <si>
    <t>CS_BLRS</t>
  </si>
  <si>
    <t>cs_blrs</t>
  </si>
  <si>
    <t>CS_BLSC</t>
  </si>
  <si>
    <t>cs_blsc</t>
  </si>
  <si>
    <t>CS_BRTH_DAY</t>
  </si>
  <si>
    <t>cs_brthay</t>
  </si>
  <si>
    <t>CS_CHRS</t>
  </si>
  <si>
    <t>cs_chrs</t>
  </si>
  <si>
    <t>CS_CNST</t>
  </si>
  <si>
    <t>cs_cnst_*</t>
  </si>
  <si>
    <t>CS_CNTY</t>
  </si>
  <si>
    <t>cs_cnty</t>
  </si>
  <si>
    <t>CS_COMM_GRUP</t>
  </si>
  <si>
    <t>cs_comm_grup_nn</t>
  </si>
  <si>
    <t>CS_COMU_CHNL</t>
  </si>
  <si>
    <t>cs_comu_chnl</t>
  </si>
  <si>
    <t>CS_CORP_BNTP</t>
  </si>
  <si>
    <t>cs_corp_bntp</t>
  </si>
  <si>
    <t>CS_CORP_CATG</t>
  </si>
  <si>
    <t>cs_corp_catg</t>
  </si>
  <si>
    <t>CS_CORP_CCSV</t>
  </si>
  <si>
    <t>cs_corp_ccsv</t>
  </si>
  <si>
    <t>CS_CORP_CNTC</t>
  </si>
  <si>
    <t>cs_corp_cntc</t>
  </si>
  <si>
    <t>CS_CORP_CSTP</t>
  </si>
  <si>
    <t>cs_corp_cstp</t>
  </si>
  <si>
    <t>CS_CORP_PSTN</t>
  </si>
  <si>
    <t>cs_corp_pstn</t>
  </si>
  <si>
    <t>CS_CORP_SBCT</t>
  </si>
  <si>
    <t>cs_corp_sbct</t>
  </si>
  <si>
    <t>CS_CORP_SGMT</t>
  </si>
  <si>
    <t>cs_corp_sgmt</t>
  </si>
  <si>
    <t>CS_CORP_SLMN</t>
  </si>
  <si>
    <t>cs_corp_slmn</t>
  </si>
  <si>
    <t>CS_CORP_SOLN</t>
  </si>
  <si>
    <t>cs_corp_soln</t>
  </si>
  <si>
    <t>CS_CORP_TEAM</t>
  </si>
  <si>
    <t>cs_corp_team</t>
  </si>
  <si>
    <t>CS_CSBI</t>
  </si>
  <si>
    <t>cs_csbi</t>
  </si>
  <si>
    <t>CS_DAY_PERD</t>
  </si>
  <si>
    <t>csay_perd</t>
  </si>
  <si>
    <t>CS_DEAC_SRVC</t>
  </si>
  <si>
    <t>cs_deac_srvc</t>
  </si>
  <si>
    <t>CS_DEVC_DISC</t>
  </si>
  <si>
    <t>cs_devc_disc_[0][0-9]_01</t>
  </si>
  <si>
    <t>CSFPM</t>
  </si>
  <si>
    <t>csfpm</t>
  </si>
  <si>
    <t>CS_EIS_GRUP</t>
  </si>
  <si>
    <t>cs_eis_grup</t>
  </si>
  <si>
    <t>CS_FRFM_PCN</t>
  </si>
  <si>
    <t>cs_frfm_pcn_[0-9]_01</t>
  </si>
  <si>
    <t>CS_GRDE_MAST</t>
  </si>
  <si>
    <t>cs_grde_mast</t>
  </si>
  <si>
    <t>CS_IDTP</t>
  </si>
  <si>
    <t>cs_idtp</t>
  </si>
  <si>
    <t>CS_INAL_HIST</t>
  </si>
  <si>
    <t>cs_inal_hist</t>
  </si>
  <si>
    <t>CS_INAL_MTHD</t>
  </si>
  <si>
    <t>cs_inal_mthd</t>
  </si>
  <si>
    <t>CS_INAL_REGS</t>
  </si>
  <si>
    <t>cs_inal_regs</t>
  </si>
  <si>
    <t>CS_INSR_RWRD</t>
  </si>
  <si>
    <t>cs_insr_rwrd</t>
  </si>
  <si>
    <t>CS_LEAS</t>
  </si>
  <si>
    <t>cs_leas</t>
  </si>
  <si>
    <t>CS_MAIL_RETN</t>
  </si>
  <si>
    <t>cs_mail_retn</t>
  </si>
  <si>
    <t>CS_OCCP</t>
  </si>
  <si>
    <t>cs_occp</t>
  </si>
  <si>
    <t>CS_OCPT</t>
  </si>
  <si>
    <t>cs_ocpt</t>
  </si>
  <si>
    <t>CS_OPTR</t>
  </si>
  <si>
    <t>cs_optr</t>
  </si>
  <si>
    <t>CS_PACK_PDTP</t>
  </si>
  <si>
    <t>cs_pack_pdtp</t>
  </si>
  <si>
    <t>CS_PACK_STFF</t>
  </si>
  <si>
    <t>cs_pack_stff</t>
  </si>
  <si>
    <t>CS_PACK_TYPE</t>
  </si>
  <si>
    <t>cs_pack_type</t>
  </si>
  <si>
    <t>CS_PGDT_PCN</t>
  </si>
  <si>
    <t>cs_pgdt_pcn</t>
  </si>
  <si>
    <t>CS_PKGP_EIS</t>
  </si>
  <si>
    <t>cs_pkgp_eis</t>
  </si>
  <si>
    <t>CS_PKGP_OFFR</t>
  </si>
  <si>
    <t>cs_pkgp_offr</t>
  </si>
  <si>
    <t>CS_PKGP_TYPE</t>
  </si>
  <si>
    <t>cs_pkgp_type</t>
  </si>
  <si>
    <t>CS_PKPF_PCN</t>
  </si>
  <si>
    <t>cs_pkpf_pcn</t>
  </si>
  <si>
    <t>CS_PKPR_PCN</t>
  </si>
  <si>
    <t>cs_pkpr_pcn</t>
  </si>
  <si>
    <t>CS_PKPS_PCN</t>
  </si>
  <si>
    <t>cs_pkps_pcn</t>
  </si>
  <si>
    <t>CS_PKPT_PCN</t>
  </si>
  <si>
    <t>cs_pkpt_pcn</t>
  </si>
  <si>
    <t>CS_PMPT_BLNC</t>
  </si>
  <si>
    <t>cs_pmpt_blnc</t>
  </si>
  <si>
    <t>CS_PMPT_COMM</t>
  </si>
  <si>
    <t>cs_pmpt_comm_nn_nn</t>
  </si>
  <si>
    <t>CS_PMPT_FRFM</t>
  </si>
  <si>
    <t>cs_pmpt_frfm_[0-9]_01</t>
  </si>
  <si>
    <t>CS_PMPT_REGN</t>
  </si>
  <si>
    <t>cs_pmpt_regn</t>
  </si>
  <si>
    <t>CS_PMPT_REVR</t>
  </si>
  <si>
    <t>cs_pmpt_revr_nn_nn</t>
  </si>
  <si>
    <t>CS_PMPT_RWRD_BL</t>
  </si>
  <si>
    <t>cs_pmpt_rwrd_bl</t>
  </si>
  <si>
    <t>CS_PMPT_RWRD</t>
  </si>
  <si>
    <t>cs_pmpt_rwrd</t>
  </si>
  <si>
    <t>CS_PORW_DETL</t>
  </si>
  <si>
    <t>cs_porwetl</t>
  </si>
  <si>
    <t>CS_PORW_GRDE</t>
  </si>
  <si>
    <t>cs_porw_grde</t>
  </si>
  <si>
    <t>CS_PORW_MAST</t>
  </si>
  <si>
    <t>cs_porw_mast</t>
  </si>
  <si>
    <t>CS_PSCD</t>
  </si>
  <si>
    <t>cs_pscd</t>
  </si>
  <si>
    <t>CS_PSDT_PCN</t>
  </si>
  <si>
    <t>cs_psdt_pcn</t>
  </si>
  <si>
    <t>cs_ptrg_detl</t>
  </si>
  <si>
    <t>cs_ptrgetl</t>
  </si>
  <si>
    <t>CS_PTRG_TRNS</t>
  </si>
  <si>
    <t>cs_ptrg_trns</t>
  </si>
  <si>
    <t>CS_PTRW_BRTH</t>
  </si>
  <si>
    <t>cs_ptrw_brth</t>
  </si>
  <si>
    <t>CS_PVNC</t>
  </si>
  <si>
    <t>cs_pvnc</t>
  </si>
  <si>
    <t>CS_RAPD_REGS</t>
  </si>
  <si>
    <t>cs_rapd_regs</t>
  </si>
  <si>
    <t>CS_RAPD_REGS_PCN</t>
  </si>
  <si>
    <t>cs_rapd_reg_p</t>
  </si>
  <si>
    <t>CS_RCRS</t>
  </si>
  <si>
    <t>cs_rcrs</t>
  </si>
  <si>
    <t>CS_RQCD</t>
  </si>
  <si>
    <t>cs_rqcd</t>
  </si>
  <si>
    <t>CS_RSET_NXCL</t>
  </si>
  <si>
    <t>cs_rset_nxcl</t>
  </si>
  <si>
    <t>CS_SBCM_PRFX</t>
  </si>
  <si>
    <t>cs_sbcm_prfx</t>
  </si>
  <si>
    <t>cs_sbct_detl</t>
  </si>
  <si>
    <t>cs_sbctetl</t>
  </si>
  <si>
    <t>CS_SFRS_PCN</t>
  </si>
  <si>
    <t>cs_sfrs_pcn</t>
  </si>
  <si>
    <t>CS_SFRT</t>
  </si>
  <si>
    <t>cs_sfrt</t>
  </si>
  <si>
    <t>CS_SMS_ITFC</t>
  </si>
  <si>
    <t>cs_sms_itfc</t>
  </si>
  <si>
    <t>CS_SNRS_PCN</t>
  </si>
  <si>
    <t>cs_snrs_pcn</t>
  </si>
  <si>
    <t>CS_SNRT</t>
  </si>
  <si>
    <t>cs_snrt</t>
  </si>
  <si>
    <t>cs_soln_detl</t>
  </si>
  <si>
    <t>cs_solnetl</t>
  </si>
  <si>
    <t>CS_SPRS_PCN</t>
  </si>
  <si>
    <t>cs_sprs_pcn</t>
  </si>
  <si>
    <t>CS_SRVC_CATG</t>
  </si>
  <si>
    <t>cs_srvc_catg</t>
  </si>
  <si>
    <t>CS_SRVC_PCN</t>
  </si>
  <si>
    <t>cs_srvc_pcn</t>
  </si>
  <si>
    <t>CS_SUBR_BLOC</t>
  </si>
  <si>
    <t>cs_subr_bloc</t>
  </si>
  <si>
    <t>CS_SUBR_IMSI</t>
  </si>
  <si>
    <t>cs_subr_imsi</t>
  </si>
  <si>
    <t>CS_SUBR_PREF</t>
  </si>
  <si>
    <t>cs_subr_pref</t>
  </si>
  <si>
    <t>CS_SUBR_TYPE</t>
  </si>
  <si>
    <t>cs_subr_type</t>
  </si>
  <si>
    <t>CS_SUB_BUSS</t>
  </si>
  <si>
    <t>cs_sub_buss</t>
  </si>
  <si>
    <t>CS_SWOF_ANLS</t>
  </si>
  <si>
    <t>cs_swof_anls</t>
  </si>
  <si>
    <t>CS_SWON_ANLS</t>
  </si>
  <si>
    <t>cs_swon_anls</t>
  </si>
  <si>
    <t>CS_TPUP_MAST</t>
  </si>
  <si>
    <t>cs_tpup_mast</t>
  </si>
  <si>
    <t>CS_UBLR</t>
  </si>
  <si>
    <t>cs_ublr</t>
  </si>
  <si>
    <t>HIST_TELP_LOCK</t>
  </si>
  <si>
    <t>hist_telp_lock</t>
  </si>
  <si>
    <t>PY_LOCN</t>
  </si>
  <si>
    <t>py_locn</t>
  </si>
  <si>
    <t>PY_LOCN_TYPE</t>
  </si>
  <si>
    <t>py_locn_type</t>
  </si>
  <si>
    <t>RD_AREA</t>
  </si>
  <si>
    <t>rd_area</t>
  </si>
  <si>
    <t>RD_BILL_PRDT</t>
  </si>
  <si>
    <t>rd_bill_prdt</t>
  </si>
  <si>
    <t>RD_BRND</t>
  </si>
  <si>
    <t>rd_brnd</t>
  </si>
  <si>
    <t>RD_CARD_ALTX</t>
  </si>
  <si>
    <t>rd_card_altx</t>
  </si>
  <si>
    <t>rd_card_dele</t>
  </si>
  <si>
    <t>rd_cardele</t>
  </si>
  <si>
    <t>RD_CARD_SRVC</t>
  </si>
  <si>
    <t>rd_card_srvc</t>
  </si>
  <si>
    <t>RD_CARD_STTS</t>
  </si>
  <si>
    <t>rd_card_stts</t>
  </si>
  <si>
    <t>RD_CARD_STYL</t>
  </si>
  <si>
    <t>rd_card_styl</t>
  </si>
  <si>
    <t>RD_CARD_TYPE</t>
  </si>
  <si>
    <t>rd_card_type</t>
  </si>
  <si>
    <t>RD_COMP</t>
  </si>
  <si>
    <t>rd_comp</t>
  </si>
  <si>
    <t>rd_deal</t>
  </si>
  <si>
    <t>rdeal</t>
  </si>
  <si>
    <t>rd_deal_detl</t>
  </si>
  <si>
    <t>rdealetl</t>
  </si>
  <si>
    <t>rd_deal_type</t>
  </si>
  <si>
    <t>rdeal_type</t>
  </si>
  <si>
    <t>RDFPM</t>
  </si>
  <si>
    <t>rdfpm</t>
  </si>
  <si>
    <t>RDLRV_PCN</t>
  </si>
  <si>
    <t>rdlrv_pcn</t>
  </si>
  <si>
    <t>rd_dmrq_mthd</t>
  </si>
  <si>
    <t>rdmrq_mthd</t>
  </si>
  <si>
    <t>RD_IMSI_GRUP</t>
  </si>
  <si>
    <t>rd_imsi_grup</t>
  </si>
  <si>
    <t>RD_IMSI_PRFX</t>
  </si>
  <si>
    <t>rd_imsi_prfx</t>
  </si>
  <si>
    <t>rd_modl</t>
  </si>
  <si>
    <t>RD_SIMD_VALD</t>
  </si>
  <si>
    <t>rd_simd_vald</t>
  </si>
  <si>
    <t>RD_SIM_VALD</t>
  </si>
  <si>
    <t>rd_sim_vald</t>
  </si>
  <si>
    <t>RD_SLMN</t>
  </si>
  <si>
    <t>rd_slmn</t>
  </si>
  <si>
    <t>rd_slmn_detl</t>
  </si>
  <si>
    <t>rd_slmnetl</t>
  </si>
  <si>
    <t>RD_SPCL_TYPE</t>
  </si>
  <si>
    <t>rd_spcl_type</t>
  </si>
  <si>
    <t>rd_tac_brnc</t>
  </si>
  <si>
    <t>RD_TELP_ALTX</t>
  </si>
  <si>
    <t>rd_telp_altx</t>
  </si>
  <si>
    <t>RD_TELPMMY</t>
  </si>
  <si>
    <t>rd_telpmmy</t>
  </si>
  <si>
    <t>RD_TELP_TYPE</t>
  </si>
  <si>
    <t>rd_telp_type</t>
  </si>
  <si>
    <t>SC_CHNL_TYPE</t>
  </si>
  <si>
    <t>sc_chnl_type</t>
  </si>
  <si>
    <t>sc_data_grup</t>
  </si>
  <si>
    <t>scata_grup</t>
  </si>
  <si>
    <t>SC_GRUP</t>
  </si>
  <si>
    <t>sc_grup</t>
  </si>
  <si>
    <t>SC_USER_BLPD</t>
  </si>
  <si>
    <t>sc_user_blpd</t>
  </si>
  <si>
    <t>SC_USER_CHNL</t>
  </si>
  <si>
    <t>sc_user_chnl</t>
  </si>
  <si>
    <t>SC_USER</t>
  </si>
  <si>
    <t>sc_user</t>
  </si>
  <si>
    <t>sc_user_deal</t>
  </si>
  <si>
    <t>sc_usereal</t>
  </si>
  <si>
    <t>VA_VCHR_CHNL</t>
  </si>
  <si>
    <t>va_vchr_chnl</t>
  </si>
  <si>
    <t>CS_FUTX_ITFC</t>
  </si>
  <si>
    <t>cs_futx_itfc_00_01</t>
  </si>
  <si>
    <t>INTC_MMS</t>
  </si>
  <si>
    <t>INTC_SMS</t>
  </si>
  <si>
    <t>INTC_VDO</t>
  </si>
  <si>
    <t>INTC_VOICE</t>
  </si>
  <si>
    <t>DAILY</t>
  </si>
  <si>
    <t>YYYYMMDD_[0-9][0-9][0-9][0-9][0-9][0-9][0-9][0-9]_sms_*</t>
  </si>
  <si>
    <t>YYYYMMDD_[0-9][0-9][0-9][0-9][0-9][0-9][0-9][0-9]_mms_*</t>
  </si>
  <si>
    <t>YYYYMMDD_[0-9][0-9][0-9][0-9][0-9][0-9][0-9][0-9]_vdo_*</t>
  </si>
  <si>
    <t>YYYYMMDD_[0-9][0-9][0-9][0-9][0-9][0-9][0-9][0-9]_voice_*</t>
  </si>
  <si>
    <t>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</si>
</sst>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Red]0.00"/>
    <numFmt numFmtId="165" formatCode="0.000"/>
  </numFmts>
  <fonts count="16" x14ac:knownFonts="1">
    <font>
      <sz val="11"/>
      <color theme="1"/>
      <name val="Calibri"/>
      <family val="2"/>
      <scheme val="minor"/>
    </font>
    <font>
      <sz val="11"/>
      <color theme="1"/>
      <name val="Calibri"/>
      <family val="2"/>
      <scheme val="minor"/>
    </font>
    <font>
      <b/>
      <sz val="8"/>
      <color rgb="FFFFFFFF"/>
      <name val="Calibri"/>
      <family val="2"/>
      <charset val="238"/>
      <scheme val="minor"/>
    </font>
    <font>
      <sz val="8"/>
      <color theme="1"/>
      <name val="Calibri"/>
      <family val="2"/>
      <charset val="238"/>
      <scheme val="minor"/>
    </font>
    <font>
      <sz val="8"/>
      <name val="Calibri"/>
      <family val="2"/>
      <charset val="238"/>
      <scheme val="minor"/>
    </font>
    <font>
      <b/>
      <sz val="8"/>
      <color rgb="FFFFFFFF"/>
      <name val="Calibri"/>
      <family val="2"/>
      <scheme val="minor"/>
    </font>
    <font>
      <b/>
      <sz val="8"/>
      <color theme="1"/>
      <name val="Calibri"/>
      <family val="2"/>
      <scheme val="minor"/>
    </font>
    <font>
      <sz val="8"/>
      <color theme="1"/>
      <name val="Calibri"/>
      <family val="2"/>
      <scheme val="minor"/>
    </font>
    <font>
      <u/>
      <sz val="11"/>
      <color theme="10"/>
      <name val="Calibri"/>
      <family val="2"/>
      <scheme val="minor"/>
    </font>
    <font>
      <sz val="14"/>
      <color theme="1"/>
      <name val="Cordia New"/>
      <family val="2"/>
    </font>
    <font>
      <sz val="8"/>
      <color rgb="FF000000"/>
      <name val="Calibri"/>
      <family val="2"/>
      <scheme val="minor"/>
    </font>
    <font>
      <sz val="8"/>
      <color rgb="FF1F497D"/>
      <name val="Calibri"/>
      <family val="2"/>
      <scheme val="minor"/>
    </font>
    <font>
      <sz val="11"/>
      <color rgb="FF000000"/>
      <name val="Segoe UI"/>
      <family val="2"/>
    </font>
    <font>
      <sz val="8"/>
      <color rgb="FF000000"/>
      <name val="Tahoma"/>
      <family val="2"/>
    </font>
    <font>
      <sz val="8"/>
      <color theme="1"/>
      <name val="Tahoma"/>
      <family val="2"/>
    </font>
    <font>
      <sz val="8"/>
      <color rgb="FF000000"/>
      <name val="Calibri"/>
      <family val="2"/>
    </font>
  </fonts>
  <fills count="7">
    <fill>
      <patternFill patternType="none"/>
    </fill>
    <fill>
      <patternFill patternType="gray125"/>
    </fill>
    <fill>
      <patternFill patternType="solid">
        <fgColor rgb="FF538ED5"/>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FFFFFF"/>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style="thin">
        <color indexed="64"/>
      </bottom>
      <diagonal/>
    </border>
    <border>
      <left/>
      <right style="thin">
        <color auto="1"/>
      </right>
      <top style="thin">
        <color auto="1"/>
      </top>
      <bottom/>
      <diagonal/>
    </border>
    <border>
      <left/>
      <right style="thin">
        <color auto="1"/>
      </right>
      <top/>
      <bottom/>
      <diagonal/>
    </border>
    <border>
      <left style="medium">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rgb="FF5B9BD5"/>
      </right>
      <top/>
      <bottom style="medium">
        <color rgb="FF5B9BD5"/>
      </bottom>
      <diagonal/>
    </border>
  </borders>
  <cellStyleXfs count="6">
    <xf numFmtId="0" fontId="0" fillId="0" borderId="0"/>
    <xf numFmtId="0" fontId="1" fillId="0" borderId="0"/>
    <xf numFmtId="0" fontId="8" fillId="0" borderId="0" applyNumberFormat="0" applyFill="0" applyBorder="0" applyAlignment="0" applyProtection="0"/>
    <xf numFmtId="0" fontId="9" fillId="0" borderId="0"/>
    <xf numFmtId="0" fontId="1" fillId="0" borderId="0"/>
    <xf numFmtId="43" fontId="9" fillId="0" borderId="0" applyFont="0" applyFill="0" applyBorder="0" applyAlignment="0" applyProtection="0"/>
  </cellStyleXfs>
  <cellXfs count="66">
    <xf numFmtId="0" fontId="0" fillId="0" borderId="0" xfId="0"/>
    <xf numFmtId="164" fontId="2" fillId="2" borderId="2" xfId="0" applyNumberFormat="1" applyFont="1" applyFill="1" applyBorder="1" applyAlignment="1">
      <alignment horizontal="center" vertical="center" wrapText="1"/>
    </xf>
    <xf numFmtId="0" fontId="3" fillId="0" borderId="1" xfId="0" applyFont="1" applyBorder="1"/>
    <xf numFmtId="164" fontId="5" fillId="2" borderId="3" xfId="0" applyNumberFormat="1" applyFont="1" applyFill="1" applyBorder="1" applyAlignment="1">
      <alignment horizontal="center" vertical="center" wrapText="1"/>
    </xf>
    <xf numFmtId="0" fontId="0" fillId="0" borderId="0" xfId="0" applyAlignment="1">
      <alignment horizontal="left"/>
    </xf>
    <xf numFmtId="164" fontId="5" fillId="2" borderId="2" xfId="0" applyNumberFormat="1" applyFont="1" applyFill="1" applyBorder="1" applyAlignment="1">
      <alignment vertical="center" wrapText="1"/>
    </xf>
    <xf numFmtId="0" fontId="0" fillId="0" borderId="0" xfId="0" applyAlignment="1">
      <alignment vertical="center"/>
    </xf>
    <xf numFmtId="164" fontId="5" fillId="2" borderId="2" xfId="0" applyNumberFormat="1" applyFont="1" applyFill="1" applyBorder="1" applyAlignment="1">
      <alignment horizontal="left" wrapText="1"/>
    </xf>
    <xf numFmtId="0" fontId="3" fillId="0" borderId="1" xfId="0" applyFont="1" applyBorder="1" applyAlignment="1">
      <alignment horizontal="left"/>
    </xf>
    <xf numFmtId="164" fontId="5" fillId="2" borderId="2" xfId="0" applyNumberFormat="1" applyFont="1" applyFill="1" applyBorder="1" applyAlignment="1">
      <alignment horizontal="left" vertical="center" wrapText="1"/>
    </xf>
    <xf numFmtId="0" fontId="3" fillId="0" borderId="1" xfId="0" applyFont="1" applyBorder="1" applyAlignment="1">
      <alignment horizontal="left" vertical="center"/>
    </xf>
    <xf numFmtId="0" fontId="6" fillId="3" borderId="1" xfId="0" applyFont="1" applyFill="1" applyBorder="1" applyAlignment="1">
      <alignment vertical="center"/>
    </xf>
    <xf numFmtId="0" fontId="3" fillId="0" borderId="0" xfId="0" applyFont="1" applyFill="1" applyBorder="1" applyAlignment="1">
      <alignment vertical="center"/>
    </xf>
    <xf numFmtId="0" fontId="7" fillId="0" borderId="1" xfId="0" applyFont="1" applyBorder="1"/>
    <xf numFmtId="0" fontId="7" fillId="0" borderId="1" xfId="0" applyFont="1" applyFill="1" applyBorder="1" applyAlignment="1">
      <alignment vertical="center"/>
    </xf>
    <xf numFmtId="0" fontId="4" fillId="0" borderId="1" xfId="0" applyFont="1" applyBorder="1" applyAlignment="1">
      <alignment horizontal="left"/>
    </xf>
    <xf numFmtId="0" fontId="6" fillId="3" borderId="4" xfId="0" applyFont="1" applyFill="1" applyBorder="1" applyAlignment="1">
      <alignment vertical="center" wrapText="1"/>
    </xf>
    <xf numFmtId="0" fontId="0" fillId="0" borderId="0" xfId="0" applyAlignment="1">
      <alignment vertical="top"/>
    </xf>
    <xf numFmtId="14" fontId="7" fillId="0" borderId="1" xfId="0" applyNumberFormat="1" applyFont="1" applyBorder="1" applyAlignment="1">
      <alignment vertical="center"/>
    </xf>
    <xf numFmtId="14" fontId="8" fillId="0" borderId="1" xfId="2" applyNumberFormat="1" applyBorder="1" applyAlignment="1">
      <alignment vertical="center"/>
    </xf>
    <xf numFmtId="0" fontId="3" fillId="5" borderId="1" xfId="0" applyFont="1" applyFill="1" applyBorder="1" applyAlignment="1">
      <alignment horizontal="center" vertical="center"/>
    </xf>
    <xf numFmtId="0" fontId="3" fillId="0" borderId="1" xfId="0" applyFont="1" applyBorder="1" applyAlignment="1">
      <alignment horizontal="left"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0" fillId="0" borderId="0" xfId="0" applyAlignment="1">
      <alignment horizontal="left" vertical="top"/>
    </xf>
    <xf numFmtId="0" fontId="10" fillId="0" borderId="0" xfId="0" applyFont="1"/>
    <xf numFmtId="0" fontId="6" fillId="3" borderId="4" xfId="0" applyFont="1" applyFill="1" applyBorder="1" applyAlignment="1">
      <alignment vertical="center"/>
    </xf>
    <xf numFmtId="0" fontId="3" fillId="4" borderId="8" xfId="0" applyFont="1" applyFill="1" applyBorder="1" applyAlignment="1">
      <alignment vertical="center"/>
    </xf>
    <xf numFmtId="0" fontId="3" fillId="0" borderId="1" xfId="0" applyFont="1" applyBorder="1" applyAlignment="1">
      <alignment horizontal="center" vertical="top"/>
    </xf>
    <xf numFmtId="0" fontId="3" fillId="0" borderId="1" xfId="0" applyFont="1" applyBorder="1" applyAlignment="1">
      <alignment horizontal="center" vertical="center"/>
    </xf>
    <xf numFmtId="164" fontId="5" fillId="2" borderId="2" xfId="0" applyNumberFormat="1" applyFont="1" applyFill="1" applyBorder="1" applyAlignment="1">
      <alignment horizontal="center" vertical="center" wrapText="1"/>
    </xf>
    <xf numFmtId="164" fontId="5" fillId="2" borderId="2" xfId="0" applyNumberFormat="1" applyFont="1" applyFill="1" applyBorder="1" applyAlignment="1">
      <alignment horizontal="center" wrapText="1"/>
    </xf>
    <xf numFmtId="0" fontId="0" fillId="0" borderId="0" xfId="0" applyAlignment="1">
      <alignment horizontal="center"/>
    </xf>
    <xf numFmtId="0" fontId="3" fillId="0" borderId="1" xfId="0" applyFont="1" applyFill="1" applyBorder="1" applyAlignment="1">
      <alignment horizontal="center" vertical="top"/>
    </xf>
    <xf numFmtId="165" fontId="3" fillId="0" borderId="1" xfId="0" applyNumberFormat="1" applyFont="1" applyBorder="1" applyAlignment="1">
      <alignment horizontal="center" vertical="top"/>
    </xf>
    <xf numFmtId="0" fontId="3" fillId="0" borderId="1" xfId="0" applyFont="1" applyBorder="1"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0" fillId="0" borderId="1" xfId="0" applyBorder="1"/>
    <xf numFmtId="0" fontId="0" fillId="0" borderId="0" xfId="0" applyAlignment="1"/>
    <xf numFmtId="164" fontId="5" fillId="2" borderId="2" xfId="0" applyNumberFormat="1" applyFont="1" applyFill="1" applyBorder="1" applyAlignment="1">
      <alignment horizontal="center" vertical="center"/>
    </xf>
    <xf numFmtId="164" fontId="5" fillId="2" borderId="2" xfId="0" applyNumberFormat="1" applyFont="1" applyFill="1" applyBorder="1" applyAlignment="1">
      <alignment horizontal="center"/>
    </xf>
    <xf numFmtId="164" fontId="5" fillId="2" borderId="3" xfId="0" applyNumberFormat="1" applyFont="1" applyFill="1" applyBorder="1" applyAlignment="1">
      <alignment horizontal="center" vertical="center"/>
    </xf>
    <xf numFmtId="0" fontId="7" fillId="0" borderId="1" xfId="0" applyFont="1" applyBorder="1" applyAlignment="1">
      <alignment horizontal="center" vertical="center"/>
    </xf>
    <xf numFmtId="0" fontId="11" fillId="0" borderId="0" xfId="0" applyFont="1" applyAlignment="1">
      <alignment horizontal="center" vertical="center"/>
    </xf>
    <xf numFmtId="0" fontId="7" fillId="0" borderId="1" xfId="3" applyFont="1" applyFill="1" applyBorder="1" applyAlignment="1">
      <alignment horizontal="center" vertical="center" wrapText="1"/>
    </xf>
    <xf numFmtId="0" fontId="7" fillId="0" borderId="0" xfId="0" applyFont="1" applyAlignment="1">
      <alignment horizontal="center" vertical="center"/>
    </xf>
    <xf numFmtId="0" fontId="0" fillId="0" borderId="1" xfId="0" applyBorder="1" applyAlignment="1">
      <alignment vertical="center"/>
    </xf>
    <xf numFmtId="0" fontId="12" fillId="6" borderId="9" xfId="0" applyFont="1" applyFill="1" applyBorder="1" applyAlignment="1">
      <alignment vertical="center" wrapText="1"/>
    </xf>
    <xf numFmtId="0" fontId="13" fillId="6" borderId="9" xfId="0" applyFont="1" applyFill="1" applyBorder="1" applyAlignment="1">
      <alignment horizontal="right" vertical="center" wrapText="1"/>
    </xf>
    <xf numFmtId="0" fontId="3" fillId="3" borderId="7"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13" fillId="0" borderId="0" xfId="0" applyFont="1" applyAlignment="1">
      <alignment horizontal="center"/>
    </xf>
    <xf numFmtId="0" fontId="13" fillId="0" borderId="10" xfId="0" applyFont="1" applyBorder="1" applyAlignment="1">
      <alignment horizontal="center" vertical="center" wrapText="1"/>
    </xf>
    <xf numFmtId="1" fontId="14" fillId="0" borderId="1" xfId="5" applyNumberFormat="1" applyFont="1" applyBorder="1" applyAlignment="1">
      <alignment horizontal="center" vertical="top" wrapText="1"/>
    </xf>
    <xf numFmtId="0" fontId="13" fillId="0" borderId="11" xfId="0" applyFont="1" applyBorder="1" applyAlignment="1">
      <alignment horizontal="center" vertical="center" wrapText="1"/>
    </xf>
    <xf numFmtId="0" fontId="15" fillId="0" borderId="12" xfId="0" applyFont="1" applyBorder="1" applyAlignment="1">
      <alignment vertical="center" wrapText="1"/>
    </xf>
    <xf numFmtId="3" fontId="15" fillId="0" borderId="12" xfId="0" applyNumberFormat="1" applyFont="1" applyBorder="1" applyAlignment="1">
      <alignment vertical="center" wrapText="1"/>
    </xf>
    <xf numFmtId="4" fontId="15" fillId="0" borderId="12" xfId="0" applyNumberFormat="1" applyFont="1" applyBorder="1" applyAlignment="1">
      <alignment vertical="center" wrapText="1"/>
    </xf>
  </cellXfs>
  <cellStyles count="6">
    <cellStyle name="Comma 2" xfId="5" xr:uid="{73B441A8-A672-479C-9CC2-504A12085014}"/>
    <cellStyle name="Hyperlink" xfId="2" builtinId="8"/>
    <cellStyle name="Normal" xfId="0" builtinId="0"/>
    <cellStyle name="Normal 2" xfId="3" xr:uid="{00000000-0005-0000-0000-000002000000}"/>
    <cellStyle name="Normal 3" xfId="4" xr:uid="{00000000-0005-0000-0000-000003000000}"/>
    <cellStyle name="Normal 4" xfId="1" xr:uid="{00000000-0005-0000-0000-000004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pro365.sharepoint.com/:f:/r/sites/ku-account-6139/Telenor%20AEP/Telenor_AEP_Documents_Repository/DTAC-AEP-BI2020/DTAC_Repository/SourceSystem_Track/dtacSourceSystem/ISD_DTAC_Applications/Signedoff?csf=1&amp;e=w4OUl9" TargetMode="External"/><Relationship Id="rId1" Type="http://schemas.openxmlformats.org/officeDocument/2006/relationships/hyperlink" Target="https://wipro365.sharepoint.com/:f:/r/sites/ku-account-6139/Telenor%20AEP/Telenor_AEP_Documents_Repository/DTAC-AEP-BI2020/DTAC_Repository/SourceSystem_Track/dtacSourceSystem/ISD_DTAC_Applications/Signedoff?csf=1&amp;e=w4OUl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pane ySplit="1" topLeftCell="A2" activePane="bottomLeft" state="frozen"/>
      <selection pane="bottomLeft" activeCell="G21" sqref="G21"/>
    </sheetView>
  </sheetViews>
  <sheetFormatPr defaultRowHeight="15" x14ac:dyDescent="0.25"/>
  <cols>
    <col min="1" max="1" width="8.85546875" customWidth="1"/>
    <col min="2" max="2" width="28.85546875" customWidth="1"/>
    <col min="3" max="3" width="9.140625" style="12" bestFit="1" customWidth="1"/>
    <col min="4" max="4" width="10.140625" style="12" bestFit="1" customWidth="1"/>
    <col min="5" max="5" width="10.42578125" style="6" customWidth="1"/>
    <col min="6" max="6" width="132.85546875" style="6" customWidth="1"/>
    <col min="7" max="7" width="52.28515625" bestFit="1" customWidth="1"/>
  </cols>
  <sheetData>
    <row r="1" spans="1:7" ht="45" x14ac:dyDescent="0.25">
      <c r="A1" s="11" t="s">
        <v>0</v>
      </c>
      <c r="B1" s="11" t="s">
        <v>1</v>
      </c>
      <c r="C1" s="11" t="s">
        <v>2</v>
      </c>
      <c r="D1" s="27" t="s">
        <v>3</v>
      </c>
      <c r="E1" s="16" t="s">
        <v>4</v>
      </c>
      <c r="F1" s="16" t="s">
        <v>5</v>
      </c>
      <c r="G1" s="16" t="s">
        <v>6</v>
      </c>
    </row>
    <row r="2" spans="1:7" x14ac:dyDescent="0.25">
      <c r="A2" s="13">
        <v>1</v>
      </c>
      <c r="B2" s="14" t="s">
        <v>7</v>
      </c>
      <c r="C2" s="14" t="s">
        <v>8</v>
      </c>
      <c r="D2" s="14">
        <v>17</v>
      </c>
      <c r="E2" s="18">
        <v>43564</v>
      </c>
      <c r="F2" s="19" t="s">
        <v>9</v>
      </c>
      <c r="G2" s="14" t="s">
        <v>10</v>
      </c>
    </row>
    <row r="3" spans="1:7" x14ac:dyDescent="0.25">
      <c r="A3" s="13">
        <v>2</v>
      </c>
      <c r="B3" s="14" t="s">
        <v>11</v>
      </c>
      <c r="C3" s="14" t="s">
        <v>8</v>
      </c>
      <c r="D3" s="14">
        <v>46</v>
      </c>
      <c r="E3" s="18">
        <v>43564</v>
      </c>
      <c r="F3" s="19" t="s">
        <v>9</v>
      </c>
      <c r="G3" s="14" t="s">
        <v>12</v>
      </c>
    </row>
    <row r="4" spans="1:7" x14ac:dyDescent="0.25">
      <c r="A4" s="13">
        <v>3</v>
      </c>
      <c r="B4" s="14" t="s">
        <v>13</v>
      </c>
      <c r="C4" s="14" t="s">
        <v>8</v>
      </c>
      <c r="D4" s="14">
        <v>2</v>
      </c>
      <c r="E4" s="18">
        <v>43564</v>
      </c>
      <c r="F4" s="19" t="s">
        <v>9</v>
      </c>
      <c r="G4" s="14" t="s">
        <v>14</v>
      </c>
    </row>
    <row r="5" spans="1:7" x14ac:dyDescent="0.25">
      <c r="A5" s="13">
        <v>4</v>
      </c>
      <c r="B5" s="14" t="s">
        <v>15</v>
      </c>
      <c r="C5" s="14" t="s">
        <v>8</v>
      </c>
      <c r="D5" s="14">
        <v>7</v>
      </c>
      <c r="E5" s="18">
        <v>43625</v>
      </c>
      <c r="F5" s="19" t="s">
        <v>9</v>
      </c>
      <c r="G5" s="14" t="s">
        <v>16</v>
      </c>
    </row>
    <row r="6" spans="1:7" x14ac:dyDescent="0.25">
      <c r="A6" s="13">
        <v>5</v>
      </c>
      <c r="B6" s="14" t="s">
        <v>17</v>
      </c>
      <c r="C6" s="14" t="s">
        <v>8</v>
      </c>
      <c r="D6" s="14">
        <v>9</v>
      </c>
      <c r="E6" s="18">
        <v>43625</v>
      </c>
      <c r="F6" s="19" t="s">
        <v>9</v>
      </c>
      <c r="G6" s="14" t="s">
        <v>18</v>
      </c>
    </row>
    <row r="7" spans="1:7" x14ac:dyDescent="0.25">
      <c r="A7" s="13">
        <v>6</v>
      </c>
      <c r="B7" s="14" t="s">
        <v>19</v>
      </c>
      <c r="C7" s="14" t="s">
        <v>8</v>
      </c>
      <c r="D7" s="14">
        <v>5</v>
      </c>
      <c r="E7" s="18">
        <v>43717</v>
      </c>
      <c r="F7" s="19" t="s">
        <v>9</v>
      </c>
      <c r="G7" s="14" t="s">
        <v>20</v>
      </c>
    </row>
    <row r="8" spans="1:7" x14ac:dyDescent="0.25">
      <c r="A8" s="13">
        <v>7</v>
      </c>
      <c r="B8" s="14" t="s">
        <v>21</v>
      </c>
      <c r="C8" s="14" t="s">
        <v>8</v>
      </c>
      <c r="D8" s="14">
        <v>1</v>
      </c>
      <c r="E8" s="18">
        <v>43717</v>
      </c>
      <c r="F8" s="19" t="s">
        <v>9</v>
      </c>
      <c r="G8" s="14" t="s">
        <v>22</v>
      </c>
    </row>
    <row r="9" spans="1:7" x14ac:dyDescent="0.25">
      <c r="A9" s="13">
        <v>8</v>
      </c>
      <c r="B9" s="14" t="s">
        <v>23</v>
      </c>
      <c r="C9" s="14" t="s">
        <v>8</v>
      </c>
      <c r="D9" s="14">
        <v>1</v>
      </c>
      <c r="E9" s="18">
        <v>43717</v>
      </c>
      <c r="F9" s="19" t="s">
        <v>9</v>
      </c>
      <c r="G9" s="14" t="s">
        <v>24</v>
      </c>
    </row>
    <row r="10" spans="1:7" x14ac:dyDescent="0.25">
      <c r="A10" s="13">
        <v>9</v>
      </c>
      <c r="B10" s="14" t="s">
        <v>25</v>
      </c>
      <c r="C10" s="14" t="s">
        <v>8</v>
      </c>
      <c r="D10" s="14">
        <v>6</v>
      </c>
      <c r="E10" s="18">
        <v>43717</v>
      </c>
      <c r="F10" s="19" t="s">
        <v>9</v>
      </c>
      <c r="G10" s="14" t="s">
        <v>26</v>
      </c>
    </row>
    <row r="11" spans="1:7" x14ac:dyDescent="0.25">
      <c r="A11" s="13">
        <v>10</v>
      </c>
      <c r="B11" s="14" t="s">
        <v>27</v>
      </c>
      <c r="C11" s="14" t="s">
        <v>8</v>
      </c>
      <c r="D11" s="14">
        <v>1</v>
      </c>
      <c r="E11" s="18">
        <v>43717</v>
      </c>
      <c r="F11" s="19" t="s">
        <v>9</v>
      </c>
      <c r="G11" s="14" t="s">
        <v>28</v>
      </c>
    </row>
    <row r="12" spans="1:7" x14ac:dyDescent="0.25">
      <c r="A12" s="13">
        <v>11</v>
      </c>
      <c r="B12" s="14" t="s">
        <v>29</v>
      </c>
      <c r="C12" s="14" t="s">
        <v>8</v>
      </c>
      <c r="D12" s="14">
        <v>3</v>
      </c>
      <c r="E12" s="18">
        <v>43717</v>
      </c>
      <c r="F12" s="19" t="s">
        <v>9</v>
      </c>
      <c r="G12" s="14" t="s">
        <v>30</v>
      </c>
    </row>
    <row r="13" spans="1:7" x14ac:dyDescent="0.25">
      <c r="A13" s="13">
        <v>12</v>
      </c>
      <c r="B13" s="14" t="s">
        <v>31</v>
      </c>
      <c r="C13" s="14" t="s">
        <v>8</v>
      </c>
      <c r="D13" s="14">
        <v>2</v>
      </c>
      <c r="E13" s="18" t="s">
        <v>32</v>
      </c>
      <c r="F13" s="19" t="s">
        <v>9</v>
      </c>
      <c r="G13" s="14" t="s">
        <v>33</v>
      </c>
    </row>
    <row r="14" spans="1:7" ht="15.75" thickBot="1" x14ac:dyDescent="0.3"/>
    <row r="15" spans="1:7" ht="15.75" thickBot="1" x14ac:dyDescent="0.3">
      <c r="C15" s="12" t="s">
        <v>34</v>
      </c>
      <c r="D15" s="28">
        <f>SUM(D2:D13)</f>
        <v>100</v>
      </c>
    </row>
    <row r="20" spans="7:7" x14ac:dyDescent="0.25">
      <c r="G20" t="s">
        <v>35</v>
      </c>
    </row>
  </sheetData>
  <hyperlinks>
    <hyperlink ref="F2" r:id="rId1" xr:uid="{00000000-0004-0000-0000-000000000000}"/>
    <hyperlink ref="F3:F13" r:id="rId2" display="https://wipro365.sharepoint.com/:f:/r/sites/ku-account-6139/Telenor%20AEP/Telenor_AEP_Documents_Repository/DTAC-AEP-BI2020/DTAC_Repository/SourceSystem_Track/dtacSourceSystem/ISD_DTAC_Applications/Signedoff?csf=1&amp;e=w4OUl9" xr:uid="{00000000-0004-0000-0000-000001000000}"/>
  </hyperlinks>
  <pageMargins left="0.7" right="0.7" top="0.75" bottom="0.75" header="0.3" footer="0.3"/>
  <pageSetup orientation="portrait" r:id="rId3"/>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5"/>
  <sheetViews>
    <sheetView workbookViewId="0">
      <pane ySplit="1" topLeftCell="A2" activePane="bottomLeft" state="frozen"/>
      <selection activeCell="F1" sqref="F1"/>
      <selection pane="bottomLeft" activeCell="F32" sqref="F32"/>
    </sheetView>
  </sheetViews>
  <sheetFormatPr defaultRowHeight="15" x14ac:dyDescent="0.25"/>
  <cols>
    <col min="1" max="1" width="19.5703125" style="6" bestFit="1" customWidth="1"/>
    <col min="2" max="2" width="15.5703125" style="4" bestFit="1" customWidth="1"/>
    <col min="3" max="3" width="14" style="4" customWidth="1"/>
    <col min="4" max="4" width="8.85546875" customWidth="1"/>
    <col min="5" max="5" width="10" bestFit="1" customWidth="1"/>
    <col min="6" max="6" width="10" customWidth="1"/>
    <col min="7" max="7" width="11.5703125" customWidth="1"/>
    <col min="8" max="8" width="10.140625" customWidth="1"/>
    <col min="9" max="9" width="12.140625" bestFit="1" customWidth="1"/>
    <col min="10" max="10" width="16.5703125" bestFit="1" customWidth="1"/>
    <col min="11" max="11" width="18.42578125" customWidth="1"/>
    <col min="12" max="12" width="16.5703125" bestFit="1" customWidth="1"/>
    <col min="13" max="13" width="39.42578125" bestFit="1" customWidth="1"/>
    <col min="14" max="14" width="80.85546875" customWidth="1"/>
    <col min="16" max="16" width="10.28515625" bestFit="1" customWidth="1"/>
  </cols>
  <sheetData>
    <row r="1" spans="1:15" ht="34.5" x14ac:dyDescent="0.25">
      <c r="A1" s="5" t="s">
        <v>36</v>
      </c>
      <c r="B1" s="9" t="s">
        <v>37</v>
      </c>
      <c r="C1" s="9" t="s">
        <v>38</v>
      </c>
      <c r="D1" s="7" t="s">
        <v>39</v>
      </c>
      <c r="E1" s="7" t="s">
        <v>40</v>
      </c>
      <c r="F1" s="7" t="s">
        <v>41</v>
      </c>
      <c r="G1" s="7" t="s">
        <v>42</v>
      </c>
      <c r="H1" s="7" t="s">
        <v>43</v>
      </c>
      <c r="I1" s="3" t="s">
        <v>44</v>
      </c>
      <c r="J1" s="3" t="s">
        <v>45</v>
      </c>
      <c r="K1" s="3" t="s">
        <v>46</v>
      </c>
      <c r="L1" s="3" t="s">
        <v>47</v>
      </c>
      <c r="M1" s="3" t="s">
        <v>48</v>
      </c>
      <c r="N1" s="3" t="s">
        <v>49</v>
      </c>
      <c r="O1" s="1" t="s">
        <v>50</v>
      </c>
    </row>
    <row r="2" spans="1:15" x14ac:dyDescent="0.25">
      <c r="A2" s="57" t="s">
        <v>51</v>
      </c>
      <c r="B2" s="8" t="s">
        <v>52</v>
      </c>
      <c r="C2" s="10" t="s">
        <v>53</v>
      </c>
      <c r="D2" s="8">
        <v>24.7453</v>
      </c>
      <c r="E2" s="8">
        <v>7.79</v>
      </c>
      <c r="F2" s="8">
        <v>32.7256</v>
      </c>
      <c r="G2" s="8">
        <v>37.634500000000003</v>
      </c>
      <c r="H2" s="8">
        <v>43.279600000000002</v>
      </c>
      <c r="I2" s="2" t="s">
        <v>54</v>
      </c>
      <c r="J2" s="2" t="s">
        <v>55</v>
      </c>
      <c r="K2" s="2" t="s">
        <v>56</v>
      </c>
      <c r="L2" s="2" t="s">
        <v>57</v>
      </c>
      <c r="M2" s="2" t="s">
        <v>58</v>
      </c>
      <c r="N2" s="2" t="s">
        <v>59</v>
      </c>
      <c r="O2" s="29" t="s">
        <v>60</v>
      </c>
    </row>
    <row r="3" spans="1:15" x14ac:dyDescent="0.25">
      <c r="A3" s="58"/>
      <c r="B3" s="8" t="s">
        <v>61</v>
      </c>
      <c r="C3" s="10" t="s">
        <v>53</v>
      </c>
      <c r="D3" s="8">
        <v>0.14369999999999999</v>
      </c>
      <c r="E3" s="8">
        <v>14.99</v>
      </c>
      <c r="F3" s="8">
        <v>0.19</v>
      </c>
      <c r="G3" s="8">
        <v>0.2185</v>
      </c>
      <c r="H3" s="8">
        <v>0.25130000000000002</v>
      </c>
      <c r="I3" s="2" t="s">
        <v>54</v>
      </c>
      <c r="J3" s="2" t="s">
        <v>55</v>
      </c>
      <c r="K3" s="2" t="s">
        <v>56</v>
      </c>
      <c r="L3" s="2" t="s">
        <v>62</v>
      </c>
      <c r="M3" s="2" t="s">
        <v>63</v>
      </c>
      <c r="N3" s="2" t="s">
        <v>64</v>
      </c>
      <c r="O3" s="29" t="s">
        <v>60</v>
      </c>
    </row>
    <row r="4" spans="1:15" x14ac:dyDescent="0.25">
      <c r="A4" s="58"/>
      <c r="B4" s="8" t="s">
        <v>65</v>
      </c>
      <c r="C4" s="10" t="s">
        <v>53</v>
      </c>
      <c r="D4" s="8">
        <v>104.05289999999999</v>
      </c>
      <c r="E4" s="8">
        <v>118.37</v>
      </c>
      <c r="F4" s="8">
        <v>137.60990000000001</v>
      </c>
      <c r="G4" s="8">
        <v>158.25139999999999</v>
      </c>
      <c r="H4" s="8">
        <v>181.98910000000001</v>
      </c>
      <c r="I4" s="2" t="s">
        <v>54</v>
      </c>
      <c r="J4" s="2" t="s">
        <v>55</v>
      </c>
      <c r="K4" s="2" t="s">
        <v>56</v>
      </c>
      <c r="L4" s="2" t="s">
        <v>57</v>
      </c>
      <c r="M4" s="2" t="s">
        <v>66</v>
      </c>
      <c r="N4" s="2" t="s">
        <v>67</v>
      </c>
      <c r="O4" s="29" t="s">
        <v>60</v>
      </c>
    </row>
    <row r="5" spans="1:15" x14ac:dyDescent="0.25">
      <c r="A5" s="58"/>
      <c r="B5" s="8" t="s">
        <v>68</v>
      </c>
      <c r="C5" s="10" t="s">
        <v>53</v>
      </c>
      <c r="D5" s="8">
        <v>0.50060000000000004</v>
      </c>
      <c r="E5" s="8">
        <v>187.81</v>
      </c>
      <c r="F5" s="8">
        <v>0.66210000000000002</v>
      </c>
      <c r="G5" s="8">
        <v>0.76139999999999997</v>
      </c>
      <c r="H5" s="8">
        <v>0.87560000000000004</v>
      </c>
      <c r="I5" s="2" t="s">
        <v>54</v>
      </c>
      <c r="J5" s="2" t="s">
        <v>55</v>
      </c>
      <c r="K5" s="2" t="s">
        <v>56</v>
      </c>
      <c r="L5" s="2" t="s">
        <v>62</v>
      </c>
      <c r="M5" s="2" t="s">
        <v>69</v>
      </c>
      <c r="N5" s="2" t="s">
        <v>70</v>
      </c>
      <c r="O5" s="29" t="s">
        <v>60</v>
      </c>
    </row>
    <row r="6" spans="1:15" x14ac:dyDescent="0.25">
      <c r="A6" s="58"/>
      <c r="B6" s="8" t="s">
        <v>71</v>
      </c>
      <c r="C6" s="10" t="s">
        <v>53</v>
      </c>
      <c r="D6" s="8">
        <v>4.0975000000000001</v>
      </c>
      <c r="E6" s="8">
        <v>9.1999999999999998E-2</v>
      </c>
      <c r="F6" s="8">
        <v>5.4188999999999998</v>
      </c>
      <c r="G6" s="8">
        <v>6.2317999999999998</v>
      </c>
      <c r="H6" s="8">
        <v>7.1665999999999999</v>
      </c>
      <c r="I6" s="2" t="s">
        <v>54</v>
      </c>
      <c r="J6" s="2" t="s">
        <v>55</v>
      </c>
      <c r="K6" s="2" t="s">
        <v>56</v>
      </c>
      <c r="L6" s="2" t="s">
        <v>57</v>
      </c>
      <c r="M6" s="2" t="s">
        <v>72</v>
      </c>
      <c r="N6" s="2" t="s">
        <v>73</v>
      </c>
      <c r="O6" s="29" t="s">
        <v>60</v>
      </c>
    </row>
    <row r="7" spans="1:15" x14ac:dyDescent="0.25">
      <c r="A7" s="58"/>
      <c r="B7" s="8" t="s">
        <v>74</v>
      </c>
      <c r="C7" s="10" t="s">
        <v>53</v>
      </c>
      <c r="D7" s="8">
        <v>3.8199999999999998E-2</v>
      </c>
      <c r="E7" s="8">
        <v>9.91</v>
      </c>
      <c r="F7" s="8">
        <v>5.0500000000000003E-2</v>
      </c>
      <c r="G7" s="8">
        <v>5.8099999999999999E-2</v>
      </c>
      <c r="H7" s="8">
        <v>6.6799999999999998E-2</v>
      </c>
      <c r="I7" s="2" t="s">
        <v>54</v>
      </c>
      <c r="J7" s="2" t="s">
        <v>55</v>
      </c>
      <c r="K7" s="2" t="s">
        <v>56</v>
      </c>
      <c r="L7" s="2" t="s">
        <v>62</v>
      </c>
      <c r="M7" s="2" t="s">
        <v>75</v>
      </c>
      <c r="N7" s="2" t="s">
        <v>76</v>
      </c>
      <c r="O7" s="29" t="s">
        <v>60</v>
      </c>
    </row>
    <row r="8" spans="1:15" x14ac:dyDescent="0.25">
      <c r="A8" s="58"/>
      <c r="B8" s="8" t="s">
        <v>77</v>
      </c>
      <c r="C8" s="10" t="s">
        <v>53</v>
      </c>
      <c r="D8" s="8">
        <v>2.0878000000000001</v>
      </c>
      <c r="E8" s="8">
        <v>0.91700000000000004</v>
      </c>
      <c r="F8" s="8">
        <v>2.7610999999999999</v>
      </c>
      <c r="G8" s="8">
        <v>3.1753</v>
      </c>
      <c r="H8" s="8">
        <v>3.6516000000000002</v>
      </c>
      <c r="I8" s="2" t="s">
        <v>54</v>
      </c>
      <c r="J8" s="2" t="s">
        <v>55</v>
      </c>
      <c r="K8" s="2" t="s">
        <v>56</v>
      </c>
      <c r="L8" s="2" t="s">
        <v>57</v>
      </c>
      <c r="M8" s="2" t="s">
        <v>78</v>
      </c>
      <c r="N8" s="2" t="s">
        <v>79</v>
      </c>
      <c r="O8" s="29" t="s">
        <v>60</v>
      </c>
    </row>
    <row r="9" spans="1:15" x14ac:dyDescent="0.25">
      <c r="A9" s="58"/>
      <c r="B9" s="15" t="s">
        <v>80</v>
      </c>
      <c r="C9" s="10" t="s">
        <v>53</v>
      </c>
      <c r="D9" s="8">
        <v>3.0999999999999999E-3</v>
      </c>
      <c r="E9" s="8">
        <v>0.69199999999999995</v>
      </c>
      <c r="F9" s="8">
        <v>4.1000000000000003E-3</v>
      </c>
      <c r="G9" s="8">
        <v>4.7000000000000002E-3</v>
      </c>
      <c r="H9" s="8">
        <v>5.4000000000000003E-3</v>
      </c>
      <c r="I9" s="2" t="s">
        <v>54</v>
      </c>
      <c r="J9" s="2" t="s">
        <v>55</v>
      </c>
      <c r="K9" s="2" t="s">
        <v>56</v>
      </c>
      <c r="L9" s="2" t="s">
        <v>62</v>
      </c>
      <c r="M9" s="2" t="s">
        <v>81</v>
      </c>
      <c r="N9" s="2" t="s">
        <v>82</v>
      </c>
      <c r="O9" s="29" t="s">
        <v>60</v>
      </c>
    </row>
    <row r="10" spans="1:15" x14ac:dyDescent="0.25">
      <c r="A10" s="58"/>
      <c r="B10" s="8" t="s">
        <v>83</v>
      </c>
      <c r="C10" s="10" t="s">
        <v>53</v>
      </c>
      <c r="D10" s="8">
        <v>5.6566000000000001</v>
      </c>
      <c r="E10" s="8">
        <v>0.82499999999999996</v>
      </c>
      <c r="F10" s="8">
        <v>7.4809000000000001</v>
      </c>
      <c r="G10" s="8">
        <v>8.6029999999999998</v>
      </c>
      <c r="H10" s="8">
        <v>9.8934999999999995</v>
      </c>
      <c r="I10" s="2" t="s">
        <v>54</v>
      </c>
      <c r="J10" s="2" t="s">
        <v>55</v>
      </c>
      <c r="K10" s="2" t="s">
        <v>56</v>
      </c>
      <c r="L10" s="2" t="s">
        <v>57</v>
      </c>
      <c r="M10" s="2" t="s">
        <v>84</v>
      </c>
      <c r="N10" s="2" t="s">
        <v>85</v>
      </c>
      <c r="O10" s="29" t="s">
        <v>60</v>
      </c>
    </row>
    <row r="11" spans="1:15" x14ac:dyDescent="0.25">
      <c r="A11" s="58"/>
      <c r="B11" s="8" t="s">
        <v>86</v>
      </c>
      <c r="C11" s="10" t="s">
        <v>53</v>
      </c>
      <c r="D11" s="8">
        <v>2.3E-3</v>
      </c>
      <c r="E11" s="8">
        <v>0.184</v>
      </c>
      <c r="F11" s="8">
        <v>3.0999999999999999E-3</v>
      </c>
      <c r="G11" s="8">
        <v>3.5000000000000001E-3</v>
      </c>
      <c r="H11" s="8">
        <v>4.0000000000000001E-3</v>
      </c>
      <c r="I11" s="2" t="s">
        <v>54</v>
      </c>
      <c r="J11" s="2" t="s">
        <v>55</v>
      </c>
      <c r="K11" s="2" t="s">
        <v>56</v>
      </c>
      <c r="L11" s="2" t="s">
        <v>62</v>
      </c>
      <c r="M11" s="2" t="s">
        <v>87</v>
      </c>
      <c r="N11" s="2" t="s">
        <v>88</v>
      </c>
      <c r="O11" s="29" t="s">
        <v>60</v>
      </c>
    </row>
    <row r="12" spans="1:15" x14ac:dyDescent="0.25">
      <c r="A12" s="58"/>
      <c r="B12" s="8" t="s">
        <v>89</v>
      </c>
      <c r="C12" s="10" t="s">
        <v>53</v>
      </c>
      <c r="D12" s="8">
        <v>1.5481</v>
      </c>
      <c r="E12" s="8">
        <v>0.748</v>
      </c>
      <c r="F12" s="8">
        <v>2.0474000000000001</v>
      </c>
      <c r="G12" s="8">
        <v>2.3544999999999998</v>
      </c>
      <c r="H12" s="8">
        <v>2.7077</v>
      </c>
      <c r="I12" s="2" t="s">
        <v>54</v>
      </c>
      <c r="J12" s="2" t="s">
        <v>55</v>
      </c>
      <c r="K12" s="2" t="s">
        <v>56</v>
      </c>
      <c r="L12" s="2" t="s">
        <v>57</v>
      </c>
      <c r="M12" s="2" t="s">
        <v>90</v>
      </c>
      <c r="N12" s="2" t="s">
        <v>91</v>
      </c>
      <c r="O12" s="29" t="s">
        <v>60</v>
      </c>
    </row>
    <row r="13" spans="1:15" x14ac:dyDescent="0.25">
      <c r="A13" s="58"/>
      <c r="B13" s="8" t="s">
        <v>92</v>
      </c>
      <c r="C13" s="10" t="s">
        <v>53</v>
      </c>
      <c r="D13" s="8">
        <v>0.48209999999999997</v>
      </c>
      <c r="E13" s="8">
        <v>0.35899999999999999</v>
      </c>
      <c r="F13" s="8">
        <v>0.63759999999999994</v>
      </c>
      <c r="G13" s="8">
        <v>0.73329999999999995</v>
      </c>
      <c r="H13" s="8">
        <v>0.84319999999999995</v>
      </c>
      <c r="I13" s="2" t="s">
        <v>54</v>
      </c>
      <c r="J13" s="2" t="s">
        <v>55</v>
      </c>
      <c r="K13" s="2" t="s">
        <v>56</v>
      </c>
      <c r="L13" s="2" t="s">
        <v>57</v>
      </c>
      <c r="M13" s="2" t="s">
        <v>93</v>
      </c>
      <c r="N13" s="2" t="s">
        <v>94</v>
      </c>
      <c r="O13" s="29" t="s">
        <v>60</v>
      </c>
    </row>
    <row r="14" spans="1:15" x14ac:dyDescent="0.25">
      <c r="A14" s="58"/>
      <c r="B14" s="8" t="s">
        <v>95</v>
      </c>
      <c r="C14" s="10" t="s">
        <v>53</v>
      </c>
      <c r="D14" s="8">
        <v>1.4E-3</v>
      </c>
      <c r="E14" s="8">
        <v>0.16700000000000001</v>
      </c>
      <c r="F14" s="8">
        <v>1.9E-3</v>
      </c>
      <c r="G14" s="8">
        <v>2.2000000000000001E-3</v>
      </c>
      <c r="H14" s="8">
        <v>2.5000000000000001E-3</v>
      </c>
      <c r="I14" s="2" t="s">
        <v>54</v>
      </c>
      <c r="J14" s="2" t="s">
        <v>55</v>
      </c>
      <c r="K14" s="2" t="s">
        <v>56</v>
      </c>
      <c r="L14" s="2" t="s">
        <v>62</v>
      </c>
      <c r="M14" s="2" t="s">
        <v>96</v>
      </c>
      <c r="N14" s="2" t="s">
        <v>97</v>
      </c>
      <c r="O14" s="29" t="s">
        <v>60</v>
      </c>
    </row>
    <row r="15" spans="1:15" x14ac:dyDescent="0.25">
      <c r="A15" s="58"/>
      <c r="B15" s="15" t="s">
        <v>98</v>
      </c>
      <c r="C15" s="10" t="s">
        <v>53</v>
      </c>
      <c r="D15" s="8">
        <v>0.1099</v>
      </c>
      <c r="E15" s="8">
        <v>0.16500000000000001</v>
      </c>
      <c r="F15" s="8">
        <v>0.14530000000000001</v>
      </c>
      <c r="G15" s="8">
        <v>0.1671</v>
      </c>
      <c r="H15" s="8">
        <v>0.19220000000000001</v>
      </c>
      <c r="I15" s="2" t="s">
        <v>54</v>
      </c>
      <c r="J15" s="2" t="s">
        <v>55</v>
      </c>
      <c r="K15" s="2" t="s">
        <v>56</v>
      </c>
      <c r="L15" s="2" t="s">
        <v>99</v>
      </c>
      <c r="M15" s="2" t="s">
        <v>100</v>
      </c>
      <c r="N15" s="2" t="s">
        <v>101</v>
      </c>
      <c r="O15" s="29" t="s">
        <v>60</v>
      </c>
    </row>
    <row r="16" spans="1:15" x14ac:dyDescent="0.25">
      <c r="A16" s="58"/>
      <c r="B16" s="8" t="s">
        <v>102</v>
      </c>
      <c r="C16" s="10" t="s">
        <v>53</v>
      </c>
      <c r="D16" s="8">
        <v>0.2399</v>
      </c>
      <c r="E16" s="8">
        <v>0.13500000000000001</v>
      </c>
      <c r="F16" s="8">
        <v>0.31730000000000003</v>
      </c>
      <c r="G16" s="8">
        <v>0.3649</v>
      </c>
      <c r="H16" s="8">
        <v>0.41959999999999997</v>
      </c>
      <c r="I16" s="2" t="s">
        <v>54</v>
      </c>
      <c r="J16" s="2" t="s">
        <v>55</v>
      </c>
      <c r="K16" s="2" t="s">
        <v>56</v>
      </c>
      <c r="L16" s="2" t="s">
        <v>99</v>
      </c>
      <c r="M16" s="2" t="s">
        <v>103</v>
      </c>
      <c r="N16" s="2" t="s">
        <v>104</v>
      </c>
      <c r="O16" s="29" t="s">
        <v>60</v>
      </c>
    </row>
    <row r="17" spans="1:15" s="17" customFormat="1" ht="22.5" x14ac:dyDescent="0.25">
      <c r="A17" s="58"/>
      <c r="B17" s="21" t="s">
        <v>105</v>
      </c>
      <c r="C17" s="21" t="s">
        <v>53</v>
      </c>
      <c r="D17" s="21">
        <v>5.8999999999999999E-3</v>
      </c>
      <c r="E17" s="30" t="s">
        <v>60</v>
      </c>
      <c r="F17" s="21">
        <v>7.9000000000000008E-3</v>
      </c>
      <c r="G17" s="21">
        <v>8.9999999999999993E-3</v>
      </c>
      <c r="H17" s="21">
        <v>1.04E-2</v>
      </c>
      <c r="I17" s="22" t="s">
        <v>54</v>
      </c>
      <c r="J17" s="22" t="s">
        <v>55</v>
      </c>
      <c r="K17" s="22" t="s">
        <v>56</v>
      </c>
      <c r="L17" s="22" t="s">
        <v>62</v>
      </c>
      <c r="M17" s="22" t="s">
        <v>106</v>
      </c>
      <c r="N17" s="23" t="s">
        <v>107</v>
      </c>
      <c r="O17" s="29" t="s">
        <v>60</v>
      </c>
    </row>
    <row r="18" spans="1:15" x14ac:dyDescent="0.25">
      <c r="A18" s="58"/>
      <c r="B18" s="8" t="s">
        <v>108</v>
      </c>
      <c r="C18" s="10" t="s">
        <v>53</v>
      </c>
      <c r="D18" s="8"/>
      <c r="E18" s="8">
        <v>0.52300000000000002</v>
      </c>
      <c r="F18" s="8"/>
      <c r="G18" s="8"/>
      <c r="H18" s="8"/>
      <c r="I18" s="2" t="s">
        <v>54</v>
      </c>
      <c r="J18" s="2" t="s">
        <v>55</v>
      </c>
      <c r="K18" s="2" t="s">
        <v>56</v>
      </c>
      <c r="L18" s="2" t="s">
        <v>57</v>
      </c>
      <c r="M18" s="2" t="s">
        <v>109</v>
      </c>
      <c r="N18" s="2" t="s">
        <v>110</v>
      </c>
      <c r="O18" s="29" t="s">
        <v>60</v>
      </c>
    </row>
    <row r="19" spans="1:15" x14ac:dyDescent="0.25">
      <c r="A19" s="58"/>
      <c r="B19" s="8" t="s">
        <v>111</v>
      </c>
      <c r="C19" s="10" t="s">
        <v>53</v>
      </c>
      <c r="D19" s="8"/>
      <c r="E19" s="8">
        <v>0.11700000000000001</v>
      </c>
      <c r="F19" s="8"/>
      <c r="G19" s="8"/>
      <c r="H19" s="8"/>
      <c r="I19" s="2" t="s">
        <v>54</v>
      </c>
      <c r="J19" s="2" t="s">
        <v>55</v>
      </c>
      <c r="K19" s="2" t="s">
        <v>56</v>
      </c>
      <c r="L19" s="2" t="s">
        <v>62</v>
      </c>
      <c r="M19" s="2" t="s">
        <v>112</v>
      </c>
      <c r="N19" s="2" t="s">
        <v>113</v>
      </c>
      <c r="O19" s="29" t="s">
        <v>60</v>
      </c>
    </row>
    <row r="20" spans="1:15" x14ac:dyDescent="0.25">
      <c r="A20" s="58"/>
      <c r="B20" s="8" t="s">
        <v>114</v>
      </c>
      <c r="C20" s="10" t="s">
        <v>53</v>
      </c>
      <c r="D20" s="8"/>
      <c r="E20" s="8">
        <v>3.8999999999999998E-3</v>
      </c>
      <c r="F20" s="8"/>
      <c r="G20" s="8"/>
      <c r="H20" s="8"/>
      <c r="I20" s="2" t="s">
        <v>54</v>
      </c>
      <c r="J20" s="2" t="s">
        <v>55</v>
      </c>
      <c r="K20" s="2" t="s">
        <v>56</v>
      </c>
      <c r="L20" s="2" t="s">
        <v>57</v>
      </c>
      <c r="M20" s="2" t="s">
        <v>115</v>
      </c>
      <c r="N20" s="2" t="s">
        <v>116</v>
      </c>
      <c r="O20" s="29" t="s">
        <v>60</v>
      </c>
    </row>
    <row r="21" spans="1:15" x14ac:dyDescent="0.25">
      <c r="A21" s="58"/>
      <c r="B21" s="8" t="s">
        <v>117</v>
      </c>
      <c r="C21" s="10" t="s">
        <v>53</v>
      </c>
      <c r="D21" s="8"/>
      <c r="E21" s="8">
        <v>8.9999999999999993E-3</v>
      </c>
      <c r="F21" s="8"/>
      <c r="G21" s="8"/>
      <c r="H21" s="8"/>
      <c r="I21" s="2" t="s">
        <v>54</v>
      </c>
      <c r="J21" s="2" t="s">
        <v>55</v>
      </c>
      <c r="K21" s="2" t="s">
        <v>56</v>
      </c>
      <c r="L21" s="2" t="s">
        <v>62</v>
      </c>
      <c r="M21" s="2" t="s">
        <v>118</v>
      </c>
      <c r="N21" s="2" t="s">
        <v>119</v>
      </c>
      <c r="O21" s="29" t="s">
        <v>60</v>
      </c>
    </row>
    <row r="22" spans="1:15" x14ac:dyDescent="0.25">
      <c r="A22" s="51"/>
      <c r="B22" s="8" t="s">
        <v>120</v>
      </c>
      <c r="C22" s="10" t="s">
        <v>53</v>
      </c>
      <c r="D22" s="8"/>
      <c r="E22" s="8">
        <v>3.0000000000000001E-3</v>
      </c>
      <c r="F22" s="8"/>
      <c r="G22" s="8"/>
      <c r="H22" s="8"/>
      <c r="I22" s="2" t="s">
        <v>54</v>
      </c>
      <c r="J22" s="2" t="s">
        <v>55</v>
      </c>
      <c r="K22" s="2" t="s">
        <v>56</v>
      </c>
      <c r="L22" s="2" t="s">
        <v>57</v>
      </c>
      <c r="M22" s="2" t="s">
        <v>121</v>
      </c>
      <c r="N22" s="2" t="s">
        <v>122</v>
      </c>
      <c r="O22" s="29" t="s">
        <v>60</v>
      </c>
    </row>
    <row r="23" spans="1:15" x14ac:dyDescent="0.25">
      <c r="A23" s="51"/>
      <c r="B23" s="8" t="s">
        <v>123</v>
      </c>
      <c r="C23" s="10" t="s">
        <v>53</v>
      </c>
      <c r="D23" s="8"/>
      <c r="E23" s="8">
        <v>7.3999999999999996E-2</v>
      </c>
      <c r="F23" s="8"/>
      <c r="G23" s="8"/>
      <c r="H23" s="8"/>
      <c r="I23" s="2" t="s">
        <v>54</v>
      </c>
      <c r="J23" s="2" t="s">
        <v>55</v>
      </c>
      <c r="K23" s="2" t="s">
        <v>56</v>
      </c>
      <c r="L23" s="2" t="s">
        <v>57</v>
      </c>
      <c r="M23" s="2" t="s">
        <v>124</v>
      </c>
      <c r="N23" s="2" t="s">
        <v>125</v>
      </c>
      <c r="O23" s="29" t="s">
        <v>60</v>
      </c>
    </row>
    <row r="24" spans="1:15" x14ac:dyDescent="0.25">
      <c r="A24" s="20" t="s">
        <v>31</v>
      </c>
      <c r="B24" s="8" t="s">
        <v>126</v>
      </c>
      <c r="C24" s="10" t="s">
        <v>53</v>
      </c>
      <c r="D24" s="8">
        <v>0.39</v>
      </c>
      <c r="E24" s="8" t="s">
        <v>60</v>
      </c>
      <c r="F24" s="8">
        <v>0.53900000000000003</v>
      </c>
      <c r="G24" s="8">
        <v>0.59</v>
      </c>
      <c r="H24" s="8">
        <v>0.64</v>
      </c>
      <c r="I24" s="2" t="s">
        <v>54</v>
      </c>
      <c r="J24" s="2" t="s">
        <v>55</v>
      </c>
      <c r="K24" s="2" t="s">
        <v>127</v>
      </c>
      <c r="L24" s="2"/>
      <c r="M24" s="2" t="s">
        <v>128</v>
      </c>
      <c r="N24" s="2" t="s">
        <v>129</v>
      </c>
      <c r="O24" s="29" t="s">
        <v>60</v>
      </c>
    </row>
    <row r="25" spans="1:15" x14ac:dyDescent="0.25">
      <c r="A25" s="52" t="s">
        <v>130</v>
      </c>
      <c r="B25" s="8" t="s">
        <v>131</v>
      </c>
      <c r="C25" s="10" t="s">
        <v>53</v>
      </c>
      <c r="D25" s="8"/>
      <c r="E25" s="8">
        <v>2.4E-2</v>
      </c>
      <c r="F25" s="8"/>
      <c r="G25" s="8"/>
      <c r="H25" s="8"/>
      <c r="I25" s="2" t="s">
        <v>54</v>
      </c>
      <c r="J25" s="2" t="s">
        <v>55</v>
      </c>
      <c r="K25" s="2" t="s">
        <v>127</v>
      </c>
      <c r="L25" s="2"/>
      <c r="M25" s="26" t="s">
        <v>132</v>
      </c>
      <c r="N25" s="2" t="s">
        <v>133</v>
      </c>
      <c r="O25" s="29" t="s">
        <v>60</v>
      </c>
    </row>
    <row r="26" spans="1:15" x14ac:dyDescent="0.25">
      <c r="A26" s="53"/>
      <c r="B26" s="8" t="s">
        <v>134</v>
      </c>
      <c r="C26" s="10" t="s">
        <v>53</v>
      </c>
      <c r="D26" s="8"/>
      <c r="E26" s="8">
        <v>1.4E-2</v>
      </c>
      <c r="F26" s="8"/>
      <c r="G26" s="8"/>
      <c r="H26" s="8"/>
      <c r="I26" s="2" t="s">
        <v>54</v>
      </c>
      <c r="J26" s="2" t="s">
        <v>55</v>
      </c>
      <c r="K26" s="2" t="s">
        <v>127</v>
      </c>
      <c r="L26" s="2" t="s">
        <v>57</v>
      </c>
      <c r="M26" s="2" t="s">
        <v>135</v>
      </c>
      <c r="N26" s="2" t="s">
        <v>136</v>
      </c>
      <c r="O26" s="29" t="s">
        <v>60</v>
      </c>
    </row>
    <row r="27" spans="1:15" x14ac:dyDescent="0.25">
      <c r="A27" s="53"/>
      <c r="B27" s="8" t="s">
        <v>137</v>
      </c>
      <c r="C27" s="10" t="s">
        <v>53</v>
      </c>
      <c r="D27" s="8"/>
      <c r="E27" s="8">
        <v>4.2210000000000001</v>
      </c>
      <c r="F27" s="8"/>
      <c r="G27" s="8"/>
      <c r="H27" s="8"/>
      <c r="I27" s="2" t="s">
        <v>54</v>
      </c>
      <c r="J27" s="2" t="s">
        <v>55</v>
      </c>
      <c r="K27" s="2" t="s">
        <v>127</v>
      </c>
      <c r="L27" s="2" t="s">
        <v>57</v>
      </c>
      <c r="M27" s="2" t="s">
        <v>138</v>
      </c>
      <c r="N27" s="2" t="s">
        <v>139</v>
      </c>
      <c r="O27" s="29" t="s">
        <v>60</v>
      </c>
    </row>
    <row r="28" spans="1:15" x14ac:dyDescent="0.25">
      <c r="A28" s="53"/>
      <c r="B28" s="8" t="s">
        <v>140</v>
      </c>
      <c r="C28" s="10" t="s">
        <v>53</v>
      </c>
      <c r="D28" s="8"/>
      <c r="E28" s="8">
        <v>1E-3</v>
      </c>
      <c r="F28" s="8"/>
      <c r="G28" s="8"/>
      <c r="H28" s="8"/>
      <c r="I28" s="2" t="s">
        <v>54</v>
      </c>
      <c r="J28" s="2" t="s">
        <v>55</v>
      </c>
      <c r="K28" s="2" t="s">
        <v>127</v>
      </c>
      <c r="L28" s="2" t="s">
        <v>62</v>
      </c>
      <c r="M28" s="2" t="s">
        <v>141</v>
      </c>
      <c r="N28" s="2" t="s">
        <v>142</v>
      </c>
      <c r="O28" s="29" t="s">
        <v>60</v>
      </c>
    </row>
    <row r="29" spans="1:15" x14ac:dyDescent="0.25">
      <c r="A29" s="53"/>
      <c r="B29" s="8" t="s">
        <v>143</v>
      </c>
      <c r="C29" s="10" t="s">
        <v>53</v>
      </c>
      <c r="D29" s="8"/>
      <c r="E29" s="8">
        <v>0.10100000000000001</v>
      </c>
      <c r="F29" s="8"/>
      <c r="G29" s="8"/>
      <c r="H29" s="8"/>
      <c r="I29" s="2" t="s">
        <v>54</v>
      </c>
      <c r="J29" s="2" t="s">
        <v>55</v>
      </c>
      <c r="K29" s="2" t="s">
        <v>127</v>
      </c>
      <c r="L29" s="2" t="s">
        <v>62</v>
      </c>
      <c r="M29" s="2" t="s">
        <v>144</v>
      </c>
      <c r="N29" s="2" t="s">
        <v>145</v>
      </c>
      <c r="O29" s="29" t="s">
        <v>60</v>
      </c>
    </row>
    <row r="30" spans="1:15" x14ac:dyDescent="0.25">
      <c r="A30" s="54" t="s">
        <v>25</v>
      </c>
      <c r="B30" s="8" t="s">
        <v>146</v>
      </c>
      <c r="C30" s="10" t="s">
        <v>53</v>
      </c>
      <c r="D30" s="8">
        <v>0.39</v>
      </c>
      <c r="E30" s="30" t="s">
        <v>60</v>
      </c>
      <c r="F30" s="8">
        <v>0.53900000000000003</v>
      </c>
      <c r="G30" s="8">
        <v>0.59</v>
      </c>
      <c r="H30" s="8">
        <v>0.64</v>
      </c>
      <c r="I30" s="2" t="s">
        <v>147</v>
      </c>
      <c r="J30" s="2" t="s">
        <v>55</v>
      </c>
      <c r="K30" s="2" t="s">
        <v>127</v>
      </c>
      <c r="L30" s="2" t="s">
        <v>62</v>
      </c>
      <c r="M30" s="2" t="s">
        <v>148</v>
      </c>
      <c r="N30" s="2" t="s">
        <v>149</v>
      </c>
      <c r="O30" s="29" t="s">
        <v>60</v>
      </c>
    </row>
    <row r="31" spans="1:15" s="25" customFormat="1" x14ac:dyDescent="0.2">
      <c r="A31" s="55"/>
      <c r="B31" s="21" t="s">
        <v>150</v>
      </c>
      <c r="C31" s="21" t="s">
        <v>53</v>
      </c>
      <c r="D31" s="21">
        <v>0.39</v>
      </c>
      <c r="E31" s="8">
        <v>0.153</v>
      </c>
      <c r="F31" s="21">
        <v>0.53900000000000003</v>
      </c>
      <c r="G31" s="21">
        <v>0.59</v>
      </c>
      <c r="H31" s="21">
        <v>0.64</v>
      </c>
      <c r="I31" s="2" t="s">
        <v>147</v>
      </c>
      <c r="J31" s="21" t="s">
        <v>55</v>
      </c>
      <c r="K31" s="21" t="s">
        <v>127</v>
      </c>
      <c r="L31" s="21" t="s">
        <v>151</v>
      </c>
      <c r="M31" s="21" t="s">
        <v>152</v>
      </c>
      <c r="N31" s="21" t="s">
        <v>153</v>
      </c>
      <c r="O31" s="29" t="s">
        <v>60</v>
      </c>
    </row>
    <row r="32" spans="1:15" s="25" customFormat="1" ht="22.5" x14ac:dyDescent="0.2">
      <c r="A32" s="55"/>
      <c r="B32" s="21" t="s">
        <v>154</v>
      </c>
      <c r="C32" s="21" t="s">
        <v>53</v>
      </c>
      <c r="D32" s="21">
        <v>0.39</v>
      </c>
      <c r="E32" s="30" t="s">
        <v>60</v>
      </c>
      <c r="F32" s="21">
        <v>0.53900000000000003</v>
      </c>
      <c r="G32" s="21">
        <v>0.59</v>
      </c>
      <c r="H32" s="21">
        <v>0.64</v>
      </c>
      <c r="I32" s="2" t="s">
        <v>147</v>
      </c>
      <c r="J32" s="21" t="s">
        <v>55</v>
      </c>
      <c r="K32" s="21" t="s">
        <v>127</v>
      </c>
      <c r="L32" s="21" t="s">
        <v>62</v>
      </c>
      <c r="M32" s="21" t="s">
        <v>155</v>
      </c>
      <c r="N32" s="24" t="s">
        <v>156</v>
      </c>
      <c r="O32" s="29" t="s">
        <v>60</v>
      </c>
    </row>
    <row r="33" spans="1:15" s="25" customFormat="1" x14ac:dyDescent="0.2">
      <c r="A33" s="55"/>
      <c r="B33" s="21" t="s">
        <v>157</v>
      </c>
      <c r="C33" s="21" t="s">
        <v>53</v>
      </c>
      <c r="D33" s="21">
        <v>0.39</v>
      </c>
      <c r="E33" s="8">
        <v>0.312</v>
      </c>
      <c r="F33" s="21">
        <v>0.53900000000000003</v>
      </c>
      <c r="G33" s="21">
        <v>0.59</v>
      </c>
      <c r="H33" s="21">
        <v>0.64</v>
      </c>
      <c r="I33" s="2" t="s">
        <v>147</v>
      </c>
      <c r="J33" s="21" t="s">
        <v>55</v>
      </c>
      <c r="K33" s="21" t="s">
        <v>127</v>
      </c>
      <c r="L33" s="21" t="s">
        <v>158</v>
      </c>
      <c r="M33" s="21" t="s">
        <v>159</v>
      </c>
      <c r="N33" s="21" t="s">
        <v>160</v>
      </c>
      <c r="O33" s="29" t="s">
        <v>60</v>
      </c>
    </row>
    <row r="34" spans="1:15" s="25" customFormat="1" x14ac:dyDescent="0.2">
      <c r="A34" s="55"/>
      <c r="B34" s="21" t="s">
        <v>161</v>
      </c>
      <c r="C34" s="21" t="s">
        <v>53</v>
      </c>
      <c r="D34" s="21">
        <v>0.39</v>
      </c>
      <c r="E34" s="8">
        <v>8.8999999999999996E-2</v>
      </c>
      <c r="F34" s="21">
        <v>0.53900000000000003</v>
      </c>
      <c r="G34" s="21">
        <v>0.59</v>
      </c>
      <c r="H34" s="21">
        <v>0.64</v>
      </c>
      <c r="I34" s="2" t="s">
        <v>147</v>
      </c>
      <c r="J34" s="21" t="s">
        <v>55</v>
      </c>
      <c r="K34" s="21" t="s">
        <v>127</v>
      </c>
      <c r="L34" s="21" t="s">
        <v>62</v>
      </c>
      <c r="M34" s="21" t="s">
        <v>162</v>
      </c>
      <c r="N34" s="21" t="s">
        <v>163</v>
      </c>
      <c r="O34" s="29" t="s">
        <v>60</v>
      </c>
    </row>
    <row r="35" spans="1:15" s="25" customFormat="1" x14ac:dyDescent="0.2">
      <c r="A35" s="56"/>
      <c r="B35" s="21" t="s">
        <v>164</v>
      </c>
      <c r="C35" s="21" t="s">
        <v>53</v>
      </c>
      <c r="D35" s="21">
        <v>0.39</v>
      </c>
      <c r="E35" s="8">
        <v>0.375</v>
      </c>
      <c r="F35" s="21">
        <v>0.53900000000000003</v>
      </c>
      <c r="G35" s="21">
        <v>0.59</v>
      </c>
      <c r="H35" s="21">
        <v>0.64</v>
      </c>
      <c r="I35" s="2" t="s">
        <v>147</v>
      </c>
      <c r="J35" s="21" t="s">
        <v>55</v>
      </c>
      <c r="K35" s="21" t="s">
        <v>127</v>
      </c>
      <c r="L35" s="21" t="s">
        <v>151</v>
      </c>
      <c r="M35" s="21" t="s">
        <v>165</v>
      </c>
      <c r="N35" s="21" t="s">
        <v>166</v>
      </c>
      <c r="O35" s="29" t="s">
        <v>60</v>
      </c>
    </row>
  </sheetData>
  <autoFilter ref="A1:XFD35" xr:uid="{00000000-0009-0000-0000-000001000000}"/>
  <mergeCells count="3">
    <mergeCell ref="A25:A29"/>
    <mergeCell ref="A30:A35"/>
    <mergeCell ref="A2:A21"/>
  </mergeCells>
  <pageMargins left="0.7" right="0.7" top="0.75" bottom="0.75" header="0.3" footer="0.3"/>
  <pageSetup orientation="portrait" r:id="rId1"/>
  <headerFooter>
    <oddFooter>&amp;C&amp;1#&amp;"Arial"&amp;7&amp;K000000Sensitivity: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7"/>
  <sheetViews>
    <sheetView workbookViewId="0">
      <pane ySplit="1" topLeftCell="A2" activePane="bottomLeft" state="frozen"/>
      <selection activeCell="F1" sqref="F1"/>
      <selection pane="bottomLeft" activeCell="L75" sqref="L75"/>
    </sheetView>
  </sheetViews>
  <sheetFormatPr defaultRowHeight="15" x14ac:dyDescent="0.25"/>
  <cols>
    <col min="1" max="1" width="12.140625" style="38" customWidth="1"/>
    <col min="2" max="2" width="28.7109375" style="33" customWidth="1"/>
    <col min="3" max="3" width="11.140625" style="33" bestFit="1" customWidth="1"/>
    <col min="4" max="4" width="10.7109375" style="33" hidden="1" customWidth="1"/>
    <col min="5" max="5" width="14" style="33" customWidth="1"/>
    <col min="6" max="7" width="10" style="33" hidden="1" customWidth="1"/>
    <col min="8" max="8" width="10.42578125" style="33" customWidth="1"/>
    <col min="9" max="9" width="12.140625" style="33" bestFit="1" customWidth="1"/>
    <col min="10" max="10" width="16.5703125" style="33" bestFit="1" customWidth="1"/>
    <col min="11" max="11" width="11.5703125" style="33" customWidth="1"/>
    <col min="12" max="12" width="53.85546875" style="33" customWidth="1"/>
    <col min="13" max="13" width="80.85546875" style="33" customWidth="1"/>
    <col min="14" max="14" width="9.140625" style="33"/>
    <col min="15" max="15" width="10.28515625" style="33" bestFit="1" customWidth="1"/>
    <col min="16" max="16384" width="9.140625" style="33"/>
  </cols>
  <sheetData>
    <row r="1" spans="1:14" ht="33.75" x14ac:dyDescent="0.25">
      <c r="A1" s="31" t="s">
        <v>36</v>
      </c>
      <c r="B1" s="31" t="s">
        <v>167</v>
      </c>
      <c r="C1" s="31" t="s">
        <v>38</v>
      </c>
      <c r="D1" s="32" t="s">
        <v>39</v>
      </c>
      <c r="E1" s="3" t="s">
        <v>40</v>
      </c>
      <c r="F1" s="32" t="s">
        <v>41</v>
      </c>
      <c r="G1" s="32" t="s">
        <v>42</v>
      </c>
      <c r="H1" s="32" t="s">
        <v>43</v>
      </c>
      <c r="I1" s="3" t="s">
        <v>44</v>
      </c>
      <c r="J1" s="3" t="s">
        <v>45</v>
      </c>
      <c r="K1" s="3" t="s">
        <v>46</v>
      </c>
      <c r="L1" s="3" t="s">
        <v>48</v>
      </c>
      <c r="M1" s="3" t="s">
        <v>49</v>
      </c>
      <c r="N1" s="1" t="s">
        <v>50</v>
      </c>
    </row>
    <row r="2" spans="1:14" x14ac:dyDescent="0.25">
      <c r="A2" s="29" t="s">
        <v>51</v>
      </c>
      <c r="B2" s="29" t="s">
        <v>168</v>
      </c>
      <c r="C2" s="29" t="s">
        <v>169</v>
      </c>
      <c r="D2" s="29"/>
      <c r="E2" s="34">
        <v>0.39</v>
      </c>
      <c r="F2" s="29"/>
      <c r="G2" s="29"/>
      <c r="H2" s="29"/>
      <c r="I2" s="29" t="s">
        <v>170</v>
      </c>
      <c r="J2" s="29" t="s">
        <v>171</v>
      </c>
      <c r="K2" s="29" t="s">
        <v>127</v>
      </c>
      <c r="L2" s="29" t="s">
        <v>172</v>
      </c>
      <c r="M2" s="29" t="s">
        <v>173</v>
      </c>
      <c r="N2" s="29">
        <v>1</v>
      </c>
    </row>
    <row r="3" spans="1:14" x14ac:dyDescent="0.25">
      <c r="A3" s="29" t="s">
        <v>51</v>
      </c>
      <c r="B3" s="29" t="s">
        <v>174</v>
      </c>
      <c r="C3" s="29" t="s">
        <v>169</v>
      </c>
      <c r="D3" s="29"/>
      <c r="E3" s="34">
        <v>4.6189999999999998</v>
      </c>
      <c r="F3" s="29"/>
      <c r="G3" s="29"/>
      <c r="H3" s="29"/>
      <c r="I3" s="29" t="s">
        <v>170</v>
      </c>
      <c r="J3" s="29" t="s">
        <v>171</v>
      </c>
      <c r="K3" s="29" t="s">
        <v>127</v>
      </c>
      <c r="L3" s="29" t="s">
        <v>175</v>
      </c>
      <c r="M3" s="29" t="s">
        <v>176</v>
      </c>
      <c r="N3" s="29">
        <v>2</v>
      </c>
    </row>
    <row r="4" spans="1:14" x14ac:dyDescent="0.25">
      <c r="A4" s="29" t="s">
        <v>51</v>
      </c>
      <c r="B4" s="29" t="s">
        <v>177</v>
      </c>
      <c r="C4" s="29" t="s">
        <v>169</v>
      </c>
      <c r="D4" s="29"/>
      <c r="E4" s="34">
        <v>32001.7</v>
      </c>
      <c r="F4" s="29"/>
      <c r="G4" s="29"/>
      <c r="H4" s="29"/>
      <c r="I4" s="29" t="s">
        <v>170</v>
      </c>
      <c r="J4" s="29" t="s">
        <v>178</v>
      </c>
      <c r="K4" s="29" t="s">
        <v>127</v>
      </c>
      <c r="L4" s="29" t="s">
        <v>179</v>
      </c>
      <c r="M4" s="29" t="s">
        <v>180</v>
      </c>
      <c r="N4" s="29">
        <v>3</v>
      </c>
    </row>
    <row r="5" spans="1:14" ht="22.5" x14ac:dyDescent="0.25">
      <c r="A5" s="34" t="s">
        <v>51</v>
      </c>
      <c r="B5" s="29" t="s">
        <v>181</v>
      </c>
      <c r="C5" s="29" t="s">
        <v>169</v>
      </c>
      <c r="D5" s="35"/>
      <c r="E5" s="34">
        <v>1300.7</v>
      </c>
      <c r="F5" s="35"/>
      <c r="G5" s="35"/>
      <c r="H5" s="35"/>
      <c r="I5" s="29" t="s">
        <v>170</v>
      </c>
      <c r="J5" s="29" t="s">
        <v>178</v>
      </c>
      <c r="K5" s="29" t="s">
        <v>127</v>
      </c>
      <c r="L5" s="29" t="s">
        <v>182</v>
      </c>
      <c r="M5" s="36" t="s">
        <v>183</v>
      </c>
      <c r="N5" s="29">
        <v>4</v>
      </c>
    </row>
    <row r="6" spans="1:14" ht="22.5" x14ac:dyDescent="0.25">
      <c r="A6" s="34" t="s">
        <v>51</v>
      </c>
      <c r="B6" s="29" t="s">
        <v>184</v>
      </c>
      <c r="C6" s="29" t="s">
        <v>169</v>
      </c>
      <c r="D6" s="35"/>
      <c r="E6" s="34">
        <v>1300.7</v>
      </c>
      <c r="F6" s="35"/>
      <c r="G6" s="35"/>
      <c r="H6" s="35"/>
      <c r="I6" s="29" t="s">
        <v>170</v>
      </c>
      <c r="J6" s="29" t="s">
        <v>178</v>
      </c>
      <c r="K6" s="29" t="s">
        <v>127</v>
      </c>
      <c r="L6" s="29" t="s">
        <v>185</v>
      </c>
      <c r="M6" s="36" t="s">
        <v>186</v>
      </c>
      <c r="N6" s="29">
        <v>5</v>
      </c>
    </row>
    <row r="7" spans="1:14" x14ac:dyDescent="0.25">
      <c r="A7" s="29" t="s">
        <v>51</v>
      </c>
      <c r="B7" s="29" t="s">
        <v>187</v>
      </c>
      <c r="C7" s="29" t="s">
        <v>169</v>
      </c>
      <c r="D7" s="29"/>
      <c r="E7" s="34">
        <v>36458.839999999997</v>
      </c>
      <c r="F7" s="29"/>
      <c r="G7" s="29"/>
      <c r="H7" s="29"/>
      <c r="I7" s="29" t="s">
        <v>170</v>
      </c>
      <c r="J7" s="29" t="s">
        <v>178</v>
      </c>
      <c r="K7" s="29" t="s">
        <v>127</v>
      </c>
      <c r="L7" s="29" t="s">
        <v>188</v>
      </c>
      <c r="M7" s="29" t="s">
        <v>189</v>
      </c>
      <c r="N7" s="29">
        <v>6</v>
      </c>
    </row>
    <row r="8" spans="1:14" x14ac:dyDescent="0.25">
      <c r="A8" s="29" t="s">
        <v>51</v>
      </c>
      <c r="B8" s="29" t="s">
        <v>190</v>
      </c>
      <c r="C8" s="29" t="s">
        <v>169</v>
      </c>
      <c r="D8" s="29"/>
      <c r="E8" s="34">
        <v>14886.74</v>
      </c>
      <c r="F8" s="29"/>
      <c r="G8" s="29"/>
      <c r="H8" s="29"/>
      <c r="I8" s="29" t="s">
        <v>170</v>
      </c>
      <c r="J8" s="29" t="s">
        <v>178</v>
      </c>
      <c r="K8" s="29" t="s">
        <v>127</v>
      </c>
      <c r="L8" s="29" t="s">
        <v>191</v>
      </c>
      <c r="M8" s="29" t="s">
        <v>192</v>
      </c>
      <c r="N8" s="29">
        <v>7</v>
      </c>
    </row>
    <row r="9" spans="1:14" x14ac:dyDescent="0.25">
      <c r="A9" s="34" t="s">
        <v>51</v>
      </c>
      <c r="B9" s="29" t="s">
        <v>193</v>
      </c>
      <c r="C9" s="29" t="s">
        <v>169</v>
      </c>
      <c r="D9" s="35"/>
      <c r="E9" s="29" t="s">
        <v>60</v>
      </c>
      <c r="F9" s="35"/>
      <c r="G9" s="35"/>
      <c r="H9" s="35"/>
      <c r="I9" s="29" t="s">
        <v>170</v>
      </c>
      <c r="J9" s="29" t="s">
        <v>178</v>
      </c>
      <c r="K9" s="29" t="s">
        <v>127</v>
      </c>
      <c r="L9" s="29" t="s">
        <v>194</v>
      </c>
      <c r="M9" s="29" t="s">
        <v>195</v>
      </c>
      <c r="N9" s="29">
        <v>8</v>
      </c>
    </row>
    <row r="10" spans="1:14" x14ac:dyDescent="0.25">
      <c r="A10" s="34" t="s">
        <v>51</v>
      </c>
      <c r="B10" s="29" t="s">
        <v>196</v>
      </c>
      <c r="C10" s="29" t="s">
        <v>169</v>
      </c>
      <c r="D10" s="35"/>
      <c r="E10" s="29" t="s">
        <v>60</v>
      </c>
      <c r="F10" s="35"/>
      <c r="G10" s="35"/>
      <c r="H10" s="35"/>
      <c r="I10" s="29" t="s">
        <v>170</v>
      </c>
      <c r="J10" s="29" t="s">
        <v>178</v>
      </c>
      <c r="K10" s="29" t="s">
        <v>127</v>
      </c>
      <c r="L10" s="29" t="s">
        <v>197</v>
      </c>
      <c r="M10" s="29" t="s">
        <v>198</v>
      </c>
      <c r="N10" s="29">
        <v>9</v>
      </c>
    </row>
    <row r="11" spans="1:14" x14ac:dyDescent="0.25">
      <c r="A11" s="34" t="s">
        <v>51</v>
      </c>
      <c r="B11" s="29" t="s">
        <v>199</v>
      </c>
      <c r="C11" s="29" t="s">
        <v>169</v>
      </c>
      <c r="D11" s="35"/>
      <c r="E11" s="29" t="s">
        <v>60</v>
      </c>
      <c r="F11" s="35"/>
      <c r="G11" s="35"/>
      <c r="H11" s="35"/>
      <c r="I11" s="29" t="s">
        <v>170</v>
      </c>
      <c r="J11" s="29" t="s">
        <v>178</v>
      </c>
      <c r="K11" s="29" t="s">
        <v>127</v>
      </c>
      <c r="L11" s="29" t="s">
        <v>200</v>
      </c>
      <c r="M11" s="29" t="s">
        <v>201</v>
      </c>
      <c r="N11" s="29">
        <v>10</v>
      </c>
    </row>
    <row r="12" spans="1:14" x14ac:dyDescent="0.25">
      <c r="A12" s="29" t="s">
        <v>51</v>
      </c>
      <c r="B12" s="29" t="s">
        <v>202</v>
      </c>
      <c r="C12" s="29" t="s">
        <v>169</v>
      </c>
      <c r="D12" s="29"/>
      <c r="E12" s="34">
        <v>41.45</v>
      </c>
      <c r="F12" s="29"/>
      <c r="G12" s="29"/>
      <c r="H12" s="29"/>
      <c r="I12" s="29" t="s">
        <v>170</v>
      </c>
      <c r="J12" s="29" t="s">
        <v>178</v>
      </c>
      <c r="K12" s="29" t="s">
        <v>127</v>
      </c>
      <c r="L12" s="29" t="s">
        <v>200</v>
      </c>
      <c r="M12" s="29" t="s">
        <v>203</v>
      </c>
      <c r="N12" s="29">
        <v>11</v>
      </c>
    </row>
    <row r="13" spans="1:14" x14ac:dyDescent="0.25">
      <c r="A13" s="29" t="s">
        <v>51</v>
      </c>
      <c r="B13" s="29" t="s">
        <v>204</v>
      </c>
      <c r="C13" s="29" t="s">
        <v>169</v>
      </c>
      <c r="D13" s="29">
        <f>250/1024</f>
        <v>0.244140625</v>
      </c>
      <c r="E13" s="34">
        <v>390.57</v>
      </c>
      <c r="F13" s="29">
        <f>330.63/1024</f>
        <v>0.322880859375</v>
      </c>
      <c r="G13" s="29">
        <f>380.22/1024</f>
        <v>0.37130859375000003</v>
      </c>
      <c r="H13" s="29">
        <f>437.25/1024</f>
        <v>0.427001953125</v>
      </c>
      <c r="I13" s="29" t="s">
        <v>170</v>
      </c>
      <c r="J13" s="29" t="s">
        <v>178</v>
      </c>
      <c r="K13" s="29" t="s">
        <v>127</v>
      </c>
      <c r="L13" s="29" t="s">
        <v>205</v>
      </c>
      <c r="M13" s="29" t="s">
        <v>206</v>
      </c>
      <c r="N13" s="29">
        <v>12</v>
      </c>
    </row>
    <row r="14" spans="1:14" x14ac:dyDescent="0.25">
      <c r="A14" s="29" t="s">
        <v>51</v>
      </c>
      <c r="B14" s="29" t="s">
        <v>207</v>
      </c>
      <c r="C14" s="29" t="s">
        <v>169</v>
      </c>
      <c r="D14" s="29">
        <f>250/1024</f>
        <v>0.244140625</v>
      </c>
      <c r="E14" s="34">
        <v>1051.54</v>
      </c>
      <c r="F14" s="29">
        <f>330.63/1024</f>
        <v>0.322880859375</v>
      </c>
      <c r="G14" s="29">
        <f>380.22/1024</f>
        <v>0.37130859375000003</v>
      </c>
      <c r="H14" s="29">
        <f>437.25/1024</f>
        <v>0.427001953125</v>
      </c>
      <c r="I14" s="29" t="s">
        <v>170</v>
      </c>
      <c r="J14" s="29" t="s">
        <v>178</v>
      </c>
      <c r="K14" s="29" t="s">
        <v>127</v>
      </c>
      <c r="L14" s="29" t="s">
        <v>208</v>
      </c>
      <c r="M14" s="29" t="s">
        <v>209</v>
      </c>
      <c r="N14" s="29">
        <v>13</v>
      </c>
    </row>
    <row r="15" spans="1:14" x14ac:dyDescent="0.25">
      <c r="A15" s="29" t="s">
        <v>51</v>
      </c>
      <c r="B15" s="29" t="s">
        <v>210</v>
      </c>
      <c r="C15" s="29" t="s">
        <v>169</v>
      </c>
      <c r="D15" s="29">
        <f>250/1024</f>
        <v>0.244140625</v>
      </c>
      <c r="E15" s="34">
        <v>390.57</v>
      </c>
      <c r="F15" s="29">
        <f>330.63/1024</f>
        <v>0.322880859375</v>
      </c>
      <c r="G15" s="29">
        <f>380.22/1024</f>
        <v>0.37130859375000003</v>
      </c>
      <c r="H15" s="29">
        <f>437.25/1024</f>
        <v>0.427001953125</v>
      </c>
      <c r="I15" s="29" t="s">
        <v>170</v>
      </c>
      <c r="J15" s="29" t="s">
        <v>178</v>
      </c>
      <c r="K15" s="29" t="s">
        <v>127</v>
      </c>
      <c r="L15" s="29" t="s">
        <v>211</v>
      </c>
      <c r="M15" s="29" t="s">
        <v>212</v>
      </c>
      <c r="N15" s="29">
        <v>14</v>
      </c>
    </row>
    <row r="16" spans="1:14" x14ac:dyDescent="0.25">
      <c r="A16" s="29" t="s">
        <v>51</v>
      </c>
      <c r="B16" s="29" t="s">
        <v>213</v>
      </c>
      <c r="C16" s="29" t="s">
        <v>169</v>
      </c>
      <c r="D16" s="29">
        <f>250/1024</f>
        <v>0.244140625</v>
      </c>
      <c r="E16" s="34">
        <v>510.86</v>
      </c>
      <c r="F16" s="29">
        <f>330.63/1024</f>
        <v>0.322880859375</v>
      </c>
      <c r="G16" s="29">
        <f>380.22/1024</f>
        <v>0.37130859375000003</v>
      </c>
      <c r="H16" s="29">
        <f>437.25/1024</f>
        <v>0.427001953125</v>
      </c>
      <c r="I16" s="29" t="s">
        <v>170</v>
      </c>
      <c r="J16" s="29" t="s">
        <v>178</v>
      </c>
      <c r="K16" s="29" t="s">
        <v>127</v>
      </c>
      <c r="L16" s="29" t="s">
        <v>214</v>
      </c>
      <c r="M16" s="29" t="s">
        <v>215</v>
      </c>
      <c r="N16" s="29">
        <v>15</v>
      </c>
    </row>
    <row r="17" spans="1:14" x14ac:dyDescent="0.25">
      <c r="A17" s="29" t="s">
        <v>51</v>
      </c>
      <c r="B17" s="29" t="s">
        <v>216</v>
      </c>
      <c r="C17" s="29" t="s">
        <v>169</v>
      </c>
      <c r="D17" s="29">
        <f>500/1024</f>
        <v>0.48828125</v>
      </c>
      <c r="E17" s="34">
        <v>1022.08</v>
      </c>
      <c r="F17" s="29">
        <f>661.25/1024</f>
        <v>0.645751953125</v>
      </c>
      <c r="G17" s="29">
        <f>760.44/1024</f>
        <v>0.74261718750000005</v>
      </c>
      <c r="H17" s="29">
        <f>874.51/1024</f>
        <v>0.85401367187499999</v>
      </c>
      <c r="I17" s="29" t="s">
        <v>170</v>
      </c>
      <c r="J17" s="29" t="s">
        <v>178</v>
      </c>
      <c r="K17" s="29" t="s">
        <v>127</v>
      </c>
      <c r="L17" s="29" t="s">
        <v>217</v>
      </c>
      <c r="M17" s="29" t="s">
        <v>218</v>
      </c>
      <c r="N17" s="29">
        <v>16</v>
      </c>
    </row>
    <row r="18" spans="1:14" x14ac:dyDescent="0.25">
      <c r="A18" s="29" t="s">
        <v>51</v>
      </c>
      <c r="B18" s="29" t="s">
        <v>219</v>
      </c>
      <c r="C18" s="29" t="s">
        <v>169</v>
      </c>
      <c r="D18" s="29"/>
      <c r="E18" s="34">
        <v>283.83</v>
      </c>
      <c r="F18" s="29"/>
      <c r="G18" s="29"/>
      <c r="H18" s="29"/>
      <c r="I18" s="29" t="s">
        <v>170</v>
      </c>
      <c r="J18" s="29" t="s">
        <v>178</v>
      </c>
      <c r="K18" s="29" t="s">
        <v>127</v>
      </c>
      <c r="L18" s="29" t="s">
        <v>220</v>
      </c>
      <c r="M18" s="29" t="s">
        <v>221</v>
      </c>
      <c r="N18" s="29">
        <v>17</v>
      </c>
    </row>
    <row r="19" spans="1:14" x14ac:dyDescent="0.25">
      <c r="A19" s="29" t="s">
        <v>51</v>
      </c>
      <c r="B19" s="29" t="s">
        <v>222</v>
      </c>
      <c r="C19" s="29" t="s">
        <v>169</v>
      </c>
      <c r="D19" s="29"/>
      <c r="E19" s="34">
        <v>521.51</v>
      </c>
      <c r="F19" s="29"/>
      <c r="G19" s="29"/>
      <c r="H19" s="29"/>
      <c r="I19" s="29" t="s">
        <v>170</v>
      </c>
      <c r="J19" s="29" t="s">
        <v>178</v>
      </c>
      <c r="K19" s="29" t="s">
        <v>127</v>
      </c>
      <c r="L19" s="29" t="s">
        <v>223</v>
      </c>
      <c r="M19" s="29" t="s">
        <v>224</v>
      </c>
      <c r="N19" s="29">
        <v>18</v>
      </c>
    </row>
    <row r="20" spans="1:14" x14ac:dyDescent="0.25">
      <c r="A20" s="29" t="s">
        <v>51</v>
      </c>
      <c r="B20" s="29" t="s">
        <v>225</v>
      </c>
      <c r="C20" s="29" t="s">
        <v>169</v>
      </c>
      <c r="D20" s="29"/>
      <c r="E20" s="34">
        <v>39.200000000000003</v>
      </c>
      <c r="F20" s="29"/>
      <c r="G20" s="29"/>
      <c r="H20" s="29"/>
      <c r="I20" s="29" t="s">
        <v>170</v>
      </c>
      <c r="J20" s="29" t="s">
        <v>178</v>
      </c>
      <c r="K20" s="29" t="s">
        <v>127</v>
      </c>
      <c r="L20" s="29" t="s">
        <v>226</v>
      </c>
      <c r="M20" s="29" t="s">
        <v>227</v>
      </c>
      <c r="N20" s="29">
        <v>19</v>
      </c>
    </row>
    <row r="21" spans="1:14" x14ac:dyDescent="0.25">
      <c r="A21" s="29" t="s">
        <v>51</v>
      </c>
      <c r="B21" s="29" t="s">
        <v>228</v>
      </c>
      <c r="C21" s="29" t="s">
        <v>169</v>
      </c>
      <c r="D21" s="29">
        <f>50/1024</f>
        <v>4.8828125E-2</v>
      </c>
      <c r="E21" s="34">
        <v>0.10199999999999999</v>
      </c>
      <c r="F21" s="29">
        <f>66.13/1024</f>
        <v>6.4580078124999996E-2</v>
      </c>
      <c r="G21" s="29">
        <f>76.05/1024</f>
        <v>7.4267578124999997E-2</v>
      </c>
      <c r="H21" s="29">
        <v>87.46</v>
      </c>
      <c r="I21" s="29" t="s">
        <v>170</v>
      </c>
      <c r="J21" s="29" t="s">
        <v>178</v>
      </c>
      <c r="K21" s="29" t="s">
        <v>127</v>
      </c>
      <c r="L21" s="29" t="s">
        <v>229</v>
      </c>
      <c r="M21" s="29" t="s">
        <v>230</v>
      </c>
      <c r="N21" s="29">
        <v>20</v>
      </c>
    </row>
    <row r="22" spans="1:14" s="37" customFormat="1" x14ac:dyDescent="0.25">
      <c r="A22" s="29" t="s">
        <v>51</v>
      </c>
      <c r="B22" s="29" t="s">
        <v>231</v>
      </c>
      <c r="C22" s="29" t="s">
        <v>169</v>
      </c>
      <c r="D22" s="29">
        <f>50/1024</f>
        <v>4.8828125E-2</v>
      </c>
      <c r="E22" s="34">
        <v>80.47</v>
      </c>
      <c r="F22" s="29">
        <f>66.13/1024</f>
        <v>6.4580078124999996E-2</v>
      </c>
      <c r="G22" s="29">
        <f>76.05/1024</f>
        <v>7.4267578124999997E-2</v>
      </c>
      <c r="H22" s="29">
        <v>87.46</v>
      </c>
      <c r="I22" s="29" t="s">
        <v>170</v>
      </c>
      <c r="J22" s="29" t="s">
        <v>178</v>
      </c>
      <c r="K22" s="29" t="s">
        <v>127</v>
      </c>
      <c r="L22" s="29" t="s">
        <v>232</v>
      </c>
      <c r="M22" s="29" t="s">
        <v>233</v>
      </c>
      <c r="N22" s="29">
        <v>21</v>
      </c>
    </row>
    <row r="23" spans="1:14" s="37" customFormat="1" x14ac:dyDescent="0.25">
      <c r="A23" s="29" t="s">
        <v>51</v>
      </c>
      <c r="B23" s="29" t="s">
        <v>234</v>
      </c>
      <c r="C23" s="29" t="s">
        <v>169</v>
      </c>
      <c r="D23" s="29">
        <f>50/1024</f>
        <v>4.8828125E-2</v>
      </c>
      <c r="E23" s="34">
        <v>46.77</v>
      </c>
      <c r="F23" s="29">
        <f>66.13/1024</f>
        <v>6.4580078124999996E-2</v>
      </c>
      <c r="G23" s="29">
        <f>76.05/1024</f>
        <v>7.4267578124999997E-2</v>
      </c>
      <c r="H23" s="29">
        <v>87.46</v>
      </c>
      <c r="I23" s="29" t="s">
        <v>170</v>
      </c>
      <c r="J23" s="29" t="s">
        <v>178</v>
      </c>
      <c r="K23" s="29" t="s">
        <v>127</v>
      </c>
      <c r="L23" s="29" t="s">
        <v>235</v>
      </c>
      <c r="M23" s="29" t="s">
        <v>236</v>
      </c>
      <c r="N23" s="29">
        <v>22</v>
      </c>
    </row>
    <row r="24" spans="1:14" x14ac:dyDescent="0.25">
      <c r="A24" s="29" t="s">
        <v>51</v>
      </c>
      <c r="B24" s="29" t="s">
        <v>237</v>
      </c>
      <c r="C24" s="29" t="s">
        <v>169</v>
      </c>
      <c r="D24" s="29">
        <f>50/1024</f>
        <v>4.8828125E-2</v>
      </c>
      <c r="E24" s="34">
        <v>5.81</v>
      </c>
      <c r="F24" s="29">
        <f>66.13/1024</f>
        <v>6.4580078124999996E-2</v>
      </c>
      <c r="G24" s="29">
        <f>76.05/1024</f>
        <v>7.4267578124999997E-2</v>
      </c>
      <c r="H24" s="29">
        <v>87.46</v>
      </c>
      <c r="I24" s="29" t="s">
        <v>170</v>
      </c>
      <c r="J24" s="29" t="s">
        <v>178</v>
      </c>
      <c r="K24" s="29" t="s">
        <v>127</v>
      </c>
      <c r="L24" s="29" t="s">
        <v>238</v>
      </c>
      <c r="M24" s="29" t="s">
        <v>239</v>
      </c>
      <c r="N24" s="29">
        <v>23</v>
      </c>
    </row>
    <row r="25" spans="1:14" x14ac:dyDescent="0.25">
      <c r="A25" s="29" t="s">
        <v>51</v>
      </c>
      <c r="B25" s="29" t="s">
        <v>240</v>
      </c>
      <c r="C25" s="29" t="s">
        <v>169</v>
      </c>
      <c r="D25" s="29">
        <f>50/1024</f>
        <v>4.8828125E-2</v>
      </c>
      <c r="E25" s="34">
        <v>5.96</v>
      </c>
      <c r="F25" s="29">
        <f>66.13/1024</f>
        <v>6.4580078124999996E-2</v>
      </c>
      <c r="G25" s="29">
        <f>76.05/1024</f>
        <v>7.4267578124999997E-2</v>
      </c>
      <c r="H25" s="29">
        <v>87.46</v>
      </c>
      <c r="I25" s="29" t="s">
        <v>170</v>
      </c>
      <c r="J25" s="29" t="s">
        <v>178</v>
      </c>
      <c r="K25" s="29" t="s">
        <v>127</v>
      </c>
      <c r="L25" s="29" t="s">
        <v>241</v>
      </c>
      <c r="M25" s="29" t="s">
        <v>242</v>
      </c>
      <c r="N25" s="29">
        <v>24</v>
      </c>
    </row>
    <row r="26" spans="1:14" x14ac:dyDescent="0.25">
      <c r="A26" s="29" t="s">
        <v>7</v>
      </c>
      <c r="B26" s="29" t="s">
        <v>243</v>
      </c>
      <c r="C26" s="29" t="s">
        <v>169</v>
      </c>
      <c r="D26" s="29"/>
      <c r="E26" s="34">
        <v>2.137</v>
      </c>
      <c r="F26" s="29"/>
      <c r="G26" s="29"/>
      <c r="H26" s="29"/>
      <c r="I26" s="29" t="s">
        <v>170</v>
      </c>
      <c r="J26" s="29" t="s">
        <v>178</v>
      </c>
      <c r="K26" s="29" t="s">
        <v>127</v>
      </c>
      <c r="L26" s="29" t="s">
        <v>244</v>
      </c>
      <c r="M26" s="29" t="s">
        <v>245</v>
      </c>
      <c r="N26" s="29">
        <v>1</v>
      </c>
    </row>
    <row r="27" spans="1:14" x14ac:dyDescent="0.25">
      <c r="A27" s="29" t="s">
        <v>7</v>
      </c>
      <c r="B27" s="29" t="s">
        <v>246</v>
      </c>
      <c r="C27" s="29" t="s">
        <v>169</v>
      </c>
      <c r="D27" s="29"/>
      <c r="E27" s="34">
        <v>1.52</v>
      </c>
      <c r="F27" s="29"/>
      <c r="G27" s="29"/>
      <c r="H27" s="29"/>
      <c r="I27" s="29" t="s">
        <v>170</v>
      </c>
      <c r="J27" s="29" t="s">
        <v>178</v>
      </c>
      <c r="K27" s="29" t="s">
        <v>127</v>
      </c>
      <c r="L27" s="29" t="s">
        <v>247</v>
      </c>
      <c r="M27" s="29" t="s">
        <v>248</v>
      </c>
      <c r="N27" s="29">
        <v>2</v>
      </c>
    </row>
    <row r="28" spans="1:14" x14ac:dyDescent="0.25">
      <c r="A28" s="29" t="s">
        <v>7</v>
      </c>
      <c r="B28" s="29" t="s">
        <v>249</v>
      </c>
      <c r="C28" s="29" t="s">
        <v>169</v>
      </c>
      <c r="D28" s="29"/>
      <c r="E28" s="34">
        <v>9.3190000000000008</v>
      </c>
      <c r="F28" s="29"/>
      <c r="G28" s="29"/>
      <c r="H28" s="29"/>
      <c r="I28" s="29" t="s">
        <v>170</v>
      </c>
      <c r="J28" s="29" t="s">
        <v>171</v>
      </c>
      <c r="K28" s="29" t="s">
        <v>127</v>
      </c>
      <c r="L28" s="29" t="s">
        <v>250</v>
      </c>
      <c r="M28" s="29" t="s">
        <v>251</v>
      </c>
      <c r="N28" s="29">
        <v>3</v>
      </c>
    </row>
    <row r="29" spans="1:14" x14ac:dyDescent="0.25">
      <c r="A29" s="29" t="s">
        <v>7</v>
      </c>
      <c r="B29" s="29" t="s">
        <v>252</v>
      </c>
      <c r="C29" s="29" t="s">
        <v>169</v>
      </c>
      <c r="D29" s="29"/>
      <c r="E29" s="34">
        <v>8.01</v>
      </c>
      <c r="F29" s="29"/>
      <c r="G29" s="29"/>
      <c r="H29" s="29"/>
      <c r="I29" s="29" t="s">
        <v>170</v>
      </c>
      <c r="J29" s="29" t="s">
        <v>171</v>
      </c>
      <c r="K29" s="29" t="s">
        <v>127</v>
      </c>
      <c r="L29" s="29" t="s">
        <v>253</v>
      </c>
      <c r="M29" s="29" t="s">
        <v>254</v>
      </c>
      <c r="N29" s="29">
        <v>4</v>
      </c>
    </row>
    <row r="30" spans="1:14" x14ac:dyDescent="0.25">
      <c r="A30" s="29" t="s">
        <v>7</v>
      </c>
      <c r="B30" s="29" t="s">
        <v>255</v>
      </c>
      <c r="C30" s="29" t="s">
        <v>169</v>
      </c>
      <c r="D30" s="29"/>
      <c r="E30" s="34">
        <v>18.62</v>
      </c>
      <c r="F30" s="29"/>
      <c r="G30" s="29"/>
      <c r="H30" s="29"/>
      <c r="I30" s="29" t="s">
        <v>170</v>
      </c>
      <c r="J30" s="29" t="s">
        <v>178</v>
      </c>
      <c r="K30" s="29" t="s">
        <v>127</v>
      </c>
      <c r="L30" s="29" t="s">
        <v>256</v>
      </c>
      <c r="M30" s="29" t="s">
        <v>257</v>
      </c>
      <c r="N30" s="29">
        <v>5</v>
      </c>
    </row>
    <row r="31" spans="1:14" x14ac:dyDescent="0.25">
      <c r="A31" s="29" t="s">
        <v>7</v>
      </c>
      <c r="B31" s="29" t="s">
        <v>258</v>
      </c>
      <c r="C31" s="29" t="s">
        <v>169</v>
      </c>
      <c r="D31" s="29"/>
      <c r="E31" s="34">
        <v>15.22</v>
      </c>
      <c r="F31" s="29"/>
      <c r="G31" s="29"/>
      <c r="H31" s="29"/>
      <c r="I31" s="29" t="s">
        <v>170</v>
      </c>
      <c r="J31" s="29" t="s">
        <v>178</v>
      </c>
      <c r="K31" s="29" t="s">
        <v>127</v>
      </c>
      <c r="L31" s="29" t="s">
        <v>259</v>
      </c>
      <c r="M31" s="29" t="s">
        <v>260</v>
      </c>
      <c r="N31" s="29">
        <v>6</v>
      </c>
    </row>
    <row r="32" spans="1:14" x14ac:dyDescent="0.25">
      <c r="A32" s="29" t="s">
        <v>7</v>
      </c>
      <c r="B32" s="29" t="s">
        <v>261</v>
      </c>
      <c r="C32" s="29" t="s">
        <v>169</v>
      </c>
      <c r="D32" s="29"/>
      <c r="E32" s="34">
        <v>28.97</v>
      </c>
      <c r="F32" s="29"/>
      <c r="G32" s="29"/>
      <c r="H32" s="29"/>
      <c r="I32" s="29" t="s">
        <v>170</v>
      </c>
      <c r="J32" s="29" t="s">
        <v>178</v>
      </c>
      <c r="K32" s="29" t="s">
        <v>127</v>
      </c>
      <c r="L32" s="29" t="s">
        <v>262</v>
      </c>
      <c r="M32" s="29" t="s">
        <v>263</v>
      </c>
      <c r="N32" s="29">
        <v>7</v>
      </c>
    </row>
    <row r="33" spans="1:14" x14ac:dyDescent="0.25">
      <c r="A33" s="29" t="s">
        <v>7</v>
      </c>
      <c r="B33" s="29" t="s">
        <v>264</v>
      </c>
      <c r="C33" s="29" t="s">
        <v>169</v>
      </c>
      <c r="D33" s="29"/>
      <c r="E33" s="34">
        <v>538.97</v>
      </c>
      <c r="F33" s="29"/>
      <c r="G33" s="29"/>
      <c r="H33" s="29"/>
      <c r="I33" s="29" t="s">
        <v>170</v>
      </c>
      <c r="J33" s="29" t="s">
        <v>178</v>
      </c>
      <c r="K33" s="29" t="s">
        <v>127</v>
      </c>
      <c r="L33" s="29" t="s">
        <v>265</v>
      </c>
      <c r="M33" s="29" t="s">
        <v>266</v>
      </c>
      <c r="N33" s="29">
        <v>8</v>
      </c>
    </row>
    <row r="34" spans="1:14" x14ac:dyDescent="0.25">
      <c r="A34" s="29" t="s">
        <v>7</v>
      </c>
      <c r="B34" s="29" t="s">
        <v>267</v>
      </c>
      <c r="C34" s="29" t="s">
        <v>169</v>
      </c>
      <c r="D34" s="29"/>
      <c r="E34" s="34">
        <v>65.16</v>
      </c>
      <c r="F34" s="29"/>
      <c r="G34" s="29"/>
      <c r="H34" s="29"/>
      <c r="I34" s="29" t="s">
        <v>170</v>
      </c>
      <c r="J34" s="29" t="s">
        <v>178</v>
      </c>
      <c r="K34" s="29" t="s">
        <v>127</v>
      </c>
      <c r="L34" s="29" t="s">
        <v>268</v>
      </c>
      <c r="M34" s="29" t="s">
        <v>269</v>
      </c>
      <c r="N34" s="29">
        <v>9</v>
      </c>
    </row>
    <row r="35" spans="1:14" x14ac:dyDescent="0.25">
      <c r="A35" s="29" t="s">
        <v>7</v>
      </c>
      <c r="B35" s="29" t="s">
        <v>270</v>
      </c>
      <c r="C35" s="29" t="s">
        <v>169</v>
      </c>
      <c r="D35" s="29"/>
      <c r="E35" s="34">
        <v>67.12</v>
      </c>
      <c r="F35" s="29"/>
      <c r="G35" s="29"/>
      <c r="H35" s="29"/>
      <c r="I35" s="29" t="s">
        <v>170</v>
      </c>
      <c r="J35" s="29" t="s">
        <v>178</v>
      </c>
      <c r="K35" s="29" t="s">
        <v>127</v>
      </c>
      <c r="L35" s="29" t="s">
        <v>271</v>
      </c>
      <c r="M35" s="29" t="s">
        <v>272</v>
      </c>
      <c r="N35" s="29">
        <v>10</v>
      </c>
    </row>
    <row r="36" spans="1:14" x14ac:dyDescent="0.25">
      <c r="A36" s="29" t="s">
        <v>7</v>
      </c>
      <c r="B36" s="29" t="s">
        <v>273</v>
      </c>
      <c r="C36" s="29" t="s">
        <v>169</v>
      </c>
      <c r="D36" s="29"/>
      <c r="E36" s="34">
        <v>0.33</v>
      </c>
      <c r="F36" s="29"/>
      <c r="G36" s="29"/>
      <c r="H36" s="29"/>
      <c r="I36" s="29" t="s">
        <v>170</v>
      </c>
      <c r="J36" s="29" t="s">
        <v>178</v>
      </c>
      <c r="K36" s="29" t="s">
        <v>127</v>
      </c>
      <c r="L36" s="29" t="s">
        <v>274</v>
      </c>
      <c r="M36" s="29" t="s">
        <v>275</v>
      </c>
      <c r="N36" s="29">
        <v>11</v>
      </c>
    </row>
    <row r="37" spans="1:14" x14ac:dyDescent="0.25">
      <c r="A37" s="29" t="s">
        <v>7</v>
      </c>
      <c r="B37" s="29" t="s">
        <v>276</v>
      </c>
      <c r="C37" s="29" t="s">
        <v>169</v>
      </c>
      <c r="D37" s="29"/>
      <c r="E37" s="34">
        <v>127.21</v>
      </c>
      <c r="F37" s="29"/>
      <c r="G37" s="29"/>
      <c r="H37" s="29"/>
      <c r="I37" s="29" t="s">
        <v>170</v>
      </c>
      <c r="J37" s="29" t="s">
        <v>178</v>
      </c>
      <c r="K37" s="29" t="s">
        <v>127</v>
      </c>
      <c r="L37" s="29" t="s">
        <v>277</v>
      </c>
      <c r="M37" s="29" t="s">
        <v>278</v>
      </c>
      <c r="N37" s="29">
        <v>12</v>
      </c>
    </row>
    <row r="38" spans="1:14" x14ac:dyDescent="0.25">
      <c r="A38" s="29" t="s">
        <v>7</v>
      </c>
      <c r="B38" s="29" t="s">
        <v>279</v>
      </c>
      <c r="C38" s="29" t="s">
        <v>169</v>
      </c>
      <c r="D38" s="29"/>
      <c r="E38" s="34">
        <v>44.65</v>
      </c>
      <c r="F38" s="29"/>
      <c r="G38" s="29"/>
      <c r="H38" s="29"/>
      <c r="I38" s="29" t="s">
        <v>170</v>
      </c>
      <c r="J38" s="29" t="s">
        <v>178</v>
      </c>
      <c r="K38" s="29" t="s">
        <v>127</v>
      </c>
      <c r="L38" s="29" t="s">
        <v>280</v>
      </c>
      <c r="M38" s="29" t="s">
        <v>281</v>
      </c>
      <c r="N38" s="29">
        <v>13</v>
      </c>
    </row>
    <row r="39" spans="1:14" x14ac:dyDescent="0.25">
      <c r="A39" s="29" t="s">
        <v>7</v>
      </c>
      <c r="B39" s="29" t="s">
        <v>282</v>
      </c>
      <c r="C39" s="29" t="s">
        <v>169</v>
      </c>
      <c r="D39" s="29"/>
      <c r="E39" s="34">
        <v>16.75</v>
      </c>
      <c r="F39" s="29"/>
      <c r="G39" s="29"/>
      <c r="H39" s="29"/>
      <c r="I39" s="29" t="s">
        <v>170</v>
      </c>
      <c r="J39" s="29" t="s">
        <v>178</v>
      </c>
      <c r="K39" s="29" t="s">
        <v>127</v>
      </c>
      <c r="L39" s="29" t="s">
        <v>283</v>
      </c>
      <c r="M39" s="29" t="s">
        <v>284</v>
      </c>
      <c r="N39" s="29">
        <v>14</v>
      </c>
    </row>
    <row r="40" spans="1:14" x14ac:dyDescent="0.25">
      <c r="A40" s="29" t="s">
        <v>7</v>
      </c>
      <c r="B40" s="29" t="s">
        <v>285</v>
      </c>
      <c r="C40" s="29" t="s">
        <v>169</v>
      </c>
      <c r="D40" s="29"/>
      <c r="E40" s="34">
        <v>283.85000000000002</v>
      </c>
      <c r="F40" s="29"/>
      <c r="G40" s="29"/>
      <c r="H40" s="29"/>
      <c r="I40" s="29" t="s">
        <v>170</v>
      </c>
      <c r="J40" s="29" t="s">
        <v>178</v>
      </c>
      <c r="K40" s="29" t="s">
        <v>127</v>
      </c>
      <c r="L40" s="29" t="s">
        <v>286</v>
      </c>
      <c r="M40" s="29" t="s">
        <v>287</v>
      </c>
      <c r="N40" s="29">
        <v>15</v>
      </c>
    </row>
    <row r="41" spans="1:14" x14ac:dyDescent="0.25">
      <c r="A41" s="29" t="s">
        <v>7</v>
      </c>
      <c r="B41" s="29" t="s">
        <v>288</v>
      </c>
      <c r="C41" s="29" t="s">
        <v>169</v>
      </c>
      <c r="D41" s="29"/>
      <c r="E41" s="34">
        <v>20.309999999999999</v>
      </c>
      <c r="F41" s="29"/>
      <c r="G41" s="29"/>
      <c r="H41" s="29"/>
      <c r="I41" s="29" t="s">
        <v>170</v>
      </c>
      <c r="J41" s="29" t="s">
        <v>178</v>
      </c>
      <c r="K41" s="29" t="s">
        <v>127</v>
      </c>
      <c r="L41" s="29" t="s">
        <v>289</v>
      </c>
      <c r="M41" s="29" t="s">
        <v>290</v>
      </c>
      <c r="N41" s="29">
        <v>16</v>
      </c>
    </row>
    <row r="42" spans="1:14" x14ac:dyDescent="0.25">
      <c r="A42" s="29" t="s">
        <v>7</v>
      </c>
      <c r="B42" s="29" t="s">
        <v>291</v>
      </c>
      <c r="C42" s="29" t="s">
        <v>169</v>
      </c>
      <c r="D42" s="29"/>
      <c r="E42" s="34">
        <v>4.1100000000000003</v>
      </c>
      <c r="F42" s="29"/>
      <c r="G42" s="29"/>
      <c r="H42" s="29"/>
      <c r="I42" s="29" t="s">
        <v>170</v>
      </c>
      <c r="J42" s="29" t="s">
        <v>178</v>
      </c>
      <c r="K42" s="29" t="s">
        <v>127</v>
      </c>
      <c r="L42" s="29" t="s">
        <v>292</v>
      </c>
      <c r="M42" s="29" t="s">
        <v>293</v>
      </c>
      <c r="N42" s="29">
        <v>17</v>
      </c>
    </row>
    <row r="43" spans="1:14" x14ac:dyDescent="0.25">
      <c r="A43" s="29" t="s">
        <v>17</v>
      </c>
      <c r="B43" s="29" t="s">
        <v>294</v>
      </c>
      <c r="C43" s="29" t="s">
        <v>169</v>
      </c>
      <c r="D43" s="29"/>
      <c r="E43" s="34">
        <v>2.9</v>
      </c>
      <c r="F43" s="29"/>
      <c r="G43" s="29"/>
      <c r="H43" s="29"/>
      <c r="I43" s="29" t="s">
        <v>170</v>
      </c>
      <c r="J43" s="29" t="s">
        <v>171</v>
      </c>
      <c r="K43" s="29" t="s">
        <v>127</v>
      </c>
      <c r="L43" s="29" t="s">
        <v>295</v>
      </c>
      <c r="M43" s="29" t="s">
        <v>296</v>
      </c>
      <c r="N43" s="29">
        <v>1</v>
      </c>
    </row>
    <row r="44" spans="1:14" x14ac:dyDescent="0.25">
      <c r="A44" s="29" t="s">
        <v>17</v>
      </c>
      <c r="B44" s="29" t="s">
        <v>297</v>
      </c>
      <c r="C44" s="29" t="s">
        <v>169</v>
      </c>
      <c r="D44" s="29"/>
      <c r="E44" s="34">
        <v>7.19</v>
      </c>
      <c r="F44" s="29"/>
      <c r="G44" s="29"/>
      <c r="H44" s="29"/>
      <c r="I44" s="29" t="s">
        <v>170</v>
      </c>
      <c r="J44" s="29" t="s">
        <v>171</v>
      </c>
      <c r="K44" s="29" t="s">
        <v>127</v>
      </c>
      <c r="L44" s="29" t="s">
        <v>298</v>
      </c>
      <c r="M44" s="29" t="s">
        <v>299</v>
      </c>
      <c r="N44" s="29">
        <v>2</v>
      </c>
    </row>
    <row r="45" spans="1:14" x14ac:dyDescent="0.25">
      <c r="A45" s="29" t="s">
        <v>17</v>
      </c>
      <c r="B45" s="29" t="s">
        <v>300</v>
      </c>
      <c r="C45" s="29" t="s">
        <v>169</v>
      </c>
      <c r="D45" s="29"/>
      <c r="E45" s="34">
        <v>1.87</v>
      </c>
      <c r="F45" s="29"/>
      <c r="G45" s="29"/>
      <c r="H45" s="29"/>
      <c r="I45" s="29" t="s">
        <v>170</v>
      </c>
      <c r="J45" s="29" t="s">
        <v>171</v>
      </c>
      <c r="K45" s="29" t="s">
        <v>127</v>
      </c>
      <c r="L45" s="29" t="s">
        <v>301</v>
      </c>
      <c r="M45" s="29" t="s">
        <v>302</v>
      </c>
      <c r="N45" s="29">
        <v>3</v>
      </c>
    </row>
    <row r="46" spans="1:14" x14ac:dyDescent="0.25">
      <c r="A46" s="29" t="s">
        <v>17</v>
      </c>
      <c r="B46" s="29" t="s">
        <v>303</v>
      </c>
      <c r="C46" s="29" t="s">
        <v>169</v>
      </c>
      <c r="D46" s="29"/>
      <c r="E46" s="34">
        <v>1.89</v>
      </c>
      <c r="F46" s="29"/>
      <c r="G46" s="29"/>
      <c r="H46" s="29"/>
      <c r="I46" s="29" t="s">
        <v>170</v>
      </c>
      <c r="J46" s="29" t="s">
        <v>178</v>
      </c>
      <c r="K46" s="29" t="s">
        <v>127</v>
      </c>
      <c r="L46" s="29" t="s">
        <v>304</v>
      </c>
      <c r="M46" s="29" t="s">
        <v>305</v>
      </c>
      <c r="N46" s="29">
        <v>4</v>
      </c>
    </row>
    <row r="47" spans="1:14" x14ac:dyDescent="0.25">
      <c r="A47" s="29" t="s">
        <v>17</v>
      </c>
      <c r="B47" s="29" t="s">
        <v>306</v>
      </c>
      <c r="C47" s="29" t="s">
        <v>169</v>
      </c>
      <c r="D47" s="29"/>
      <c r="E47" s="34">
        <v>412.92</v>
      </c>
      <c r="F47" s="29"/>
      <c r="G47" s="29"/>
      <c r="H47" s="29"/>
      <c r="I47" s="29" t="s">
        <v>170</v>
      </c>
      <c r="J47" s="29" t="s">
        <v>178</v>
      </c>
      <c r="K47" s="29" t="s">
        <v>127</v>
      </c>
      <c r="L47" s="29" t="s">
        <v>307</v>
      </c>
      <c r="M47" s="29" t="s">
        <v>308</v>
      </c>
      <c r="N47" s="29">
        <v>5</v>
      </c>
    </row>
    <row r="48" spans="1:14" x14ac:dyDescent="0.25">
      <c r="A48" s="29" t="s">
        <v>17</v>
      </c>
      <c r="B48" s="29" t="s">
        <v>309</v>
      </c>
      <c r="C48" s="29" t="s">
        <v>169</v>
      </c>
      <c r="D48" s="29"/>
      <c r="E48" s="34">
        <v>9195.02</v>
      </c>
      <c r="F48" s="29"/>
      <c r="G48" s="29"/>
      <c r="H48" s="29"/>
      <c r="I48" s="29" t="s">
        <v>170</v>
      </c>
      <c r="J48" s="29" t="s">
        <v>178</v>
      </c>
      <c r="K48" s="29" t="s">
        <v>127</v>
      </c>
      <c r="L48" s="29" t="s">
        <v>310</v>
      </c>
      <c r="M48" s="29" t="s">
        <v>311</v>
      </c>
      <c r="N48" s="29">
        <v>6</v>
      </c>
    </row>
    <row r="49" spans="1:14" x14ac:dyDescent="0.25">
      <c r="A49" s="29" t="s">
        <v>17</v>
      </c>
      <c r="B49" s="29" t="s">
        <v>312</v>
      </c>
      <c r="C49" s="29" t="s">
        <v>169</v>
      </c>
      <c r="D49" s="29"/>
      <c r="E49" s="34">
        <v>174.33</v>
      </c>
      <c r="F49" s="29"/>
      <c r="G49" s="29"/>
      <c r="H49" s="29"/>
      <c r="I49" s="29" t="s">
        <v>170</v>
      </c>
      <c r="J49" s="29" t="s">
        <v>178</v>
      </c>
      <c r="K49" s="29" t="s">
        <v>127</v>
      </c>
      <c r="L49" s="29" t="s">
        <v>313</v>
      </c>
      <c r="M49" s="29" t="s">
        <v>314</v>
      </c>
      <c r="N49" s="29">
        <v>7</v>
      </c>
    </row>
    <row r="50" spans="1:14" x14ac:dyDescent="0.25">
      <c r="A50" s="29" t="s">
        <v>17</v>
      </c>
      <c r="B50" s="29" t="s">
        <v>315</v>
      </c>
      <c r="C50" s="29" t="s">
        <v>169</v>
      </c>
      <c r="D50" s="29"/>
      <c r="E50" s="34">
        <v>9991.94</v>
      </c>
      <c r="F50" s="29"/>
      <c r="G50" s="29"/>
      <c r="H50" s="29"/>
      <c r="I50" s="29" t="s">
        <v>170</v>
      </c>
      <c r="J50" s="29" t="s">
        <v>178</v>
      </c>
      <c r="K50" s="29" t="s">
        <v>127</v>
      </c>
      <c r="L50" s="29" t="s">
        <v>316</v>
      </c>
      <c r="M50" s="29" t="s">
        <v>317</v>
      </c>
      <c r="N50" s="29">
        <v>8</v>
      </c>
    </row>
    <row r="51" spans="1:14" x14ac:dyDescent="0.25">
      <c r="A51" s="29" t="s">
        <v>17</v>
      </c>
      <c r="B51" s="29" t="s">
        <v>318</v>
      </c>
      <c r="C51" s="29" t="s">
        <v>169</v>
      </c>
      <c r="D51" s="29"/>
      <c r="E51" s="34">
        <v>24106.85</v>
      </c>
      <c r="F51" s="29"/>
      <c r="G51" s="29"/>
      <c r="H51" s="29"/>
      <c r="I51" s="29" t="s">
        <v>170</v>
      </c>
      <c r="J51" s="29" t="s">
        <v>178</v>
      </c>
      <c r="K51" s="29" t="s">
        <v>127</v>
      </c>
      <c r="L51" s="29" t="s">
        <v>319</v>
      </c>
      <c r="M51" s="29" t="s">
        <v>320</v>
      </c>
      <c r="N51" s="29">
        <v>9</v>
      </c>
    </row>
    <row r="52" spans="1:14" ht="22.5" x14ac:dyDescent="0.25">
      <c r="A52" s="36" t="s">
        <v>321</v>
      </c>
      <c r="B52" s="29" t="s">
        <v>322</v>
      </c>
      <c r="C52" s="29" t="s">
        <v>169</v>
      </c>
      <c r="D52" s="29"/>
      <c r="E52" s="34">
        <v>1.7999999999999999E-2</v>
      </c>
      <c r="F52" s="29"/>
      <c r="G52" s="29"/>
      <c r="H52" s="29"/>
      <c r="I52" s="29" t="s">
        <v>170</v>
      </c>
      <c r="J52" s="29" t="s">
        <v>178</v>
      </c>
      <c r="K52" s="29" t="s">
        <v>127</v>
      </c>
      <c r="L52" s="29" t="s">
        <v>323</v>
      </c>
      <c r="M52" s="29" t="s">
        <v>324</v>
      </c>
      <c r="N52" s="29">
        <v>1</v>
      </c>
    </row>
    <row r="53" spans="1:14" ht="22.5" x14ac:dyDescent="0.25">
      <c r="A53" s="36" t="s">
        <v>321</v>
      </c>
      <c r="B53" s="29" t="s">
        <v>325</v>
      </c>
      <c r="C53" s="29" t="s">
        <v>169</v>
      </c>
      <c r="D53" s="29"/>
      <c r="E53" s="34">
        <v>1.6160000000000001</v>
      </c>
      <c r="F53" s="29"/>
      <c r="G53" s="29"/>
      <c r="H53" s="29"/>
      <c r="I53" s="29" t="s">
        <v>170</v>
      </c>
      <c r="J53" s="29" t="s">
        <v>178</v>
      </c>
      <c r="K53" s="29" t="s">
        <v>127</v>
      </c>
      <c r="L53" s="29" t="s">
        <v>326</v>
      </c>
      <c r="M53" s="29" t="s">
        <v>327</v>
      </c>
      <c r="N53" s="29">
        <v>2</v>
      </c>
    </row>
    <row r="54" spans="1:14" x14ac:dyDescent="0.25">
      <c r="A54" s="29" t="s">
        <v>328</v>
      </c>
      <c r="B54" s="29" t="s">
        <v>329</v>
      </c>
      <c r="C54" s="29" t="s">
        <v>169</v>
      </c>
      <c r="D54" s="29"/>
      <c r="E54" s="34">
        <v>160.83000000000001</v>
      </c>
      <c r="F54" s="29"/>
      <c r="G54" s="29"/>
      <c r="H54" s="29"/>
      <c r="I54" s="29" t="s">
        <v>170</v>
      </c>
      <c r="J54" s="29" t="s">
        <v>178</v>
      </c>
      <c r="K54" s="29" t="s">
        <v>127</v>
      </c>
      <c r="L54" s="29" t="s">
        <v>330</v>
      </c>
      <c r="M54" s="29" t="s">
        <v>331</v>
      </c>
      <c r="N54" s="29">
        <v>1</v>
      </c>
    </row>
    <row r="55" spans="1:14" x14ac:dyDescent="0.25">
      <c r="A55" s="29" t="s">
        <v>328</v>
      </c>
      <c r="B55" s="29" t="s">
        <v>332</v>
      </c>
      <c r="C55" s="29" t="s">
        <v>169</v>
      </c>
      <c r="D55" s="29"/>
      <c r="E55" s="34">
        <v>0.72899999999999998</v>
      </c>
      <c r="F55" s="29"/>
      <c r="G55" s="29"/>
      <c r="H55" s="29"/>
      <c r="I55" s="29" t="s">
        <v>170</v>
      </c>
      <c r="J55" s="29" t="s">
        <v>178</v>
      </c>
      <c r="K55" s="29" t="s">
        <v>127</v>
      </c>
      <c r="L55" s="29" t="s">
        <v>333</v>
      </c>
      <c r="M55" s="29" t="s">
        <v>334</v>
      </c>
      <c r="N55" s="29">
        <v>2</v>
      </c>
    </row>
    <row r="56" spans="1:14" x14ac:dyDescent="0.25">
      <c r="A56" s="29" t="s">
        <v>328</v>
      </c>
      <c r="B56" s="29" t="s">
        <v>335</v>
      </c>
      <c r="C56" s="29" t="s">
        <v>169</v>
      </c>
      <c r="D56" s="29"/>
      <c r="E56" s="34">
        <v>1.194</v>
      </c>
      <c r="F56" s="29"/>
      <c r="G56" s="29"/>
      <c r="H56" s="29"/>
      <c r="I56" s="29" t="s">
        <v>170</v>
      </c>
      <c r="J56" s="29" t="s">
        <v>178</v>
      </c>
      <c r="K56" s="29" t="s">
        <v>127</v>
      </c>
      <c r="L56" s="29" t="s">
        <v>336</v>
      </c>
      <c r="M56" s="29" t="s">
        <v>337</v>
      </c>
      <c r="N56" s="29">
        <v>3</v>
      </c>
    </row>
    <row r="57" spans="1:14" x14ac:dyDescent="0.25">
      <c r="A57" s="29" t="s">
        <v>328</v>
      </c>
      <c r="B57" s="29" t="s">
        <v>338</v>
      </c>
      <c r="C57" s="29" t="s">
        <v>169</v>
      </c>
      <c r="D57" s="29"/>
      <c r="E57" s="34">
        <v>0.106</v>
      </c>
      <c r="F57" s="29"/>
      <c r="G57" s="29"/>
      <c r="H57" s="29"/>
      <c r="I57" s="29" t="s">
        <v>170</v>
      </c>
      <c r="J57" s="29" t="s">
        <v>178</v>
      </c>
      <c r="K57" s="29" t="s">
        <v>127</v>
      </c>
      <c r="L57" s="29" t="s">
        <v>339</v>
      </c>
      <c r="M57" s="29" t="s">
        <v>340</v>
      </c>
      <c r="N57" s="29">
        <v>4</v>
      </c>
    </row>
    <row r="58" spans="1:14" x14ac:dyDescent="0.25">
      <c r="A58" s="29" t="s">
        <v>328</v>
      </c>
      <c r="B58" s="29" t="s">
        <v>341</v>
      </c>
      <c r="C58" s="29" t="s">
        <v>169</v>
      </c>
      <c r="D58" s="29"/>
      <c r="E58" s="29" t="s">
        <v>60</v>
      </c>
      <c r="F58" s="29"/>
      <c r="G58" s="29"/>
      <c r="H58" s="29"/>
      <c r="I58" s="29" t="s">
        <v>170</v>
      </c>
      <c r="J58" s="29" t="s">
        <v>178</v>
      </c>
      <c r="K58" s="29" t="s">
        <v>127</v>
      </c>
      <c r="L58" s="29" t="s">
        <v>342</v>
      </c>
      <c r="M58" s="29" t="s">
        <v>343</v>
      </c>
      <c r="N58" s="29">
        <v>5</v>
      </c>
    </row>
    <row r="59" spans="1:14" x14ac:dyDescent="0.25">
      <c r="A59" s="29" t="s">
        <v>328</v>
      </c>
      <c r="B59" s="29" t="s">
        <v>344</v>
      </c>
      <c r="C59" s="29" t="s">
        <v>169</v>
      </c>
      <c r="D59" s="29"/>
      <c r="E59" s="29" t="s">
        <v>60</v>
      </c>
      <c r="F59" s="29"/>
      <c r="G59" s="29"/>
      <c r="H59" s="29"/>
      <c r="I59" s="29" t="s">
        <v>170</v>
      </c>
      <c r="J59" s="29" t="s">
        <v>178</v>
      </c>
      <c r="K59" s="29" t="s">
        <v>127</v>
      </c>
      <c r="L59" s="29" t="s">
        <v>345</v>
      </c>
      <c r="M59" s="29" t="s">
        <v>346</v>
      </c>
      <c r="N59" s="29">
        <v>6</v>
      </c>
    </row>
    <row r="60" spans="1:14" x14ac:dyDescent="0.25">
      <c r="A60" s="29" t="s">
        <v>328</v>
      </c>
      <c r="B60" s="29" t="s">
        <v>347</v>
      </c>
      <c r="C60" s="29" t="s">
        <v>169</v>
      </c>
      <c r="D60" s="29"/>
      <c r="E60" s="29" t="s">
        <v>60</v>
      </c>
      <c r="F60" s="29"/>
      <c r="G60" s="29"/>
      <c r="H60" s="29"/>
      <c r="I60" s="29" t="s">
        <v>170</v>
      </c>
      <c r="J60" s="29" t="s">
        <v>178</v>
      </c>
      <c r="K60" s="29" t="s">
        <v>127</v>
      </c>
      <c r="L60" s="29" t="s">
        <v>348</v>
      </c>
      <c r="M60" s="29" t="s">
        <v>349</v>
      </c>
      <c r="N60" s="29">
        <v>7</v>
      </c>
    </row>
    <row r="61" spans="1:14" x14ac:dyDescent="0.25">
      <c r="A61" s="29" t="s">
        <v>23</v>
      </c>
      <c r="B61" s="29" t="s">
        <v>350</v>
      </c>
      <c r="C61" s="29" t="s">
        <v>169</v>
      </c>
      <c r="D61" s="29"/>
      <c r="E61" s="29">
        <v>90.88</v>
      </c>
      <c r="F61" s="29"/>
      <c r="G61" s="29"/>
      <c r="H61" s="29"/>
      <c r="I61" s="29" t="s">
        <v>170</v>
      </c>
      <c r="J61" s="29" t="s">
        <v>178</v>
      </c>
      <c r="K61" s="29" t="s">
        <v>127</v>
      </c>
      <c r="L61" s="29" t="s">
        <v>351</v>
      </c>
      <c r="M61" s="29" t="s">
        <v>352</v>
      </c>
      <c r="N61" s="29">
        <v>1</v>
      </c>
    </row>
    <row r="62" spans="1:14" x14ac:dyDescent="0.25">
      <c r="A62" s="29" t="s">
        <v>29</v>
      </c>
      <c r="B62" s="29" t="s">
        <v>353</v>
      </c>
      <c r="C62" s="29" t="s">
        <v>169</v>
      </c>
      <c r="D62" s="29"/>
      <c r="E62" s="29">
        <v>12.9</v>
      </c>
      <c r="F62" s="29"/>
      <c r="G62" s="29"/>
      <c r="H62" s="29"/>
      <c r="I62" s="29" t="s">
        <v>170</v>
      </c>
      <c r="J62" s="29" t="s">
        <v>178</v>
      </c>
      <c r="K62" s="29" t="s">
        <v>127</v>
      </c>
      <c r="L62" s="29" t="s">
        <v>354</v>
      </c>
      <c r="M62" s="29" t="s">
        <v>355</v>
      </c>
      <c r="N62" s="29">
        <v>1</v>
      </c>
    </row>
    <row r="63" spans="1:14" x14ac:dyDescent="0.25">
      <c r="A63" s="29" t="s">
        <v>29</v>
      </c>
      <c r="B63" s="29" t="s">
        <v>356</v>
      </c>
      <c r="C63" s="29" t="s">
        <v>169</v>
      </c>
      <c r="D63" s="29"/>
      <c r="E63" s="29">
        <v>0.11899999999999999</v>
      </c>
      <c r="F63" s="29"/>
      <c r="G63" s="29"/>
      <c r="H63" s="29"/>
      <c r="I63" s="29" t="s">
        <v>170</v>
      </c>
      <c r="J63" s="29" t="s">
        <v>178</v>
      </c>
      <c r="K63" s="29" t="s">
        <v>127</v>
      </c>
      <c r="L63" s="29" t="s">
        <v>357</v>
      </c>
      <c r="M63" s="29" t="s">
        <v>358</v>
      </c>
      <c r="N63" s="29">
        <v>2</v>
      </c>
    </row>
    <row r="64" spans="1:14" x14ac:dyDescent="0.25">
      <c r="A64" s="29" t="s">
        <v>29</v>
      </c>
      <c r="B64" s="29" t="s">
        <v>359</v>
      </c>
      <c r="C64" s="29" t="s">
        <v>169</v>
      </c>
      <c r="D64" s="29"/>
      <c r="E64" s="29">
        <v>92.68</v>
      </c>
      <c r="F64" s="29"/>
      <c r="G64" s="29"/>
      <c r="H64" s="29"/>
      <c r="I64" s="29" t="s">
        <v>170</v>
      </c>
      <c r="J64" s="29" t="s">
        <v>178</v>
      </c>
      <c r="K64" s="29" t="s">
        <v>127</v>
      </c>
      <c r="L64" s="29" t="s">
        <v>360</v>
      </c>
      <c r="M64" s="29" t="s">
        <v>361</v>
      </c>
      <c r="N64" s="29">
        <v>3</v>
      </c>
    </row>
    <row r="65" spans="1:14" x14ac:dyDescent="0.25">
      <c r="A65" s="29" t="s">
        <v>362</v>
      </c>
      <c r="B65" s="29" t="s">
        <v>363</v>
      </c>
      <c r="C65" s="29" t="s">
        <v>169</v>
      </c>
      <c r="D65" s="29"/>
      <c r="E65" s="29">
        <v>6.79</v>
      </c>
      <c r="F65" s="29"/>
      <c r="G65" s="29"/>
      <c r="H65" s="29"/>
      <c r="I65" s="29" t="s">
        <v>170</v>
      </c>
      <c r="J65" s="29" t="s">
        <v>178</v>
      </c>
      <c r="K65" s="29" t="s">
        <v>127</v>
      </c>
      <c r="L65" s="29" t="s">
        <v>364</v>
      </c>
      <c r="M65" s="29" t="s">
        <v>365</v>
      </c>
      <c r="N65" s="29">
        <v>1</v>
      </c>
    </row>
    <row r="66" spans="1:14" x14ac:dyDescent="0.25">
      <c r="A66" s="29" t="s">
        <v>21</v>
      </c>
      <c r="B66" s="29" t="s">
        <v>366</v>
      </c>
      <c r="C66" s="29" t="s">
        <v>169</v>
      </c>
      <c r="D66" s="29"/>
      <c r="E66" s="29">
        <v>57.18</v>
      </c>
      <c r="F66" s="29"/>
      <c r="G66" s="29"/>
      <c r="H66" s="29"/>
      <c r="I66" s="29" t="s">
        <v>170</v>
      </c>
      <c r="J66" s="29" t="s">
        <v>178</v>
      </c>
      <c r="K66" s="29" t="s">
        <v>127</v>
      </c>
      <c r="L66" s="29" t="s">
        <v>367</v>
      </c>
      <c r="M66" s="29" t="s">
        <v>368</v>
      </c>
      <c r="N66" s="29">
        <v>1</v>
      </c>
    </row>
    <row r="67" spans="1:14" ht="33.75" x14ac:dyDescent="0.25">
      <c r="A67" s="29" t="s">
        <v>31</v>
      </c>
      <c r="B67" s="29" t="s">
        <v>369</v>
      </c>
      <c r="C67" s="29" t="s">
        <v>169</v>
      </c>
      <c r="D67" s="29"/>
      <c r="E67" s="29" t="s">
        <v>60</v>
      </c>
      <c r="F67" s="29"/>
      <c r="G67" s="29"/>
      <c r="H67" s="29"/>
      <c r="I67" s="29" t="s">
        <v>170</v>
      </c>
      <c r="J67" s="29" t="s">
        <v>178</v>
      </c>
      <c r="K67" s="29" t="s">
        <v>127</v>
      </c>
      <c r="L67" s="36" t="s">
        <v>370</v>
      </c>
      <c r="M67" s="29" t="s">
        <v>371</v>
      </c>
      <c r="N67" s="29">
        <v>1</v>
      </c>
    </row>
  </sheetData>
  <autoFilter ref="A1:N67" xr:uid="{00000000-0009-0000-0000-000002000000}">
    <sortState xmlns:xlrd2="http://schemas.microsoft.com/office/spreadsheetml/2017/richdata2" ref="A54:N60">
      <sortCondition ref="N1:N67"/>
    </sortState>
  </autoFilter>
  <conditionalFormatting sqref="E2:E8 E12:E57 E68:E1048576">
    <cfRule type="cellIs" dxfId="4" priority="1" operator="greaterThan">
      <formula>2000</formula>
    </cfRule>
  </conditionalFormatting>
  <pageMargins left="0.7" right="0.7" top="0.75" bottom="0.75" header="0.3" footer="0.3"/>
  <pageSetup orientation="portrait" r:id="rId1"/>
  <headerFooter>
    <oddFooter>&amp;C&amp;1#&amp;"Arial"&amp;7&amp;K000000Sensitivity: Internal &amp;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59"/>
  <sheetViews>
    <sheetView workbookViewId="0">
      <pane ySplit="1" topLeftCell="A325" activePane="bottomLeft" state="frozen"/>
      <selection pane="bottomLeft" activeCell="F101" sqref="F101"/>
    </sheetView>
  </sheetViews>
  <sheetFormatPr defaultRowHeight="15" x14ac:dyDescent="0.25"/>
  <cols>
    <col min="1" max="1" width="12.140625" customWidth="1"/>
    <col min="2" max="2" width="28.7109375" customWidth="1"/>
    <col min="3" max="3" width="11.140625" hidden="1" customWidth="1"/>
    <col min="4" max="4" width="13.42578125" hidden="1" customWidth="1"/>
    <col min="5" max="5" width="20" style="47" customWidth="1"/>
    <col min="6" max="6" width="19.5703125" style="6" customWidth="1"/>
    <col min="7" max="8" width="13.42578125" bestFit="1" customWidth="1"/>
    <col min="9" max="9" width="12.140625" bestFit="1" customWidth="1"/>
    <col min="10" max="10" width="16.5703125" bestFit="1" customWidth="1"/>
    <col min="11" max="11" width="11.5703125" customWidth="1"/>
    <col min="12" max="12" width="53.85546875" customWidth="1"/>
    <col min="13" max="13" width="80.85546875" customWidth="1"/>
  </cols>
  <sheetData>
    <row r="1" spans="1:13" s="40" customFormat="1" x14ac:dyDescent="0.25">
      <c r="A1" s="41" t="s">
        <v>36</v>
      </c>
      <c r="B1" s="41" t="s">
        <v>167</v>
      </c>
      <c r="C1" s="41" t="s">
        <v>38</v>
      </c>
      <c r="D1" s="42" t="s">
        <v>39</v>
      </c>
      <c r="E1" s="43" t="s">
        <v>40</v>
      </c>
      <c r="F1" s="41" t="s">
        <v>372</v>
      </c>
      <c r="G1" s="42" t="s">
        <v>42</v>
      </c>
      <c r="H1" s="42" t="s">
        <v>43</v>
      </c>
      <c r="I1" s="43" t="s">
        <v>44</v>
      </c>
      <c r="J1" s="43" t="s">
        <v>45</v>
      </c>
      <c r="K1" s="43" t="s">
        <v>46</v>
      </c>
      <c r="L1" s="43" t="s">
        <v>48</v>
      </c>
      <c r="M1" s="43" t="s">
        <v>49</v>
      </c>
    </row>
    <row r="2" spans="1:13" x14ac:dyDescent="0.25">
      <c r="A2" s="29" t="s">
        <v>373</v>
      </c>
      <c r="B2" s="29" t="s">
        <v>374</v>
      </c>
      <c r="C2" s="29" t="s">
        <v>169</v>
      </c>
      <c r="D2" s="29"/>
      <c r="E2" s="44">
        <v>2750.4</v>
      </c>
      <c r="F2" s="30">
        <f>ROUND(E2/1048576,4)</f>
        <v>2.5999999999999999E-3</v>
      </c>
      <c r="G2" s="29"/>
      <c r="H2" s="29"/>
      <c r="I2" s="29" t="s">
        <v>170</v>
      </c>
      <c r="J2" s="29" t="s">
        <v>171</v>
      </c>
      <c r="K2" s="29" t="s">
        <v>127</v>
      </c>
      <c r="L2" s="29" t="s">
        <v>375</v>
      </c>
      <c r="M2" s="39"/>
    </row>
    <row r="3" spans="1:13" x14ac:dyDescent="0.25">
      <c r="A3" s="29" t="s">
        <v>51</v>
      </c>
      <c r="B3" s="29" t="s">
        <v>376</v>
      </c>
      <c r="C3" s="29" t="s">
        <v>169</v>
      </c>
      <c r="D3" s="29"/>
      <c r="E3" s="44">
        <v>1945244</v>
      </c>
      <c r="F3" s="30">
        <f t="shared" ref="F3:F66" si="0">ROUND(E3/1048576,4)</f>
        <v>1.8551</v>
      </c>
      <c r="G3" s="29"/>
      <c r="H3" s="29"/>
      <c r="I3" s="29" t="s">
        <v>170</v>
      </c>
      <c r="J3" s="29" t="s">
        <v>171</v>
      </c>
      <c r="K3" s="29" t="s">
        <v>127</v>
      </c>
      <c r="L3" s="29" t="s">
        <v>377</v>
      </c>
      <c r="M3" s="39"/>
    </row>
    <row r="4" spans="1:13" x14ac:dyDescent="0.25">
      <c r="A4" s="29" t="s">
        <v>51</v>
      </c>
      <c r="B4" s="29" t="s">
        <v>378</v>
      </c>
      <c r="C4" s="29" t="s">
        <v>169</v>
      </c>
      <c r="D4" s="29"/>
      <c r="E4" s="44">
        <v>141041.60000000001</v>
      </c>
      <c r="F4" s="30">
        <f t="shared" si="0"/>
        <v>0.13450000000000001</v>
      </c>
      <c r="G4" s="29"/>
      <c r="H4" s="29"/>
      <c r="I4" s="29" t="s">
        <v>170</v>
      </c>
      <c r="J4" s="29" t="s">
        <v>171</v>
      </c>
      <c r="K4" s="29" t="s">
        <v>127</v>
      </c>
      <c r="L4" s="29" t="s">
        <v>379</v>
      </c>
      <c r="M4" s="39"/>
    </row>
    <row r="5" spans="1:13" x14ac:dyDescent="0.25">
      <c r="A5" s="29" t="s">
        <v>373</v>
      </c>
      <c r="B5" s="29" t="s">
        <v>380</v>
      </c>
      <c r="C5" s="29" t="s">
        <v>169</v>
      </c>
      <c r="D5" s="29"/>
      <c r="E5" s="44">
        <v>6572</v>
      </c>
      <c r="F5" s="30">
        <f t="shared" si="0"/>
        <v>6.3E-3</v>
      </c>
      <c r="G5" s="29"/>
      <c r="H5" s="29"/>
      <c r="I5" s="29" t="s">
        <v>170</v>
      </c>
      <c r="J5" s="29" t="s">
        <v>171</v>
      </c>
      <c r="K5" s="29" t="s">
        <v>127</v>
      </c>
      <c r="L5" s="29" t="s">
        <v>381</v>
      </c>
      <c r="M5" s="39"/>
    </row>
    <row r="6" spans="1:13" x14ac:dyDescent="0.25">
      <c r="A6" s="29" t="s">
        <v>51</v>
      </c>
      <c r="B6" s="29" t="s">
        <v>382</v>
      </c>
      <c r="C6" s="29" t="s">
        <v>169</v>
      </c>
      <c r="D6" s="29"/>
      <c r="E6" s="44">
        <v>4393.6000000000004</v>
      </c>
      <c r="F6" s="30">
        <f t="shared" si="0"/>
        <v>4.1999999999999997E-3</v>
      </c>
      <c r="G6" s="29"/>
      <c r="H6" s="29"/>
      <c r="I6" s="29" t="s">
        <v>170</v>
      </c>
      <c r="J6" s="29" t="s">
        <v>171</v>
      </c>
      <c r="K6" s="29" t="s">
        <v>127</v>
      </c>
      <c r="L6" s="29" t="s">
        <v>383</v>
      </c>
      <c r="M6" s="39"/>
    </row>
    <row r="7" spans="1:13" x14ac:dyDescent="0.25">
      <c r="A7" s="29" t="s">
        <v>51</v>
      </c>
      <c r="B7" s="29" t="s">
        <v>384</v>
      </c>
      <c r="C7" s="29" t="s">
        <v>169</v>
      </c>
      <c r="D7" s="29"/>
      <c r="E7" s="44">
        <v>6893.6</v>
      </c>
      <c r="F7" s="30">
        <f t="shared" si="0"/>
        <v>6.6E-3</v>
      </c>
      <c r="G7" s="29"/>
      <c r="H7" s="29"/>
      <c r="I7" s="29" t="s">
        <v>170</v>
      </c>
      <c r="J7" s="29" t="s">
        <v>171</v>
      </c>
      <c r="K7" s="29" t="s">
        <v>127</v>
      </c>
      <c r="L7" s="29" t="s">
        <v>385</v>
      </c>
      <c r="M7" s="39"/>
    </row>
    <row r="8" spans="1:13" x14ac:dyDescent="0.25">
      <c r="A8" s="29" t="s">
        <v>51</v>
      </c>
      <c r="B8" s="29" t="s">
        <v>386</v>
      </c>
      <c r="C8" s="29" t="s">
        <v>169</v>
      </c>
      <c r="D8" s="29"/>
      <c r="E8" s="44">
        <v>9600</v>
      </c>
      <c r="F8" s="30">
        <f t="shared" si="0"/>
        <v>9.1999999999999998E-3</v>
      </c>
      <c r="G8" s="29"/>
      <c r="H8" s="29"/>
      <c r="I8" s="29" t="s">
        <v>170</v>
      </c>
      <c r="J8" s="29" t="s">
        <v>171</v>
      </c>
      <c r="K8" s="29" t="s">
        <v>127</v>
      </c>
      <c r="L8" s="29" t="s">
        <v>387</v>
      </c>
      <c r="M8" s="39"/>
    </row>
    <row r="9" spans="1:13" x14ac:dyDescent="0.25">
      <c r="A9" s="29" t="s">
        <v>51</v>
      </c>
      <c r="B9" s="29" t="s">
        <v>388</v>
      </c>
      <c r="C9" s="29" t="s">
        <v>169</v>
      </c>
      <c r="D9" s="29"/>
      <c r="E9" s="44">
        <v>9379048.8000000007</v>
      </c>
      <c r="F9" s="30">
        <f t="shared" si="0"/>
        <v>8.9445999999999994</v>
      </c>
      <c r="G9" s="29"/>
      <c r="H9" s="29"/>
      <c r="I9" s="29" t="s">
        <v>170</v>
      </c>
      <c r="J9" s="29" t="s">
        <v>171</v>
      </c>
      <c r="K9" s="29" t="s">
        <v>127</v>
      </c>
      <c r="L9" s="29" t="s">
        <v>389</v>
      </c>
      <c r="M9" s="39"/>
    </row>
    <row r="10" spans="1:13" x14ac:dyDescent="0.25">
      <c r="A10" s="29" t="s">
        <v>51</v>
      </c>
      <c r="B10" s="29" t="s">
        <v>390</v>
      </c>
      <c r="C10" s="29" t="s">
        <v>169</v>
      </c>
      <c r="D10" s="29"/>
      <c r="E10" s="44">
        <v>66055269.600000001</v>
      </c>
      <c r="F10" s="30">
        <f t="shared" si="0"/>
        <v>62.995199999999997</v>
      </c>
      <c r="G10" s="29"/>
      <c r="H10" s="29"/>
      <c r="I10" s="29" t="s">
        <v>170</v>
      </c>
      <c r="J10" s="29" t="s">
        <v>171</v>
      </c>
      <c r="K10" s="29" t="s">
        <v>127</v>
      </c>
      <c r="L10" s="29" t="s">
        <v>391</v>
      </c>
      <c r="M10" s="39"/>
    </row>
    <row r="11" spans="1:13" x14ac:dyDescent="0.25">
      <c r="A11" s="29" t="s">
        <v>373</v>
      </c>
      <c r="B11" s="29" t="s">
        <v>392</v>
      </c>
      <c r="C11" s="29" t="s">
        <v>169</v>
      </c>
      <c r="D11" s="29"/>
      <c r="E11" s="44">
        <v>764.80000000000007</v>
      </c>
      <c r="F11" s="30">
        <f t="shared" si="0"/>
        <v>6.9999999999999999E-4</v>
      </c>
      <c r="G11" s="29"/>
      <c r="H11" s="29"/>
      <c r="I11" s="29" t="s">
        <v>170</v>
      </c>
      <c r="J11" s="29" t="s">
        <v>171</v>
      </c>
      <c r="K11" s="29" t="s">
        <v>127</v>
      </c>
      <c r="L11" s="29" t="s">
        <v>393</v>
      </c>
      <c r="M11" s="39"/>
    </row>
    <row r="12" spans="1:13" x14ac:dyDescent="0.25">
      <c r="A12" s="29" t="s">
        <v>51</v>
      </c>
      <c r="B12" s="29" t="s">
        <v>394</v>
      </c>
      <c r="C12" s="29" t="s">
        <v>169</v>
      </c>
      <c r="D12" s="29"/>
      <c r="E12" s="44">
        <v>1587980</v>
      </c>
      <c r="F12" s="30">
        <f t="shared" si="0"/>
        <v>1.5144</v>
      </c>
      <c r="G12" s="29"/>
      <c r="H12" s="29"/>
      <c r="I12" s="29" t="s">
        <v>170</v>
      </c>
      <c r="J12" s="29" t="s">
        <v>171</v>
      </c>
      <c r="K12" s="29" t="s">
        <v>127</v>
      </c>
      <c r="L12" s="29" t="s">
        <v>395</v>
      </c>
      <c r="M12" s="39"/>
    </row>
    <row r="13" spans="1:13" x14ac:dyDescent="0.25">
      <c r="A13" s="29" t="s">
        <v>51</v>
      </c>
      <c r="B13" s="29" t="s">
        <v>396</v>
      </c>
      <c r="C13" s="29" t="s">
        <v>169</v>
      </c>
      <c r="D13" s="29"/>
      <c r="E13" s="44">
        <v>6933524.8000000007</v>
      </c>
      <c r="F13" s="30">
        <f t="shared" si="0"/>
        <v>6.6123000000000003</v>
      </c>
      <c r="G13" s="29"/>
      <c r="H13" s="29"/>
      <c r="I13" s="29" t="s">
        <v>170</v>
      </c>
      <c r="J13" s="29" t="s">
        <v>171</v>
      </c>
      <c r="K13" s="29" t="s">
        <v>127</v>
      </c>
      <c r="L13" s="29" t="s">
        <v>397</v>
      </c>
      <c r="M13" s="39"/>
    </row>
    <row r="14" spans="1:13" x14ac:dyDescent="0.25">
      <c r="A14" s="29" t="s">
        <v>51</v>
      </c>
      <c r="B14" s="29" t="s">
        <v>398</v>
      </c>
      <c r="C14" s="29" t="s">
        <v>169</v>
      </c>
      <c r="D14" s="29"/>
      <c r="E14" s="44">
        <v>371486.4</v>
      </c>
      <c r="F14" s="30">
        <f t="shared" si="0"/>
        <v>0.3543</v>
      </c>
      <c r="G14" s="29"/>
      <c r="H14" s="29"/>
      <c r="I14" s="29" t="s">
        <v>170</v>
      </c>
      <c r="J14" s="29" t="s">
        <v>171</v>
      </c>
      <c r="K14" s="29" t="s">
        <v>127</v>
      </c>
      <c r="L14" s="29" t="s">
        <v>399</v>
      </c>
      <c r="M14" s="39"/>
    </row>
    <row r="15" spans="1:13" x14ac:dyDescent="0.25">
      <c r="A15" s="29" t="s">
        <v>51</v>
      </c>
      <c r="B15" s="29" t="s">
        <v>400</v>
      </c>
      <c r="C15" s="29" t="s">
        <v>169</v>
      </c>
      <c r="D15" s="29"/>
      <c r="E15" s="44">
        <v>3738516</v>
      </c>
      <c r="F15" s="30">
        <f t="shared" si="0"/>
        <v>3.5653000000000001</v>
      </c>
      <c r="G15" s="29"/>
      <c r="H15" s="29"/>
      <c r="I15" s="29" t="s">
        <v>170</v>
      </c>
      <c r="J15" s="29" t="s">
        <v>171</v>
      </c>
      <c r="K15" s="29" t="s">
        <v>127</v>
      </c>
      <c r="L15" s="29" t="s">
        <v>401</v>
      </c>
      <c r="M15" s="39"/>
    </row>
    <row r="16" spans="1:13" x14ac:dyDescent="0.25">
      <c r="A16" s="29" t="s">
        <v>51</v>
      </c>
      <c r="B16" s="29" t="s">
        <v>402</v>
      </c>
      <c r="C16" s="29" t="s">
        <v>169</v>
      </c>
      <c r="D16" s="29"/>
      <c r="E16" s="44">
        <v>4369790.4000000004</v>
      </c>
      <c r="F16" s="30">
        <f t="shared" si="0"/>
        <v>4.1673999999999998</v>
      </c>
      <c r="G16" s="29"/>
      <c r="H16" s="29"/>
      <c r="I16" s="29" t="s">
        <v>170</v>
      </c>
      <c r="J16" s="29" t="s">
        <v>171</v>
      </c>
      <c r="K16" s="29" t="s">
        <v>127</v>
      </c>
      <c r="L16" s="29" t="s">
        <v>403</v>
      </c>
      <c r="M16" s="39"/>
    </row>
    <row r="17" spans="1:13" x14ac:dyDescent="0.25">
      <c r="A17" s="29" t="s">
        <v>51</v>
      </c>
      <c r="B17" s="29" t="s">
        <v>404</v>
      </c>
      <c r="C17" s="29" t="s">
        <v>169</v>
      </c>
      <c r="D17" s="29"/>
      <c r="E17" s="44">
        <v>61913.600000000006</v>
      </c>
      <c r="F17" s="30">
        <f t="shared" si="0"/>
        <v>5.8999999999999997E-2</v>
      </c>
      <c r="G17" s="29"/>
      <c r="H17" s="29"/>
      <c r="I17" s="29" t="s">
        <v>170</v>
      </c>
      <c r="J17" s="29" t="s">
        <v>171</v>
      </c>
      <c r="K17" s="29" t="s">
        <v>127</v>
      </c>
      <c r="L17" s="29" t="s">
        <v>405</v>
      </c>
      <c r="M17" s="39"/>
    </row>
    <row r="18" spans="1:13" x14ac:dyDescent="0.25">
      <c r="A18" s="29" t="s">
        <v>373</v>
      </c>
      <c r="B18" s="29" t="s">
        <v>406</v>
      </c>
      <c r="C18" s="29" t="s">
        <v>169</v>
      </c>
      <c r="D18" s="29"/>
      <c r="E18" s="44">
        <v>6743.2000000000007</v>
      </c>
      <c r="F18" s="30">
        <f t="shared" si="0"/>
        <v>6.4000000000000003E-3</v>
      </c>
      <c r="G18" s="29"/>
      <c r="H18" s="29"/>
      <c r="I18" s="29" t="s">
        <v>170</v>
      </c>
      <c r="J18" s="29" t="s">
        <v>171</v>
      </c>
      <c r="K18" s="29" t="s">
        <v>127</v>
      </c>
      <c r="L18" s="29" t="s">
        <v>407</v>
      </c>
      <c r="M18" s="39"/>
    </row>
    <row r="19" spans="1:13" x14ac:dyDescent="0.25">
      <c r="A19" s="29" t="s">
        <v>7</v>
      </c>
      <c r="B19" s="29" t="s">
        <v>408</v>
      </c>
      <c r="C19" s="29" t="s">
        <v>169</v>
      </c>
      <c r="D19" s="29"/>
      <c r="E19" s="44">
        <v>21016820.800000001</v>
      </c>
      <c r="F19" s="30">
        <f t="shared" si="0"/>
        <v>20.043199999999999</v>
      </c>
      <c r="G19" s="29"/>
      <c r="H19" s="29"/>
      <c r="I19" s="29" t="s">
        <v>170</v>
      </c>
      <c r="J19" s="29" t="s">
        <v>171</v>
      </c>
      <c r="K19" s="29" t="s">
        <v>127</v>
      </c>
      <c r="L19" s="29" t="s">
        <v>409</v>
      </c>
      <c r="M19" s="39"/>
    </row>
    <row r="20" spans="1:13" x14ac:dyDescent="0.25">
      <c r="A20" s="29" t="s">
        <v>410</v>
      </c>
      <c r="B20" s="29" t="s">
        <v>411</v>
      </c>
      <c r="C20" s="29" t="s">
        <v>169</v>
      </c>
      <c r="D20" s="29"/>
      <c r="E20" s="44">
        <v>7356.8</v>
      </c>
      <c r="F20" s="30">
        <f t="shared" si="0"/>
        <v>7.0000000000000001E-3</v>
      </c>
      <c r="G20" s="29"/>
      <c r="H20" s="29"/>
      <c r="I20" s="29" t="s">
        <v>170</v>
      </c>
      <c r="J20" s="29" t="s">
        <v>171</v>
      </c>
      <c r="K20" s="29" t="s">
        <v>127</v>
      </c>
      <c r="L20" s="29" t="s">
        <v>412</v>
      </c>
      <c r="M20" s="39"/>
    </row>
    <row r="21" spans="1:13" x14ac:dyDescent="0.25">
      <c r="A21" s="29" t="s">
        <v>29</v>
      </c>
      <c r="B21" s="29" t="s">
        <v>413</v>
      </c>
      <c r="C21" s="29" t="s">
        <v>169</v>
      </c>
      <c r="D21" s="29"/>
      <c r="E21" s="44">
        <v>0</v>
      </c>
      <c r="F21" s="30">
        <f t="shared" si="0"/>
        <v>0</v>
      </c>
      <c r="G21" s="29"/>
      <c r="H21" s="29"/>
      <c r="I21" s="29" t="s">
        <v>170</v>
      </c>
      <c r="J21" s="29" t="s">
        <v>171</v>
      </c>
      <c r="K21" s="29" t="s">
        <v>127</v>
      </c>
      <c r="L21" s="29" t="s">
        <v>414</v>
      </c>
      <c r="M21" s="39"/>
    </row>
    <row r="22" spans="1:13" x14ac:dyDescent="0.25">
      <c r="A22" s="29" t="s">
        <v>29</v>
      </c>
      <c r="B22" s="29" t="s">
        <v>415</v>
      </c>
      <c r="C22" s="29" t="s">
        <v>169</v>
      </c>
      <c r="D22" s="29"/>
      <c r="E22" s="44">
        <v>0</v>
      </c>
      <c r="F22" s="30">
        <f t="shared" si="0"/>
        <v>0</v>
      </c>
      <c r="G22" s="29"/>
      <c r="H22" s="29"/>
      <c r="I22" s="29" t="s">
        <v>170</v>
      </c>
      <c r="J22" s="29" t="s">
        <v>171</v>
      </c>
      <c r="K22" s="29" t="s">
        <v>127</v>
      </c>
      <c r="L22" s="29" t="s">
        <v>416</v>
      </c>
      <c r="M22" s="39"/>
    </row>
    <row r="23" spans="1:13" x14ac:dyDescent="0.25">
      <c r="A23" s="29" t="s">
        <v>29</v>
      </c>
      <c r="B23" s="29" t="s">
        <v>417</v>
      </c>
      <c r="C23" s="29" t="s">
        <v>169</v>
      </c>
      <c r="D23" s="29"/>
      <c r="E23" s="44">
        <v>0</v>
      </c>
      <c r="F23" s="30">
        <f t="shared" si="0"/>
        <v>0</v>
      </c>
      <c r="G23" s="29"/>
      <c r="H23" s="29"/>
      <c r="I23" s="29" t="s">
        <v>170</v>
      </c>
      <c r="J23" s="29" t="s">
        <v>171</v>
      </c>
      <c r="K23" s="29" t="s">
        <v>127</v>
      </c>
      <c r="L23" s="29" t="s">
        <v>418</v>
      </c>
      <c r="M23" s="39"/>
    </row>
    <row r="24" spans="1:13" x14ac:dyDescent="0.25">
      <c r="A24" s="29" t="s">
        <v>29</v>
      </c>
      <c r="B24" s="29" t="s">
        <v>419</v>
      </c>
      <c r="C24" s="29" t="s">
        <v>169</v>
      </c>
      <c r="D24" s="29"/>
      <c r="E24" s="44">
        <v>0</v>
      </c>
      <c r="F24" s="30">
        <f t="shared" si="0"/>
        <v>0</v>
      </c>
      <c r="G24" s="29"/>
      <c r="H24" s="29"/>
      <c r="I24" s="29" t="s">
        <v>170</v>
      </c>
      <c r="J24" s="29" t="s">
        <v>171</v>
      </c>
      <c r="K24" s="29" t="s">
        <v>127</v>
      </c>
      <c r="L24" s="29" t="s">
        <v>420</v>
      </c>
      <c r="M24" s="39"/>
    </row>
    <row r="25" spans="1:13" x14ac:dyDescent="0.25">
      <c r="A25" s="29" t="s">
        <v>29</v>
      </c>
      <c r="B25" s="29" t="s">
        <v>421</v>
      </c>
      <c r="C25" s="29" t="s">
        <v>169</v>
      </c>
      <c r="D25" s="29"/>
      <c r="E25" s="44">
        <v>1538.4</v>
      </c>
      <c r="F25" s="30">
        <f t="shared" si="0"/>
        <v>1.5E-3</v>
      </c>
      <c r="G25" s="29"/>
      <c r="H25" s="29"/>
      <c r="I25" s="29" t="s">
        <v>170</v>
      </c>
      <c r="J25" s="29" t="s">
        <v>171</v>
      </c>
      <c r="K25" s="29" t="s">
        <v>127</v>
      </c>
      <c r="L25" s="29" t="s">
        <v>422</v>
      </c>
      <c r="M25" s="39"/>
    </row>
    <row r="26" spans="1:13" x14ac:dyDescent="0.25">
      <c r="A26" s="29" t="s">
        <v>29</v>
      </c>
      <c r="B26" s="29" t="s">
        <v>423</v>
      </c>
      <c r="C26" s="29" t="s">
        <v>169</v>
      </c>
      <c r="D26" s="29"/>
      <c r="E26" s="44">
        <v>20103788.800000001</v>
      </c>
      <c r="F26" s="30">
        <f t="shared" si="0"/>
        <v>19.172499999999999</v>
      </c>
      <c r="G26" s="29"/>
      <c r="H26" s="29"/>
      <c r="I26" s="29" t="s">
        <v>170</v>
      </c>
      <c r="J26" s="29" t="s">
        <v>171</v>
      </c>
      <c r="K26" s="29" t="s">
        <v>127</v>
      </c>
      <c r="L26" s="29" t="s">
        <v>424</v>
      </c>
      <c r="M26" s="39"/>
    </row>
    <row r="27" spans="1:13" x14ac:dyDescent="0.25">
      <c r="A27" s="29" t="s">
        <v>29</v>
      </c>
      <c r="B27" s="29" t="s">
        <v>425</v>
      </c>
      <c r="C27" s="29" t="s">
        <v>169</v>
      </c>
      <c r="D27" s="29"/>
      <c r="E27" s="44">
        <v>34364.800000000003</v>
      </c>
      <c r="F27" s="30">
        <f t="shared" si="0"/>
        <v>3.2800000000000003E-2</v>
      </c>
      <c r="G27" s="29"/>
      <c r="H27" s="29"/>
      <c r="I27" s="29" t="s">
        <v>170</v>
      </c>
      <c r="J27" s="29" t="s">
        <v>171</v>
      </c>
      <c r="K27" s="29" t="s">
        <v>127</v>
      </c>
      <c r="L27" s="29" t="s">
        <v>426</v>
      </c>
      <c r="M27" s="39"/>
    </row>
    <row r="28" spans="1:13" x14ac:dyDescent="0.25">
      <c r="A28" s="29" t="s">
        <v>29</v>
      </c>
      <c r="B28" s="29" t="s">
        <v>427</v>
      </c>
      <c r="C28" s="29" t="s">
        <v>169</v>
      </c>
      <c r="D28" s="29"/>
      <c r="E28" s="44">
        <v>682495.20000000007</v>
      </c>
      <c r="F28" s="30">
        <f t="shared" si="0"/>
        <v>0.65090000000000003</v>
      </c>
      <c r="G28" s="29"/>
      <c r="H28" s="29"/>
      <c r="I28" s="29" t="s">
        <v>170</v>
      </c>
      <c r="J28" s="29" t="s">
        <v>171</v>
      </c>
      <c r="K28" s="29" t="s">
        <v>127</v>
      </c>
      <c r="L28" s="29" t="s">
        <v>428</v>
      </c>
      <c r="M28" s="39"/>
    </row>
    <row r="29" spans="1:13" x14ac:dyDescent="0.25">
      <c r="A29" s="29" t="s">
        <v>29</v>
      </c>
      <c r="B29" s="29" t="s">
        <v>429</v>
      </c>
      <c r="C29" s="29" t="s">
        <v>169</v>
      </c>
      <c r="D29" s="29"/>
      <c r="E29" s="44">
        <v>123201.60000000001</v>
      </c>
      <c r="F29" s="30">
        <f t="shared" si="0"/>
        <v>0.11749999999999999</v>
      </c>
      <c r="G29" s="29"/>
      <c r="H29" s="29"/>
      <c r="I29" s="29" t="s">
        <v>170</v>
      </c>
      <c r="J29" s="29" t="s">
        <v>171</v>
      </c>
      <c r="K29" s="29" t="s">
        <v>127</v>
      </c>
      <c r="L29" s="29" t="s">
        <v>430</v>
      </c>
      <c r="M29" s="39"/>
    </row>
    <row r="30" spans="1:13" x14ac:dyDescent="0.25">
      <c r="A30" s="29" t="s">
        <v>29</v>
      </c>
      <c r="B30" s="29" t="s">
        <v>431</v>
      </c>
      <c r="C30" s="29" t="s">
        <v>169</v>
      </c>
      <c r="D30" s="29"/>
      <c r="E30" s="44">
        <v>19870.400000000001</v>
      </c>
      <c r="F30" s="30">
        <f t="shared" si="0"/>
        <v>1.89E-2</v>
      </c>
      <c r="G30" s="29"/>
      <c r="H30" s="29"/>
      <c r="I30" s="29" t="s">
        <v>170</v>
      </c>
      <c r="J30" s="29" t="s">
        <v>171</v>
      </c>
      <c r="K30" s="29" t="s">
        <v>127</v>
      </c>
      <c r="L30" s="29" t="s">
        <v>432</v>
      </c>
      <c r="M30" s="39"/>
    </row>
    <row r="31" spans="1:13" x14ac:dyDescent="0.25">
      <c r="A31" s="29" t="s">
        <v>29</v>
      </c>
      <c r="B31" s="29" t="s">
        <v>433</v>
      </c>
      <c r="C31" s="29" t="s">
        <v>169</v>
      </c>
      <c r="D31" s="29"/>
      <c r="E31" s="44">
        <v>288</v>
      </c>
      <c r="F31" s="30">
        <f t="shared" si="0"/>
        <v>2.9999999999999997E-4</v>
      </c>
      <c r="G31" s="29"/>
      <c r="H31" s="29"/>
      <c r="I31" s="29" t="s">
        <v>170</v>
      </c>
      <c r="J31" s="29" t="s">
        <v>171</v>
      </c>
      <c r="K31" s="29" t="s">
        <v>127</v>
      </c>
      <c r="L31" s="29" t="s">
        <v>434</v>
      </c>
      <c r="M31" s="39"/>
    </row>
    <row r="32" spans="1:13" x14ac:dyDescent="0.25">
      <c r="A32" s="29" t="s">
        <v>29</v>
      </c>
      <c r="B32" s="29" t="s">
        <v>435</v>
      </c>
      <c r="C32" s="29" t="s">
        <v>169</v>
      </c>
      <c r="D32" s="29"/>
      <c r="E32" s="44" t="e">
        <v>#N/A</v>
      </c>
      <c r="F32" s="30" t="e">
        <f t="shared" si="0"/>
        <v>#N/A</v>
      </c>
      <c r="G32" s="29"/>
      <c r="H32" s="29"/>
      <c r="I32" s="29" t="s">
        <v>170</v>
      </c>
      <c r="J32" s="29" t="s">
        <v>171</v>
      </c>
      <c r="K32" s="29" t="s">
        <v>127</v>
      </c>
      <c r="L32" s="29" t="s">
        <v>436</v>
      </c>
      <c r="M32" s="39"/>
    </row>
    <row r="33" spans="1:13" x14ac:dyDescent="0.25">
      <c r="A33" s="29" t="s">
        <v>328</v>
      </c>
      <c r="B33" s="29" t="s">
        <v>437</v>
      </c>
      <c r="C33" s="29" t="s">
        <v>169</v>
      </c>
      <c r="D33" s="29"/>
      <c r="E33" s="44">
        <v>159162.40000000002</v>
      </c>
      <c r="F33" s="30">
        <f t="shared" si="0"/>
        <v>0.15179999999999999</v>
      </c>
      <c r="G33" s="29"/>
      <c r="H33" s="29"/>
      <c r="I33" s="29" t="s">
        <v>170</v>
      </c>
      <c r="J33" s="29" t="s">
        <v>171</v>
      </c>
      <c r="K33" s="29" t="s">
        <v>127</v>
      </c>
      <c r="L33" s="29" t="s">
        <v>438</v>
      </c>
      <c r="M33" s="39"/>
    </row>
    <row r="34" spans="1:13" x14ac:dyDescent="0.25">
      <c r="A34" s="29" t="s">
        <v>328</v>
      </c>
      <c r="B34" s="29" t="s">
        <v>439</v>
      </c>
      <c r="C34" s="29" t="s">
        <v>169</v>
      </c>
      <c r="D34" s="29"/>
      <c r="E34" s="44">
        <v>587779.20000000007</v>
      </c>
      <c r="F34" s="30">
        <f t="shared" si="0"/>
        <v>0.5605</v>
      </c>
      <c r="G34" s="29"/>
      <c r="H34" s="29"/>
      <c r="I34" s="29" t="s">
        <v>170</v>
      </c>
      <c r="J34" s="29" t="s">
        <v>171</v>
      </c>
      <c r="K34" s="29" t="s">
        <v>127</v>
      </c>
      <c r="L34" s="29" t="s">
        <v>440</v>
      </c>
      <c r="M34" s="39"/>
    </row>
    <row r="35" spans="1:13" x14ac:dyDescent="0.25">
      <c r="A35" s="29" t="s">
        <v>328</v>
      </c>
      <c r="B35" s="29" t="s">
        <v>441</v>
      </c>
      <c r="C35" s="29" t="s">
        <v>169</v>
      </c>
      <c r="D35" s="29"/>
      <c r="E35" s="44">
        <v>16001255.200000001</v>
      </c>
      <c r="F35" s="30">
        <f t="shared" si="0"/>
        <v>15.26</v>
      </c>
      <c r="G35" s="29"/>
      <c r="H35" s="29"/>
      <c r="I35" s="29" t="s">
        <v>170</v>
      </c>
      <c r="J35" s="29" t="s">
        <v>171</v>
      </c>
      <c r="K35" s="29" t="s">
        <v>127</v>
      </c>
      <c r="L35" s="29" t="s">
        <v>442</v>
      </c>
      <c r="M35" s="39"/>
    </row>
    <row r="36" spans="1:13" x14ac:dyDescent="0.25">
      <c r="A36" s="29" t="s">
        <v>328</v>
      </c>
      <c r="B36" s="29" t="s">
        <v>443</v>
      </c>
      <c r="C36" s="29" t="s">
        <v>169</v>
      </c>
      <c r="D36" s="29"/>
      <c r="E36" s="44">
        <v>176153.60000000001</v>
      </c>
      <c r="F36" s="30">
        <f t="shared" si="0"/>
        <v>0.16800000000000001</v>
      </c>
      <c r="G36" s="29"/>
      <c r="H36" s="29"/>
      <c r="I36" s="29" t="s">
        <v>170</v>
      </c>
      <c r="J36" s="29" t="s">
        <v>171</v>
      </c>
      <c r="K36" s="29" t="s">
        <v>127</v>
      </c>
      <c r="L36" s="29" t="s">
        <v>444</v>
      </c>
      <c r="M36" s="39"/>
    </row>
    <row r="37" spans="1:13" x14ac:dyDescent="0.25">
      <c r="A37" s="29" t="s">
        <v>328</v>
      </c>
      <c r="B37" s="29" t="s">
        <v>445</v>
      </c>
      <c r="C37" s="29" t="s">
        <v>169</v>
      </c>
      <c r="D37" s="29"/>
      <c r="E37" s="44">
        <v>1222124.8</v>
      </c>
      <c r="F37" s="30">
        <f t="shared" si="0"/>
        <v>1.1655</v>
      </c>
      <c r="G37" s="29"/>
      <c r="H37" s="29"/>
      <c r="I37" s="29" t="s">
        <v>170</v>
      </c>
      <c r="J37" s="29" t="s">
        <v>171</v>
      </c>
      <c r="K37" s="29" t="s">
        <v>127</v>
      </c>
      <c r="L37" s="29" t="s">
        <v>446</v>
      </c>
      <c r="M37" s="39"/>
    </row>
    <row r="38" spans="1:13" x14ac:dyDescent="0.25">
      <c r="A38" s="29" t="s">
        <v>328</v>
      </c>
      <c r="B38" s="29" t="s">
        <v>447</v>
      </c>
      <c r="C38" s="29" t="s">
        <v>169</v>
      </c>
      <c r="D38" s="29"/>
      <c r="E38" s="44">
        <v>278612</v>
      </c>
      <c r="F38" s="30">
        <f t="shared" si="0"/>
        <v>0.26569999999999999</v>
      </c>
      <c r="G38" s="29"/>
      <c r="H38" s="29"/>
      <c r="I38" s="29" t="s">
        <v>170</v>
      </c>
      <c r="J38" s="29" t="s">
        <v>171</v>
      </c>
      <c r="K38" s="29" t="s">
        <v>127</v>
      </c>
      <c r="L38" s="29" t="s">
        <v>448</v>
      </c>
      <c r="M38" s="39"/>
    </row>
    <row r="39" spans="1:13" x14ac:dyDescent="0.25">
      <c r="A39" s="29" t="s">
        <v>328</v>
      </c>
      <c r="B39" s="29" t="s">
        <v>449</v>
      </c>
      <c r="C39" s="29" t="s">
        <v>169</v>
      </c>
      <c r="D39" s="29"/>
      <c r="E39" s="44">
        <v>16269.6</v>
      </c>
      <c r="F39" s="30">
        <f t="shared" si="0"/>
        <v>1.55E-2</v>
      </c>
      <c r="G39" s="29"/>
      <c r="H39" s="29"/>
      <c r="I39" s="29" t="s">
        <v>170</v>
      </c>
      <c r="J39" s="29" t="s">
        <v>171</v>
      </c>
      <c r="K39" s="29" t="s">
        <v>127</v>
      </c>
      <c r="L39" s="29" t="s">
        <v>450</v>
      </c>
      <c r="M39" s="39"/>
    </row>
    <row r="40" spans="1:13" x14ac:dyDescent="0.25">
      <c r="A40" s="29" t="s">
        <v>328</v>
      </c>
      <c r="B40" s="29" t="s">
        <v>451</v>
      </c>
      <c r="C40" s="29" t="s">
        <v>169</v>
      </c>
      <c r="D40" s="29"/>
      <c r="E40" s="44">
        <v>4211.2</v>
      </c>
      <c r="F40" s="30">
        <f t="shared" si="0"/>
        <v>4.0000000000000001E-3</v>
      </c>
      <c r="G40" s="29"/>
      <c r="H40" s="29"/>
      <c r="I40" s="29" t="s">
        <v>170</v>
      </c>
      <c r="J40" s="29" t="s">
        <v>171</v>
      </c>
      <c r="K40" s="29" t="s">
        <v>127</v>
      </c>
      <c r="L40" s="29" t="s">
        <v>452</v>
      </c>
      <c r="M40" s="39"/>
    </row>
    <row r="41" spans="1:13" x14ac:dyDescent="0.25">
      <c r="A41" s="29" t="s">
        <v>328</v>
      </c>
      <c r="B41" s="29" t="s">
        <v>453</v>
      </c>
      <c r="C41" s="29" t="s">
        <v>169</v>
      </c>
      <c r="D41" s="29"/>
      <c r="E41" s="44">
        <v>923983.20000000007</v>
      </c>
      <c r="F41" s="30">
        <f t="shared" si="0"/>
        <v>0.88119999999999998</v>
      </c>
      <c r="G41" s="29"/>
      <c r="H41" s="29"/>
      <c r="I41" s="29" t="s">
        <v>170</v>
      </c>
      <c r="J41" s="29" t="s">
        <v>171</v>
      </c>
      <c r="K41" s="29" t="s">
        <v>127</v>
      </c>
      <c r="L41" s="29" t="s">
        <v>454</v>
      </c>
      <c r="M41" s="39"/>
    </row>
    <row r="42" spans="1:13" x14ac:dyDescent="0.25">
      <c r="A42" s="29" t="s">
        <v>328</v>
      </c>
      <c r="B42" s="29" t="s">
        <v>455</v>
      </c>
      <c r="C42" s="29" t="s">
        <v>169</v>
      </c>
      <c r="D42" s="29"/>
      <c r="E42" s="44">
        <v>101904.8</v>
      </c>
      <c r="F42" s="30">
        <f t="shared" si="0"/>
        <v>9.7199999999999995E-2</v>
      </c>
      <c r="G42" s="29"/>
      <c r="H42" s="29"/>
      <c r="I42" s="29" t="s">
        <v>170</v>
      </c>
      <c r="J42" s="29" t="s">
        <v>171</v>
      </c>
      <c r="K42" s="29" t="s">
        <v>127</v>
      </c>
      <c r="L42" s="29" t="s">
        <v>456</v>
      </c>
      <c r="M42" s="39"/>
    </row>
    <row r="43" spans="1:13" x14ac:dyDescent="0.25">
      <c r="A43" s="29" t="s">
        <v>328</v>
      </c>
      <c r="B43" s="29" t="s">
        <v>457</v>
      </c>
      <c r="C43" s="29" t="s">
        <v>169</v>
      </c>
      <c r="D43" s="29"/>
      <c r="E43" s="44">
        <v>1175016.8</v>
      </c>
      <c r="F43" s="30">
        <f t="shared" si="0"/>
        <v>1.1206</v>
      </c>
      <c r="G43" s="29"/>
      <c r="H43" s="29"/>
      <c r="I43" s="29" t="s">
        <v>170</v>
      </c>
      <c r="J43" s="29" t="s">
        <v>171</v>
      </c>
      <c r="K43" s="29" t="s">
        <v>127</v>
      </c>
      <c r="L43" s="29" t="s">
        <v>458</v>
      </c>
      <c r="M43" s="39"/>
    </row>
    <row r="44" spans="1:13" x14ac:dyDescent="0.25">
      <c r="A44" s="29" t="s">
        <v>459</v>
      </c>
      <c r="B44" s="29" t="s">
        <v>460</v>
      </c>
      <c r="C44" s="29" t="s">
        <v>169</v>
      </c>
      <c r="D44" s="29"/>
      <c r="E44" s="44">
        <v>6302.4000000000005</v>
      </c>
      <c r="F44" s="30">
        <f t="shared" si="0"/>
        <v>6.0000000000000001E-3</v>
      </c>
      <c r="G44" s="29"/>
      <c r="H44" s="29"/>
      <c r="I44" s="29" t="s">
        <v>170</v>
      </c>
      <c r="J44" s="29" t="s">
        <v>171</v>
      </c>
      <c r="K44" s="29" t="s">
        <v>127</v>
      </c>
      <c r="L44" s="29" t="s">
        <v>461</v>
      </c>
      <c r="M44" s="39"/>
    </row>
    <row r="45" spans="1:13" x14ac:dyDescent="0.25">
      <c r="A45" s="29" t="s">
        <v>459</v>
      </c>
      <c r="B45" s="29" t="s">
        <v>462</v>
      </c>
      <c r="C45" s="29" t="s">
        <v>169</v>
      </c>
      <c r="D45" s="29"/>
      <c r="E45" s="44">
        <v>2176</v>
      </c>
      <c r="F45" s="30">
        <f t="shared" si="0"/>
        <v>2.0999999999999999E-3</v>
      </c>
      <c r="G45" s="29"/>
      <c r="H45" s="29"/>
      <c r="I45" s="29" t="s">
        <v>170</v>
      </c>
      <c r="J45" s="29" t="s">
        <v>171</v>
      </c>
      <c r="K45" s="29" t="s">
        <v>127</v>
      </c>
      <c r="L45" s="29" t="s">
        <v>463</v>
      </c>
      <c r="M45" s="39"/>
    </row>
    <row r="46" spans="1:13" x14ac:dyDescent="0.25">
      <c r="A46" s="29" t="s">
        <v>459</v>
      </c>
      <c r="B46" s="29" t="s">
        <v>464</v>
      </c>
      <c r="C46" s="29" t="s">
        <v>169</v>
      </c>
      <c r="D46" s="29"/>
      <c r="E46" s="44">
        <v>99161.600000000006</v>
      </c>
      <c r="F46" s="30">
        <f t="shared" si="0"/>
        <v>9.4600000000000004E-2</v>
      </c>
      <c r="G46" s="29"/>
      <c r="H46" s="29"/>
      <c r="I46" s="29" t="s">
        <v>170</v>
      </c>
      <c r="J46" s="29" t="s">
        <v>171</v>
      </c>
      <c r="K46" s="29" t="s">
        <v>127</v>
      </c>
      <c r="L46" s="29" t="s">
        <v>465</v>
      </c>
      <c r="M46" s="39"/>
    </row>
    <row r="47" spans="1:13" x14ac:dyDescent="0.25">
      <c r="A47" s="29" t="s">
        <v>459</v>
      </c>
      <c r="B47" s="29" t="s">
        <v>466</v>
      </c>
      <c r="C47" s="29" t="s">
        <v>169</v>
      </c>
      <c r="D47" s="29"/>
      <c r="E47" s="44">
        <v>47.2</v>
      </c>
      <c r="F47" s="30">
        <f t="shared" si="0"/>
        <v>0</v>
      </c>
      <c r="G47" s="29"/>
      <c r="H47" s="29"/>
      <c r="I47" s="29" t="s">
        <v>170</v>
      </c>
      <c r="J47" s="29" t="s">
        <v>171</v>
      </c>
      <c r="K47" s="29" t="s">
        <v>127</v>
      </c>
      <c r="L47" s="29" t="s">
        <v>467</v>
      </c>
      <c r="M47" s="39"/>
    </row>
    <row r="48" spans="1:13" x14ac:dyDescent="0.25">
      <c r="A48" s="29" t="s">
        <v>459</v>
      </c>
      <c r="B48" s="29" t="s">
        <v>468</v>
      </c>
      <c r="C48" s="29" t="s">
        <v>169</v>
      </c>
      <c r="D48" s="29"/>
      <c r="E48" s="44">
        <v>8366944.8000000007</v>
      </c>
      <c r="F48" s="30">
        <f t="shared" si="0"/>
        <v>7.9793000000000003</v>
      </c>
      <c r="G48" s="29"/>
      <c r="H48" s="29"/>
      <c r="I48" s="29" t="s">
        <v>170</v>
      </c>
      <c r="J48" s="29" t="s">
        <v>171</v>
      </c>
      <c r="K48" s="29" t="s">
        <v>127</v>
      </c>
      <c r="L48" s="29" t="s">
        <v>469</v>
      </c>
      <c r="M48" s="39"/>
    </row>
    <row r="49" spans="1:13" x14ac:dyDescent="0.25">
      <c r="A49" s="29" t="s">
        <v>459</v>
      </c>
      <c r="B49" s="29" t="s">
        <v>470</v>
      </c>
      <c r="C49" s="29" t="s">
        <v>169</v>
      </c>
      <c r="D49" s="29"/>
      <c r="E49" s="44">
        <v>109160.8</v>
      </c>
      <c r="F49" s="30">
        <f t="shared" si="0"/>
        <v>0.1041</v>
      </c>
      <c r="G49" s="29"/>
      <c r="H49" s="29"/>
      <c r="I49" s="29" t="s">
        <v>170</v>
      </c>
      <c r="J49" s="29" t="s">
        <v>171</v>
      </c>
      <c r="K49" s="29" t="s">
        <v>127</v>
      </c>
      <c r="L49" s="29" t="s">
        <v>471</v>
      </c>
      <c r="M49" s="39"/>
    </row>
    <row r="50" spans="1:13" x14ac:dyDescent="0.25">
      <c r="A50" s="29" t="s">
        <v>459</v>
      </c>
      <c r="B50" s="29" t="s">
        <v>472</v>
      </c>
      <c r="C50" s="29" t="s">
        <v>169</v>
      </c>
      <c r="D50" s="29"/>
      <c r="E50" s="44">
        <v>3644648</v>
      </c>
      <c r="F50" s="30">
        <f t="shared" si="0"/>
        <v>3.4758</v>
      </c>
      <c r="G50" s="29"/>
      <c r="H50" s="29"/>
      <c r="I50" s="29" t="s">
        <v>170</v>
      </c>
      <c r="J50" s="29" t="s">
        <v>171</v>
      </c>
      <c r="K50" s="29" t="s">
        <v>127</v>
      </c>
      <c r="L50" s="29" t="s">
        <v>473</v>
      </c>
      <c r="M50" s="39"/>
    </row>
    <row r="51" spans="1:13" x14ac:dyDescent="0.25">
      <c r="A51" s="29" t="s">
        <v>459</v>
      </c>
      <c r="B51" s="29" t="s">
        <v>474</v>
      </c>
      <c r="C51" s="29" t="s">
        <v>169</v>
      </c>
      <c r="D51" s="29"/>
      <c r="E51" s="44">
        <v>308.8</v>
      </c>
      <c r="F51" s="30">
        <f t="shared" si="0"/>
        <v>2.9999999999999997E-4</v>
      </c>
      <c r="G51" s="29"/>
      <c r="H51" s="29"/>
      <c r="I51" s="29" t="s">
        <v>170</v>
      </c>
      <c r="J51" s="29" t="s">
        <v>171</v>
      </c>
      <c r="K51" s="29" t="s">
        <v>127</v>
      </c>
      <c r="L51" s="29" t="s">
        <v>475</v>
      </c>
      <c r="M51" s="39"/>
    </row>
    <row r="52" spans="1:13" x14ac:dyDescent="0.25">
      <c r="A52" s="29" t="s">
        <v>476</v>
      </c>
      <c r="B52" s="29" t="s">
        <v>477</v>
      </c>
      <c r="C52" s="29" t="s">
        <v>169</v>
      </c>
      <c r="D52" s="29"/>
      <c r="E52" s="61">
        <v>1114</v>
      </c>
      <c r="F52" s="30">
        <f t="shared" si="0"/>
        <v>1.1000000000000001E-3</v>
      </c>
      <c r="G52" s="29"/>
      <c r="H52" s="29"/>
      <c r="I52" s="29" t="s">
        <v>170</v>
      </c>
      <c r="J52" s="29" t="s">
        <v>171</v>
      </c>
      <c r="K52" s="29" t="s">
        <v>127</v>
      </c>
      <c r="L52" s="29" t="s">
        <v>478</v>
      </c>
      <c r="M52" s="39"/>
    </row>
    <row r="53" spans="1:13" x14ac:dyDescent="0.25">
      <c r="A53" s="29" t="s">
        <v>476</v>
      </c>
      <c r="B53" s="29" t="s">
        <v>479</v>
      </c>
      <c r="C53" s="29" t="s">
        <v>169</v>
      </c>
      <c r="D53" s="29"/>
      <c r="E53" s="59">
        <v>2773</v>
      </c>
      <c r="F53" s="30">
        <f t="shared" si="0"/>
        <v>2.5999999999999999E-3</v>
      </c>
      <c r="G53" s="29"/>
      <c r="H53" s="29"/>
      <c r="I53" s="29" t="s">
        <v>170</v>
      </c>
      <c r="J53" s="29" t="s">
        <v>178</v>
      </c>
      <c r="K53" s="29" t="s">
        <v>127</v>
      </c>
      <c r="L53" s="29" t="s">
        <v>480</v>
      </c>
      <c r="M53" s="39"/>
    </row>
    <row r="54" spans="1:13" ht="15.75" thickBot="1" x14ac:dyDescent="0.3">
      <c r="A54" s="29" t="s">
        <v>476</v>
      </c>
      <c r="B54" s="29" t="s">
        <v>481</v>
      </c>
      <c r="C54" s="29" t="s">
        <v>169</v>
      </c>
      <c r="D54" s="29"/>
      <c r="E54" s="62">
        <v>795</v>
      </c>
      <c r="F54" s="30">
        <f t="shared" si="0"/>
        <v>8.0000000000000004E-4</v>
      </c>
      <c r="G54" s="29"/>
      <c r="H54" s="29"/>
      <c r="I54" s="29" t="s">
        <v>170</v>
      </c>
      <c r="J54" s="29" t="s">
        <v>178</v>
      </c>
      <c r="K54" s="29" t="s">
        <v>127</v>
      </c>
      <c r="L54" s="29" t="s">
        <v>482</v>
      </c>
      <c r="M54" s="39"/>
    </row>
    <row r="55" spans="1:13" ht="15.75" thickBot="1" x14ac:dyDescent="0.3">
      <c r="A55" s="29" t="s">
        <v>476</v>
      </c>
      <c r="B55" s="29" t="s">
        <v>483</v>
      </c>
      <c r="C55" s="29" t="s">
        <v>169</v>
      </c>
      <c r="D55" s="29"/>
      <c r="E55" s="62">
        <v>715</v>
      </c>
      <c r="F55" s="30">
        <f t="shared" si="0"/>
        <v>6.9999999999999999E-4</v>
      </c>
      <c r="G55" s="29"/>
      <c r="H55" s="29"/>
      <c r="I55" s="29" t="s">
        <v>170</v>
      </c>
      <c r="J55" s="29" t="s">
        <v>171</v>
      </c>
      <c r="K55" s="29" t="s">
        <v>127</v>
      </c>
      <c r="L55" s="29" t="s">
        <v>484</v>
      </c>
      <c r="M55" s="39"/>
    </row>
    <row r="56" spans="1:13" x14ac:dyDescent="0.25">
      <c r="A56" s="29" t="s">
        <v>485</v>
      </c>
      <c r="B56" s="29" t="s">
        <v>486</v>
      </c>
      <c r="C56" s="29" t="s">
        <v>169</v>
      </c>
      <c r="D56" s="29"/>
      <c r="E56" s="59">
        <v>651</v>
      </c>
      <c r="F56" s="30">
        <f t="shared" si="0"/>
        <v>5.9999999999999995E-4</v>
      </c>
      <c r="G56" s="29"/>
      <c r="H56" s="29"/>
      <c r="I56" s="29" t="s">
        <v>170</v>
      </c>
      <c r="J56" s="29" t="s">
        <v>171</v>
      </c>
      <c r="K56" s="29" t="s">
        <v>127</v>
      </c>
      <c r="L56" s="29" t="s">
        <v>487</v>
      </c>
      <c r="M56" s="39"/>
    </row>
    <row r="57" spans="1:13" x14ac:dyDescent="0.25">
      <c r="A57" s="29" t="s">
        <v>485</v>
      </c>
      <c r="B57" s="29" t="s">
        <v>488</v>
      </c>
      <c r="C57" s="29" t="s">
        <v>169</v>
      </c>
      <c r="D57" s="29"/>
      <c r="E57" s="44">
        <v>42</v>
      </c>
      <c r="F57" s="30">
        <f t="shared" si="0"/>
        <v>0</v>
      </c>
      <c r="G57" s="29"/>
      <c r="H57" s="29"/>
      <c r="I57" s="29" t="s">
        <v>170</v>
      </c>
      <c r="J57" s="29" t="s">
        <v>171</v>
      </c>
      <c r="K57" s="29" t="s">
        <v>127</v>
      </c>
      <c r="L57" s="29" t="s">
        <v>489</v>
      </c>
      <c r="M57" s="39"/>
    </row>
    <row r="58" spans="1:13" x14ac:dyDescent="0.25">
      <c r="A58" s="29" t="s">
        <v>485</v>
      </c>
      <c r="B58" s="29" t="s">
        <v>490</v>
      </c>
      <c r="C58" s="29" t="s">
        <v>169</v>
      </c>
      <c r="D58" s="29"/>
      <c r="E58" s="44">
        <v>10</v>
      </c>
      <c r="F58" s="30">
        <f t="shared" si="0"/>
        <v>0</v>
      </c>
      <c r="G58" s="29"/>
      <c r="H58" s="29"/>
      <c r="I58" s="29" t="s">
        <v>170</v>
      </c>
      <c r="J58" s="29" t="s">
        <v>171</v>
      </c>
      <c r="K58" s="29" t="s">
        <v>127</v>
      </c>
      <c r="L58" s="29" t="s">
        <v>491</v>
      </c>
      <c r="M58" s="39"/>
    </row>
    <row r="59" spans="1:13" x14ac:dyDescent="0.25">
      <c r="A59" s="29" t="s">
        <v>485</v>
      </c>
      <c r="B59" s="29" t="s">
        <v>492</v>
      </c>
      <c r="C59" s="29" t="s">
        <v>169</v>
      </c>
      <c r="D59" s="29"/>
      <c r="E59" s="44">
        <v>2401</v>
      </c>
      <c r="F59" s="30">
        <f t="shared" si="0"/>
        <v>2.3E-3</v>
      </c>
      <c r="G59" s="29"/>
      <c r="H59" s="29"/>
      <c r="I59" s="29" t="s">
        <v>170</v>
      </c>
      <c r="J59" s="29" t="s">
        <v>171</v>
      </c>
      <c r="K59" s="29" t="s">
        <v>127</v>
      </c>
      <c r="L59" s="29" t="s">
        <v>493</v>
      </c>
      <c r="M59" s="39"/>
    </row>
    <row r="60" spans="1:13" x14ac:dyDescent="0.25">
      <c r="A60" s="29" t="s">
        <v>485</v>
      </c>
      <c r="B60" s="29" t="s">
        <v>494</v>
      </c>
      <c r="C60" s="29" t="s">
        <v>169</v>
      </c>
      <c r="D60" s="29"/>
      <c r="E60" s="47">
        <v>28</v>
      </c>
      <c r="F60" s="30">
        <f>ROUND(E62/1048576,4)</f>
        <v>0</v>
      </c>
      <c r="G60" s="29"/>
      <c r="H60" s="29"/>
      <c r="I60" s="29" t="s">
        <v>170</v>
      </c>
      <c r="J60" s="29" t="s">
        <v>171</v>
      </c>
      <c r="K60" s="29" t="s">
        <v>127</v>
      </c>
      <c r="L60" s="29" t="s">
        <v>495</v>
      </c>
      <c r="M60" s="39"/>
    </row>
    <row r="61" spans="1:13" x14ac:dyDescent="0.25">
      <c r="A61" s="29" t="s">
        <v>485</v>
      </c>
      <c r="B61" s="29" t="s">
        <v>496</v>
      </c>
      <c r="C61" s="29" t="s">
        <v>169</v>
      </c>
      <c r="D61" s="29"/>
      <c r="E61" s="44">
        <v>7</v>
      </c>
      <c r="F61" s="30">
        <f t="shared" si="0"/>
        <v>0</v>
      </c>
      <c r="G61" s="29"/>
      <c r="H61" s="29"/>
      <c r="I61" s="29" t="s">
        <v>170</v>
      </c>
      <c r="J61" s="29" t="s">
        <v>171</v>
      </c>
      <c r="K61" s="29" t="s">
        <v>127</v>
      </c>
      <c r="L61" s="29" t="s">
        <v>497</v>
      </c>
      <c r="M61" s="39"/>
    </row>
    <row r="62" spans="1:13" x14ac:dyDescent="0.25">
      <c r="A62" s="29" t="s">
        <v>485</v>
      </c>
      <c r="B62" s="29" t="s">
        <v>498</v>
      </c>
      <c r="C62" s="29" t="s">
        <v>169</v>
      </c>
      <c r="D62" s="29"/>
      <c r="E62" s="44">
        <v>4</v>
      </c>
      <c r="F62" s="30" t="e">
        <f>ROUND(#REF!/1048576,4)</f>
        <v>#REF!</v>
      </c>
      <c r="G62" s="29"/>
      <c r="H62" s="29"/>
      <c r="I62" s="29" t="s">
        <v>170</v>
      </c>
      <c r="J62" s="29" t="s">
        <v>171</v>
      </c>
      <c r="K62" s="29" t="s">
        <v>127</v>
      </c>
      <c r="L62" s="29" t="s">
        <v>499</v>
      </c>
      <c r="M62" s="39"/>
    </row>
    <row r="63" spans="1:13" ht="15.75" thickBot="1" x14ac:dyDescent="0.3">
      <c r="A63" s="29" t="s">
        <v>485</v>
      </c>
      <c r="B63" s="29" t="s">
        <v>500</v>
      </c>
      <c r="C63" s="29" t="s">
        <v>169</v>
      </c>
      <c r="D63" s="29"/>
      <c r="E63" s="60">
        <v>9582</v>
      </c>
      <c r="F63" s="30">
        <f t="shared" si="0"/>
        <v>9.1000000000000004E-3</v>
      </c>
      <c r="G63" s="29"/>
      <c r="H63" s="29"/>
      <c r="I63" s="29" t="s">
        <v>170</v>
      </c>
      <c r="J63" s="29" t="s">
        <v>171</v>
      </c>
      <c r="K63" s="29" t="s">
        <v>127</v>
      </c>
      <c r="L63" s="29" t="s">
        <v>501</v>
      </c>
      <c r="M63" s="39"/>
    </row>
    <row r="64" spans="1:13" x14ac:dyDescent="0.25">
      <c r="A64" s="29" t="s">
        <v>485</v>
      </c>
      <c r="B64" s="29" t="s">
        <v>502</v>
      </c>
      <c r="C64" s="29" t="s">
        <v>169</v>
      </c>
      <c r="D64" s="29"/>
      <c r="E64" s="44">
        <v>288</v>
      </c>
      <c r="F64" s="30">
        <f t="shared" si="0"/>
        <v>2.9999999999999997E-4</v>
      </c>
      <c r="G64" s="29"/>
      <c r="H64" s="29"/>
      <c r="I64" s="29" t="s">
        <v>170</v>
      </c>
      <c r="J64" s="29" t="s">
        <v>171</v>
      </c>
      <c r="K64" s="29" t="s">
        <v>127</v>
      </c>
      <c r="L64" s="29" t="s">
        <v>503</v>
      </c>
      <c r="M64" s="39"/>
    </row>
    <row r="65" spans="1:13" x14ac:dyDescent="0.25">
      <c r="A65" s="29" t="s">
        <v>485</v>
      </c>
      <c r="B65" s="29" t="s">
        <v>504</v>
      </c>
      <c r="C65" s="29" t="s">
        <v>169</v>
      </c>
      <c r="D65" s="29"/>
      <c r="E65" s="44">
        <v>35</v>
      </c>
      <c r="F65" s="30">
        <f t="shared" si="0"/>
        <v>0</v>
      </c>
      <c r="G65" s="29"/>
      <c r="H65" s="29"/>
      <c r="I65" s="29" t="s">
        <v>170</v>
      </c>
      <c r="J65" s="29" t="s">
        <v>171</v>
      </c>
      <c r="K65" s="29" t="s">
        <v>127</v>
      </c>
      <c r="L65" s="29" t="s">
        <v>505</v>
      </c>
      <c r="M65" s="39"/>
    </row>
    <row r="66" spans="1:13" x14ac:dyDescent="0.25">
      <c r="A66" s="29" t="s">
        <v>485</v>
      </c>
      <c r="B66" s="29" t="s">
        <v>506</v>
      </c>
      <c r="C66" s="29" t="s">
        <v>169</v>
      </c>
      <c r="D66" s="29"/>
      <c r="E66" s="44"/>
      <c r="F66" s="30">
        <f t="shared" si="0"/>
        <v>0</v>
      </c>
      <c r="G66" s="29"/>
      <c r="H66" s="29"/>
      <c r="I66" s="29" t="s">
        <v>170</v>
      </c>
      <c r="J66" s="29" t="s">
        <v>171</v>
      </c>
      <c r="K66" s="29" t="s">
        <v>127</v>
      </c>
      <c r="L66" s="29" t="s">
        <v>507</v>
      </c>
      <c r="M66" s="39"/>
    </row>
    <row r="67" spans="1:13" x14ac:dyDescent="0.25">
      <c r="A67" s="29" t="s">
        <v>485</v>
      </c>
      <c r="B67" s="29" t="s">
        <v>508</v>
      </c>
      <c r="C67" s="29" t="s">
        <v>169</v>
      </c>
      <c r="D67" s="29"/>
      <c r="E67" s="44"/>
      <c r="F67" s="30">
        <f t="shared" ref="F67:F130" si="1">ROUND(E67/1048576,4)</f>
        <v>0</v>
      </c>
      <c r="G67" s="29"/>
      <c r="H67" s="29"/>
      <c r="I67" s="29" t="s">
        <v>170</v>
      </c>
      <c r="J67" s="29" t="s">
        <v>171</v>
      </c>
      <c r="K67" s="29" t="s">
        <v>127</v>
      </c>
      <c r="L67" s="29" t="s">
        <v>509</v>
      </c>
      <c r="M67" s="39"/>
    </row>
    <row r="68" spans="1:13" x14ac:dyDescent="0.25">
      <c r="A68" s="29" t="s">
        <v>485</v>
      </c>
      <c r="B68" s="29" t="s">
        <v>510</v>
      </c>
      <c r="C68" s="29" t="s">
        <v>169</v>
      </c>
      <c r="D68" s="29"/>
      <c r="E68" s="44"/>
      <c r="F68" s="30">
        <f t="shared" si="1"/>
        <v>0</v>
      </c>
      <c r="G68" s="29"/>
      <c r="H68" s="29"/>
      <c r="I68" s="29" t="s">
        <v>170</v>
      </c>
      <c r="J68" s="29" t="s">
        <v>171</v>
      </c>
      <c r="K68" s="29" t="s">
        <v>127</v>
      </c>
      <c r="L68" s="29" t="s">
        <v>511</v>
      </c>
      <c r="M68" s="39"/>
    </row>
    <row r="69" spans="1:13" x14ac:dyDescent="0.25">
      <c r="A69" s="29" t="s">
        <v>31</v>
      </c>
      <c r="B69" s="29" t="s">
        <v>512</v>
      </c>
      <c r="C69" s="29" t="s">
        <v>169</v>
      </c>
      <c r="D69" s="29"/>
      <c r="E69" s="44" t="e">
        <v>#N/A</v>
      </c>
      <c r="F69" s="30" t="e">
        <f t="shared" si="1"/>
        <v>#N/A</v>
      </c>
      <c r="G69" s="29"/>
      <c r="H69" s="29"/>
      <c r="I69" s="29" t="s">
        <v>170</v>
      </c>
      <c r="J69" s="29" t="s">
        <v>178</v>
      </c>
      <c r="K69" s="29" t="s">
        <v>127</v>
      </c>
      <c r="L69" s="29" t="s">
        <v>513</v>
      </c>
      <c r="M69" s="39"/>
    </row>
    <row r="70" spans="1:13" x14ac:dyDescent="0.25">
      <c r="A70" s="29" t="s">
        <v>373</v>
      </c>
      <c r="B70" s="29" t="s">
        <v>514</v>
      </c>
      <c r="C70" s="29" t="s">
        <v>169</v>
      </c>
      <c r="D70" s="29"/>
      <c r="E70" s="44">
        <v>88</v>
      </c>
      <c r="F70" s="30">
        <f t="shared" si="1"/>
        <v>1E-4</v>
      </c>
      <c r="G70" s="29"/>
      <c r="H70" s="29"/>
      <c r="I70" s="29" t="s">
        <v>170</v>
      </c>
      <c r="J70" s="29" t="s">
        <v>171</v>
      </c>
      <c r="K70" s="29" t="s">
        <v>127</v>
      </c>
      <c r="L70" s="29" t="s">
        <v>514</v>
      </c>
      <c r="M70" s="39"/>
    </row>
    <row r="71" spans="1:13" x14ac:dyDescent="0.25">
      <c r="A71" s="29" t="s">
        <v>373</v>
      </c>
      <c r="B71" s="29" t="s">
        <v>515</v>
      </c>
      <c r="C71" s="29" t="s">
        <v>169</v>
      </c>
      <c r="D71" s="29"/>
      <c r="E71" s="44">
        <v>203.20000000000002</v>
      </c>
      <c r="F71" s="30">
        <f t="shared" si="1"/>
        <v>2.0000000000000001E-4</v>
      </c>
      <c r="G71" s="29"/>
      <c r="H71" s="29"/>
      <c r="I71" s="29" t="s">
        <v>170</v>
      </c>
      <c r="J71" s="29" t="s">
        <v>171</v>
      </c>
      <c r="K71" s="29" t="s">
        <v>127</v>
      </c>
      <c r="L71" s="29" t="s">
        <v>516</v>
      </c>
      <c r="M71" s="39"/>
    </row>
    <row r="72" spans="1:13" x14ac:dyDescent="0.25">
      <c r="A72" s="29" t="s">
        <v>373</v>
      </c>
      <c r="B72" s="29" t="s">
        <v>517</v>
      </c>
      <c r="C72" s="29" t="s">
        <v>169</v>
      </c>
      <c r="D72" s="29"/>
      <c r="E72" s="44">
        <v>2750.4</v>
      </c>
      <c r="F72" s="30">
        <f t="shared" si="1"/>
        <v>2.5999999999999999E-3</v>
      </c>
      <c r="G72" s="29"/>
      <c r="H72" s="29"/>
      <c r="I72" s="29" t="s">
        <v>170</v>
      </c>
      <c r="J72" s="29" t="s">
        <v>171</v>
      </c>
      <c r="K72" s="29" t="s">
        <v>127</v>
      </c>
      <c r="L72" s="29" t="s">
        <v>375</v>
      </c>
      <c r="M72" s="39"/>
    </row>
    <row r="73" spans="1:13" x14ac:dyDescent="0.25">
      <c r="A73" s="29" t="s">
        <v>373</v>
      </c>
      <c r="B73" s="29" t="s">
        <v>518</v>
      </c>
      <c r="C73" s="29" t="s">
        <v>169</v>
      </c>
      <c r="D73" s="29"/>
      <c r="E73" s="44">
        <v>23688.800000000003</v>
      </c>
      <c r="F73" s="30">
        <f t="shared" si="1"/>
        <v>2.2599999999999999E-2</v>
      </c>
      <c r="G73" s="29"/>
      <c r="H73" s="29"/>
      <c r="I73" s="29" t="s">
        <v>170</v>
      </c>
      <c r="J73" s="29" t="s">
        <v>171</v>
      </c>
      <c r="K73" s="29" t="s">
        <v>127</v>
      </c>
      <c r="L73" s="29" t="s">
        <v>519</v>
      </c>
      <c r="M73" s="39"/>
    </row>
    <row r="74" spans="1:13" x14ac:dyDescent="0.25">
      <c r="A74" s="29" t="s">
        <v>373</v>
      </c>
      <c r="B74" s="29" t="s">
        <v>520</v>
      </c>
      <c r="C74" s="29" t="s">
        <v>169</v>
      </c>
      <c r="D74" s="29"/>
      <c r="E74" s="44">
        <v>23688.800000000003</v>
      </c>
      <c r="F74" s="30">
        <f t="shared" si="1"/>
        <v>2.2599999999999999E-2</v>
      </c>
      <c r="G74" s="29"/>
      <c r="H74" s="29"/>
      <c r="I74" s="29" t="s">
        <v>170</v>
      </c>
      <c r="J74" s="29" t="s">
        <v>171</v>
      </c>
      <c r="K74" s="29" t="s">
        <v>127</v>
      </c>
      <c r="L74" s="29" t="s">
        <v>519</v>
      </c>
      <c r="M74" s="39"/>
    </row>
    <row r="75" spans="1:13" x14ac:dyDescent="0.25">
      <c r="A75" s="29" t="s">
        <v>373</v>
      </c>
      <c r="B75" s="29" t="s">
        <v>521</v>
      </c>
      <c r="C75" s="29" t="s">
        <v>169</v>
      </c>
      <c r="D75" s="29"/>
      <c r="E75" s="44">
        <v>207.20000000000002</v>
      </c>
      <c r="F75" s="30">
        <f t="shared" si="1"/>
        <v>2.0000000000000001E-4</v>
      </c>
      <c r="G75" s="29"/>
      <c r="H75" s="29"/>
      <c r="I75" s="29" t="s">
        <v>170</v>
      </c>
      <c r="J75" s="29" t="s">
        <v>171</v>
      </c>
      <c r="K75" s="29" t="s">
        <v>127</v>
      </c>
      <c r="L75" s="29" t="s">
        <v>522</v>
      </c>
      <c r="M75" s="39"/>
    </row>
    <row r="76" spans="1:13" x14ac:dyDescent="0.25">
      <c r="A76" s="29" t="s">
        <v>373</v>
      </c>
      <c r="B76" s="29" t="s">
        <v>523</v>
      </c>
      <c r="C76" s="29" t="s">
        <v>169</v>
      </c>
      <c r="D76" s="29"/>
      <c r="E76" s="44">
        <v>2928</v>
      </c>
      <c r="F76" s="30">
        <f t="shared" si="1"/>
        <v>2.8E-3</v>
      </c>
      <c r="G76" s="29"/>
      <c r="H76" s="29"/>
      <c r="I76" s="29" t="s">
        <v>170</v>
      </c>
      <c r="J76" s="29" t="s">
        <v>171</v>
      </c>
      <c r="K76" s="29" t="s">
        <v>127</v>
      </c>
      <c r="L76" s="29" t="s">
        <v>524</v>
      </c>
      <c r="M76" s="39"/>
    </row>
    <row r="77" spans="1:13" x14ac:dyDescent="0.25">
      <c r="A77" s="29" t="s">
        <v>373</v>
      </c>
      <c r="B77" s="29" t="s">
        <v>525</v>
      </c>
      <c r="C77" s="29" t="s">
        <v>169</v>
      </c>
      <c r="D77" s="29"/>
      <c r="E77" s="44">
        <v>2928</v>
      </c>
      <c r="F77" s="30">
        <f t="shared" si="1"/>
        <v>2.8E-3</v>
      </c>
      <c r="G77" s="29"/>
      <c r="H77" s="29"/>
      <c r="I77" s="29" t="s">
        <v>170</v>
      </c>
      <c r="J77" s="29" t="s">
        <v>171</v>
      </c>
      <c r="K77" s="29" t="s">
        <v>127</v>
      </c>
      <c r="L77" s="29" t="s">
        <v>524</v>
      </c>
      <c r="M77" s="39"/>
    </row>
    <row r="78" spans="1:13" x14ac:dyDescent="0.25">
      <c r="A78" s="29" t="s">
        <v>373</v>
      </c>
      <c r="B78" s="29" t="s">
        <v>526</v>
      </c>
      <c r="C78" s="29" t="s">
        <v>169</v>
      </c>
      <c r="D78" s="29"/>
      <c r="E78" s="44">
        <v>9236</v>
      </c>
      <c r="F78" s="30">
        <f t="shared" si="1"/>
        <v>8.8000000000000005E-3</v>
      </c>
      <c r="G78" s="29"/>
      <c r="H78" s="29"/>
      <c r="I78" s="29" t="s">
        <v>170</v>
      </c>
      <c r="J78" s="29" t="s">
        <v>171</v>
      </c>
      <c r="K78" s="29" t="s">
        <v>127</v>
      </c>
      <c r="L78" s="29" t="s">
        <v>527</v>
      </c>
      <c r="M78" s="39"/>
    </row>
    <row r="79" spans="1:13" x14ac:dyDescent="0.25">
      <c r="A79" s="29" t="s">
        <v>373</v>
      </c>
      <c r="B79" s="29" t="s">
        <v>528</v>
      </c>
      <c r="C79" s="29" t="s">
        <v>169</v>
      </c>
      <c r="D79" s="29"/>
      <c r="E79" s="44">
        <v>690.40000000000009</v>
      </c>
      <c r="F79" s="30">
        <f t="shared" si="1"/>
        <v>6.9999999999999999E-4</v>
      </c>
      <c r="G79" s="29"/>
      <c r="H79" s="29"/>
      <c r="I79" s="29" t="s">
        <v>170</v>
      </c>
      <c r="J79" s="29" t="s">
        <v>171</v>
      </c>
      <c r="K79" s="29" t="s">
        <v>127</v>
      </c>
      <c r="L79" s="29" t="s">
        <v>529</v>
      </c>
      <c r="M79" s="39"/>
    </row>
    <row r="80" spans="1:13" x14ac:dyDescent="0.25">
      <c r="A80" s="29" t="s">
        <v>373</v>
      </c>
      <c r="B80" s="29" t="s">
        <v>530</v>
      </c>
      <c r="C80" s="29" t="s">
        <v>169</v>
      </c>
      <c r="D80" s="29"/>
      <c r="E80" s="44">
        <v>33450.400000000001</v>
      </c>
      <c r="F80" s="30">
        <f t="shared" si="1"/>
        <v>3.1899999999999998E-2</v>
      </c>
      <c r="G80" s="29"/>
      <c r="H80" s="29"/>
      <c r="I80" s="29" t="s">
        <v>170</v>
      </c>
      <c r="J80" s="29" t="s">
        <v>171</v>
      </c>
      <c r="K80" s="29" t="s">
        <v>127</v>
      </c>
      <c r="L80" s="29" t="s">
        <v>531</v>
      </c>
      <c r="M80" s="39"/>
    </row>
    <row r="81" spans="1:13" x14ac:dyDescent="0.25">
      <c r="A81" s="29" t="s">
        <v>373</v>
      </c>
      <c r="B81" s="29" t="s">
        <v>532</v>
      </c>
      <c r="C81" s="29" t="s">
        <v>169</v>
      </c>
      <c r="D81" s="29"/>
      <c r="E81" s="44">
        <v>6572</v>
      </c>
      <c r="F81" s="30">
        <f t="shared" si="1"/>
        <v>6.3E-3</v>
      </c>
      <c r="G81" s="29"/>
      <c r="H81" s="29"/>
      <c r="I81" s="29" t="s">
        <v>170</v>
      </c>
      <c r="J81" s="29" t="s">
        <v>171</v>
      </c>
      <c r="K81" s="29" t="s">
        <v>127</v>
      </c>
      <c r="L81" s="29" t="s">
        <v>381</v>
      </c>
      <c r="M81" s="39"/>
    </row>
    <row r="82" spans="1:13" x14ac:dyDescent="0.25">
      <c r="A82" s="29" t="s">
        <v>373</v>
      </c>
      <c r="B82" s="29" t="s">
        <v>533</v>
      </c>
      <c r="C82" s="29" t="s">
        <v>169</v>
      </c>
      <c r="D82" s="29"/>
      <c r="E82" s="44">
        <v>1376.8000000000002</v>
      </c>
      <c r="F82" s="30">
        <f t="shared" si="1"/>
        <v>1.2999999999999999E-3</v>
      </c>
      <c r="G82" s="29"/>
      <c r="H82" s="29"/>
      <c r="I82" s="29" t="s">
        <v>170</v>
      </c>
      <c r="J82" s="29" t="s">
        <v>171</v>
      </c>
      <c r="K82" s="29" t="s">
        <v>127</v>
      </c>
      <c r="L82" s="29" t="s">
        <v>534</v>
      </c>
      <c r="M82" s="39"/>
    </row>
    <row r="83" spans="1:13" x14ac:dyDescent="0.25">
      <c r="A83" s="29" t="s">
        <v>373</v>
      </c>
      <c r="B83" s="29" t="s">
        <v>535</v>
      </c>
      <c r="C83" s="29" t="s">
        <v>169</v>
      </c>
      <c r="D83" s="29"/>
      <c r="E83" s="44">
        <v>1376.8000000000002</v>
      </c>
      <c r="F83" s="30">
        <f t="shared" si="1"/>
        <v>1.2999999999999999E-3</v>
      </c>
      <c r="G83" s="29"/>
      <c r="H83" s="29"/>
      <c r="I83" s="29" t="s">
        <v>170</v>
      </c>
      <c r="J83" s="29" t="s">
        <v>171</v>
      </c>
      <c r="K83" s="29" t="s">
        <v>127</v>
      </c>
      <c r="L83" s="29" t="s">
        <v>534</v>
      </c>
      <c r="M83" s="39"/>
    </row>
    <row r="84" spans="1:13" x14ac:dyDescent="0.25">
      <c r="A84" s="29" t="s">
        <v>373</v>
      </c>
      <c r="B84" s="29" t="s">
        <v>536</v>
      </c>
      <c r="C84" s="29" t="s">
        <v>169</v>
      </c>
      <c r="D84" s="29"/>
      <c r="E84" s="44">
        <v>4</v>
      </c>
      <c r="F84" s="30">
        <f t="shared" si="1"/>
        <v>0</v>
      </c>
      <c r="G84" s="29"/>
      <c r="H84" s="29"/>
      <c r="I84" s="29" t="s">
        <v>170</v>
      </c>
      <c r="J84" s="29" t="s">
        <v>171</v>
      </c>
      <c r="K84" s="29" t="s">
        <v>127</v>
      </c>
      <c r="L84" s="29" t="s">
        <v>536</v>
      </c>
      <c r="M84" s="39"/>
    </row>
    <row r="85" spans="1:13" x14ac:dyDescent="0.25">
      <c r="A85" s="29" t="s">
        <v>373</v>
      </c>
      <c r="B85" s="29" t="s">
        <v>537</v>
      </c>
      <c r="C85" s="29" t="s">
        <v>169</v>
      </c>
      <c r="D85" s="29"/>
      <c r="E85" s="44">
        <v>16.66</v>
      </c>
      <c r="F85" s="30">
        <f t="shared" si="1"/>
        <v>0</v>
      </c>
      <c r="G85" s="29"/>
      <c r="H85" s="29"/>
      <c r="I85" s="29" t="s">
        <v>170</v>
      </c>
      <c r="J85" s="29" t="s">
        <v>171</v>
      </c>
      <c r="K85" s="29" t="s">
        <v>127</v>
      </c>
      <c r="L85" s="29" t="s">
        <v>537</v>
      </c>
      <c r="M85" s="39"/>
    </row>
    <row r="86" spans="1:13" x14ac:dyDescent="0.25">
      <c r="A86" s="29" t="s">
        <v>373</v>
      </c>
      <c r="B86" s="29" t="s">
        <v>538</v>
      </c>
      <c r="C86" s="29" t="s">
        <v>169</v>
      </c>
      <c r="D86" s="29"/>
      <c r="E86" s="44">
        <v>152.52000000000001</v>
      </c>
      <c r="F86" s="30">
        <f t="shared" si="1"/>
        <v>1E-4</v>
      </c>
      <c r="G86" s="29"/>
      <c r="H86" s="29"/>
      <c r="I86" s="29" t="s">
        <v>170</v>
      </c>
      <c r="J86" s="29" t="s">
        <v>171</v>
      </c>
      <c r="K86" s="29" t="s">
        <v>127</v>
      </c>
      <c r="L86" s="29" t="s">
        <v>538</v>
      </c>
      <c r="M86" s="39"/>
    </row>
    <row r="87" spans="1:13" x14ac:dyDescent="0.25">
      <c r="A87" s="29" t="s">
        <v>373</v>
      </c>
      <c r="B87" s="29" t="s">
        <v>539</v>
      </c>
      <c r="C87" s="29" t="s">
        <v>169</v>
      </c>
      <c r="D87" s="29"/>
      <c r="E87" s="44" t="e">
        <v>#N/A</v>
      </c>
      <c r="F87" s="30" t="e">
        <f t="shared" si="1"/>
        <v>#N/A</v>
      </c>
      <c r="G87" s="29"/>
      <c r="H87" s="29"/>
      <c r="I87" s="29" t="s">
        <v>170</v>
      </c>
      <c r="J87" s="29" t="s">
        <v>171</v>
      </c>
      <c r="K87" s="29" t="s">
        <v>127</v>
      </c>
      <c r="L87" s="29" t="s">
        <v>539</v>
      </c>
      <c r="M87" s="39"/>
    </row>
    <row r="88" spans="1:13" ht="15.75" thickBot="1" x14ac:dyDescent="0.3">
      <c r="A88" s="29" t="s">
        <v>373</v>
      </c>
      <c r="B88" s="29" t="s">
        <v>540</v>
      </c>
      <c r="C88" s="29" t="s">
        <v>169</v>
      </c>
      <c r="D88" s="29"/>
      <c r="E88" s="64">
        <v>7436</v>
      </c>
      <c r="F88" s="30">
        <f t="shared" si="1"/>
        <v>7.1000000000000004E-3</v>
      </c>
      <c r="G88" s="29"/>
      <c r="H88" s="29"/>
      <c r="I88" s="29" t="s">
        <v>170</v>
      </c>
      <c r="J88" s="29" t="s">
        <v>171</v>
      </c>
      <c r="K88" s="29" t="s">
        <v>127</v>
      </c>
      <c r="L88" s="29" t="s">
        <v>540</v>
      </c>
      <c r="M88" s="39"/>
    </row>
    <row r="89" spans="1:13" ht="15.75" thickBot="1" x14ac:dyDescent="0.3">
      <c r="A89" s="29" t="s">
        <v>373</v>
      </c>
      <c r="B89" s="29" t="s">
        <v>541</v>
      </c>
      <c r="C89" s="29" t="s">
        <v>169</v>
      </c>
      <c r="D89" s="29"/>
      <c r="E89" s="65">
        <v>8689.99</v>
      </c>
      <c r="F89" s="30">
        <f t="shared" si="1"/>
        <v>8.3000000000000001E-3</v>
      </c>
      <c r="G89" s="29"/>
      <c r="H89" s="29"/>
      <c r="I89" s="29" t="s">
        <v>170</v>
      </c>
      <c r="J89" s="29" t="s">
        <v>171</v>
      </c>
      <c r="K89" s="29" t="s">
        <v>127</v>
      </c>
      <c r="L89" s="29" t="s">
        <v>541</v>
      </c>
      <c r="M89" s="39"/>
    </row>
    <row r="90" spans="1:13" ht="15.75" thickBot="1" x14ac:dyDescent="0.3">
      <c r="A90" s="29" t="s">
        <v>373</v>
      </c>
      <c r="B90" s="29" t="s">
        <v>542</v>
      </c>
      <c r="C90" s="29" t="s">
        <v>169</v>
      </c>
      <c r="D90" s="29"/>
      <c r="E90" s="64">
        <v>7425</v>
      </c>
      <c r="F90" s="30">
        <f t="shared" si="1"/>
        <v>7.1000000000000004E-3</v>
      </c>
      <c r="G90" s="29"/>
      <c r="H90" s="29"/>
      <c r="I90" s="29" t="s">
        <v>170</v>
      </c>
      <c r="J90" s="29" t="s">
        <v>171</v>
      </c>
      <c r="K90" s="29" t="s">
        <v>127</v>
      </c>
      <c r="L90" s="29" t="s">
        <v>543</v>
      </c>
      <c r="M90" s="39"/>
    </row>
    <row r="91" spans="1:13" ht="15.75" thickBot="1" x14ac:dyDescent="0.3">
      <c r="A91" s="29" t="s">
        <v>373</v>
      </c>
      <c r="B91" s="29" t="s">
        <v>544</v>
      </c>
      <c r="C91" s="29" t="s">
        <v>169</v>
      </c>
      <c r="D91" s="29"/>
      <c r="E91" s="63">
        <v>19</v>
      </c>
      <c r="F91" s="30">
        <f t="shared" si="1"/>
        <v>0</v>
      </c>
      <c r="G91" s="29"/>
      <c r="H91" s="29"/>
      <c r="I91" s="29" t="s">
        <v>170</v>
      </c>
      <c r="J91" s="29" t="s">
        <v>171</v>
      </c>
      <c r="K91" s="29" t="s">
        <v>127</v>
      </c>
      <c r="L91" s="29" t="s">
        <v>544</v>
      </c>
      <c r="M91" s="39"/>
    </row>
    <row r="92" spans="1:13" ht="15.75" thickBot="1" x14ac:dyDescent="0.3">
      <c r="A92" s="29" t="s">
        <v>373</v>
      </c>
      <c r="B92" s="29" t="s">
        <v>545</v>
      </c>
      <c r="C92" s="29" t="s">
        <v>169</v>
      </c>
      <c r="D92" s="29"/>
      <c r="E92" s="63">
        <v>43.43</v>
      </c>
      <c r="F92" s="30">
        <f t="shared" si="1"/>
        <v>0</v>
      </c>
      <c r="G92" s="29"/>
      <c r="H92" s="29"/>
      <c r="I92" s="29" t="s">
        <v>170</v>
      </c>
      <c r="J92" s="29" t="s">
        <v>171</v>
      </c>
      <c r="K92" s="29" t="s">
        <v>127</v>
      </c>
      <c r="L92" s="29" t="s">
        <v>545</v>
      </c>
      <c r="M92" s="39"/>
    </row>
    <row r="93" spans="1:13" ht="15.75" thickBot="1" x14ac:dyDescent="0.3">
      <c r="A93" s="29" t="s">
        <v>373</v>
      </c>
      <c r="B93" s="29" t="s">
        <v>546</v>
      </c>
      <c r="C93" s="29" t="s">
        <v>169</v>
      </c>
      <c r="D93" s="29"/>
      <c r="E93" s="63">
        <v>241</v>
      </c>
      <c r="F93" s="30">
        <f t="shared" si="1"/>
        <v>2.0000000000000001E-4</v>
      </c>
      <c r="G93" s="29"/>
      <c r="H93" s="29"/>
      <c r="I93" s="29" t="s">
        <v>170</v>
      </c>
      <c r="J93" s="29" t="s">
        <v>171</v>
      </c>
      <c r="K93" s="29" t="s">
        <v>127</v>
      </c>
      <c r="L93" s="29" t="s">
        <v>546</v>
      </c>
      <c r="M93" s="39"/>
    </row>
    <row r="94" spans="1:13" ht="15.75" thickBot="1" x14ac:dyDescent="0.3">
      <c r="A94" s="29" t="s">
        <v>373</v>
      </c>
      <c r="B94" s="29" t="s">
        <v>547</v>
      </c>
      <c r="C94" s="29" t="s">
        <v>169</v>
      </c>
      <c r="D94" s="29"/>
      <c r="E94" s="65">
        <v>34675.379999999997</v>
      </c>
      <c r="F94" s="30">
        <f t="shared" si="1"/>
        <v>3.3099999999999997E-2</v>
      </c>
      <c r="G94" s="29"/>
      <c r="H94" s="29"/>
      <c r="I94" s="29" t="s">
        <v>170</v>
      </c>
      <c r="J94" s="29" t="s">
        <v>171</v>
      </c>
      <c r="K94" s="29" t="s">
        <v>127</v>
      </c>
      <c r="L94" s="29" t="s">
        <v>547</v>
      </c>
      <c r="M94" s="39"/>
    </row>
    <row r="95" spans="1:13" ht="15.75" thickBot="1" x14ac:dyDescent="0.3">
      <c r="A95" s="29" t="s">
        <v>373</v>
      </c>
      <c r="B95" s="29" t="s">
        <v>548</v>
      </c>
      <c r="C95" s="29" t="s">
        <v>169</v>
      </c>
      <c r="D95" s="29"/>
      <c r="E95" s="63">
        <v>1.1299999999999999</v>
      </c>
      <c r="F95" s="30">
        <f t="shared" si="1"/>
        <v>0</v>
      </c>
      <c r="G95" s="29"/>
      <c r="H95" s="29"/>
      <c r="I95" s="29" t="s">
        <v>170</v>
      </c>
      <c r="J95" s="29" t="s">
        <v>171</v>
      </c>
      <c r="K95" s="29" t="s">
        <v>127</v>
      </c>
      <c r="L95" s="29" t="s">
        <v>548</v>
      </c>
      <c r="M95" s="39"/>
    </row>
    <row r="96" spans="1:13" x14ac:dyDescent="0.25">
      <c r="A96" s="29" t="s">
        <v>373</v>
      </c>
      <c r="B96" s="29" t="s">
        <v>549</v>
      </c>
      <c r="C96" s="29" t="s">
        <v>169</v>
      </c>
      <c r="D96" s="29"/>
      <c r="E96" s="44">
        <v>6452.8</v>
      </c>
      <c r="F96" s="30">
        <f t="shared" si="1"/>
        <v>6.1999999999999998E-3</v>
      </c>
      <c r="G96" s="29"/>
      <c r="H96" s="29"/>
      <c r="I96" s="29" t="s">
        <v>170</v>
      </c>
      <c r="J96" s="29" t="s">
        <v>171</v>
      </c>
      <c r="K96" s="29" t="s">
        <v>127</v>
      </c>
      <c r="L96" s="29" t="s">
        <v>549</v>
      </c>
      <c r="M96" s="39"/>
    </row>
    <row r="97" spans="1:13" x14ac:dyDescent="0.25">
      <c r="A97" s="29" t="s">
        <v>373</v>
      </c>
      <c r="B97" s="29" t="s">
        <v>550</v>
      </c>
      <c r="C97" s="29" t="s">
        <v>169</v>
      </c>
      <c r="D97" s="29"/>
      <c r="E97" s="44">
        <v>4484.8</v>
      </c>
      <c r="F97" s="30">
        <f t="shared" si="1"/>
        <v>4.3E-3</v>
      </c>
      <c r="G97" s="29"/>
      <c r="H97" s="29"/>
      <c r="I97" s="29" t="s">
        <v>170</v>
      </c>
      <c r="J97" s="29" t="s">
        <v>171</v>
      </c>
      <c r="K97" s="29" t="s">
        <v>127</v>
      </c>
      <c r="L97" s="29" t="s">
        <v>551</v>
      </c>
      <c r="M97" s="39"/>
    </row>
    <row r="98" spans="1:13" x14ac:dyDescent="0.25">
      <c r="A98" s="29" t="s">
        <v>373</v>
      </c>
      <c r="B98" s="29" t="s">
        <v>552</v>
      </c>
      <c r="C98" s="29" t="s">
        <v>169</v>
      </c>
      <c r="D98" s="29"/>
      <c r="E98" s="44">
        <v>15350.400000000001</v>
      </c>
      <c r="F98" s="30">
        <f t="shared" si="1"/>
        <v>1.46E-2</v>
      </c>
      <c r="G98" s="29"/>
      <c r="H98" s="29"/>
      <c r="I98" s="29" t="s">
        <v>170</v>
      </c>
      <c r="J98" s="29" t="s">
        <v>171</v>
      </c>
      <c r="K98" s="29" t="s">
        <v>127</v>
      </c>
      <c r="L98" s="29" t="s">
        <v>552</v>
      </c>
      <c r="M98" s="39"/>
    </row>
    <row r="99" spans="1:13" ht="15.75" thickBot="1" x14ac:dyDescent="0.3">
      <c r="A99" s="29" t="s">
        <v>373</v>
      </c>
      <c r="B99" s="29" t="s">
        <v>553</v>
      </c>
      <c r="C99" s="29" t="s">
        <v>169</v>
      </c>
      <c r="D99" s="29"/>
      <c r="E99" s="63">
        <v>72</v>
      </c>
      <c r="F99" s="30">
        <f t="shared" si="1"/>
        <v>1E-4</v>
      </c>
      <c r="G99" s="29"/>
      <c r="H99" s="29"/>
      <c r="I99" s="29" t="s">
        <v>170</v>
      </c>
      <c r="J99" s="29" t="s">
        <v>171</v>
      </c>
      <c r="K99" s="29" t="s">
        <v>127</v>
      </c>
      <c r="L99" s="29" t="s">
        <v>554</v>
      </c>
      <c r="M99" s="39"/>
    </row>
    <row r="100" spans="1:13" x14ac:dyDescent="0.25">
      <c r="A100" s="29" t="s">
        <v>51</v>
      </c>
      <c r="B100" s="29" t="s">
        <v>555</v>
      </c>
      <c r="C100" s="29" t="s">
        <v>169</v>
      </c>
      <c r="D100" s="29"/>
      <c r="E100" s="44">
        <v>436164391.20000005</v>
      </c>
      <c r="F100" s="30">
        <f t="shared" si="1"/>
        <v>415.9588</v>
      </c>
      <c r="G100" s="29"/>
      <c r="H100" s="29"/>
      <c r="I100" s="29" t="s">
        <v>170</v>
      </c>
      <c r="J100" s="29" t="s">
        <v>178</v>
      </c>
      <c r="K100" s="29" t="s">
        <v>127</v>
      </c>
      <c r="L100" s="29" t="s">
        <v>556</v>
      </c>
      <c r="M100" s="39"/>
    </row>
    <row r="101" spans="1:13" x14ac:dyDescent="0.25">
      <c r="A101" s="29" t="s">
        <v>51</v>
      </c>
      <c r="B101" s="29" t="s">
        <v>557</v>
      </c>
      <c r="C101" s="29" t="s">
        <v>169</v>
      </c>
      <c r="D101" s="29"/>
      <c r="E101" s="44">
        <v>5814.4000000000005</v>
      </c>
      <c r="F101" s="30">
        <f t="shared" si="1"/>
        <v>5.4999999999999997E-3</v>
      </c>
      <c r="G101" s="29"/>
      <c r="H101" s="29"/>
      <c r="I101" s="29" t="s">
        <v>170</v>
      </c>
      <c r="J101" s="29" t="s">
        <v>178</v>
      </c>
      <c r="K101" s="29" t="s">
        <v>127</v>
      </c>
      <c r="L101" s="29" t="s">
        <v>558</v>
      </c>
      <c r="M101" s="39"/>
    </row>
    <row r="102" spans="1:13" x14ac:dyDescent="0.25">
      <c r="A102" s="29" t="s">
        <v>51</v>
      </c>
      <c r="B102" s="29" t="s">
        <v>559</v>
      </c>
      <c r="C102" s="29" t="s">
        <v>169</v>
      </c>
      <c r="D102" s="29"/>
      <c r="E102" s="44">
        <v>0</v>
      </c>
      <c r="F102" s="30">
        <f t="shared" si="1"/>
        <v>0</v>
      </c>
      <c r="G102" s="29"/>
      <c r="H102" s="29"/>
      <c r="I102" s="29" t="s">
        <v>170</v>
      </c>
      <c r="J102" s="29" t="s">
        <v>178</v>
      </c>
      <c r="K102" s="29" t="s">
        <v>127</v>
      </c>
      <c r="L102" s="29" t="s">
        <v>560</v>
      </c>
      <c r="M102" s="39"/>
    </row>
    <row r="103" spans="1:13" x14ac:dyDescent="0.25">
      <c r="A103" s="29" t="s">
        <v>51</v>
      </c>
      <c r="B103" s="29" t="s">
        <v>561</v>
      </c>
      <c r="C103" s="29" t="s">
        <v>169</v>
      </c>
      <c r="D103" s="29"/>
      <c r="E103" s="44">
        <v>0</v>
      </c>
      <c r="F103" s="30">
        <f t="shared" si="1"/>
        <v>0</v>
      </c>
      <c r="G103" s="29"/>
      <c r="H103" s="29"/>
      <c r="I103" s="29" t="s">
        <v>170</v>
      </c>
      <c r="J103" s="29" t="s">
        <v>178</v>
      </c>
      <c r="K103" s="29" t="s">
        <v>127</v>
      </c>
      <c r="L103" s="29" t="s">
        <v>562</v>
      </c>
      <c r="M103" s="39"/>
    </row>
    <row r="104" spans="1:13" x14ac:dyDescent="0.25">
      <c r="A104" s="29" t="s">
        <v>51</v>
      </c>
      <c r="B104" s="29" t="s">
        <v>563</v>
      </c>
      <c r="C104" s="29" t="s">
        <v>169</v>
      </c>
      <c r="D104" s="29"/>
      <c r="E104" s="44">
        <v>550262.4</v>
      </c>
      <c r="F104" s="30">
        <f t="shared" si="1"/>
        <v>0.52480000000000004</v>
      </c>
      <c r="G104" s="29"/>
      <c r="H104" s="29"/>
      <c r="I104" s="29" t="s">
        <v>170</v>
      </c>
      <c r="J104" s="29" t="s">
        <v>178</v>
      </c>
      <c r="K104" s="29" t="s">
        <v>127</v>
      </c>
      <c r="L104" s="29" t="s">
        <v>562</v>
      </c>
      <c r="M104" s="39"/>
    </row>
    <row r="105" spans="1:13" x14ac:dyDescent="0.25">
      <c r="A105" s="29" t="s">
        <v>51</v>
      </c>
      <c r="B105" s="29" t="s">
        <v>564</v>
      </c>
      <c r="C105" s="29" t="s">
        <v>169</v>
      </c>
      <c r="D105" s="29"/>
      <c r="E105" s="44">
        <v>0</v>
      </c>
      <c r="F105" s="30">
        <f t="shared" si="1"/>
        <v>0</v>
      </c>
      <c r="G105" s="29"/>
      <c r="H105" s="29"/>
      <c r="I105" s="29" t="s">
        <v>170</v>
      </c>
      <c r="J105" s="29" t="s">
        <v>178</v>
      </c>
      <c r="K105" s="29" t="s">
        <v>127</v>
      </c>
      <c r="L105" s="29" t="s">
        <v>565</v>
      </c>
      <c r="M105" s="39"/>
    </row>
    <row r="106" spans="1:13" x14ac:dyDescent="0.25">
      <c r="A106" s="29" t="s">
        <v>51</v>
      </c>
      <c r="B106" s="29" t="s">
        <v>566</v>
      </c>
      <c r="C106" s="29" t="s">
        <v>169</v>
      </c>
      <c r="D106" s="29"/>
      <c r="E106" s="44">
        <v>69662.400000000009</v>
      </c>
      <c r="F106" s="30">
        <f t="shared" si="1"/>
        <v>6.6400000000000001E-2</v>
      </c>
      <c r="G106" s="29"/>
      <c r="H106" s="29"/>
      <c r="I106" s="29" t="s">
        <v>170</v>
      </c>
      <c r="J106" s="29" t="s">
        <v>178</v>
      </c>
      <c r="K106" s="29" t="s">
        <v>127</v>
      </c>
      <c r="L106" s="29" t="s">
        <v>565</v>
      </c>
      <c r="M106" s="39"/>
    </row>
    <row r="107" spans="1:13" x14ac:dyDescent="0.25">
      <c r="A107" s="29" t="s">
        <v>51</v>
      </c>
      <c r="B107" s="29" t="s">
        <v>567</v>
      </c>
      <c r="C107" s="29" t="s">
        <v>169</v>
      </c>
      <c r="D107" s="29"/>
      <c r="E107" s="44">
        <v>2863.2000000000003</v>
      </c>
      <c r="F107" s="30">
        <f t="shared" si="1"/>
        <v>2.7000000000000001E-3</v>
      </c>
      <c r="G107" s="29"/>
      <c r="H107" s="29"/>
      <c r="I107" s="29" t="s">
        <v>170</v>
      </c>
      <c r="J107" s="29" t="s">
        <v>171</v>
      </c>
      <c r="K107" s="29" t="s">
        <v>127</v>
      </c>
      <c r="L107" s="29" t="s">
        <v>568</v>
      </c>
      <c r="M107" s="39"/>
    </row>
    <row r="108" spans="1:13" x14ac:dyDescent="0.25">
      <c r="A108" s="29" t="s">
        <v>51</v>
      </c>
      <c r="B108" s="29" t="s">
        <v>569</v>
      </c>
      <c r="C108" s="29" t="s">
        <v>169</v>
      </c>
      <c r="D108" s="29"/>
      <c r="E108" s="44">
        <v>2866.4</v>
      </c>
      <c r="F108" s="30">
        <f t="shared" si="1"/>
        <v>2.7000000000000001E-3</v>
      </c>
      <c r="G108" s="29"/>
      <c r="H108" s="29"/>
      <c r="I108" s="29" t="s">
        <v>170</v>
      </c>
      <c r="J108" s="29" t="s">
        <v>171</v>
      </c>
      <c r="K108" s="29" t="s">
        <v>127</v>
      </c>
      <c r="L108" s="29" t="s">
        <v>568</v>
      </c>
      <c r="M108" s="39"/>
    </row>
    <row r="109" spans="1:13" x14ac:dyDescent="0.25">
      <c r="A109" s="29" t="s">
        <v>51</v>
      </c>
      <c r="B109" s="29" t="s">
        <v>570</v>
      </c>
      <c r="C109" s="29" t="s">
        <v>169</v>
      </c>
      <c r="D109" s="29"/>
      <c r="E109" s="44">
        <v>104.80000000000001</v>
      </c>
      <c r="F109" s="30">
        <f t="shared" si="1"/>
        <v>1E-4</v>
      </c>
      <c r="G109" s="29"/>
      <c r="H109" s="29"/>
      <c r="I109" s="29" t="s">
        <v>170</v>
      </c>
      <c r="J109" s="29" t="s">
        <v>171</v>
      </c>
      <c r="K109" s="29" t="s">
        <v>127</v>
      </c>
      <c r="L109" s="29" t="s">
        <v>571</v>
      </c>
      <c r="M109" s="39"/>
    </row>
    <row r="110" spans="1:13" x14ac:dyDescent="0.25">
      <c r="A110" s="29" t="s">
        <v>51</v>
      </c>
      <c r="B110" s="29" t="s">
        <v>572</v>
      </c>
      <c r="C110" s="29" t="s">
        <v>169</v>
      </c>
      <c r="D110" s="29"/>
      <c r="E110" s="44">
        <v>107.2</v>
      </c>
      <c r="F110" s="30">
        <f t="shared" si="1"/>
        <v>1E-4</v>
      </c>
      <c r="G110" s="29"/>
      <c r="H110" s="29"/>
      <c r="I110" s="29" t="s">
        <v>170</v>
      </c>
      <c r="J110" s="29" t="s">
        <v>171</v>
      </c>
      <c r="K110" s="29" t="s">
        <v>127</v>
      </c>
      <c r="L110" s="29" t="s">
        <v>573</v>
      </c>
      <c r="M110" s="39"/>
    </row>
    <row r="111" spans="1:13" x14ac:dyDescent="0.25">
      <c r="A111" s="29" t="s">
        <v>51</v>
      </c>
      <c r="B111" s="29" t="s">
        <v>574</v>
      </c>
      <c r="C111" s="29" t="s">
        <v>169</v>
      </c>
      <c r="D111" s="29"/>
      <c r="E111" s="44">
        <v>5784.8</v>
      </c>
      <c r="F111" s="30">
        <f t="shared" si="1"/>
        <v>5.4999999999999997E-3</v>
      </c>
      <c r="G111" s="29"/>
      <c r="H111" s="29"/>
      <c r="I111" s="29" t="s">
        <v>170</v>
      </c>
      <c r="J111" s="29" t="s">
        <v>178</v>
      </c>
      <c r="K111" s="29" t="s">
        <v>127</v>
      </c>
      <c r="L111" s="29" t="s">
        <v>575</v>
      </c>
      <c r="M111" s="39"/>
    </row>
    <row r="112" spans="1:13" x14ac:dyDescent="0.25">
      <c r="A112" s="29" t="s">
        <v>51</v>
      </c>
      <c r="B112" s="29" t="s">
        <v>576</v>
      </c>
      <c r="C112" s="29" t="s">
        <v>169</v>
      </c>
      <c r="D112" s="29"/>
      <c r="E112" s="44">
        <v>12182.400000000001</v>
      </c>
      <c r="F112" s="30">
        <f t="shared" si="1"/>
        <v>1.1599999999999999E-2</v>
      </c>
      <c r="G112" s="29"/>
      <c r="H112" s="29"/>
      <c r="I112" s="29" t="s">
        <v>170</v>
      </c>
      <c r="J112" s="29" t="s">
        <v>178</v>
      </c>
      <c r="K112" s="29" t="s">
        <v>127</v>
      </c>
      <c r="L112" s="29" t="s">
        <v>577</v>
      </c>
      <c r="M112" s="39"/>
    </row>
    <row r="113" spans="1:13" x14ac:dyDescent="0.25">
      <c r="A113" s="29" t="s">
        <v>51</v>
      </c>
      <c r="B113" s="29" t="s">
        <v>578</v>
      </c>
      <c r="C113" s="29" t="s">
        <v>169</v>
      </c>
      <c r="D113" s="29"/>
      <c r="E113" s="44">
        <v>0</v>
      </c>
      <c r="F113" s="30">
        <f t="shared" si="1"/>
        <v>0</v>
      </c>
      <c r="G113" s="29"/>
      <c r="H113" s="29"/>
      <c r="I113" s="29" t="s">
        <v>170</v>
      </c>
      <c r="J113" s="29" t="s">
        <v>171</v>
      </c>
      <c r="K113" s="29" t="s">
        <v>127</v>
      </c>
      <c r="L113" s="29" t="s">
        <v>579</v>
      </c>
      <c r="M113" s="39"/>
    </row>
    <row r="114" spans="1:13" x14ac:dyDescent="0.25">
      <c r="A114" s="29" t="s">
        <v>51</v>
      </c>
      <c r="B114" s="29" t="s">
        <v>580</v>
      </c>
      <c r="C114" s="29" t="s">
        <v>169</v>
      </c>
      <c r="D114" s="29"/>
      <c r="E114" s="44">
        <v>539.20000000000005</v>
      </c>
      <c r="F114" s="30">
        <f t="shared" si="1"/>
        <v>5.0000000000000001E-4</v>
      </c>
      <c r="G114" s="29"/>
      <c r="H114" s="29"/>
      <c r="I114" s="29" t="s">
        <v>170</v>
      </c>
      <c r="J114" s="29" t="s">
        <v>171</v>
      </c>
      <c r="K114" s="29" t="s">
        <v>127</v>
      </c>
      <c r="L114" s="29" t="s">
        <v>579</v>
      </c>
      <c r="M114" s="39"/>
    </row>
    <row r="115" spans="1:13" x14ac:dyDescent="0.25">
      <c r="A115" s="29" t="s">
        <v>51</v>
      </c>
      <c r="B115" s="29" t="s">
        <v>581</v>
      </c>
      <c r="C115" s="29" t="s">
        <v>169</v>
      </c>
      <c r="D115" s="29"/>
      <c r="E115" s="44">
        <v>176.8</v>
      </c>
      <c r="F115" s="30">
        <f t="shared" si="1"/>
        <v>2.0000000000000001E-4</v>
      </c>
      <c r="G115" s="29"/>
      <c r="H115" s="29"/>
      <c r="I115" s="29" t="s">
        <v>170</v>
      </c>
      <c r="J115" s="29" t="s">
        <v>178</v>
      </c>
      <c r="K115" s="29" t="s">
        <v>127</v>
      </c>
      <c r="L115" s="29" t="s">
        <v>582</v>
      </c>
      <c r="M115" s="39"/>
    </row>
    <row r="116" spans="1:13" x14ac:dyDescent="0.25">
      <c r="A116" s="29" t="s">
        <v>51</v>
      </c>
      <c r="B116" s="29" t="s">
        <v>583</v>
      </c>
      <c r="C116" s="29" t="s">
        <v>169</v>
      </c>
      <c r="D116" s="29"/>
      <c r="E116" s="44">
        <v>67296.800000000003</v>
      </c>
      <c r="F116" s="30">
        <f t="shared" si="1"/>
        <v>6.4199999999999993E-2</v>
      </c>
      <c r="G116" s="29"/>
      <c r="H116" s="29"/>
      <c r="I116" s="29" t="s">
        <v>170</v>
      </c>
      <c r="J116" s="29" t="s">
        <v>178</v>
      </c>
      <c r="K116" s="29" t="s">
        <v>127</v>
      </c>
      <c r="L116" s="29" t="s">
        <v>584</v>
      </c>
      <c r="M116" s="39"/>
    </row>
    <row r="117" spans="1:13" x14ac:dyDescent="0.25">
      <c r="A117" s="29" t="s">
        <v>51</v>
      </c>
      <c r="B117" s="29" t="s">
        <v>585</v>
      </c>
      <c r="C117" s="29" t="s">
        <v>169</v>
      </c>
      <c r="D117" s="29"/>
      <c r="E117" s="44">
        <v>1509832</v>
      </c>
      <c r="F117" s="30">
        <f t="shared" si="1"/>
        <v>1.4399</v>
      </c>
      <c r="G117" s="29"/>
      <c r="H117" s="29"/>
      <c r="I117" s="29" t="s">
        <v>170</v>
      </c>
      <c r="J117" s="29" t="s">
        <v>171</v>
      </c>
      <c r="K117" s="29" t="s">
        <v>127</v>
      </c>
      <c r="L117" s="29" t="s">
        <v>586</v>
      </c>
      <c r="M117" s="39"/>
    </row>
    <row r="118" spans="1:13" x14ac:dyDescent="0.25">
      <c r="A118" s="29" t="s">
        <v>51</v>
      </c>
      <c r="B118" s="29" t="s">
        <v>587</v>
      </c>
      <c r="C118" s="29" t="s">
        <v>169</v>
      </c>
      <c r="D118" s="29"/>
      <c r="E118" s="44">
        <v>1511805.6</v>
      </c>
      <c r="F118" s="30">
        <f t="shared" si="1"/>
        <v>1.4418</v>
      </c>
      <c r="G118" s="29"/>
      <c r="H118" s="29"/>
      <c r="I118" s="29" t="s">
        <v>170</v>
      </c>
      <c r="J118" s="29" t="s">
        <v>171</v>
      </c>
      <c r="K118" s="29" t="s">
        <v>127</v>
      </c>
      <c r="L118" s="29" t="s">
        <v>588</v>
      </c>
      <c r="M118" s="39"/>
    </row>
    <row r="119" spans="1:13" x14ac:dyDescent="0.25">
      <c r="A119" s="29" t="s">
        <v>51</v>
      </c>
      <c r="B119" s="29" t="s">
        <v>589</v>
      </c>
      <c r="C119" s="29" t="s">
        <v>169</v>
      </c>
      <c r="D119" s="29"/>
      <c r="E119" s="44">
        <v>19012</v>
      </c>
      <c r="F119" s="30">
        <f t="shared" si="1"/>
        <v>1.8100000000000002E-2</v>
      </c>
      <c r="G119" s="29"/>
      <c r="H119" s="29"/>
      <c r="I119" s="29" t="s">
        <v>170</v>
      </c>
      <c r="J119" s="29" t="s">
        <v>171</v>
      </c>
      <c r="K119" s="29" t="s">
        <v>127</v>
      </c>
      <c r="L119" s="29" t="s">
        <v>590</v>
      </c>
      <c r="M119" s="39"/>
    </row>
    <row r="120" spans="1:13" x14ac:dyDescent="0.25">
      <c r="A120" s="29" t="s">
        <v>51</v>
      </c>
      <c r="B120" s="29" t="s">
        <v>591</v>
      </c>
      <c r="C120" s="29" t="s">
        <v>169</v>
      </c>
      <c r="D120" s="29"/>
      <c r="E120" s="44">
        <v>19185.600000000002</v>
      </c>
      <c r="F120" s="30">
        <f t="shared" si="1"/>
        <v>1.83E-2</v>
      </c>
      <c r="G120" s="29"/>
      <c r="H120" s="29"/>
      <c r="I120" s="29" t="s">
        <v>170</v>
      </c>
      <c r="J120" s="29" t="s">
        <v>171</v>
      </c>
      <c r="K120" s="29" t="s">
        <v>127</v>
      </c>
      <c r="L120" s="29" t="s">
        <v>592</v>
      </c>
      <c r="M120" s="39"/>
    </row>
    <row r="121" spans="1:13" x14ac:dyDescent="0.25">
      <c r="A121" s="29" t="s">
        <v>51</v>
      </c>
      <c r="B121" s="29" t="s">
        <v>593</v>
      </c>
      <c r="C121" s="29" t="s">
        <v>169</v>
      </c>
      <c r="D121" s="29"/>
      <c r="E121" s="44">
        <v>1814.4</v>
      </c>
      <c r="F121" s="30">
        <f t="shared" si="1"/>
        <v>1.6999999999999999E-3</v>
      </c>
      <c r="G121" s="29"/>
      <c r="H121" s="29"/>
      <c r="I121" s="29" t="s">
        <v>170</v>
      </c>
      <c r="J121" s="29" t="s">
        <v>171</v>
      </c>
      <c r="K121" s="29" t="s">
        <v>127</v>
      </c>
      <c r="L121" s="29" t="s">
        <v>594</v>
      </c>
      <c r="M121" s="39"/>
    </row>
    <row r="122" spans="1:13" x14ac:dyDescent="0.25">
      <c r="A122" s="29" t="s">
        <v>51</v>
      </c>
      <c r="B122" s="29" t="s">
        <v>595</v>
      </c>
      <c r="C122" s="29" t="s">
        <v>169</v>
      </c>
      <c r="D122" s="29"/>
      <c r="E122" s="44">
        <v>1814.4</v>
      </c>
      <c r="F122" s="30">
        <f t="shared" si="1"/>
        <v>1.6999999999999999E-3</v>
      </c>
      <c r="G122" s="29"/>
      <c r="H122" s="29"/>
      <c r="I122" s="29" t="s">
        <v>170</v>
      </c>
      <c r="J122" s="29" t="s">
        <v>171</v>
      </c>
      <c r="K122" s="29" t="s">
        <v>127</v>
      </c>
      <c r="L122" s="29" t="s">
        <v>596</v>
      </c>
      <c r="M122" s="39"/>
    </row>
    <row r="123" spans="1:13" x14ac:dyDescent="0.25">
      <c r="A123" s="29" t="s">
        <v>51</v>
      </c>
      <c r="B123" s="29" t="s">
        <v>597</v>
      </c>
      <c r="C123" s="29" t="s">
        <v>169</v>
      </c>
      <c r="D123" s="29"/>
      <c r="E123" s="44">
        <v>26708</v>
      </c>
      <c r="F123" s="30">
        <f t="shared" si="1"/>
        <v>2.5499999999999998E-2</v>
      </c>
      <c r="G123" s="29"/>
      <c r="H123" s="29"/>
      <c r="I123" s="29" t="s">
        <v>170</v>
      </c>
      <c r="J123" s="29" t="s">
        <v>171</v>
      </c>
      <c r="K123" s="29" t="s">
        <v>127</v>
      </c>
      <c r="L123" s="29" t="s">
        <v>598</v>
      </c>
      <c r="M123" s="39"/>
    </row>
    <row r="124" spans="1:13" x14ac:dyDescent="0.25">
      <c r="A124" s="29" t="s">
        <v>51</v>
      </c>
      <c r="B124" s="29" t="s">
        <v>599</v>
      </c>
      <c r="C124" s="29" t="s">
        <v>169</v>
      </c>
      <c r="D124" s="29"/>
      <c r="E124" s="44">
        <v>26716.800000000003</v>
      </c>
      <c r="F124" s="30">
        <f t="shared" si="1"/>
        <v>2.5499999999999998E-2</v>
      </c>
      <c r="G124" s="29"/>
      <c r="H124" s="29"/>
      <c r="I124" s="29" t="s">
        <v>170</v>
      </c>
      <c r="J124" s="29" t="s">
        <v>171</v>
      </c>
      <c r="K124" s="29" t="s">
        <v>127</v>
      </c>
      <c r="L124" s="29" t="s">
        <v>600</v>
      </c>
      <c r="M124" s="39"/>
    </row>
    <row r="125" spans="1:13" x14ac:dyDescent="0.25">
      <c r="A125" s="29" t="s">
        <v>51</v>
      </c>
      <c r="B125" s="29" t="s">
        <v>601</v>
      </c>
      <c r="C125" s="29" t="s">
        <v>169</v>
      </c>
      <c r="D125" s="29"/>
      <c r="E125" s="44">
        <v>1632.8000000000002</v>
      </c>
      <c r="F125" s="30">
        <f t="shared" si="1"/>
        <v>1.6000000000000001E-3</v>
      </c>
      <c r="G125" s="29"/>
      <c r="H125" s="29"/>
      <c r="I125" s="29" t="s">
        <v>170</v>
      </c>
      <c r="J125" s="29" t="s">
        <v>171</v>
      </c>
      <c r="K125" s="29" t="s">
        <v>127</v>
      </c>
      <c r="L125" s="29" t="s">
        <v>602</v>
      </c>
      <c r="M125" s="39"/>
    </row>
    <row r="126" spans="1:13" x14ac:dyDescent="0.25">
      <c r="A126" s="29" t="s">
        <v>51</v>
      </c>
      <c r="B126" s="29" t="s">
        <v>603</v>
      </c>
      <c r="C126" s="29" t="s">
        <v>169</v>
      </c>
      <c r="D126" s="29"/>
      <c r="E126" s="44">
        <v>1632.8000000000002</v>
      </c>
      <c r="F126" s="30">
        <f t="shared" si="1"/>
        <v>1.6000000000000001E-3</v>
      </c>
      <c r="G126" s="29"/>
      <c r="H126" s="29"/>
      <c r="I126" s="29" t="s">
        <v>170</v>
      </c>
      <c r="J126" s="29" t="s">
        <v>171</v>
      </c>
      <c r="K126" s="29" t="s">
        <v>127</v>
      </c>
      <c r="L126" s="29" t="s">
        <v>604</v>
      </c>
      <c r="M126" s="39"/>
    </row>
    <row r="127" spans="1:13" x14ac:dyDescent="0.25">
      <c r="A127" s="29" t="s">
        <v>51</v>
      </c>
      <c r="B127" s="29" t="s">
        <v>605</v>
      </c>
      <c r="C127" s="29" t="s">
        <v>169</v>
      </c>
      <c r="D127" s="29"/>
      <c r="E127" s="44">
        <v>31041.600000000002</v>
      </c>
      <c r="F127" s="30">
        <f t="shared" si="1"/>
        <v>2.9600000000000001E-2</v>
      </c>
      <c r="G127" s="29"/>
      <c r="H127" s="29"/>
      <c r="I127" s="29" t="s">
        <v>170</v>
      </c>
      <c r="J127" s="29" t="s">
        <v>171</v>
      </c>
      <c r="K127" s="29" t="s">
        <v>127</v>
      </c>
      <c r="L127" s="29" t="s">
        <v>606</v>
      </c>
      <c r="M127" s="39"/>
    </row>
    <row r="128" spans="1:13" x14ac:dyDescent="0.25">
      <c r="A128" s="29" t="s">
        <v>51</v>
      </c>
      <c r="B128" s="29" t="s">
        <v>607</v>
      </c>
      <c r="C128" s="29" t="s">
        <v>169</v>
      </c>
      <c r="D128" s="29"/>
      <c r="E128" s="44">
        <v>32688.800000000003</v>
      </c>
      <c r="F128" s="30">
        <f t="shared" si="1"/>
        <v>3.1199999999999999E-2</v>
      </c>
      <c r="G128" s="29"/>
      <c r="H128" s="29"/>
      <c r="I128" s="29" t="s">
        <v>170</v>
      </c>
      <c r="J128" s="29" t="s">
        <v>171</v>
      </c>
      <c r="K128" s="29" t="s">
        <v>127</v>
      </c>
      <c r="L128" s="29" t="s">
        <v>606</v>
      </c>
      <c r="M128" s="39"/>
    </row>
    <row r="129" spans="1:13" x14ac:dyDescent="0.25">
      <c r="A129" s="29" t="s">
        <v>51</v>
      </c>
      <c r="B129" s="29" t="s">
        <v>608</v>
      </c>
      <c r="C129" s="29" t="s">
        <v>169</v>
      </c>
      <c r="D129" s="29"/>
      <c r="E129" s="44">
        <v>4739.2</v>
      </c>
      <c r="F129" s="30">
        <f t="shared" si="1"/>
        <v>4.4999999999999997E-3</v>
      </c>
      <c r="G129" s="29"/>
      <c r="H129" s="29"/>
      <c r="I129" s="29" t="s">
        <v>170</v>
      </c>
      <c r="J129" s="29" t="s">
        <v>178</v>
      </c>
      <c r="K129" s="29" t="s">
        <v>127</v>
      </c>
      <c r="L129" s="29" t="s">
        <v>609</v>
      </c>
      <c r="M129" s="39"/>
    </row>
    <row r="130" spans="1:13" x14ac:dyDescent="0.25">
      <c r="A130" s="29" t="s">
        <v>51</v>
      </c>
      <c r="B130" s="29" t="s">
        <v>610</v>
      </c>
      <c r="C130" s="29" t="s">
        <v>169</v>
      </c>
      <c r="D130" s="29"/>
      <c r="E130" s="44">
        <v>60104.800000000003</v>
      </c>
      <c r="F130" s="30">
        <f t="shared" si="1"/>
        <v>5.7299999999999997E-2</v>
      </c>
      <c r="G130" s="29"/>
      <c r="H130" s="29"/>
      <c r="I130" s="29" t="s">
        <v>170</v>
      </c>
      <c r="J130" s="29" t="s">
        <v>178</v>
      </c>
      <c r="K130" s="29" t="s">
        <v>127</v>
      </c>
      <c r="L130" s="29" t="s">
        <v>611</v>
      </c>
      <c r="M130" s="39"/>
    </row>
    <row r="131" spans="1:13" x14ac:dyDescent="0.25">
      <c r="A131" s="29" t="s">
        <v>51</v>
      </c>
      <c r="B131" s="29" t="s">
        <v>612</v>
      </c>
      <c r="C131" s="29" t="s">
        <v>169</v>
      </c>
      <c r="D131" s="29"/>
      <c r="E131" s="44">
        <v>47150.400000000001</v>
      </c>
      <c r="F131" s="30">
        <f t="shared" ref="F131:F194" si="2">ROUND(E131/1048576,4)</f>
        <v>4.4999999999999998E-2</v>
      </c>
      <c r="G131" s="29"/>
      <c r="H131" s="29"/>
      <c r="I131" s="29" t="s">
        <v>170</v>
      </c>
      <c r="J131" s="29" t="s">
        <v>178</v>
      </c>
      <c r="K131" s="29" t="s">
        <v>127</v>
      </c>
      <c r="L131" s="29" t="s">
        <v>613</v>
      </c>
      <c r="M131" s="39"/>
    </row>
    <row r="132" spans="1:13" x14ac:dyDescent="0.25">
      <c r="A132" s="29" t="s">
        <v>51</v>
      </c>
      <c r="B132" s="29" t="s">
        <v>614</v>
      </c>
      <c r="C132" s="29" t="s">
        <v>169</v>
      </c>
      <c r="D132" s="29"/>
      <c r="E132" s="44">
        <v>0</v>
      </c>
      <c r="F132" s="30">
        <f t="shared" si="2"/>
        <v>0</v>
      </c>
      <c r="G132" s="29"/>
      <c r="H132" s="29"/>
      <c r="I132" s="29" t="s">
        <v>170</v>
      </c>
      <c r="J132" s="29" t="s">
        <v>178</v>
      </c>
      <c r="K132" s="29" t="s">
        <v>127</v>
      </c>
      <c r="L132" s="29" t="s">
        <v>615</v>
      </c>
      <c r="M132" s="39"/>
    </row>
    <row r="133" spans="1:13" x14ac:dyDescent="0.25">
      <c r="A133" s="29" t="s">
        <v>51</v>
      </c>
      <c r="B133" s="29" t="s">
        <v>616</v>
      </c>
      <c r="C133" s="29" t="s">
        <v>169</v>
      </c>
      <c r="D133" s="29"/>
      <c r="E133" s="44">
        <v>1181136.8</v>
      </c>
      <c r="F133" s="30">
        <f t="shared" si="2"/>
        <v>1.1264000000000001</v>
      </c>
      <c r="G133" s="29"/>
      <c r="H133" s="29"/>
      <c r="I133" s="29" t="s">
        <v>170</v>
      </c>
      <c r="J133" s="29" t="s">
        <v>171</v>
      </c>
      <c r="K133" s="29" t="s">
        <v>127</v>
      </c>
      <c r="L133" s="29" t="s">
        <v>617</v>
      </c>
      <c r="M133" s="39"/>
    </row>
    <row r="134" spans="1:13" x14ac:dyDescent="0.25">
      <c r="A134" s="29" t="s">
        <v>51</v>
      </c>
      <c r="B134" s="29" t="s">
        <v>618</v>
      </c>
      <c r="C134" s="29" t="s">
        <v>169</v>
      </c>
      <c r="D134" s="29"/>
      <c r="E134" s="44">
        <v>1183855.2</v>
      </c>
      <c r="F134" s="30">
        <f t="shared" si="2"/>
        <v>1.129</v>
      </c>
      <c r="G134" s="29"/>
      <c r="H134" s="29"/>
      <c r="I134" s="29" t="s">
        <v>170</v>
      </c>
      <c r="J134" s="29" t="s">
        <v>171</v>
      </c>
      <c r="K134" s="29" t="s">
        <v>127</v>
      </c>
      <c r="L134" s="29" t="s">
        <v>617</v>
      </c>
      <c r="M134" s="39"/>
    </row>
    <row r="135" spans="1:13" x14ac:dyDescent="0.25">
      <c r="A135" s="29" t="s">
        <v>51</v>
      </c>
      <c r="B135" s="29" t="s">
        <v>619</v>
      </c>
      <c r="C135" s="29" t="s">
        <v>169</v>
      </c>
      <c r="D135" s="29"/>
      <c r="E135" s="44">
        <v>0</v>
      </c>
      <c r="F135" s="30">
        <f t="shared" si="2"/>
        <v>0</v>
      </c>
      <c r="G135" s="29"/>
      <c r="H135" s="29"/>
      <c r="I135" s="29" t="s">
        <v>170</v>
      </c>
      <c r="J135" s="29" t="s">
        <v>178</v>
      </c>
      <c r="K135" s="29" t="s">
        <v>127</v>
      </c>
      <c r="L135" s="29" t="s">
        <v>620</v>
      </c>
      <c r="M135" s="39"/>
    </row>
    <row r="136" spans="1:13" x14ac:dyDescent="0.25">
      <c r="A136" s="29" t="s">
        <v>51</v>
      </c>
      <c r="B136" s="29" t="s">
        <v>621</v>
      </c>
      <c r="C136" s="29" t="s">
        <v>169</v>
      </c>
      <c r="D136" s="29"/>
      <c r="E136" s="44">
        <v>658.40000000000009</v>
      </c>
      <c r="F136" s="30">
        <f t="shared" si="2"/>
        <v>5.9999999999999995E-4</v>
      </c>
      <c r="G136" s="29"/>
      <c r="H136" s="29"/>
      <c r="I136" s="29" t="s">
        <v>170</v>
      </c>
      <c r="J136" s="29" t="s">
        <v>171</v>
      </c>
      <c r="K136" s="29" t="s">
        <v>127</v>
      </c>
      <c r="L136" s="29" t="s">
        <v>622</v>
      </c>
      <c r="M136" s="39"/>
    </row>
    <row r="137" spans="1:13" x14ac:dyDescent="0.25">
      <c r="A137" s="29" t="s">
        <v>51</v>
      </c>
      <c r="B137" s="29" t="s">
        <v>623</v>
      </c>
      <c r="C137" s="29" t="s">
        <v>169</v>
      </c>
      <c r="D137" s="29"/>
      <c r="E137" s="44">
        <v>30770.400000000001</v>
      </c>
      <c r="F137" s="30">
        <f t="shared" si="2"/>
        <v>2.93E-2</v>
      </c>
      <c r="G137" s="29"/>
      <c r="H137" s="29"/>
      <c r="I137" s="29" t="s">
        <v>170</v>
      </c>
      <c r="J137" s="29" t="s">
        <v>178</v>
      </c>
      <c r="K137" s="29" t="s">
        <v>127</v>
      </c>
      <c r="L137" s="29" t="s">
        <v>624</v>
      </c>
      <c r="M137" s="39"/>
    </row>
    <row r="138" spans="1:13" x14ac:dyDescent="0.25">
      <c r="A138" s="29" t="s">
        <v>51</v>
      </c>
      <c r="B138" s="29" t="s">
        <v>625</v>
      </c>
      <c r="C138" s="29" t="s">
        <v>169</v>
      </c>
      <c r="D138" s="29"/>
      <c r="E138" s="45">
        <v>37112765</v>
      </c>
      <c r="F138" s="30">
        <f t="shared" si="2"/>
        <v>35.393500000000003</v>
      </c>
      <c r="G138" s="29"/>
      <c r="H138" s="29"/>
      <c r="I138" s="29" t="s">
        <v>170</v>
      </c>
      <c r="J138" s="29" t="s">
        <v>171</v>
      </c>
      <c r="K138" s="29" t="s">
        <v>127</v>
      </c>
      <c r="L138" s="29" t="s">
        <v>626</v>
      </c>
      <c r="M138" s="39"/>
    </row>
    <row r="139" spans="1:13" x14ac:dyDescent="0.25">
      <c r="A139" s="29" t="s">
        <v>51</v>
      </c>
      <c r="B139" s="29" t="s">
        <v>627</v>
      </c>
      <c r="C139" s="29" t="s">
        <v>169</v>
      </c>
      <c r="D139" s="29"/>
      <c r="E139" s="44">
        <v>232</v>
      </c>
      <c r="F139" s="30">
        <f t="shared" si="2"/>
        <v>2.0000000000000001E-4</v>
      </c>
      <c r="G139" s="29"/>
      <c r="H139" s="29"/>
      <c r="I139" s="29" t="s">
        <v>170</v>
      </c>
      <c r="J139" s="29" t="s">
        <v>171</v>
      </c>
      <c r="K139" s="29" t="s">
        <v>127</v>
      </c>
      <c r="L139" s="29" t="s">
        <v>628</v>
      </c>
      <c r="M139" s="39"/>
    </row>
    <row r="140" spans="1:13" x14ac:dyDescent="0.25">
      <c r="A140" s="29" t="s">
        <v>51</v>
      </c>
      <c r="B140" s="29" t="s">
        <v>629</v>
      </c>
      <c r="C140" s="29" t="s">
        <v>169</v>
      </c>
      <c r="D140" s="29"/>
      <c r="E140" s="44">
        <v>18620</v>
      </c>
      <c r="F140" s="30">
        <f t="shared" si="2"/>
        <v>1.78E-2</v>
      </c>
      <c r="G140" s="29"/>
      <c r="H140" s="29"/>
      <c r="I140" s="29" t="s">
        <v>170</v>
      </c>
      <c r="J140" s="29" t="s">
        <v>171</v>
      </c>
      <c r="K140" s="29" t="s">
        <v>127</v>
      </c>
      <c r="L140" s="29" t="s">
        <v>630</v>
      </c>
      <c r="M140" s="39"/>
    </row>
    <row r="141" spans="1:13" x14ac:dyDescent="0.25">
      <c r="A141" s="29" t="s">
        <v>51</v>
      </c>
      <c r="B141" s="29" t="s">
        <v>631</v>
      </c>
      <c r="C141" s="29" t="s">
        <v>169</v>
      </c>
      <c r="D141" s="29"/>
      <c r="E141" s="44">
        <v>340</v>
      </c>
      <c r="F141" s="30">
        <f t="shared" si="2"/>
        <v>2.9999999999999997E-4</v>
      </c>
      <c r="G141" s="29"/>
      <c r="H141" s="29"/>
      <c r="I141" s="29" t="s">
        <v>170</v>
      </c>
      <c r="J141" s="29" t="s">
        <v>178</v>
      </c>
      <c r="K141" s="29" t="s">
        <v>127</v>
      </c>
      <c r="L141" s="29" t="s">
        <v>632</v>
      </c>
      <c r="M141" s="39"/>
    </row>
    <row r="142" spans="1:13" x14ac:dyDescent="0.25">
      <c r="A142" s="29" t="s">
        <v>51</v>
      </c>
      <c r="B142" s="29" t="s">
        <v>633</v>
      </c>
      <c r="C142" s="29" t="s">
        <v>169</v>
      </c>
      <c r="D142" s="29"/>
      <c r="E142" s="44">
        <v>925076884.80000007</v>
      </c>
      <c r="F142" s="30">
        <f t="shared" si="2"/>
        <v>882.22209999999995</v>
      </c>
      <c r="G142" s="29"/>
      <c r="H142" s="29"/>
      <c r="I142" s="29" t="s">
        <v>170</v>
      </c>
      <c r="J142" s="29" t="s">
        <v>178</v>
      </c>
      <c r="K142" s="29" t="s">
        <v>127</v>
      </c>
      <c r="L142" s="29" t="s">
        <v>634</v>
      </c>
      <c r="M142" s="39"/>
    </row>
    <row r="143" spans="1:13" x14ac:dyDescent="0.25">
      <c r="A143" s="29" t="s">
        <v>51</v>
      </c>
      <c r="B143" s="29" t="s">
        <v>635</v>
      </c>
      <c r="C143" s="29" t="s">
        <v>169</v>
      </c>
      <c r="D143" s="29"/>
      <c r="E143" s="44">
        <v>967170348.80000007</v>
      </c>
      <c r="F143" s="30">
        <f t="shared" si="2"/>
        <v>922.3655</v>
      </c>
      <c r="G143" s="29"/>
      <c r="H143" s="29"/>
      <c r="I143" s="29" t="s">
        <v>170</v>
      </c>
      <c r="J143" s="29" t="s">
        <v>178</v>
      </c>
      <c r="K143" s="29" t="s">
        <v>127</v>
      </c>
      <c r="L143" s="29" t="s">
        <v>636</v>
      </c>
      <c r="M143" s="39"/>
    </row>
    <row r="144" spans="1:13" x14ac:dyDescent="0.25">
      <c r="A144" s="29" t="s">
        <v>51</v>
      </c>
      <c r="B144" s="29" t="s">
        <v>637</v>
      </c>
      <c r="C144" s="29" t="s">
        <v>169</v>
      </c>
      <c r="D144" s="29"/>
      <c r="E144" s="44">
        <v>911103590.4000001</v>
      </c>
      <c r="F144" s="30">
        <f t="shared" si="2"/>
        <v>868.89610000000005</v>
      </c>
      <c r="G144" s="29"/>
      <c r="H144" s="29"/>
      <c r="I144" s="29" t="s">
        <v>170</v>
      </c>
      <c r="J144" s="29" t="s">
        <v>178</v>
      </c>
      <c r="K144" s="29" t="s">
        <v>127</v>
      </c>
      <c r="L144" s="29" t="s">
        <v>638</v>
      </c>
      <c r="M144" s="39"/>
    </row>
    <row r="145" spans="1:13" x14ac:dyDescent="0.25">
      <c r="A145" s="29" t="s">
        <v>51</v>
      </c>
      <c r="B145" s="29" t="s">
        <v>639</v>
      </c>
      <c r="C145" s="29" t="s">
        <v>169</v>
      </c>
      <c r="D145" s="29"/>
      <c r="E145" s="44">
        <v>14912713280.800001</v>
      </c>
      <c r="F145" s="30">
        <f t="shared" si="2"/>
        <v>14221.8716</v>
      </c>
      <c r="G145" s="29"/>
      <c r="H145" s="29"/>
      <c r="I145" s="29" t="s">
        <v>170</v>
      </c>
      <c r="J145" s="29" t="s">
        <v>178</v>
      </c>
      <c r="K145" s="29" t="s">
        <v>127</v>
      </c>
      <c r="L145" s="29" t="s">
        <v>640</v>
      </c>
      <c r="M145" s="39"/>
    </row>
    <row r="146" spans="1:13" x14ac:dyDescent="0.25">
      <c r="A146" s="29" t="s">
        <v>51</v>
      </c>
      <c r="B146" s="29" t="s">
        <v>641</v>
      </c>
      <c r="C146" s="29" t="s">
        <v>169</v>
      </c>
      <c r="D146" s="29"/>
      <c r="E146" s="44">
        <v>34759.200000000004</v>
      </c>
      <c r="F146" s="30">
        <f t="shared" si="2"/>
        <v>3.3099999999999997E-2</v>
      </c>
      <c r="G146" s="29"/>
      <c r="H146" s="29"/>
      <c r="I146" s="29" t="s">
        <v>170</v>
      </c>
      <c r="J146" s="29" t="s">
        <v>171</v>
      </c>
      <c r="K146" s="29" t="s">
        <v>127</v>
      </c>
      <c r="L146" s="29" t="s">
        <v>642</v>
      </c>
      <c r="M146" s="39"/>
    </row>
    <row r="147" spans="1:13" x14ac:dyDescent="0.25">
      <c r="A147" s="29" t="s">
        <v>51</v>
      </c>
      <c r="B147" s="29" t="s">
        <v>643</v>
      </c>
      <c r="C147" s="29" t="s">
        <v>169</v>
      </c>
      <c r="D147" s="29"/>
      <c r="E147" s="44">
        <v>1740</v>
      </c>
      <c r="F147" s="30">
        <f t="shared" si="2"/>
        <v>1.6999999999999999E-3</v>
      </c>
      <c r="G147" s="29"/>
      <c r="H147" s="29"/>
      <c r="I147" s="29" t="s">
        <v>170</v>
      </c>
      <c r="J147" s="29" t="s">
        <v>171</v>
      </c>
      <c r="K147" s="29" t="s">
        <v>127</v>
      </c>
      <c r="L147" s="29" t="s">
        <v>644</v>
      </c>
      <c r="M147" s="39"/>
    </row>
    <row r="148" spans="1:13" x14ac:dyDescent="0.25">
      <c r="A148" s="29" t="s">
        <v>51</v>
      </c>
      <c r="B148" s="29" t="s">
        <v>645</v>
      </c>
      <c r="C148" s="29" t="s">
        <v>169</v>
      </c>
      <c r="D148" s="29"/>
      <c r="E148" s="44">
        <v>2091.2000000000003</v>
      </c>
      <c r="F148" s="30">
        <f t="shared" si="2"/>
        <v>2E-3</v>
      </c>
      <c r="G148" s="29"/>
      <c r="H148" s="29"/>
      <c r="I148" s="29" t="s">
        <v>170</v>
      </c>
      <c r="J148" s="29" t="s">
        <v>171</v>
      </c>
      <c r="K148" s="29" t="s">
        <v>127</v>
      </c>
      <c r="L148" s="29" t="s">
        <v>646</v>
      </c>
      <c r="M148" s="39"/>
    </row>
    <row r="149" spans="1:13" x14ac:dyDescent="0.25">
      <c r="A149" s="29" t="s">
        <v>51</v>
      </c>
      <c r="B149" s="29" t="s">
        <v>647</v>
      </c>
      <c r="C149" s="29" t="s">
        <v>169</v>
      </c>
      <c r="D149" s="29"/>
      <c r="E149" s="44">
        <v>1329114.4000000001</v>
      </c>
      <c r="F149" s="30">
        <f t="shared" si="2"/>
        <v>1.2675000000000001</v>
      </c>
      <c r="G149" s="29"/>
      <c r="H149" s="29"/>
      <c r="I149" s="29" t="s">
        <v>170</v>
      </c>
      <c r="J149" s="29" t="s">
        <v>171</v>
      </c>
      <c r="K149" s="29" t="s">
        <v>127</v>
      </c>
      <c r="L149" s="29" t="s">
        <v>648</v>
      </c>
      <c r="M149" s="39"/>
    </row>
    <row r="150" spans="1:13" x14ac:dyDescent="0.25">
      <c r="A150" s="29" t="s">
        <v>51</v>
      </c>
      <c r="B150" s="29" t="s">
        <v>649</v>
      </c>
      <c r="C150" s="29" t="s">
        <v>169</v>
      </c>
      <c r="D150" s="29"/>
      <c r="E150" s="44">
        <v>68420221.600000009</v>
      </c>
      <c r="F150" s="30">
        <f t="shared" si="2"/>
        <v>65.250600000000006</v>
      </c>
      <c r="G150" s="29"/>
      <c r="H150" s="29"/>
      <c r="I150" s="29" t="s">
        <v>170</v>
      </c>
      <c r="J150" s="29" t="s">
        <v>171</v>
      </c>
      <c r="K150" s="29" t="s">
        <v>127</v>
      </c>
      <c r="L150" s="29" t="s">
        <v>650</v>
      </c>
      <c r="M150" s="39"/>
    </row>
    <row r="151" spans="1:13" x14ac:dyDescent="0.25">
      <c r="A151" s="29" t="s">
        <v>51</v>
      </c>
      <c r="B151" s="29" t="s">
        <v>651</v>
      </c>
      <c r="C151" s="29" t="s">
        <v>169</v>
      </c>
      <c r="D151" s="29"/>
      <c r="E151" s="44">
        <v>2088845.6</v>
      </c>
      <c r="F151" s="30">
        <f t="shared" si="2"/>
        <v>1.9921</v>
      </c>
      <c r="G151" s="29"/>
      <c r="H151" s="29"/>
      <c r="I151" s="29" t="s">
        <v>170</v>
      </c>
      <c r="J151" s="29" t="s">
        <v>171</v>
      </c>
      <c r="K151" s="29" t="s">
        <v>127</v>
      </c>
      <c r="L151" s="29" t="s">
        <v>652</v>
      </c>
      <c r="M151" s="39"/>
    </row>
    <row r="152" spans="1:13" x14ac:dyDescent="0.25">
      <c r="A152" s="29" t="s">
        <v>51</v>
      </c>
      <c r="B152" s="29" t="s">
        <v>653</v>
      </c>
      <c r="C152" s="29" t="s">
        <v>169</v>
      </c>
      <c r="D152" s="29"/>
      <c r="E152" s="44">
        <v>1392977.6</v>
      </c>
      <c r="F152" s="30">
        <f t="shared" si="2"/>
        <v>1.3284</v>
      </c>
      <c r="G152" s="29"/>
      <c r="H152" s="29"/>
      <c r="I152" s="29" t="s">
        <v>170</v>
      </c>
      <c r="J152" s="29" t="s">
        <v>171</v>
      </c>
      <c r="K152" s="29" t="s">
        <v>127</v>
      </c>
      <c r="L152" s="29" t="s">
        <v>654</v>
      </c>
      <c r="M152" s="39"/>
    </row>
    <row r="153" spans="1:13" x14ac:dyDescent="0.25">
      <c r="A153" s="29" t="s">
        <v>51</v>
      </c>
      <c r="B153" s="29" t="s">
        <v>655</v>
      </c>
      <c r="C153" s="29" t="s">
        <v>169</v>
      </c>
      <c r="D153" s="29"/>
      <c r="E153" s="44">
        <v>239865.60000000001</v>
      </c>
      <c r="F153" s="30">
        <f t="shared" si="2"/>
        <v>0.2288</v>
      </c>
      <c r="G153" s="29"/>
      <c r="H153" s="29"/>
      <c r="I153" s="29" t="s">
        <v>170</v>
      </c>
      <c r="J153" s="29" t="s">
        <v>171</v>
      </c>
      <c r="K153" s="29" t="s">
        <v>127</v>
      </c>
      <c r="L153" s="29" t="s">
        <v>656</v>
      </c>
      <c r="M153" s="39"/>
    </row>
    <row r="154" spans="1:13" x14ac:dyDescent="0.25">
      <c r="A154" s="29" t="s">
        <v>51</v>
      </c>
      <c r="B154" s="29" t="s">
        <v>657</v>
      </c>
      <c r="C154" s="29" t="s">
        <v>169</v>
      </c>
      <c r="D154" s="29"/>
      <c r="E154" s="44">
        <v>112160</v>
      </c>
      <c r="F154" s="30">
        <f t="shared" si="2"/>
        <v>0.107</v>
      </c>
      <c r="G154" s="29"/>
      <c r="H154" s="29"/>
      <c r="I154" s="29" t="s">
        <v>170</v>
      </c>
      <c r="J154" s="29" t="s">
        <v>171</v>
      </c>
      <c r="K154" s="29" t="s">
        <v>127</v>
      </c>
      <c r="L154" s="29" t="s">
        <v>658</v>
      </c>
      <c r="M154" s="39"/>
    </row>
    <row r="155" spans="1:13" x14ac:dyDescent="0.25">
      <c r="A155" s="29" t="s">
        <v>51</v>
      </c>
      <c r="B155" s="29" t="s">
        <v>659</v>
      </c>
      <c r="C155" s="29" t="s">
        <v>169</v>
      </c>
      <c r="D155" s="29"/>
      <c r="E155" s="44">
        <v>3320455640</v>
      </c>
      <c r="F155" s="30">
        <f t="shared" si="2"/>
        <v>3166.6333</v>
      </c>
      <c r="G155" s="29"/>
      <c r="H155" s="29"/>
      <c r="I155" s="29" t="s">
        <v>170</v>
      </c>
      <c r="J155" s="29" t="s">
        <v>178</v>
      </c>
      <c r="K155" s="29" t="s">
        <v>127</v>
      </c>
      <c r="L155" s="29" t="s">
        <v>660</v>
      </c>
      <c r="M155" s="39"/>
    </row>
    <row r="156" spans="1:13" x14ac:dyDescent="0.25">
      <c r="A156" s="29" t="s">
        <v>51</v>
      </c>
      <c r="B156" s="29" t="s">
        <v>661</v>
      </c>
      <c r="C156" s="29" t="s">
        <v>169</v>
      </c>
      <c r="D156" s="29"/>
      <c r="E156" s="44">
        <v>53788.800000000003</v>
      </c>
      <c r="F156" s="30">
        <f t="shared" si="2"/>
        <v>5.1299999999999998E-2</v>
      </c>
      <c r="G156" s="29"/>
      <c r="H156" s="29"/>
      <c r="I156" s="29" t="s">
        <v>170</v>
      </c>
      <c r="J156" s="29" t="s">
        <v>171</v>
      </c>
      <c r="K156" s="29" t="s">
        <v>127</v>
      </c>
      <c r="L156" s="29" t="s">
        <v>662</v>
      </c>
      <c r="M156" s="39"/>
    </row>
    <row r="157" spans="1:13" x14ac:dyDescent="0.25">
      <c r="A157" s="29" t="s">
        <v>51</v>
      </c>
      <c r="B157" s="29" t="s">
        <v>663</v>
      </c>
      <c r="C157" s="29" t="s">
        <v>169</v>
      </c>
      <c r="D157" s="29"/>
      <c r="E157" s="44">
        <v>78567.199999999997</v>
      </c>
      <c r="F157" s="30">
        <f t="shared" si="2"/>
        <v>7.4899999999999994E-2</v>
      </c>
      <c r="G157" s="29"/>
      <c r="H157" s="29"/>
      <c r="I157" s="29" t="s">
        <v>170</v>
      </c>
      <c r="J157" s="29" t="s">
        <v>171</v>
      </c>
      <c r="K157" s="29" t="s">
        <v>127</v>
      </c>
      <c r="L157" s="29" t="s">
        <v>664</v>
      </c>
      <c r="M157" s="39"/>
    </row>
    <row r="158" spans="1:13" x14ac:dyDescent="0.25">
      <c r="A158" s="29" t="s">
        <v>51</v>
      </c>
      <c r="B158" s="29" t="s">
        <v>665</v>
      </c>
      <c r="C158" s="29" t="s">
        <v>169</v>
      </c>
      <c r="D158" s="29"/>
      <c r="E158" s="44">
        <v>4966.4000000000005</v>
      </c>
      <c r="F158" s="30">
        <f t="shared" si="2"/>
        <v>4.7000000000000002E-3</v>
      </c>
      <c r="G158" s="29"/>
      <c r="H158" s="29"/>
      <c r="I158" s="29" t="s">
        <v>170</v>
      </c>
      <c r="J158" s="29" t="s">
        <v>171</v>
      </c>
      <c r="K158" s="29" t="s">
        <v>127</v>
      </c>
      <c r="L158" s="29" t="s">
        <v>666</v>
      </c>
      <c r="M158" s="39"/>
    </row>
    <row r="159" spans="1:13" x14ac:dyDescent="0.25">
      <c r="A159" s="29" t="s">
        <v>51</v>
      </c>
      <c r="B159" s="29" t="s">
        <v>667</v>
      </c>
      <c r="C159" s="29" t="s">
        <v>169</v>
      </c>
      <c r="D159" s="29"/>
      <c r="E159" s="44">
        <v>14188060812.800001</v>
      </c>
      <c r="F159" s="30">
        <f t="shared" si="2"/>
        <v>13530.789199999999</v>
      </c>
      <c r="G159" s="29"/>
      <c r="H159" s="29"/>
      <c r="I159" s="29" t="s">
        <v>170</v>
      </c>
      <c r="J159" s="29" t="s">
        <v>178</v>
      </c>
      <c r="K159" s="29" t="s">
        <v>127</v>
      </c>
      <c r="L159" s="29" t="s">
        <v>668</v>
      </c>
      <c r="M159" s="39"/>
    </row>
    <row r="160" spans="1:13" x14ac:dyDescent="0.25">
      <c r="A160" s="29" t="s">
        <v>51</v>
      </c>
      <c r="B160" s="29" t="s">
        <v>669</v>
      </c>
      <c r="C160" s="29" t="s">
        <v>169</v>
      </c>
      <c r="D160" s="29"/>
      <c r="E160" s="44">
        <v>162539.20000000001</v>
      </c>
      <c r="F160" s="30">
        <f t="shared" si="2"/>
        <v>0.155</v>
      </c>
      <c r="G160" s="29"/>
      <c r="H160" s="29"/>
      <c r="I160" s="29" t="s">
        <v>170</v>
      </c>
      <c r="J160" s="29" t="s">
        <v>171</v>
      </c>
      <c r="K160" s="29" t="s">
        <v>127</v>
      </c>
      <c r="L160" s="29" t="s">
        <v>670</v>
      </c>
      <c r="M160" s="39"/>
    </row>
    <row r="161" spans="1:13" x14ac:dyDescent="0.25">
      <c r="A161" s="29" t="s">
        <v>51</v>
      </c>
      <c r="B161" s="29" t="s">
        <v>671</v>
      </c>
      <c r="C161" s="29" t="s">
        <v>169</v>
      </c>
      <c r="D161" s="29"/>
      <c r="E161" s="44">
        <v>47248168.800000004</v>
      </c>
      <c r="F161" s="30">
        <f t="shared" si="2"/>
        <v>45.059399999999997</v>
      </c>
      <c r="G161" s="29"/>
      <c r="H161" s="29"/>
      <c r="I161" s="29" t="s">
        <v>170</v>
      </c>
      <c r="J161" s="29" t="s">
        <v>171</v>
      </c>
      <c r="K161" s="29" t="s">
        <v>127</v>
      </c>
      <c r="L161" s="29" t="s">
        <v>672</v>
      </c>
      <c r="M161" s="39"/>
    </row>
    <row r="162" spans="1:13" x14ac:dyDescent="0.25">
      <c r="A162" s="29" t="s">
        <v>51</v>
      </c>
      <c r="B162" s="29" t="s">
        <v>673</v>
      </c>
      <c r="C162" s="29" t="s">
        <v>169</v>
      </c>
      <c r="D162" s="29"/>
      <c r="E162" s="44">
        <v>19206.400000000001</v>
      </c>
      <c r="F162" s="30">
        <f t="shared" si="2"/>
        <v>1.83E-2</v>
      </c>
      <c r="G162" s="29"/>
      <c r="H162" s="29"/>
      <c r="I162" s="29" t="s">
        <v>170</v>
      </c>
      <c r="J162" s="29" t="s">
        <v>171</v>
      </c>
      <c r="K162" s="29" t="s">
        <v>127</v>
      </c>
      <c r="L162" s="29" t="s">
        <v>674</v>
      </c>
      <c r="M162" s="39"/>
    </row>
    <row r="163" spans="1:13" x14ac:dyDescent="0.25">
      <c r="A163" s="29" t="s">
        <v>51</v>
      </c>
      <c r="B163" s="29" t="s">
        <v>675</v>
      </c>
      <c r="C163" s="29" t="s">
        <v>169</v>
      </c>
      <c r="D163" s="29"/>
      <c r="E163" s="44">
        <v>117308285.60000001</v>
      </c>
      <c r="F163" s="30">
        <f t="shared" si="2"/>
        <v>111.87390000000001</v>
      </c>
      <c r="G163" s="29"/>
      <c r="H163" s="29"/>
      <c r="I163" s="29" t="s">
        <v>170</v>
      </c>
      <c r="J163" s="29" t="s">
        <v>171</v>
      </c>
      <c r="K163" s="29" t="s">
        <v>127</v>
      </c>
      <c r="L163" s="29" t="s">
        <v>676</v>
      </c>
      <c r="M163" s="39"/>
    </row>
    <row r="164" spans="1:13" x14ac:dyDescent="0.25">
      <c r="A164" s="29" t="s">
        <v>51</v>
      </c>
      <c r="B164" s="29" t="s">
        <v>677</v>
      </c>
      <c r="C164" s="29" t="s">
        <v>169</v>
      </c>
      <c r="D164" s="29"/>
      <c r="E164" s="44">
        <v>6643249063.2000008</v>
      </c>
      <c r="F164" s="30">
        <f t="shared" si="2"/>
        <v>6335.4960000000001</v>
      </c>
      <c r="G164" s="29"/>
      <c r="H164" s="29"/>
      <c r="I164" s="29" t="s">
        <v>170</v>
      </c>
      <c r="J164" s="29" t="s">
        <v>171</v>
      </c>
      <c r="K164" s="29" t="s">
        <v>127</v>
      </c>
      <c r="L164" s="29" t="s">
        <v>678</v>
      </c>
      <c r="M164" s="39"/>
    </row>
    <row r="165" spans="1:13" x14ac:dyDescent="0.25">
      <c r="A165" s="29" t="s">
        <v>51</v>
      </c>
      <c r="B165" s="29" t="s">
        <v>679</v>
      </c>
      <c r="C165" s="29" t="s">
        <v>169</v>
      </c>
      <c r="D165" s="29"/>
      <c r="E165" s="44">
        <v>256549.6</v>
      </c>
      <c r="F165" s="30">
        <f t="shared" si="2"/>
        <v>0.2447</v>
      </c>
      <c r="G165" s="29"/>
      <c r="H165" s="29"/>
      <c r="I165" s="29" t="s">
        <v>170</v>
      </c>
      <c r="J165" s="29" t="s">
        <v>171</v>
      </c>
      <c r="K165" s="29" t="s">
        <v>127</v>
      </c>
      <c r="L165" s="29" t="s">
        <v>680</v>
      </c>
      <c r="M165" s="39"/>
    </row>
    <row r="166" spans="1:13" x14ac:dyDescent="0.25">
      <c r="A166" s="29" t="s">
        <v>51</v>
      </c>
      <c r="B166" s="29" t="s">
        <v>681</v>
      </c>
      <c r="C166" s="29" t="s">
        <v>169</v>
      </c>
      <c r="D166" s="29"/>
      <c r="E166" s="44">
        <v>177.60000000000002</v>
      </c>
      <c r="F166" s="30">
        <f t="shared" si="2"/>
        <v>2.0000000000000001E-4</v>
      </c>
      <c r="G166" s="29"/>
      <c r="H166" s="29"/>
      <c r="I166" s="29" t="s">
        <v>170</v>
      </c>
      <c r="J166" s="29" t="s">
        <v>171</v>
      </c>
      <c r="K166" s="29" t="s">
        <v>127</v>
      </c>
      <c r="L166" s="29" t="s">
        <v>682</v>
      </c>
      <c r="M166" s="39"/>
    </row>
    <row r="167" spans="1:13" x14ac:dyDescent="0.25">
      <c r="A167" s="29" t="s">
        <v>51</v>
      </c>
      <c r="B167" s="29" t="s">
        <v>683</v>
      </c>
      <c r="C167" s="29" t="s">
        <v>169</v>
      </c>
      <c r="D167" s="29"/>
      <c r="E167" s="44">
        <v>99.2</v>
      </c>
      <c r="F167" s="30">
        <f t="shared" si="2"/>
        <v>1E-4</v>
      </c>
      <c r="G167" s="29"/>
      <c r="H167" s="29"/>
      <c r="I167" s="29" t="s">
        <v>170</v>
      </c>
      <c r="J167" s="29" t="s">
        <v>171</v>
      </c>
      <c r="K167" s="29" t="s">
        <v>127</v>
      </c>
      <c r="L167" s="29" t="s">
        <v>684</v>
      </c>
      <c r="M167" s="39"/>
    </row>
    <row r="168" spans="1:13" x14ac:dyDescent="0.25">
      <c r="A168" s="29" t="s">
        <v>51</v>
      </c>
      <c r="B168" s="29" t="s">
        <v>685</v>
      </c>
      <c r="C168" s="29" t="s">
        <v>169</v>
      </c>
      <c r="D168" s="29"/>
      <c r="E168" s="44">
        <v>64</v>
      </c>
      <c r="F168" s="30">
        <f t="shared" si="2"/>
        <v>1E-4</v>
      </c>
      <c r="G168" s="29"/>
      <c r="H168" s="29"/>
      <c r="I168" s="29" t="s">
        <v>170</v>
      </c>
      <c r="J168" s="29" t="s">
        <v>171</v>
      </c>
      <c r="K168" s="29" t="s">
        <v>127</v>
      </c>
      <c r="L168" s="29" t="s">
        <v>686</v>
      </c>
      <c r="M168" s="39"/>
    </row>
    <row r="169" spans="1:13" x14ac:dyDescent="0.25">
      <c r="A169" s="29" t="s">
        <v>51</v>
      </c>
      <c r="B169" s="29" t="s">
        <v>687</v>
      </c>
      <c r="C169" s="29" t="s">
        <v>169</v>
      </c>
      <c r="D169" s="29"/>
      <c r="E169" s="44">
        <v>1736</v>
      </c>
      <c r="F169" s="30">
        <f t="shared" si="2"/>
        <v>1.6999999999999999E-3</v>
      </c>
      <c r="G169" s="29"/>
      <c r="H169" s="29"/>
      <c r="I169" s="29" t="s">
        <v>170</v>
      </c>
      <c r="J169" s="29" t="s">
        <v>171</v>
      </c>
      <c r="K169" s="29" t="s">
        <v>127</v>
      </c>
      <c r="L169" s="29" t="s">
        <v>688</v>
      </c>
      <c r="M169" s="39"/>
    </row>
    <row r="170" spans="1:13" x14ac:dyDescent="0.25">
      <c r="A170" s="29" t="s">
        <v>51</v>
      </c>
      <c r="B170" s="29" t="s">
        <v>689</v>
      </c>
      <c r="C170" s="29" t="s">
        <v>169</v>
      </c>
      <c r="D170" s="29"/>
      <c r="E170" s="44">
        <v>9264417744.8000011</v>
      </c>
      <c r="F170" s="30">
        <f t="shared" si="2"/>
        <v>8835.2373000000007</v>
      </c>
      <c r="G170" s="29"/>
      <c r="H170" s="29"/>
      <c r="I170" s="29" t="s">
        <v>170</v>
      </c>
      <c r="J170" s="29" t="s">
        <v>171</v>
      </c>
      <c r="K170" s="29" t="s">
        <v>127</v>
      </c>
      <c r="L170" s="29" t="s">
        <v>690</v>
      </c>
      <c r="M170" s="39"/>
    </row>
    <row r="171" spans="1:13" x14ac:dyDescent="0.25">
      <c r="A171" s="29" t="s">
        <v>51</v>
      </c>
      <c r="B171" s="29" t="s">
        <v>691</v>
      </c>
      <c r="C171" s="29" t="s">
        <v>169</v>
      </c>
      <c r="D171" s="29"/>
      <c r="E171" s="44">
        <v>4540.8</v>
      </c>
      <c r="F171" s="30">
        <f t="shared" si="2"/>
        <v>4.3E-3</v>
      </c>
      <c r="G171" s="29"/>
      <c r="H171" s="29"/>
      <c r="I171" s="29" t="s">
        <v>170</v>
      </c>
      <c r="J171" s="29" t="s">
        <v>178</v>
      </c>
      <c r="K171" s="29" t="s">
        <v>127</v>
      </c>
      <c r="L171" s="29" t="s">
        <v>692</v>
      </c>
      <c r="M171" s="39"/>
    </row>
    <row r="172" spans="1:13" x14ac:dyDescent="0.25">
      <c r="A172" s="29" t="s">
        <v>51</v>
      </c>
      <c r="B172" s="29" t="s">
        <v>693</v>
      </c>
      <c r="C172" s="29" t="s">
        <v>169</v>
      </c>
      <c r="D172" s="29"/>
      <c r="E172" s="44">
        <v>43292.800000000003</v>
      </c>
      <c r="F172" s="30">
        <f t="shared" si="2"/>
        <v>4.1300000000000003E-2</v>
      </c>
      <c r="G172" s="29"/>
      <c r="H172" s="29"/>
      <c r="I172" s="29" t="s">
        <v>170</v>
      </c>
      <c r="J172" s="29" t="s">
        <v>178</v>
      </c>
      <c r="K172" s="29" t="s">
        <v>127</v>
      </c>
      <c r="L172" s="29" t="s">
        <v>694</v>
      </c>
      <c r="M172" s="39"/>
    </row>
    <row r="173" spans="1:13" x14ac:dyDescent="0.25">
      <c r="A173" s="29" t="s">
        <v>51</v>
      </c>
      <c r="B173" s="29" t="s">
        <v>695</v>
      </c>
      <c r="C173" s="29" t="s">
        <v>169</v>
      </c>
      <c r="D173" s="29"/>
      <c r="E173" s="44">
        <v>33360.800000000003</v>
      </c>
      <c r="F173" s="30">
        <f t="shared" si="2"/>
        <v>3.1800000000000002E-2</v>
      </c>
      <c r="G173" s="29"/>
      <c r="H173" s="29"/>
      <c r="I173" s="29" t="s">
        <v>170</v>
      </c>
      <c r="J173" s="29" t="s">
        <v>178</v>
      </c>
      <c r="K173" s="29" t="s">
        <v>127</v>
      </c>
      <c r="L173" s="29" t="s">
        <v>696</v>
      </c>
      <c r="M173" s="39"/>
    </row>
    <row r="174" spans="1:13" x14ac:dyDescent="0.25">
      <c r="A174" s="29" t="s">
        <v>51</v>
      </c>
      <c r="B174" s="29" t="s">
        <v>697</v>
      </c>
      <c r="C174" s="29" t="s">
        <v>169</v>
      </c>
      <c r="D174" s="29"/>
      <c r="E174" s="44">
        <v>127420</v>
      </c>
      <c r="F174" s="30">
        <f t="shared" si="2"/>
        <v>0.1215</v>
      </c>
      <c r="G174" s="29"/>
      <c r="H174" s="29"/>
      <c r="I174" s="29" t="s">
        <v>170</v>
      </c>
      <c r="J174" s="29" t="s">
        <v>171</v>
      </c>
      <c r="K174" s="29" t="s">
        <v>127</v>
      </c>
      <c r="L174" s="29" t="s">
        <v>698</v>
      </c>
      <c r="M174" s="39"/>
    </row>
    <row r="175" spans="1:13" x14ac:dyDescent="0.25">
      <c r="A175" s="29" t="s">
        <v>51</v>
      </c>
      <c r="B175" s="29" t="s">
        <v>699</v>
      </c>
      <c r="C175" s="29" t="s">
        <v>169</v>
      </c>
      <c r="D175" s="29"/>
      <c r="E175" s="44">
        <v>1363.2</v>
      </c>
      <c r="F175" s="30">
        <f t="shared" si="2"/>
        <v>1.2999999999999999E-3</v>
      </c>
      <c r="G175" s="29"/>
      <c r="H175" s="29"/>
      <c r="I175" s="29" t="s">
        <v>170</v>
      </c>
      <c r="J175" s="29" t="s">
        <v>171</v>
      </c>
      <c r="K175" s="29" t="s">
        <v>127</v>
      </c>
      <c r="L175" s="29" t="s">
        <v>700</v>
      </c>
      <c r="M175" s="39"/>
    </row>
    <row r="176" spans="1:13" x14ac:dyDescent="0.25">
      <c r="A176" s="29" t="s">
        <v>51</v>
      </c>
      <c r="B176" s="29" t="s">
        <v>701</v>
      </c>
      <c r="C176" s="29" t="s">
        <v>169</v>
      </c>
      <c r="D176" s="29"/>
      <c r="E176" s="44">
        <v>34.4</v>
      </c>
      <c r="F176" s="30">
        <f t="shared" si="2"/>
        <v>0</v>
      </c>
      <c r="G176" s="29"/>
      <c r="H176" s="29"/>
      <c r="I176" s="29" t="s">
        <v>170</v>
      </c>
      <c r="J176" s="29" t="s">
        <v>171</v>
      </c>
      <c r="K176" s="29" t="s">
        <v>127</v>
      </c>
      <c r="L176" s="29" t="s">
        <v>702</v>
      </c>
      <c r="M176" s="39"/>
    </row>
    <row r="177" spans="1:13" x14ac:dyDescent="0.25">
      <c r="A177" s="29" t="s">
        <v>51</v>
      </c>
      <c r="B177" s="29" t="s">
        <v>703</v>
      </c>
      <c r="C177" s="29" t="s">
        <v>169</v>
      </c>
      <c r="D177" s="29"/>
      <c r="E177" s="44">
        <v>9906709.5999999996</v>
      </c>
      <c r="F177" s="30">
        <f t="shared" si="2"/>
        <v>9.4478000000000009</v>
      </c>
      <c r="G177" s="29"/>
      <c r="H177" s="29"/>
      <c r="I177" s="29" t="s">
        <v>170</v>
      </c>
      <c r="J177" s="29" t="s">
        <v>171</v>
      </c>
      <c r="K177" s="29" t="s">
        <v>127</v>
      </c>
      <c r="L177" s="29" t="s">
        <v>704</v>
      </c>
      <c r="M177" s="39"/>
    </row>
    <row r="178" spans="1:13" x14ac:dyDescent="0.25">
      <c r="A178" s="29" t="s">
        <v>51</v>
      </c>
      <c r="B178" s="29" t="s">
        <v>705</v>
      </c>
      <c r="C178" s="29" t="s">
        <v>169</v>
      </c>
      <c r="D178" s="29"/>
      <c r="E178" s="44">
        <v>13444</v>
      </c>
      <c r="F178" s="30">
        <f t="shared" si="2"/>
        <v>1.2800000000000001E-2</v>
      </c>
      <c r="G178" s="29"/>
      <c r="H178" s="29"/>
      <c r="I178" s="29" t="s">
        <v>170</v>
      </c>
      <c r="J178" s="29" t="s">
        <v>171</v>
      </c>
      <c r="K178" s="29" t="s">
        <v>127</v>
      </c>
      <c r="L178" s="29" t="s">
        <v>706</v>
      </c>
      <c r="M178" s="39"/>
    </row>
    <row r="179" spans="1:13" x14ac:dyDescent="0.25">
      <c r="A179" s="29" t="s">
        <v>51</v>
      </c>
      <c r="B179" s="29" t="s">
        <v>707</v>
      </c>
      <c r="C179" s="29" t="s">
        <v>169</v>
      </c>
      <c r="D179" s="29"/>
      <c r="E179" s="44">
        <v>332</v>
      </c>
      <c r="F179" s="30">
        <f t="shared" si="2"/>
        <v>2.9999999999999997E-4</v>
      </c>
      <c r="G179" s="29"/>
      <c r="H179" s="29"/>
      <c r="I179" s="29" t="s">
        <v>170</v>
      </c>
      <c r="J179" s="29" t="s">
        <v>171</v>
      </c>
      <c r="K179" s="29" t="s">
        <v>127</v>
      </c>
      <c r="L179" s="29" t="s">
        <v>708</v>
      </c>
      <c r="M179" s="39"/>
    </row>
    <row r="180" spans="1:13" x14ac:dyDescent="0.25">
      <c r="A180" s="29" t="s">
        <v>51</v>
      </c>
      <c r="B180" s="29" t="s">
        <v>709</v>
      </c>
      <c r="C180" s="29" t="s">
        <v>169</v>
      </c>
      <c r="D180" s="29"/>
      <c r="E180" s="44">
        <v>1665.6000000000001</v>
      </c>
      <c r="F180" s="30">
        <f t="shared" si="2"/>
        <v>1.6000000000000001E-3</v>
      </c>
      <c r="G180" s="29"/>
      <c r="H180" s="29"/>
      <c r="I180" s="29" t="s">
        <v>170</v>
      </c>
      <c r="J180" s="29" t="s">
        <v>171</v>
      </c>
      <c r="K180" s="29" t="s">
        <v>127</v>
      </c>
      <c r="L180" s="29" t="s">
        <v>710</v>
      </c>
      <c r="M180" s="39"/>
    </row>
    <row r="181" spans="1:13" x14ac:dyDescent="0.25">
      <c r="A181" s="29" t="s">
        <v>51</v>
      </c>
      <c r="B181" s="29" t="s">
        <v>711</v>
      </c>
      <c r="C181" s="29" t="s">
        <v>169</v>
      </c>
      <c r="D181" s="29"/>
      <c r="E181" s="44">
        <v>13959.2</v>
      </c>
      <c r="F181" s="30">
        <f t="shared" si="2"/>
        <v>1.3299999999999999E-2</v>
      </c>
      <c r="G181" s="29"/>
      <c r="H181" s="29"/>
      <c r="I181" s="29" t="s">
        <v>170</v>
      </c>
      <c r="J181" s="29" t="s">
        <v>171</v>
      </c>
      <c r="K181" s="29" t="s">
        <v>127</v>
      </c>
      <c r="L181" s="29" t="s">
        <v>712</v>
      </c>
      <c r="M181" s="39"/>
    </row>
    <row r="182" spans="1:13" x14ac:dyDescent="0.25">
      <c r="A182" s="29" t="s">
        <v>51</v>
      </c>
      <c r="B182" s="29" t="s">
        <v>713</v>
      </c>
      <c r="C182" s="29" t="s">
        <v>169</v>
      </c>
      <c r="D182" s="29"/>
      <c r="E182" s="44">
        <v>2458796.8000000003</v>
      </c>
      <c r="F182" s="30">
        <f t="shared" si="2"/>
        <v>2.3449</v>
      </c>
      <c r="G182" s="29"/>
      <c r="H182" s="29"/>
      <c r="I182" s="29" t="s">
        <v>170</v>
      </c>
      <c r="J182" s="29" t="s">
        <v>171</v>
      </c>
      <c r="K182" s="29" t="s">
        <v>127</v>
      </c>
      <c r="L182" s="29" t="s">
        <v>714</v>
      </c>
      <c r="M182" s="39"/>
    </row>
    <row r="183" spans="1:13" x14ac:dyDescent="0.25">
      <c r="A183" s="29" t="s">
        <v>51</v>
      </c>
      <c r="B183" s="29" t="s">
        <v>715</v>
      </c>
      <c r="C183" s="29" t="s">
        <v>169</v>
      </c>
      <c r="D183" s="29"/>
      <c r="E183" s="44">
        <v>37866905.600000001</v>
      </c>
      <c r="F183" s="30">
        <f t="shared" si="2"/>
        <v>36.112699999999997</v>
      </c>
      <c r="G183" s="29"/>
      <c r="H183" s="29"/>
      <c r="I183" s="29" t="s">
        <v>170</v>
      </c>
      <c r="J183" s="29" t="s">
        <v>178</v>
      </c>
      <c r="K183" s="29" t="s">
        <v>127</v>
      </c>
      <c r="L183" s="29" t="s">
        <v>716</v>
      </c>
      <c r="M183" s="39"/>
    </row>
    <row r="184" spans="1:13" x14ac:dyDescent="0.25">
      <c r="A184" s="29" t="s">
        <v>51</v>
      </c>
      <c r="B184" s="29" t="s">
        <v>717</v>
      </c>
      <c r="C184" s="29" t="s">
        <v>169</v>
      </c>
      <c r="D184" s="29"/>
      <c r="E184" s="44">
        <v>2666828874.4000001</v>
      </c>
      <c r="F184" s="30">
        <f t="shared" si="2"/>
        <v>2543.2862</v>
      </c>
      <c r="G184" s="29"/>
      <c r="H184" s="29"/>
      <c r="I184" s="29" t="s">
        <v>170</v>
      </c>
      <c r="J184" s="29" t="s">
        <v>178</v>
      </c>
      <c r="K184" s="29" t="s">
        <v>127</v>
      </c>
      <c r="L184" s="29" t="s">
        <v>718</v>
      </c>
      <c r="M184" s="39"/>
    </row>
    <row r="185" spans="1:13" x14ac:dyDescent="0.25">
      <c r="A185" s="29" t="s">
        <v>51</v>
      </c>
      <c r="B185" s="29" t="s">
        <v>719</v>
      </c>
      <c r="C185" s="29" t="s">
        <v>169</v>
      </c>
      <c r="D185" s="29"/>
      <c r="E185" s="44">
        <v>14594667234.400002</v>
      </c>
      <c r="F185" s="30">
        <f t="shared" si="2"/>
        <v>13918.559300000001</v>
      </c>
      <c r="G185" s="29"/>
      <c r="H185" s="29"/>
      <c r="I185" s="29" t="s">
        <v>170</v>
      </c>
      <c r="J185" s="29" t="s">
        <v>171</v>
      </c>
      <c r="K185" s="29" t="s">
        <v>127</v>
      </c>
      <c r="L185" s="29" t="s">
        <v>720</v>
      </c>
      <c r="M185" s="39"/>
    </row>
    <row r="186" spans="1:13" x14ac:dyDescent="0.25">
      <c r="A186" s="29" t="s">
        <v>51</v>
      </c>
      <c r="B186" s="29" t="s">
        <v>721</v>
      </c>
      <c r="C186" s="29" t="s">
        <v>169</v>
      </c>
      <c r="D186" s="29"/>
      <c r="E186" s="44">
        <v>6092</v>
      </c>
      <c r="F186" s="30">
        <f t="shared" si="2"/>
        <v>5.7999999999999996E-3</v>
      </c>
      <c r="G186" s="29"/>
      <c r="H186" s="29"/>
      <c r="I186" s="29" t="s">
        <v>170</v>
      </c>
      <c r="J186" s="29" t="s">
        <v>171</v>
      </c>
      <c r="K186" s="29" t="s">
        <v>127</v>
      </c>
      <c r="L186" s="29" t="s">
        <v>722</v>
      </c>
      <c r="M186" s="39"/>
    </row>
    <row r="187" spans="1:13" x14ac:dyDescent="0.25">
      <c r="A187" s="29" t="s">
        <v>51</v>
      </c>
      <c r="B187" s="29" t="s">
        <v>723</v>
      </c>
      <c r="C187" s="29" t="s">
        <v>169</v>
      </c>
      <c r="D187" s="29"/>
      <c r="E187" s="44">
        <v>1088</v>
      </c>
      <c r="F187" s="30">
        <f t="shared" si="2"/>
        <v>1E-3</v>
      </c>
      <c r="G187" s="29"/>
      <c r="H187" s="29"/>
      <c r="I187" s="29" t="s">
        <v>170</v>
      </c>
      <c r="J187" s="29" t="s">
        <v>171</v>
      </c>
      <c r="K187" s="29" t="s">
        <v>127</v>
      </c>
      <c r="L187" s="29" t="s">
        <v>724</v>
      </c>
      <c r="M187" s="39"/>
    </row>
    <row r="188" spans="1:13" x14ac:dyDescent="0.25">
      <c r="A188" s="29" t="s">
        <v>51</v>
      </c>
      <c r="B188" s="29" t="s">
        <v>725</v>
      </c>
      <c r="C188" s="29" t="s">
        <v>169</v>
      </c>
      <c r="D188" s="29"/>
      <c r="E188" s="44">
        <v>5640.8</v>
      </c>
      <c r="F188" s="30">
        <f t="shared" si="2"/>
        <v>5.4000000000000003E-3</v>
      </c>
      <c r="G188" s="29"/>
      <c r="H188" s="29"/>
      <c r="I188" s="29" t="s">
        <v>170</v>
      </c>
      <c r="J188" s="29" t="s">
        <v>171</v>
      </c>
      <c r="K188" s="29" t="s">
        <v>127</v>
      </c>
      <c r="L188" s="29" t="s">
        <v>726</v>
      </c>
      <c r="M188" s="39"/>
    </row>
    <row r="189" spans="1:13" x14ac:dyDescent="0.25">
      <c r="A189" s="29" t="s">
        <v>51</v>
      </c>
      <c r="B189" s="29" t="s">
        <v>727</v>
      </c>
      <c r="C189" s="29" t="s">
        <v>169</v>
      </c>
      <c r="D189" s="29"/>
      <c r="E189" s="44">
        <v>668154.4</v>
      </c>
      <c r="F189" s="30">
        <f t="shared" si="2"/>
        <v>0.63719999999999999</v>
      </c>
      <c r="G189" s="29"/>
      <c r="H189" s="29"/>
      <c r="I189" s="29" t="s">
        <v>170</v>
      </c>
      <c r="J189" s="29" t="s">
        <v>171</v>
      </c>
      <c r="K189" s="29" t="s">
        <v>127</v>
      </c>
      <c r="L189" s="29" t="s">
        <v>728</v>
      </c>
      <c r="M189" s="39"/>
    </row>
    <row r="190" spans="1:13" x14ac:dyDescent="0.25">
      <c r="A190" s="29" t="s">
        <v>51</v>
      </c>
      <c r="B190" s="29" t="s">
        <v>729</v>
      </c>
      <c r="C190" s="29" t="s">
        <v>169</v>
      </c>
      <c r="D190" s="29"/>
      <c r="E190" s="44">
        <v>1027673.6000000001</v>
      </c>
      <c r="F190" s="30">
        <f t="shared" si="2"/>
        <v>0.98009999999999997</v>
      </c>
      <c r="G190" s="29"/>
      <c r="H190" s="29"/>
      <c r="I190" s="29" t="s">
        <v>170</v>
      </c>
      <c r="J190" s="29" t="s">
        <v>171</v>
      </c>
      <c r="K190" s="29" t="s">
        <v>127</v>
      </c>
      <c r="L190" s="29" t="s">
        <v>730</v>
      </c>
      <c r="M190" s="39"/>
    </row>
    <row r="191" spans="1:13" x14ac:dyDescent="0.25">
      <c r="A191" s="29" t="s">
        <v>51</v>
      </c>
      <c r="B191" s="29" t="s">
        <v>731</v>
      </c>
      <c r="C191" s="29" t="s">
        <v>169</v>
      </c>
      <c r="D191" s="29"/>
      <c r="E191" s="44">
        <v>5107.2000000000007</v>
      </c>
      <c r="F191" s="30">
        <f t="shared" si="2"/>
        <v>4.8999999999999998E-3</v>
      </c>
      <c r="G191" s="29"/>
      <c r="H191" s="29"/>
      <c r="I191" s="29" t="s">
        <v>170</v>
      </c>
      <c r="J191" s="29" t="s">
        <v>171</v>
      </c>
      <c r="K191" s="29" t="s">
        <v>127</v>
      </c>
      <c r="L191" s="29" t="s">
        <v>732</v>
      </c>
      <c r="M191" s="39"/>
    </row>
    <row r="192" spans="1:13" x14ac:dyDescent="0.25">
      <c r="A192" s="29" t="s">
        <v>51</v>
      </c>
      <c r="B192" s="29" t="s">
        <v>733</v>
      </c>
      <c r="C192" s="29" t="s">
        <v>169</v>
      </c>
      <c r="D192" s="29"/>
      <c r="E192" s="44">
        <v>3329195268</v>
      </c>
      <c r="F192" s="30">
        <f t="shared" si="2"/>
        <v>3174.9679999999998</v>
      </c>
      <c r="G192" s="29"/>
      <c r="H192" s="29"/>
      <c r="I192" s="29" t="s">
        <v>170</v>
      </c>
      <c r="J192" s="29" t="s">
        <v>178</v>
      </c>
      <c r="K192" s="29" t="s">
        <v>127</v>
      </c>
      <c r="L192" s="29" t="s">
        <v>734</v>
      </c>
      <c r="M192" s="39"/>
    </row>
    <row r="193" spans="1:13" x14ac:dyDescent="0.25">
      <c r="A193" s="29" t="s">
        <v>51</v>
      </c>
      <c r="B193" s="29" t="s">
        <v>735</v>
      </c>
      <c r="C193" s="29" t="s">
        <v>169</v>
      </c>
      <c r="D193" s="29"/>
      <c r="E193" s="44">
        <v>7476819.2000000002</v>
      </c>
      <c r="F193" s="30">
        <f t="shared" si="2"/>
        <v>7.1304999999999996</v>
      </c>
      <c r="G193" s="29"/>
      <c r="H193" s="29"/>
      <c r="I193" s="29" t="s">
        <v>170</v>
      </c>
      <c r="J193" s="29" t="s">
        <v>171</v>
      </c>
      <c r="K193" s="29" t="s">
        <v>127</v>
      </c>
      <c r="L193" s="29" t="s">
        <v>736</v>
      </c>
      <c r="M193" s="39"/>
    </row>
    <row r="194" spans="1:13" x14ac:dyDescent="0.25">
      <c r="A194" s="29" t="s">
        <v>51</v>
      </c>
      <c r="B194" s="29" t="s">
        <v>737</v>
      </c>
      <c r="C194" s="29" t="s">
        <v>169</v>
      </c>
      <c r="D194" s="29"/>
      <c r="E194" s="44">
        <v>13752.800000000001</v>
      </c>
      <c r="F194" s="30">
        <f t="shared" si="2"/>
        <v>1.3100000000000001E-2</v>
      </c>
      <c r="G194" s="29"/>
      <c r="H194" s="29"/>
      <c r="I194" s="29" t="s">
        <v>170</v>
      </c>
      <c r="J194" s="29" t="s">
        <v>171</v>
      </c>
      <c r="K194" s="29" t="s">
        <v>127</v>
      </c>
      <c r="L194" s="29" t="s">
        <v>738</v>
      </c>
      <c r="M194" s="39"/>
    </row>
    <row r="195" spans="1:13" x14ac:dyDescent="0.25">
      <c r="A195" s="29" t="s">
        <v>51</v>
      </c>
      <c r="B195" s="29" t="s">
        <v>739</v>
      </c>
      <c r="C195" s="29" t="s">
        <v>169</v>
      </c>
      <c r="D195" s="29"/>
      <c r="E195" s="44">
        <v>14872.800000000001</v>
      </c>
      <c r="F195" s="30">
        <f t="shared" ref="F195:F258" si="3">ROUND(E195/1048576,4)</f>
        <v>1.4200000000000001E-2</v>
      </c>
      <c r="G195" s="29"/>
      <c r="H195" s="29"/>
      <c r="I195" s="29" t="s">
        <v>170</v>
      </c>
      <c r="J195" s="29" t="s">
        <v>171</v>
      </c>
      <c r="K195" s="29" t="s">
        <v>127</v>
      </c>
      <c r="L195" s="29" t="s">
        <v>740</v>
      </c>
      <c r="M195" s="39"/>
    </row>
    <row r="196" spans="1:13" x14ac:dyDescent="0.25">
      <c r="A196" s="29" t="s">
        <v>51</v>
      </c>
      <c r="B196" s="29" t="s">
        <v>741</v>
      </c>
      <c r="C196" s="29" t="s">
        <v>169</v>
      </c>
      <c r="D196" s="29"/>
      <c r="E196" s="44">
        <v>32212.800000000003</v>
      </c>
      <c r="F196" s="30">
        <f t="shared" si="3"/>
        <v>3.0700000000000002E-2</v>
      </c>
      <c r="G196" s="29"/>
      <c r="H196" s="29"/>
      <c r="I196" s="29" t="s">
        <v>170</v>
      </c>
      <c r="J196" s="29" t="s">
        <v>171</v>
      </c>
      <c r="K196" s="29" t="s">
        <v>127</v>
      </c>
      <c r="L196" s="29" t="s">
        <v>742</v>
      </c>
      <c r="M196" s="39"/>
    </row>
    <row r="197" spans="1:13" x14ac:dyDescent="0.25">
      <c r="A197" s="29" t="s">
        <v>51</v>
      </c>
      <c r="B197" s="29" t="s">
        <v>743</v>
      </c>
      <c r="C197" s="29" t="s">
        <v>169</v>
      </c>
      <c r="D197" s="29"/>
      <c r="E197" s="44">
        <v>20272510509.600002</v>
      </c>
      <c r="F197" s="30">
        <f t="shared" si="3"/>
        <v>19333.372599999999</v>
      </c>
      <c r="G197" s="29"/>
      <c r="H197" s="29"/>
      <c r="I197" s="29" t="s">
        <v>170</v>
      </c>
      <c r="J197" s="29" t="s">
        <v>178</v>
      </c>
      <c r="K197" s="29" t="s">
        <v>127</v>
      </c>
      <c r="L197" s="29" t="s">
        <v>744</v>
      </c>
      <c r="M197" s="39"/>
    </row>
    <row r="198" spans="1:13" x14ac:dyDescent="0.25">
      <c r="A198" s="29" t="s">
        <v>51</v>
      </c>
      <c r="B198" s="29" t="s">
        <v>745</v>
      </c>
      <c r="C198" s="29" t="s">
        <v>169</v>
      </c>
      <c r="D198" s="29"/>
      <c r="E198" s="44">
        <v>18190.400000000001</v>
      </c>
      <c r="F198" s="30">
        <f t="shared" si="3"/>
        <v>1.7299999999999999E-2</v>
      </c>
      <c r="G198" s="29"/>
      <c r="H198" s="29"/>
      <c r="I198" s="29" t="s">
        <v>170</v>
      </c>
      <c r="J198" s="29" t="s">
        <v>171</v>
      </c>
      <c r="K198" s="29" t="s">
        <v>127</v>
      </c>
      <c r="L198" s="29" t="s">
        <v>746</v>
      </c>
      <c r="M198" s="39"/>
    </row>
    <row r="199" spans="1:13" x14ac:dyDescent="0.25">
      <c r="A199" s="29" t="s">
        <v>51</v>
      </c>
      <c r="B199" s="29" t="s">
        <v>747</v>
      </c>
      <c r="C199" s="29" t="s">
        <v>169</v>
      </c>
      <c r="D199" s="29"/>
      <c r="E199" s="44">
        <v>266.40000000000003</v>
      </c>
      <c r="F199" s="30">
        <f t="shared" si="3"/>
        <v>2.9999999999999997E-4</v>
      </c>
      <c r="G199" s="29"/>
      <c r="H199" s="29"/>
      <c r="I199" s="29" t="s">
        <v>170</v>
      </c>
      <c r="J199" s="29" t="s">
        <v>171</v>
      </c>
      <c r="K199" s="29" t="s">
        <v>127</v>
      </c>
      <c r="L199" s="29" t="s">
        <v>748</v>
      </c>
      <c r="M199" s="39"/>
    </row>
    <row r="200" spans="1:13" x14ac:dyDescent="0.25">
      <c r="A200" s="29" t="s">
        <v>51</v>
      </c>
      <c r="B200" s="29" t="s">
        <v>749</v>
      </c>
      <c r="C200" s="29" t="s">
        <v>169</v>
      </c>
      <c r="D200" s="29"/>
      <c r="E200" s="44">
        <v>39000.800000000003</v>
      </c>
      <c r="F200" s="30">
        <f t="shared" si="3"/>
        <v>3.7199999999999997E-2</v>
      </c>
      <c r="G200" s="29"/>
      <c r="H200" s="29"/>
      <c r="I200" s="29" t="s">
        <v>170</v>
      </c>
      <c r="J200" s="29" t="s">
        <v>171</v>
      </c>
      <c r="K200" s="29" t="s">
        <v>127</v>
      </c>
      <c r="L200" s="29" t="s">
        <v>750</v>
      </c>
      <c r="M200" s="39"/>
    </row>
    <row r="201" spans="1:13" x14ac:dyDescent="0.25">
      <c r="A201" s="29" t="s">
        <v>51</v>
      </c>
      <c r="B201" s="29" t="s">
        <v>751</v>
      </c>
      <c r="C201" s="29" t="s">
        <v>169</v>
      </c>
      <c r="D201" s="29"/>
      <c r="E201" s="44">
        <v>0</v>
      </c>
      <c r="F201" s="30">
        <f t="shared" si="3"/>
        <v>0</v>
      </c>
      <c r="G201" s="29"/>
      <c r="H201" s="29"/>
      <c r="I201" s="29" t="s">
        <v>170</v>
      </c>
      <c r="J201" s="29" t="s">
        <v>171</v>
      </c>
      <c r="K201" s="29" t="s">
        <v>127</v>
      </c>
      <c r="L201" s="29" t="s">
        <v>752</v>
      </c>
      <c r="M201" s="39"/>
    </row>
    <row r="202" spans="1:13" x14ac:dyDescent="0.25">
      <c r="A202" s="29" t="s">
        <v>51</v>
      </c>
      <c r="B202" s="29" t="s">
        <v>753</v>
      </c>
      <c r="C202" s="29" t="s">
        <v>169</v>
      </c>
      <c r="D202" s="29"/>
      <c r="E202" s="44">
        <v>182491.2</v>
      </c>
      <c r="F202" s="30">
        <f t="shared" si="3"/>
        <v>0.17399999999999999</v>
      </c>
      <c r="G202" s="29"/>
      <c r="H202" s="29"/>
      <c r="I202" s="29" t="s">
        <v>170</v>
      </c>
      <c r="J202" s="29" t="s">
        <v>171</v>
      </c>
      <c r="K202" s="29" t="s">
        <v>127</v>
      </c>
      <c r="L202" s="29" t="s">
        <v>754</v>
      </c>
      <c r="M202" s="39"/>
    </row>
    <row r="203" spans="1:13" x14ac:dyDescent="0.25">
      <c r="A203" s="29" t="s">
        <v>51</v>
      </c>
      <c r="B203" s="29" t="s">
        <v>755</v>
      </c>
      <c r="C203" s="29" t="s">
        <v>169</v>
      </c>
      <c r="D203" s="29"/>
      <c r="E203" s="44">
        <v>3188062.4000000004</v>
      </c>
      <c r="F203" s="30">
        <f t="shared" si="3"/>
        <v>3.0404</v>
      </c>
      <c r="G203" s="29"/>
      <c r="H203" s="29"/>
      <c r="I203" s="29" t="s">
        <v>170</v>
      </c>
      <c r="J203" s="29" t="s">
        <v>171</v>
      </c>
      <c r="K203" s="29" t="s">
        <v>127</v>
      </c>
      <c r="L203" s="29" t="s">
        <v>756</v>
      </c>
      <c r="M203" s="39"/>
    </row>
    <row r="204" spans="1:13" x14ac:dyDescent="0.25">
      <c r="A204" s="29" t="s">
        <v>51</v>
      </c>
      <c r="B204" s="29" t="s">
        <v>757</v>
      </c>
      <c r="C204" s="29" t="s">
        <v>169</v>
      </c>
      <c r="D204" s="29"/>
      <c r="E204" s="44">
        <v>22501348389.600002</v>
      </c>
      <c r="F204" s="30">
        <f t="shared" si="3"/>
        <v>21458.957999999999</v>
      </c>
      <c r="G204" s="29"/>
      <c r="H204" s="29"/>
      <c r="I204" s="29" t="s">
        <v>170</v>
      </c>
      <c r="J204" s="29" t="s">
        <v>171</v>
      </c>
      <c r="K204" s="29" t="s">
        <v>127</v>
      </c>
      <c r="L204" s="29" t="s">
        <v>758</v>
      </c>
      <c r="M204" s="39"/>
    </row>
    <row r="205" spans="1:13" x14ac:dyDescent="0.25">
      <c r="A205" s="29" t="s">
        <v>51</v>
      </c>
      <c r="B205" s="29" t="s">
        <v>759</v>
      </c>
      <c r="C205" s="29" t="s">
        <v>169</v>
      </c>
      <c r="D205" s="29"/>
      <c r="E205" s="44">
        <v>61013562352</v>
      </c>
      <c r="F205" s="30">
        <f t="shared" si="3"/>
        <v>58187.0674</v>
      </c>
      <c r="G205" s="29"/>
      <c r="H205" s="29"/>
      <c r="I205" s="29" t="s">
        <v>170</v>
      </c>
      <c r="J205" s="29" t="s">
        <v>171</v>
      </c>
      <c r="K205" s="29" t="s">
        <v>127</v>
      </c>
      <c r="L205" s="29" t="s">
        <v>760</v>
      </c>
      <c r="M205" s="39"/>
    </row>
    <row r="206" spans="1:13" x14ac:dyDescent="0.25">
      <c r="A206" s="29" t="s">
        <v>7</v>
      </c>
      <c r="B206" s="29" t="s">
        <v>761</v>
      </c>
      <c r="C206" s="29" t="s">
        <v>169</v>
      </c>
      <c r="D206" s="29"/>
      <c r="E206" s="44">
        <v>7960</v>
      </c>
      <c r="F206" s="30">
        <f t="shared" si="3"/>
        <v>7.6E-3</v>
      </c>
      <c r="G206" s="29"/>
      <c r="H206" s="29"/>
      <c r="I206" s="29" t="s">
        <v>170</v>
      </c>
      <c r="J206" s="29" t="s">
        <v>171</v>
      </c>
      <c r="K206" s="29" t="s">
        <v>127</v>
      </c>
      <c r="L206" s="29" t="s">
        <v>762</v>
      </c>
      <c r="M206" s="39"/>
    </row>
    <row r="207" spans="1:13" x14ac:dyDescent="0.25">
      <c r="A207" s="29" t="s">
        <v>7</v>
      </c>
      <c r="B207" s="29" t="s">
        <v>763</v>
      </c>
      <c r="C207" s="29" t="s">
        <v>169</v>
      </c>
      <c r="D207" s="29"/>
      <c r="E207" s="44" t="e">
        <v>#N/A</v>
      </c>
      <c r="F207" s="30" t="e">
        <f t="shared" si="3"/>
        <v>#N/A</v>
      </c>
      <c r="G207" s="29"/>
      <c r="H207" s="29"/>
      <c r="I207" s="29" t="s">
        <v>170</v>
      </c>
      <c r="J207" s="29" t="s">
        <v>171</v>
      </c>
      <c r="K207" s="29" t="s">
        <v>127</v>
      </c>
      <c r="L207" s="29" t="s">
        <v>764</v>
      </c>
      <c r="M207" s="39"/>
    </row>
    <row r="208" spans="1:13" x14ac:dyDescent="0.25">
      <c r="A208" s="29" t="s">
        <v>7</v>
      </c>
      <c r="B208" s="29" t="s">
        <v>765</v>
      </c>
      <c r="C208" s="29" t="s">
        <v>169</v>
      </c>
      <c r="D208" s="29"/>
      <c r="E208" s="44">
        <v>308</v>
      </c>
      <c r="F208" s="30">
        <f t="shared" si="3"/>
        <v>2.9999999999999997E-4</v>
      </c>
      <c r="G208" s="29"/>
      <c r="H208" s="29"/>
      <c r="I208" s="29" t="s">
        <v>170</v>
      </c>
      <c r="J208" s="29" t="s">
        <v>171</v>
      </c>
      <c r="K208" s="29" t="s">
        <v>127</v>
      </c>
      <c r="L208" s="29" t="s">
        <v>766</v>
      </c>
      <c r="M208" s="39"/>
    </row>
    <row r="209" spans="1:13" x14ac:dyDescent="0.25">
      <c r="A209" s="29" t="s">
        <v>7</v>
      </c>
      <c r="B209" s="29" t="s">
        <v>767</v>
      </c>
      <c r="C209" s="29" t="s">
        <v>169</v>
      </c>
      <c r="D209" s="29"/>
      <c r="E209" s="44">
        <v>6717998</v>
      </c>
      <c r="F209" s="30">
        <f t="shared" si="3"/>
        <v>6.4067999999999996</v>
      </c>
      <c r="G209" s="29"/>
      <c r="H209" s="29"/>
      <c r="I209" s="29" t="s">
        <v>170</v>
      </c>
      <c r="J209" s="29" t="s">
        <v>178</v>
      </c>
      <c r="K209" s="29" t="s">
        <v>127</v>
      </c>
      <c r="L209" s="29" t="s">
        <v>768</v>
      </c>
      <c r="M209" s="39"/>
    </row>
    <row r="210" spans="1:13" x14ac:dyDescent="0.25">
      <c r="A210" s="29" t="s">
        <v>7</v>
      </c>
      <c r="B210" s="29" t="s">
        <v>769</v>
      </c>
      <c r="C210" s="29" t="s">
        <v>169</v>
      </c>
      <c r="D210" s="29"/>
      <c r="E210" s="46">
        <v>749257432</v>
      </c>
      <c r="F210" s="30">
        <f t="shared" si="3"/>
        <v>714.54759999999999</v>
      </c>
      <c r="G210" s="29"/>
      <c r="H210" s="29"/>
      <c r="I210" s="29" t="s">
        <v>170</v>
      </c>
      <c r="J210" s="29" t="s">
        <v>178</v>
      </c>
      <c r="K210" s="29" t="s">
        <v>127</v>
      </c>
      <c r="L210" s="29" t="s">
        <v>770</v>
      </c>
      <c r="M210" s="39"/>
    </row>
    <row r="211" spans="1:13" x14ac:dyDescent="0.25">
      <c r="A211" s="29" t="s">
        <v>7</v>
      </c>
      <c r="B211" s="29" t="s">
        <v>771</v>
      </c>
      <c r="C211" s="29" t="s">
        <v>169</v>
      </c>
      <c r="D211" s="29"/>
      <c r="E211" s="46">
        <v>1320</v>
      </c>
      <c r="F211" s="30">
        <f t="shared" si="3"/>
        <v>1.2999999999999999E-3</v>
      </c>
      <c r="G211" s="29"/>
      <c r="H211" s="29"/>
      <c r="I211" s="29" t="s">
        <v>170</v>
      </c>
      <c r="J211" s="29" t="s">
        <v>171</v>
      </c>
      <c r="K211" s="29" t="s">
        <v>127</v>
      </c>
      <c r="L211" s="29" t="s">
        <v>772</v>
      </c>
      <c r="M211" s="39"/>
    </row>
    <row r="212" spans="1:13" x14ac:dyDescent="0.25">
      <c r="A212" s="29" t="s">
        <v>7</v>
      </c>
      <c r="B212" s="29" t="s">
        <v>773</v>
      </c>
      <c r="C212" s="29" t="s">
        <v>169</v>
      </c>
      <c r="D212" s="29"/>
      <c r="E212" s="46">
        <v>258</v>
      </c>
      <c r="F212" s="30">
        <f t="shared" si="3"/>
        <v>2.0000000000000001E-4</v>
      </c>
      <c r="G212" s="29"/>
      <c r="H212" s="29"/>
      <c r="I212" s="29" t="s">
        <v>170</v>
      </c>
      <c r="J212" s="29" t="s">
        <v>171</v>
      </c>
      <c r="K212" s="29" t="s">
        <v>127</v>
      </c>
      <c r="L212" s="29" t="s">
        <v>774</v>
      </c>
      <c r="M212" s="39"/>
    </row>
    <row r="213" spans="1:13" x14ac:dyDescent="0.25">
      <c r="A213" s="29" t="s">
        <v>7</v>
      </c>
      <c r="B213" s="29" t="s">
        <v>775</v>
      </c>
      <c r="C213" s="29" t="s">
        <v>169</v>
      </c>
      <c r="D213" s="29"/>
      <c r="E213" s="44">
        <v>2246281</v>
      </c>
      <c r="F213" s="30">
        <f t="shared" si="3"/>
        <v>2.1421999999999999</v>
      </c>
      <c r="G213" s="29"/>
      <c r="H213" s="29"/>
      <c r="I213" s="29" t="s">
        <v>170</v>
      </c>
      <c r="J213" s="29" t="s">
        <v>178</v>
      </c>
      <c r="K213" s="29" t="s">
        <v>127</v>
      </c>
      <c r="L213" s="29" t="s">
        <v>776</v>
      </c>
      <c r="M213" s="39"/>
    </row>
    <row r="214" spans="1:13" x14ac:dyDescent="0.25">
      <c r="A214" s="29" t="s">
        <v>7</v>
      </c>
      <c r="B214" s="29" t="s">
        <v>777</v>
      </c>
      <c r="C214" s="29" t="s">
        <v>169</v>
      </c>
      <c r="D214" s="29"/>
      <c r="E214" s="44">
        <v>4062.4</v>
      </c>
      <c r="F214" s="30">
        <f t="shared" si="3"/>
        <v>3.8999999999999998E-3</v>
      </c>
      <c r="G214" s="29"/>
      <c r="H214" s="29"/>
      <c r="I214" s="29" t="s">
        <v>170</v>
      </c>
      <c r="J214" s="29" t="s">
        <v>171</v>
      </c>
      <c r="K214" s="29" t="s">
        <v>127</v>
      </c>
      <c r="L214" s="29" t="s">
        <v>778</v>
      </c>
      <c r="M214" s="39"/>
    </row>
    <row r="215" spans="1:13" x14ac:dyDescent="0.25">
      <c r="A215" s="29" t="s">
        <v>7</v>
      </c>
      <c r="B215" s="29" t="s">
        <v>779</v>
      </c>
      <c r="C215" s="29" t="s">
        <v>169</v>
      </c>
      <c r="D215" s="29"/>
      <c r="E215" s="44">
        <v>6923348</v>
      </c>
      <c r="F215" s="30">
        <f t="shared" si="3"/>
        <v>6.6025999999999998</v>
      </c>
      <c r="G215" s="29"/>
      <c r="H215" s="29"/>
      <c r="I215" s="29" t="s">
        <v>170</v>
      </c>
      <c r="J215" s="29" t="s">
        <v>178</v>
      </c>
      <c r="K215" s="29" t="s">
        <v>127</v>
      </c>
      <c r="L215" s="29" t="s">
        <v>780</v>
      </c>
      <c r="M215" s="39"/>
    </row>
    <row r="216" spans="1:13" x14ac:dyDescent="0.25">
      <c r="A216" s="29" t="s">
        <v>7</v>
      </c>
      <c r="B216" s="29" t="s">
        <v>781</v>
      </c>
      <c r="C216" s="29" t="s">
        <v>169</v>
      </c>
      <c r="D216" s="29"/>
      <c r="E216" s="46">
        <v>11092</v>
      </c>
      <c r="F216" s="30">
        <f t="shared" si="3"/>
        <v>1.06E-2</v>
      </c>
      <c r="G216" s="29"/>
      <c r="H216" s="29"/>
      <c r="I216" s="29" t="s">
        <v>170</v>
      </c>
      <c r="J216" s="29" t="s">
        <v>171</v>
      </c>
      <c r="K216" s="29" t="s">
        <v>127</v>
      </c>
      <c r="L216" s="29" t="s">
        <v>782</v>
      </c>
      <c r="M216" s="39"/>
    </row>
    <row r="217" spans="1:13" x14ac:dyDescent="0.25">
      <c r="A217" s="29" t="s">
        <v>7</v>
      </c>
      <c r="B217" s="29" t="s">
        <v>783</v>
      </c>
      <c r="C217" s="29" t="s">
        <v>169</v>
      </c>
      <c r="D217" s="29"/>
      <c r="E217" s="46">
        <v>2804</v>
      </c>
      <c r="F217" s="30">
        <f t="shared" si="3"/>
        <v>2.7000000000000001E-3</v>
      </c>
      <c r="G217" s="29"/>
      <c r="H217" s="29"/>
      <c r="I217" s="29" t="s">
        <v>170</v>
      </c>
      <c r="J217" s="29" t="s">
        <v>171</v>
      </c>
      <c r="K217" s="29" t="s">
        <v>127</v>
      </c>
      <c r="L217" s="29" t="s">
        <v>784</v>
      </c>
      <c r="M217" s="39"/>
    </row>
    <row r="218" spans="1:13" x14ac:dyDescent="0.25">
      <c r="A218" s="29" t="s">
        <v>7</v>
      </c>
      <c r="B218" s="29" t="s">
        <v>785</v>
      </c>
      <c r="C218" s="29" t="s">
        <v>169</v>
      </c>
      <c r="D218" s="29"/>
      <c r="E218" s="46">
        <v>1032</v>
      </c>
      <c r="F218" s="30">
        <f t="shared" si="3"/>
        <v>1E-3</v>
      </c>
      <c r="G218" s="29"/>
      <c r="H218" s="29"/>
      <c r="I218" s="29" t="s">
        <v>170</v>
      </c>
      <c r="J218" s="29" t="s">
        <v>171</v>
      </c>
      <c r="K218" s="29" t="s">
        <v>127</v>
      </c>
      <c r="L218" s="29" t="s">
        <v>786</v>
      </c>
      <c r="M218" s="39"/>
    </row>
    <row r="219" spans="1:13" x14ac:dyDescent="0.25">
      <c r="A219" s="29" t="s">
        <v>7</v>
      </c>
      <c r="B219" s="29" t="s">
        <v>787</v>
      </c>
      <c r="C219" s="29" t="s">
        <v>169</v>
      </c>
      <c r="D219" s="29"/>
      <c r="E219" s="46">
        <v>1588</v>
      </c>
      <c r="F219" s="30">
        <f t="shared" si="3"/>
        <v>1.5E-3</v>
      </c>
      <c r="G219" s="29"/>
      <c r="H219" s="29"/>
      <c r="I219" s="29" t="s">
        <v>170</v>
      </c>
      <c r="J219" s="29" t="s">
        <v>171</v>
      </c>
      <c r="K219" s="29" t="s">
        <v>127</v>
      </c>
      <c r="L219" s="29" t="s">
        <v>788</v>
      </c>
      <c r="M219" s="39"/>
    </row>
    <row r="220" spans="1:13" x14ac:dyDescent="0.25">
      <c r="A220" s="29" t="s">
        <v>7</v>
      </c>
      <c r="B220" s="29" t="s">
        <v>789</v>
      </c>
      <c r="C220" s="29" t="s">
        <v>169</v>
      </c>
      <c r="D220" s="29"/>
      <c r="E220" s="46">
        <v>208</v>
      </c>
      <c r="F220" s="30">
        <f t="shared" si="3"/>
        <v>2.0000000000000001E-4</v>
      </c>
      <c r="G220" s="29"/>
      <c r="H220" s="29"/>
      <c r="I220" s="29" t="s">
        <v>170</v>
      </c>
      <c r="J220" s="29" t="s">
        <v>171</v>
      </c>
      <c r="K220" s="29" t="s">
        <v>127</v>
      </c>
      <c r="L220" s="29" t="s">
        <v>790</v>
      </c>
      <c r="M220" s="39"/>
    </row>
    <row r="221" spans="1:13" x14ac:dyDescent="0.25">
      <c r="A221" s="29" t="s">
        <v>7</v>
      </c>
      <c r="B221" s="29" t="s">
        <v>791</v>
      </c>
      <c r="C221" s="29" t="s">
        <v>169</v>
      </c>
      <c r="D221" s="29"/>
      <c r="E221" s="46">
        <v>9028</v>
      </c>
      <c r="F221" s="30">
        <f t="shared" si="3"/>
        <v>8.6E-3</v>
      </c>
      <c r="G221" s="29"/>
      <c r="H221" s="29"/>
      <c r="I221" s="29" t="s">
        <v>170</v>
      </c>
      <c r="J221" s="29" t="s">
        <v>171</v>
      </c>
      <c r="K221" s="29" t="s">
        <v>127</v>
      </c>
      <c r="L221" s="29" t="s">
        <v>792</v>
      </c>
      <c r="M221" s="39"/>
    </row>
    <row r="222" spans="1:13" x14ac:dyDescent="0.25">
      <c r="A222" s="29" t="s">
        <v>7</v>
      </c>
      <c r="B222" s="29" t="s">
        <v>793</v>
      </c>
      <c r="C222" s="29" t="s">
        <v>169</v>
      </c>
      <c r="D222" s="29"/>
      <c r="E222" s="46">
        <v>14101915</v>
      </c>
      <c r="F222" s="30">
        <f t="shared" si="3"/>
        <v>13.448600000000001</v>
      </c>
      <c r="G222" s="29"/>
      <c r="H222" s="29"/>
      <c r="I222" s="29" t="s">
        <v>170</v>
      </c>
      <c r="J222" s="29" t="s">
        <v>171</v>
      </c>
      <c r="K222" s="29" t="s">
        <v>127</v>
      </c>
      <c r="L222" s="29" t="s">
        <v>794</v>
      </c>
      <c r="M222" s="39"/>
    </row>
    <row r="223" spans="1:13" x14ac:dyDescent="0.25">
      <c r="A223" s="29" t="s">
        <v>7</v>
      </c>
      <c r="B223" s="29" t="s">
        <v>795</v>
      </c>
      <c r="C223" s="29" t="s">
        <v>169</v>
      </c>
      <c r="D223" s="29"/>
      <c r="E223" s="46">
        <v>4854</v>
      </c>
      <c r="F223" s="30">
        <f t="shared" si="3"/>
        <v>4.5999999999999999E-3</v>
      </c>
      <c r="G223" s="29"/>
      <c r="H223" s="29"/>
      <c r="I223" s="29" t="s">
        <v>170</v>
      </c>
      <c r="J223" s="29" t="s">
        <v>171</v>
      </c>
      <c r="K223" s="29" t="s">
        <v>127</v>
      </c>
      <c r="L223" s="29" t="s">
        <v>796</v>
      </c>
      <c r="M223" s="39"/>
    </row>
    <row r="224" spans="1:13" x14ac:dyDescent="0.25">
      <c r="A224" s="29" t="s">
        <v>7</v>
      </c>
      <c r="B224" s="29" t="s">
        <v>797</v>
      </c>
      <c r="C224" s="29" t="s">
        <v>169</v>
      </c>
      <c r="D224" s="29"/>
      <c r="E224" s="46">
        <v>2975</v>
      </c>
      <c r="F224" s="30">
        <f t="shared" si="3"/>
        <v>2.8E-3</v>
      </c>
      <c r="G224" s="29"/>
      <c r="H224" s="29"/>
      <c r="I224" s="29" t="s">
        <v>170</v>
      </c>
      <c r="J224" s="29" t="s">
        <v>171</v>
      </c>
      <c r="K224" s="29" t="s">
        <v>127</v>
      </c>
      <c r="L224" s="29" t="s">
        <v>798</v>
      </c>
      <c r="M224" s="39"/>
    </row>
    <row r="225" spans="1:13" x14ac:dyDescent="0.25">
      <c r="A225" s="29" t="s">
        <v>7</v>
      </c>
      <c r="B225" s="29" t="s">
        <v>799</v>
      </c>
      <c r="C225" s="29" t="s">
        <v>169</v>
      </c>
      <c r="D225" s="29"/>
      <c r="E225" s="46">
        <v>251</v>
      </c>
      <c r="F225" s="30">
        <f t="shared" si="3"/>
        <v>2.0000000000000001E-4</v>
      </c>
      <c r="G225" s="29"/>
      <c r="H225" s="29"/>
      <c r="I225" s="29" t="s">
        <v>170</v>
      </c>
      <c r="J225" s="29" t="s">
        <v>171</v>
      </c>
      <c r="K225" s="29" t="s">
        <v>127</v>
      </c>
      <c r="L225" s="29" t="s">
        <v>800</v>
      </c>
      <c r="M225" s="39"/>
    </row>
    <row r="226" spans="1:13" x14ac:dyDescent="0.25">
      <c r="A226" s="29" t="s">
        <v>7</v>
      </c>
      <c r="B226" s="29" t="s">
        <v>801</v>
      </c>
      <c r="C226" s="29" t="s">
        <v>169</v>
      </c>
      <c r="D226" s="29"/>
      <c r="E226" s="46">
        <v>1141</v>
      </c>
      <c r="F226" s="30">
        <f t="shared" si="3"/>
        <v>1.1000000000000001E-3</v>
      </c>
      <c r="G226" s="29"/>
      <c r="H226" s="29"/>
      <c r="I226" s="29" t="s">
        <v>170</v>
      </c>
      <c r="J226" s="29" t="s">
        <v>171</v>
      </c>
      <c r="K226" s="29" t="s">
        <v>127</v>
      </c>
      <c r="L226" s="29" t="s">
        <v>802</v>
      </c>
      <c r="M226" s="39"/>
    </row>
    <row r="227" spans="1:13" x14ac:dyDescent="0.25">
      <c r="A227" s="29" t="s">
        <v>7</v>
      </c>
      <c r="B227" s="29" t="s">
        <v>803</v>
      </c>
      <c r="C227" s="29" t="s">
        <v>169</v>
      </c>
      <c r="D227" s="29"/>
      <c r="E227" s="46">
        <v>90642</v>
      </c>
      <c r="F227" s="30">
        <f t="shared" si="3"/>
        <v>8.6400000000000005E-2</v>
      </c>
      <c r="G227" s="29"/>
      <c r="H227" s="29"/>
      <c r="I227" s="29" t="s">
        <v>170</v>
      </c>
      <c r="J227" s="29" t="s">
        <v>171</v>
      </c>
      <c r="K227" s="29" t="s">
        <v>127</v>
      </c>
      <c r="L227" s="29" t="s">
        <v>804</v>
      </c>
      <c r="M227" s="39"/>
    </row>
    <row r="228" spans="1:13" x14ac:dyDescent="0.25">
      <c r="A228" s="29" t="s">
        <v>7</v>
      </c>
      <c r="B228" s="29" t="s">
        <v>805</v>
      </c>
      <c r="C228" s="29" t="s">
        <v>169</v>
      </c>
      <c r="D228" s="29"/>
      <c r="E228" s="46">
        <v>1394</v>
      </c>
      <c r="F228" s="30">
        <f t="shared" si="3"/>
        <v>1.2999999999999999E-3</v>
      </c>
      <c r="G228" s="29"/>
      <c r="H228" s="29"/>
      <c r="I228" s="29" t="s">
        <v>170</v>
      </c>
      <c r="J228" s="29" t="s">
        <v>171</v>
      </c>
      <c r="K228" s="29" t="s">
        <v>127</v>
      </c>
      <c r="L228" s="29" t="s">
        <v>806</v>
      </c>
      <c r="M228" s="39"/>
    </row>
    <row r="229" spans="1:13" x14ac:dyDescent="0.25">
      <c r="A229" s="29" t="s">
        <v>7</v>
      </c>
      <c r="B229" s="29" t="s">
        <v>807</v>
      </c>
      <c r="C229" s="29" t="s">
        <v>169</v>
      </c>
      <c r="D229" s="29"/>
      <c r="E229" s="46">
        <v>5891</v>
      </c>
      <c r="F229" s="30">
        <f t="shared" si="3"/>
        <v>5.5999999999999999E-3</v>
      </c>
      <c r="G229" s="29"/>
      <c r="H229" s="29"/>
      <c r="I229" s="29" t="s">
        <v>170</v>
      </c>
      <c r="J229" s="29" t="s">
        <v>171</v>
      </c>
      <c r="K229" s="29" t="s">
        <v>127</v>
      </c>
      <c r="L229" s="29" t="s">
        <v>808</v>
      </c>
      <c r="M229" s="39"/>
    </row>
    <row r="230" spans="1:13" x14ac:dyDescent="0.25">
      <c r="A230" s="29" t="s">
        <v>7</v>
      </c>
      <c r="B230" s="29" t="s">
        <v>809</v>
      </c>
      <c r="C230" s="29" t="s">
        <v>169</v>
      </c>
      <c r="D230" s="29"/>
      <c r="E230" s="44">
        <v>19974161</v>
      </c>
      <c r="F230" s="30">
        <f t="shared" si="3"/>
        <v>19.0488</v>
      </c>
      <c r="G230" s="29"/>
      <c r="H230" s="29"/>
      <c r="I230" s="29" t="s">
        <v>170</v>
      </c>
      <c r="J230" s="29" t="s">
        <v>178</v>
      </c>
      <c r="K230" s="29" t="s">
        <v>127</v>
      </c>
      <c r="L230" s="29" t="s">
        <v>810</v>
      </c>
      <c r="M230" s="39"/>
    </row>
    <row r="231" spans="1:13" x14ac:dyDescent="0.25">
      <c r="A231" s="29" t="s">
        <v>7</v>
      </c>
      <c r="B231" s="29" t="s">
        <v>811</v>
      </c>
      <c r="C231" s="29" t="s">
        <v>169</v>
      </c>
      <c r="D231" s="29"/>
      <c r="E231" s="46">
        <v>81</v>
      </c>
      <c r="F231" s="30">
        <f t="shared" si="3"/>
        <v>1E-4</v>
      </c>
      <c r="G231" s="29"/>
      <c r="H231" s="29"/>
      <c r="I231" s="29" t="s">
        <v>170</v>
      </c>
      <c r="J231" s="29" t="s">
        <v>171</v>
      </c>
      <c r="K231" s="29" t="s">
        <v>127</v>
      </c>
      <c r="L231" s="29" t="s">
        <v>812</v>
      </c>
      <c r="M231" s="39"/>
    </row>
    <row r="232" spans="1:13" x14ac:dyDescent="0.25">
      <c r="A232" s="29" t="s">
        <v>7</v>
      </c>
      <c r="B232" s="29" t="s">
        <v>813</v>
      </c>
      <c r="C232" s="29" t="s">
        <v>169</v>
      </c>
      <c r="D232" s="29"/>
      <c r="E232" s="44">
        <v>4424</v>
      </c>
      <c r="F232" s="30">
        <f t="shared" si="3"/>
        <v>4.1999999999999997E-3</v>
      </c>
      <c r="G232" s="29"/>
      <c r="H232" s="29"/>
      <c r="I232" s="29" t="s">
        <v>170</v>
      </c>
      <c r="J232" s="29" t="s">
        <v>171</v>
      </c>
      <c r="K232" s="29" t="s">
        <v>127</v>
      </c>
      <c r="L232" s="29" t="s">
        <v>814</v>
      </c>
      <c r="M232" s="39"/>
    </row>
    <row r="233" spans="1:13" x14ac:dyDescent="0.25">
      <c r="A233" s="29" t="s">
        <v>7</v>
      </c>
      <c r="B233" s="29" t="s">
        <v>815</v>
      </c>
      <c r="C233" s="29" t="s">
        <v>169</v>
      </c>
      <c r="D233" s="29"/>
      <c r="E233" s="44">
        <v>4488</v>
      </c>
      <c r="F233" s="30">
        <f t="shared" si="3"/>
        <v>4.3E-3</v>
      </c>
      <c r="G233" s="29"/>
      <c r="H233" s="29"/>
      <c r="I233" s="29" t="s">
        <v>170</v>
      </c>
      <c r="J233" s="29" t="s">
        <v>178</v>
      </c>
      <c r="K233" s="29" t="s">
        <v>127</v>
      </c>
      <c r="L233" s="29" t="s">
        <v>816</v>
      </c>
      <c r="M233" s="39"/>
    </row>
    <row r="234" spans="1:13" x14ac:dyDescent="0.25">
      <c r="A234" s="29" t="s">
        <v>7</v>
      </c>
      <c r="B234" s="29" t="s">
        <v>817</v>
      </c>
      <c r="C234" s="29" t="s">
        <v>169</v>
      </c>
      <c r="D234" s="29"/>
      <c r="E234" s="44">
        <v>760705.60000000009</v>
      </c>
      <c r="F234" s="30">
        <f t="shared" si="3"/>
        <v>0.72550000000000003</v>
      </c>
      <c r="G234" s="29"/>
      <c r="H234" s="29"/>
      <c r="I234" s="29" t="s">
        <v>170</v>
      </c>
      <c r="J234" s="29" t="s">
        <v>171</v>
      </c>
      <c r="K234" s="29" t="s">
        <v>127</v>
      </c>
      <c r="L234" s="29" t="s">
        <v>818</v>
      </c>
      <c r="M234" s="39"/>
    </row>
    <row r="235" spans="1:13" x14ac:dyDescent="0.25">
      <c r="A235" s="29" t="s">
        <v>7</v>
      </c>
      <c r="B235" s="29" t="s">
        <v>819</v>
      </c>
      <c r="C235" s="29" t="s">
        <v>169</v>
      </c>
      <c r="D235" s="29"/>
      <c r="E235" s="46">
        <v>18038</v>
      </c>
      <c r="F235" s="30">
        <f t="shared" si="3"/>
        <v>1.72E-2</v>
      </c>
      <c r="G235" s="29"/>
      <c r="H235" s="29"/>
      <c r="I235" s="29" t="s">
        <v>170</v>
      </c>
      <c r="J235" s="29" t="s">
        <v>171</v>
      </c>
      <c r="K235" s="29" t="s">
        <v>127</v>
      </c>
      <c r="L235" s="29" t="s">
        <v>820</v>
      </c>
      <c r="M235" s="39"/>
    </row>
    <row r="236" spans="1:13" x14ac:dyDescent="0.25">
      <c r="A236" s="29" t="s">
        <v>7</v>
      </c>
      <c r="B236" s="29" t="s">
        <v>821</v>
      </c>
      <c r="C236" s="29" t="s">
        <v>169</v>
      </c>
      <c r="D236" s="29"/>
      <c r="E236" s="44">
        <v>5612</v>
      </c>
      <c r="F236" s="30">
        <f t="shared" si="3"/>
        <v>5.4000000000000003E-3</v>
      </c>
      <c r="G236" s="29"/>
      <c r="H236" s="29"/>
      <c r="I236" s="29" t="s">
        <v>170</v>
      </c>
      <c r="J236" s="29" t="s">
        <v>178</v>
      </c>
      <c r="K236" s="29" t="s">
        <v>127</v>
      </c>
      <c r="L236" s="29" t="s">
        <v>822</v>
      </c>
      <c r="M236" s="39"/>
    </row>
    <row r="237" spans="1:13" x14ac:dyDescent="0.25">
      <c r="A237" s="29" t="s">
        <v>7</v>
      </c>
      <c r="B237" s="29" t="s">
        <v>823</v>
      </c>
      <c r="C237" s="29" t="s">
        <v>169</v>
      </c>
      <c r="D237" s="29"/>
      <c r="E237" s="46">
        <v>3210</v>
      </c>
      <c r="F237" s="30">
        <f t="shared" si="3"/>
        <v>3.0999999999999999E-3</v>
      </c>
      <c r="G237" s="29"/>
      <c r="H237" s="29"/>
      <c r="I237" s="29" t="s">
        <v>170</v>
      </c>
      <c r="J237" s="29" t="s">
        <v>171</v>
      </c>
      <c r="K237" s="29" t="s">
        <v>127</v>
      </c>
      <c r="L237" s="29" t="s">
        <v>824</v>
      </c>
      <c r="M237" s="39"/>
    </row>
    <row r="238" spans="1:13" x14ac:dyDescent="0.25">
      <c r="A238" s="29" t="s">
        <v>7</v>
      </c>
      <c r="B238" s="29" t="s">
        <v>825</v>
      </c>
      <c r="C238" s="29" t="s">
        <v>169</v>
      </c>
      <c r="D238" s="29"/>
      <c r="E238" s="46">
        <v>1978</v>
      </c>
      <c r="F238" s="30">
        <f t="shared" si="3"/>
        <v>1.9E-3</v>
      </c>
      <c r="G238" s="29"/>
      <c r="H238" s="29"/>
      <c r="I238" s="29" t="s">
        <v>170</v>
      </c>
      <c r="J238" s="29" t="s">
        <v>171</v>
      </c>
      <c r="K238" s="29" t="s">
        <v>127</v>
      </c>
      <c r="L238" s="29" t="s">
        <v>826</v>
      </c>
      <c r="M238" s="39"/>
    </row>
    <row r="239" spans="1:13" x14ac:dyDescent="0.25">
      <c r="A239" s="29" t="s">
        <v>7</v>
      </c>
      <c r="B239" s="29" t="s">
        <v>827</v>
      </c>
      <c r="C239" s="29" t="s">
        <v>169</v>
      </c>
      <c r="D239" s="29"/>
      <c r="E239" s="46">
        <v>1727022203</v>
      </c>
      <c r="F239" s="30">
        <f t="shared" si="3"/>
        <v>1647.0166999999999</v>
      </c>
      <c r="G239" s="29"/>
      <c r="H239" s="29"/>
      <c r="I239" s="29" t="s">
        <v>170</v>
      </c>
      <c r="J239" s="29" t="s">
        <v>178</v>
      </c>
      <c r="K239" s="29" t="s">
        <v>127</v>
      </c>
      <c r="L239" s="29" t="s">
        <v>828</v>
      </c>
      <c r="M239" s="39"/>
    </row>
    <row r="240" spans="1:13" x14ac:dyDescent="0.25">
      <c r="A240" s="29" t="s">
        <v>7</v>
      </c>
      <c r="B240" s="29" t="s">
        <v>829</v>
      </c>
      <c r="C240" s="29" t="s">
        <v>169</v>
      </c>
      <c r="D240" s="29"/>
      <c r="E240" s="46">
        <v>441</v>
      </c>
      <c r="F240" s="30">
        <f t="shared" si="3"/>
        <v>4.0000000000000002E-4</v>
      </c>
      <c r="G240" s="29"/>
      <c r="H240" s="29"/>
      <c r="I240" s="29" t="s">
        <v>170</v>
      </c>
      <c r="J240" s="29" t="s">
        <v>178</v>
      </c>
      <c r="K240" s="29" t="s">
        <v>127</v>
      </c>
      <c r="L240" s="29" t="s">
        <v>830</v>
      </c>
      <c r="M240" s="39"/>
    </row>
    <row r="241" spans="1:13" x14ac:dyDescent="0.25">
      <c r="A241" s="29" t="s">
        <v>7</v>
      </c>
      <c r="B241" s="29" t="s">
        <v>831</v>
      </c>
      <c r="C241" s="29" t="s">
        <v>169</v>
      </c>
      <c r="D241" s="29"/>
      <c r="E241" s="46">
        <v>643733591</v>
      </c>
      <c r="F241" s="30">
        <f t="shared" si="3"/>
        <v>613.91219999999998</v>
      </c>
      <c r="G241" s="29"/>
      <c r="H241" s="29"/>
      <c r="I241" s="29" t="s">
        <v>170</v>
      </c>
      <c r="J241" s="29" t="s">
        <v>171</v>
      </c>
      <c r="K241" s="29" t="s">
        <v>127</v>
      </c>
      <c r="L241" s="29" t="s">
        <v>832</v>
      </c>
      <c r="M241" s="39"/>
    </row>
    <row r="242" spans="1:13" x14ac:dyDescent="0.25">
      <c r="A242" s="29" t="s">
        <v>7</v>
      </c>
      <c r="B242" s="29" t="s">
        <v>833</v>
      </c>
      <c r="C242" s="29" t="s">
        <v>169</v>
      </c>
      <c r="D242" s="29"/>
      <c r="E242" s="46">
        <v>348666155</v>
      </c>
      <c r="F242" s="30">
        <f t="shared" si="3"/>
        <v>332.51400000000001</v>
      </c>
      <c r="G242" s="29"/>
      <c r="H242" s="29"/>
      <c r="I242" s="29" t="s">
        <v>170</v>
      </c>
      <c r="J242" s="29" t="s">
        <v>178</v>
      </c>
      <c r="K242" s="29" t="s">
        <v>127</v>
      </c>
      <c r="L242" s="29" t="s">
        <v>834</v>
      </c>
      <c r="M242" s="39"/>
    </row>
    <row r="243" spans="1:13" x14ac:dyDescent="0.25">
      <c r="A243" s="29" t="s">
        <v>7</v>
      </c>
      <c r="B243" s="29" t="s">
        <v>835</v>
      </c>
      <c r="C243" s="29" t="s">
        <v>169</v>
      </c>
      <c r="D243" s="29"/>
      <c r="E243" s="46">
        <v>2463</v>
      </c>
      <c r="F243" s="30">
        <f t="shared" si="3"/>
        <v>2.3E-3</v>
      </c>
      <c r="G243" s="29"/>
      <c r="H243" s="29"/>
      <c r="I243" s="29" t="s">
        <v>170</v>
      </c>
      <c r="J243" s="29" t="s">
        <v>171</v>
      </c>
      <c r="K243" s="29" t="s">
        <v>127</v>
      </c>
      <c r="L243" s="29" t="s">
        <v>836</v>
      </c>
      <c r="M243" s="39"/>
    </row>
    <row r="244" spans="1:13" x14ac:dyDescent="0.25">
      <c r="A244" s="29" t="s">
        <v>7</v>
      </c>
      <c r="B244" s="29" t="s">
        <v>837</v>
      </c>
      <c r="C244" s="29" t="s">
        <v>169</v>
      </c>
      <c r="D244" s="29"/>
      <c r="E244" s="44">
        <v>453.6</v>
      </c>
      <c r="F244" s="30">
        <f t="shared" si="3"/>
        <v>4.0000000000000002E-4</v>
      </c>
      <c r="G244" s="29"/>
      <c r="H244" s="29"/>
      <c r="I244" s="29" t="s">
        <v>170</v>
      </c>
      <c r="J244" s="29" t="s">
        <v>178</v>
      </c>
      <c r="K244" s="29" t="s">
        <v>127</v>
      </c>
      <c r="L244" s="29" t="s">
        <v>838</v>
      </c>
      <c r="M244" s="39"/>
    </row>
    <row r="245" spans="1:13" x14ac:dyDescent="0.25">
      <c r="A245" s="29" t="s">
        <v>7</v>
      </c>
      <c r="B245" s="29" t="s">
        <v>839</v>
      </c>
      <c r="C245" s="29" t="s">
        <v>169</v>
      </c>
      <c r="D245" s="29"/>
      <c r="E245" s="46">
        <v>4854</v>
      </c>
      <c r="F245" s="30">
        <f t="shared" si="3"/>
        <v>4.5999999999999999E-3</v>
      </c>
      <c r="G245" s="29"/>
      <c r="H245" s="29"/>
      <c r="I245" s="29" t="s">
        <v>170</v>
      </c>
      <c r="J245" s="29" t="s">
        <v>171</v>
      </c>
      <c r="K245" s="29" t="s">
        <v>127</v>
      </c>
      <c r="L245" s="29" t="s">
        <v>840</v>
      </c>
      <c r="M245" s="39"/>
    </row>
    <row r="246" spans="1:13" x14ac:dyDescent="0.25">
      <c r="A246" s="29" t="s">
        <v>7</v>
      </c>
      <c r="B246" s="29" t="s">
        <v>841</v>
      </c>
      <c r="C246" s="29" t="s">
        <v>169</v>
      </c>
      <c r="D246" s="29"/>
      <c r="E246" s="46">
        <v>859</v>
      </c>
      <c r="F246" s="30">
        <f t="shared" si="3"/>
        <v>8.0000000000000004E-4</v>
      </c>
      <c r="G246" s="29"/>
      <c r="H246" s="29"/>
      <c r="I246" s="29" t="s">
        <v>170</v>
      </c>
      <c r="J246" s="29" t="s">
        <v>171</v>
      </c>
      <c r="K246" s="29" t="s">
        <v>127</v>
      </c>
      <c r="L246" s="29" t="s">
        <v>842</v>
      </c>
      <c r="M246" s="39"/>
    </row>
    <row r="247" spans="1:13" x14ac:dyDescent="0.25">
      <c r="A247" s="29" t="s">
        <v>7</v>
      </c>
      <c r="B247" s="29" t="s">
        <v>843</v>
      </c>
      <c r="C247" s="29" t="s">
        <v>169</v>
      </c>
      <c r="D247" s="29"/>
      <c r="E247" s="44">
        <v>372</v>
      </c>
      <c r="F247" s="30">
        <f t="shared" si="3"/>
        <v>4.0000000000000002E-4</v>
      </c>
      <c r="G247" s="29"/>
      <c r="H247" s="29"/>
      <c r="I247" s="29" t="s">
        <v>170</v>
      </c>
      <c r="J247" s="29" t="s">
        <v>171</v>
      </c>
      <c r="K247" s="29" t="s">
        <v>127</v>
      </c>
      <c r="L247" s="29" t="s">
        <v>844</v>
      </c>
      <c r="M247" s="39"/>
    </row>
    <row r="248" spans="1:13" x14ac:dyDescent="0.25">
      <c r="A248" s="29" t="s">
        <v>7</v>
      </c>
      <c r="B248" s="29" t="s">
        <v>845</v>
      </c>
      <c r="C248" s="29" t="s">
        <v>169</v>
      </c>
      <c r="D248" s="29"/>
      <c r="E248" s="46">
        <v>10703</v>
      </c>
      <c r="F248" s="30">
        <f t="shared" si="3"/>
        <v>1.0200000000000001E-2</v>
      </c>
      <c r="G248" s="29"/>
      <c r="H248" s="29"/>
      <c r="I248" s="29" t="s">
        <v>170</v>
      </c>
      <c r="J248" s="29" t="s">
        <v>171</v>
      </c>
      <c r="K248" s="29" t="s">
        <v>127</v>
      </c>
      <c r="L248" s="29" t="s">
        <v>846</v>
      </c>
      <c r="M248" s="39"/>
    </row>
    <row r="249" spans="1:13" x14ac:dyDescent="0.25">
      <c r="A249" s="29" t="s">
        <v>7</v>
      </c>
      <c r="B249" s="29" t="s">
        <v>847</v>
      </c>
      <c r="C249" s="29" t="s">
        <v>169</v>
      </c>
      <c r="D249" s="29"/>
      <c r="E249" s="46">
        <v>4017</v>
      </c>
      <c r="F249" s="30">
        <f t="shared" si="3"/>
        <v>3.8E-3</v>
      </c>
      <c r="G249" s="29"/>
      <c r="H249" s="29"/>
      <c r="I249" s="29" t="s">
        <v>170</v>
      </c>
      <c r="J249" s="29" t="s">
        <v>171</v>
      </c>
      <c r="K249" s="29" t="s">
        <v>127</v>
      </c>
      <c r="L249" s="29" t="s">
        <v>848</v>
      </c>
      <c r="M249" s="39"/>
    </row>
    <row r="250" spans="1:13" x14ac:dyDescent="0.25">
      <c r="A250" s="29" t="s">
        <v>7</v>
      </c>
      <c r="B250" s="29" t="s">
        <v>849</v>
      </c>
      <c r="C250" s="29" t="s">
        <v>169</v>
      </c>
      <c r="D250" s="29"/>
      <c r="E250" s="46">
        <v>1524</v>
      </c>
      <c r="F250" s="30">
        <f t="shared" si="3"/>
        <v>1.5E-3</v>
      </c>
      <c r="G250" s="29"/>
      <c r="H250" s="29"/>
      <c r="I250" s="29" t="s">
        <v>170</v>
      </c>
      <c r="J250" s="29" t="s">
        <v>171</v>
      </c>
      <c r="K250" s="29" t="s">
        <v>127</v>
      </c>
      <c r="L250" s="29" t="s">
        <v>850</v>
      </c>
      <c r="M250" s="39"/>
    </row>
    <row r="251" spans="1:13" x14ac:dyDescent="0.25">
      <c r="A251" s="29" t="s">
        <v>7</v>
      </c>
      <c r="B251" s="29" t="s">
        <v>851</v>
      </c>
      <c r="C251" s="29" t="s">
        <v>169</v>
      </c>
      <c r="D251" s="29"/>
      <c r="E251" s="46">
        <v>1930595</v>
      </c>
      <c r="F251" s="30">
        <f t="shared" si="3"/>
        <v>1.8411999999999999</v>
      </c>
      <c r="G251" s="29"/>
      <c r="H251" s="29"/>
      <c r="I251" s="29" t="s">
        <v>170</v>
      </c>
      <c r="J251" s="29" t="s">
        <v>171</v>
      </c>
      <c r="K251" s="29" t="s">
        <v>127</v>
      </c>
      <c r="L251" s="29" t="s">
        <v>852</v>
      </c>
      <c r="M251" s="39"/>
    </row>
    <row r="252" spans="1:13" x14ac:dyDescent="0.25">
      <c r="A252" s="29" t="s">
        <v>7</v>
      </c>
      <c r="B252" s="29" t="s">
        <v>853</v>
      </c>
      <c r="C252" s="29" t="s">
        <v>169</v>
      </c>
      <c r="D252" s="29"/>
      <c r="E252" s="46">
        <v>562230</v>
      </c>
      <c r="F252" s="30">
        <f t="shared" si="3"/>
        <v>0.53620000000000001</v>
      </c>
      <c r="G252" s="29"/>
      <c r="H252" s="29"/>
      <c r="I252" s="29" t="s">
        <v>170</v>
      </c>
      <c r="J252" s="29" t="s">
        <v>171</v>
      </c>
      <c r="K252" s="29" t="s">
        <v>127</v>
      </c>
      <c r="L252" s="29" t="s">
        <v>854</v>
      </c>
      <c r="M252" s="39"/>
    </row>
    <row r="253" spans="1:13" x14ac:dyDescent="0.25">
      <c r="A253" s="29" t="s">
        <v>7</v>
      </c>
      <c r="B253" s="29" t="s">
        <v>855</v>
      </c>
      <c r="C253" s="29" t="s">
        <v>169</v>
      </c>
      <c r="D253" s="29"/>
      <c r="E253" s="44" t="e">
        <v>#N/A</v>
      </c>
      <c r="F253" s="30" t="e">
        <f t="shared" si="3"/>
        <v>#N/A</v>
      </c>
      <c r="G253" s="29"/>
      <c r="H253" s="29"/>
      <c r="I253" s="29" t="s">
        <v>170</v>
      </c>
      <c r="J253" s="29" t="s">
        <v>171</v>
      </c>
      <c r="K253" s="29" t="s">
        <v>127</v>
      </c>
      <c r="L253" s="29" t="s">
        <v>856</v>
      </c>
      <c r="M253" s="39"/>
    </row>
    <row r="254" spans="1:13" x14ac:dyDescent="0.25">
      <c r="A254" s="29" t="s">
        <v>7</v>
      </c>
      <c r="B254" s="29" t="s">
        <v>857</v>
      </c>
      <c r="C254" s="29" t="s">
        <v>169</v>
      </c>
      <c r="D254" s="29"/>
      <c r="E254" s="46">
        <v>1230</v>
      </c>
      <c r="F254" s="30">
        <f t="shared" si="3"/>
        <v>1.1999999999999999E-3</v>
      </c>
      <c r="G254" s="29"/>
      <c r="H254" s="29"/>
      <c r="I254" s="29" t="s">
        <v>170</v>
      </c>
      <c r="J254" s="29" t="s">
        <v>171</v>
      </c>
      <c r="K254" s="29" t="s">
        <v>127</v>
      </c>
      <c r="L254" s="29" t="s">
        <v>858</v>
      </c>
      <c r="M254" s="39"/>
    </row>
    <row r="255" spans="1:13" x14ac:dyDescent="0.25">
      <c r="A255" s="29" t="s">
        <v>7</v>
      </c>
      <c r="B255" s="29" t="s">
        <v>859</v>
      </c>
      <c r="C255" s="29" t="s">
        <v>169</v>
      </c>
      <c r="D255" s="29"/>
      <c r="E255" s="44">
        <v>5957</v>
      </c>
      <c r="F255" s="30">
        <f t="shared" si="3"/>
        <v>5.7000000000000002E-3</v>
      </c>
      <c r="G255" s="29"/>
      <c r="H255" s="29"/>
      <c r="I255" s="29" t="s">
        <v>170</v>
      </c>
      <c r="J255" s="29" t="s">
        <v>171</v>
      </c>
      <c r="K255" s="29" t="s">
        <v>127</v>
      </c>
      <c r="L255" s="29" t="s">
        <v>860</v>
      </c>
      <c r="M255" s="39"/>
    </row>
    <row r="256" spans="1:13" x14ac:dyDescent="0.25">
      <c r="A256" s="29" t="s">
        <v>7</v>
      </c>
      <c r="B256" s="29" t="s">
        <v>861</v>
      </c>
      <c r="C256" s="29" t="s">
        <v>169</v>
      </c>
      <c r="D256" s="29"/>
      <c r="E256" s="44">
        <v>83</v>
      </c>
      <c r="F256" s="30">
        <f t="shared" si="3"/>
        <v>1E-4</v>
      </c>
      <c r="G256" s="29"/>
      <c r="H256" s="29"/>
      <c r="I256" s="29" t="s">
        <v>170</v>
      </c>
      <c r="J256" s="29" t="s">
        <v>171</v>
      </c>
      <c r="K256" s="29" t="s">
        <v>127</v>
      </c>
      <c r="L256" s="29" t="s">
        <v>862</v>
      </c>
      <c r="M256" s="39"/>
    </row>
    <row r="257" spans="1:13" x14ac:dyDescent="0.25">
      <c r="A257" s="29" t="s">
        <v>7</v>
      </c>
      <c r="B257" s="29" t="s">
        <v>863</v>
      </c>
      <c r="C257" s="29" t="s">
        <v>169</v>
      </c>
      <c r="D257" s="29"/>
      <c r="E257" s="46">
        <v>1628</v>
      </c>
      <c r="F257" s="30">
        <f t="shared" si="3"/>
        <v>1.6000000000000001E-3</v>
      </c>
      <c r="G257" s="29"/>
      <c r="H257" s="29"/>
      <c r="I257" s="29" t="s">
        <v>170</v>
      </c>
      <c r="J257" s="29" t="s">
        <v>171</v>
      </c>
      <c r="K257" s="29" t="s">
        <v>127</v>
      </c>
      <c r="L257" s="29" t="s">
        <v>864</v>
      </c>
      <c r="M257" s="39"/>
    </row>
    <row r="258" spans="1:13" x14ac:dyDescent="0.25">
      <c r="A258" s="29" t="s">
        <v>7</v>
      </c>
      <c r="B258" s="29" t="s">
        <v>865</v>
      </c>
      <c r="C258" s="29" t="s">
        <v>169</v>
      </c>
      <c r="D258" s="29"/>
      <c r="E258" s="44">
        <v>565398</v>
      </c>
      <c r="F258" s="30">
        <f t="shared" si="3"/>
        <v>0.53920000000000001</v>
      </c>
      <c r="G258" s="29"/>
      <c r="H258" s="29"/>
      <c r="I258" s="29" t="s">
        <v>170</v>
      </c>
      <c r="J258" s="29" t="s">
        <v>171</v>
      </c>
      <c r="K258" s="29" t="s">
        <v>127</v>
      </c>
      <c r="L258" s="29" t="s">
        <v>866</v>
      </c>
      <c r="M258" s="39"/>
    </row>
    <row r="259" spans="1:13" x14ac:dyDescent="0.25">
      <c r="A259" s="29" t="s">
        <v>7</v>
      </c>
      <c r="B259" s="29" t="s">
        <v>867</v>
      </c>
      <c r="C259" s="29" t="s">
        <v>169</v>
      </c>
      <c r="D259" s="29"/>
      <c r="E259" s="44">
        <v>12151965</v>
      </c>
      <c r="F259" s="30">
        <f t="shared" ref="F259:F322" si="4">ROUND(E259/1048576,4)</f>
        <v>11.589</v>
      </c>
      <c r="G259" s="29"/>
      <c r="H259" s="29"/>
      <c r="I259" s="29" t="s">
        <v>170</v>
      </c>
      <c r="J259" s="29" t="s">
        <v>178</v>
      </c>
      <c r="K259" s="29" t="s">
        <v>127</v>
      </c>
      <c r="L259" s="29" t="s">
        <v>868</v>
      </c>
      <c r="M259" s="39"/>
    </row>
    <row r="260" spans="1:13" x14ac:dyDescent="0.25">
      <c r="A260" s="29" t="s">
        <v>7</v>
      </c>
      <c r="B260" s="29" t="s">
        <v>869</v>
      </c>
      <c r="C260" s="29" t="s">
        <v>169</v>
      </c>
      <c r="D260" s="29"/>
      <c r="E260" s="47">
        <v>1470568069</v>
      </c>
      <c r="F260" s="30">
        <f t="shared" si="4"/>
        <v>1402.443</v>
      </c>
      <c r="G260" s="29"/>
      <c r="H260" s="29"/>
      <c r="I260" s="29" t="s">
        <v>170</v>
      </c>
      <c r="J260" s="29" t="s">
        <v>178</v>
      </c>
      <c r="K260" s="29" t="s">
        <v>127</v>
      </c>
      <c r="L260" s="29" t="s">
        <v>870</v>
      </c>
      <c r="M260" s="39"/>
    </row>
    <row r="261" spans="1:13" x14ac:dyDescent="0.25">
      <c r="A261" s="29" t="s">
        <v>7</v>
      </c>
      <c r="B261" s="29" t="s">
        <v>871</v>
      </c>
      <c r="C261" s="29" t="s">
        <v>169</v>
      </c>
      <c r="D261" s="29"/>
      <c r="E261" s="44">
        <v>183934</v>
      </c>
      <c r="F261" s="30">
        <f t="shared" si="4"/>
        <v>0.1754</v>
      </c>
      <c r="G261" s="29"/>
      <c r="H261" s="29"/>
      <c r="I261" s="29" t="s">
        <v>170</v>
      </c>
      <c r="J261" s="29" t="s">
        <v>178</v>
      </c>
      <c r="K261" s="29" t="s">
        <v>127</v>
      </c>
      <c r="L261" s="29" t="s">
        <v>872</v>
      </c>
      <c r="M261" s="39"/>
    </row>
    <row r="262" spans="1:13" x14ac:dyDescent="0.25">
      <c r="A262" s="29" t="s">
        <v>7</v>
      </c>
      <c r="B262" s="29" t="s">
        <v>873</v>
      </c>
      <c r="C262" s="29" t="s">
        <v>169</v>
      </c>
      <c r="D262" s="29"/>
      <c r="E262" s="44">
        <v>16401794462</v>
      </c>
      <c r="F262" s="30">
        <f t="shared" si="4"/>
        <v>15641.9701</v>
      </c>
      <c r="G262" s="29"/>
      <c r="H262" s="29"/>
      <c r="I262" s="29" t="s">
        <v>170</v>
      </c>
      <c r="J262" s="29" t="s">
        <v>178</v>
      </c>
      <c r="K262" s="29" t="s">
        <v>127</v>
      </c>
      <c r="L262" s="29" t="s">
        <v>874</v>
      </c>
      <c r="M262" s="39"/>
    </row>
    <row r="263" spans="1:13" x14ac:dyDescent="0.25">
      <c r="A263" s="29" t="s">
        <v>7</v>
      </c>
      <c r="B263" s="29" t="s">
        <v>875</v>
      </c>
      <c r="C263" s="29" t="s">
        <v>169</v>
      </c>
      <c r="D263" s="29"/>
      <c r="E263" s="46">
        <v>34925838</v>
      </c>
      <c r="F263" s="30">
        <f t="shared" si="4"/>
        <v>33.307899999999997</v>
      </c>
      <c r="G263" s="29"/>
      <c r="H263" s="29"/>
      <c r="I263" s="29" t="s">
        <v>170</v>
      </c>
      <c r="J263" s="29" t="s">
        <v>178</v>
      </c>
      <c r="K263" s="29" t="s">
        <v>127</v>
      </c>
      <c r="L263" s="29" t="s">
        <v>876</v>
      </c>
      <c r="M263" s="39"/>
    </row>
    <row r="264" spans="1:13" x14ac:dyDescent="0.25">
      <c r="A264" s="29" t="s">
        <v>7</v>
      </c>
      <c r="B264" s="29" t="s">
        <v>877</v>
      </c>
      <c r="C264" s="29" t="s">
        <v>169</v>
      </c>
      <c r="D264" s="29"/>
      <c r="E264" s="44" t="e">
        <v>#N/A</v>
      </c>
      <c r="F264" s="30" t="e">
        <f t="shared" si="4"/>
        <v>#N/A</v>
      </c>
      <c r="G264" s="29"/>
      <c r="H264" s="29"/>
      <c r="I264" s="29" t="s">
        <v>170</v>
      </c>
      <c r="J264" s="29" t="s">
        <v>178</v>
      </c>
      <c r="K264" s="29" t="s">
        <v>127</v>
      </c>
      <c r="L264" s="29" t="s">
        <v>878</v>
      </c>
      <c r="M264" s="39"/>
    </row>
    <row r="265" spans="1:13" x14ac:dyDescent="0.25">
      <c r="A265" s="29" t="s">
        <v>7</v>
      </c>
      <c r="B265" s="29" t="s">
        <v>879</v>
      </c>
      <c r="C265" s="29" t="s">
        <v>169</v>
      </c>
      <c r="D265" s="29"/>
      <c r="E265" s="46">
        <v>542347785</v>
      </c>
      <c r="F265" s="30">
        <f t="shared" si="4"/>
        <v>517.22320000000002</v>
      </c>
      <c r="G265" s="29"/>
      <c r="H265" s="29"/>
      <c r="I265" s="29" t="s">
        <v>170</v>
      </c>
      <c r="J265" s="29" t="s">
        <v>178</v>
      </c>
      <c r="K265" s="29" t="s">
        <v>127</v>
      </c>
      <c r="L265" s="29" t="s">
        <v>880</v>
      </c>
      <c r="M265" s="39"/>
    </row>
    <row r="266" spans="1:13" x14ac:dyDescent="0.25">
      <c r="A266" s="29" t="s">
        <v>7</v>
      </c>
      <c r="B266" s="29" t="s">
        <v>881</v>
      </c>
      <c r="C266" s="29" t="s">
        <v>169</v>
      </c>
      <c r="D266" s="29"/>
      <c r="E266" s="46">
        <v>75298416</v>
      </c>
      <c r="F266" s="30">
        <f t="shared" si="4"/>
        <v>71.810199999999995</v>
      </c>
      <c r="G266" s="29"/>
      <c r="H266" s="29"/>
      <c r="I266" s="29" t="s">
        <v>170</v>
      </c>
      <c r="J266" s="29" t="s">
        <v>178</v>
      </c>
      <c r="K266" s="29" t="s">
        <v>127</v>
      </c>
      <c r="L266" s="29" t="s">
        <v>882</v>
      </c>
      <c r="M266" s="39"/>
    </row>
    <row r="267" spans="1:13" x14ac:dyDescent="0.25">
      <c r="A267" s="29" t="s">
        <v>7</v>
      </c>
      <c r="B267" s="29" t="s">
        <v>883</v>
      </c>
      <c r="C267" s="29" t="s">
        <v>169</v>
      </c>
      <c r="D267" s="29"/>
      <c r="E267" s="46">
        <v>166</v>
      </c>
      <c r="F267" s="30">
        <f t="shared" si="4"/>
        <v>2.0000000000000001E-4</v>
      </c>
      <c r="G267" s="29"/>
      <c r="H267" s="29"/>
      <c r="I267" s="29" t="s">
        <v>170</v>
      </c>
      <c r="J267" s="29" t="s">
        <v>171</v>
      </c>
      <c r="K267" s="29" t="s">
        <v>127</v>
      </c>
      <c r="L267" s="29" t="s">
        <v>884</v>
      </c>
      <c r="M267" s="39"/>
    </row>
    <row r="268" spans="1:13" x14ac:dyDescent="0.25">
      <c r="A268" s="29" t="s">
        <v>7</v>
      </c>
      <c r="B268" s="29" t="s">
        <v>885</v>
      </c>
      <c r="C268" s="29" t="s">
        <v>169</v>
      </c>
      <c r="D268" s="29"/>
      <c r="E268" s="46">
        <v>90056347</v>
      </c>
      <c r="F268" s="30">
        <f t="shared" si="4"/>
        <v>85.884399999999999</v>
      </c>
      <c r="G268" s="29"/>
      <c r="H268" s="29"/>
      <c r="I268" s="29" t="s">
        <v>170</v>
      </c>
      <c r="J268" s="29" t="s">
        <v>171</v>
      </c>
      <c r="K268" s="29" t="s">
        <v>127</v>
      </c>
      <c r="L268" s="29" t="s">
        <v>886</v>
      </c>
      <c r="M268" s="39"/>
    </row>
    <row r="269" spans="1:13" x14ac:dyDescent="0.25">
      <c r="A269" s="29" t="s">
        <v>7</v>
      </c>
      <c r="B269" s="29" t="s">
        <v>887</v>
      </c>
      <c r="C269" s="29" t="s">
        <v>169</v>
      </c>
      <c r="D269" s="29"/>
      <c r="E269" s="46">
        <v>4438080</v>
      </c>
      <c r="F269" s="30">
        <f t="shared" si="4"/>
        <v>4.2324999999999999</v>
      </c>
      <c r="G269" s="29"/>
      <c r="H269" s="29"/>
      <c r="I269" s="29" t="s">
        <v>170</v>
      </c>
      <c r="J269" s="29" t="s">
        <v>171</v>
      </c>
      <c r="K269" s="29" t="s">
        <v>127</v>
      </c>
      <c r="L269" s="29" t="s">
        <v>888</v>
      </c>
      <c r="M269" s="39"/>
    </row>
    <row r="270" spans="1:13" x14ac:dyDescent="0.25">
      <c r="A270" s="29" t="s">
        <v>7</v>
      </c>
      <c r="B270" s="29" t="s">
        <v>889</v>
      </c>
      <c r="C270" s="29" t="s">
        <v>169</v>
      </c>
      <c r="D270" s="29"/>
      <c r="E270" s="46">
        <v>1590508</v>
      </c>
      <c r="F270" s="30">
        <f t="shared" si="4"/>
        <v>1.5167999999999999</v>
      </c>
      <c r="G270" s="29"/>
      <c r="H270" s="29"/>
      <c r="I270" s="29" t="s">
        <v>170</v>
      </c>
      <c r="J270" s="29" t="s">
        <v>171</v>
      </c>
      <c r="K270" s="29" t="s">
        <v>127</v>
      </c>
      <c r="L270" s="29" t="s">
        <v>890</v>
      </c>
      <c r="M270" s="39"/>
    </row>
    <row r="271" spans="1:13" x14ac:dyDescent="0.25">
      <c r="A271" s="29" t="s">
        <v>7</v>
      </c>
      <c r="B271" s="29" t="s">
        <v>891</v>
      </c>
      <c r="C271" s="29" t="s">
        <v>169</v>
      </c>
      <c r="D271" s="29"/>
      <c r="E271" s="44" t="e">
        <v>#N/A</v>
      </c>
      <c r="F271" s="30" t="e">
        <f t="shared" si="4"/>
        <v>#N/A</v>
      </c>
      <c r="G271" s="29"/>
      <c r="H271" s="29"/>
      <c r="I271" s="29" t="s">
        <v>170</v>
      </c>
      <c r="J271" s="29" t="s">
        <v>178</v>
      </c>
      <c r="K271" s="29" t="s">
        <v>127</v>
      </c>
      <c r="L271" s="29" t="s">
        <v>892</v>
      </c>
      <c r="M271" s="39"/>
    </row>
    <row r="272" spans="1:13" x14ac:dyDescent="0.25">
      <c r="A272" s="29" t="s">
        <v>7</v>
      </c>
      <c r="B272" s="29" t="s">
        <v>893</v>
      </c>
      <c r="C272" s="29" t="s">
        <v>169</v>
      </c>
      <c r="D272" s="29"/>
      <c r="E272" s="44" t="e">
        <v>#N/A</v>
      </c>
      <c r="F272" s="30" t="e">
        <f t="shared" si="4"/>
        <v>#N/A</v>
      </c>
      <c r="G272" s="29"/>
      <c r="H272" s="29"/>
      <c r="I272" s="29" t="s">
        <v>170</v>
      </c>
      <c r="J272" s="29" t="s">
        <v>178</v>
      </c>
      <c r="K272" s="29" t="s">
        <v>127</v>
      </c>
      <c r="L272" s="29" t="s">
        <v>894</v>
      </c>
      <c r="M272" s="39"/>
    </row>
    <row r="273" spans="1:13" x14ac:dyDescent="0.25">
      <c r="A273" s="29" t="s">
        <v>7</v>
      </c>
      <c r="B273" s="29" t="s">
        <v>895</v>
      </c>
      <c r="C273" s="29" t="s">
        <v>169</v>
      </c>
      <c r="D273" s="29"/>
      <c r="E273" s="44" t="e">
        <v>#N/A</v>
      </c>
      <c r="F273" s="30" t="e">
        <f t="shared" si="4"/>
        <v>#N/A</v>
      </c>
      <c r="G273" s="29"/>
      <c r="H273" s="29"/>
      <c r="I273" s="29" t="s">
        <v>170</v>
      </c>
      <c r="J273" s="29" t="s">
        <v>178</v>
      </c>
      <c r="K273" s="29" t="s">
        <v>127</v>
      </c>
      <c r="L273" s="29" t="s">
        <v>896</v>
      </c>
      <c r="M273" s="39"/>
    </row>
    <row r="274" spans="1:13" x14ac:dyDescent="0.25">
      <c r="A274" s="29" t="s">
        <v>7</v>
      </c>
      <c r="B274" s="29" t="s">
        <v>897</v>
      </c>
      <c r="C274" s="29" t="s">
        <v>169</v>
      </c>
      <c r="D274" s="29"/>
      <c r="E274" s="46">
        <v>19905</v>
      </c>
      <c r="F274" s="30">
        <f t="shared" si="4"/>
        <v>1.9E-2</v>
      </c>
      <c r="G274" s="29"/>
      <c r="H274" s="29"/>
      <c r="I274" s="29" t="s">
        <v>170</v>
      </c>
      <c r="J274" s="29" t="s">
        <v>171</v>
      </c>
      <c r="K274" s="29" t="s">
        <v>127</v>
      </c>
      <c r="L274" s="29" t="s">
        <v>898</v>
      </c>
      <c r="M274" s="39"/>
    </row>
    <row r="275" spans="1:13" x14ac:dyDescent="0.25">
      <c r="A275" s="29" t="s">
        <v>7</v>
      </c>
      <c r="B275" s="29" t="s">
        <v>899</v>
      </c>
      <c r="C275" s="29" t="s">
        <v>169</v>
      </c>
      <c r="D275" s="29"/>
      <c r="E275" s="46">
        <v>1430627</v>
      </c>
      <c r="F275" s="30">
        <f t="shared" si="4"/>
        <v>1.3644000000000001</v>
      </c>
      <c r="G275" s="29"/>
      <c r="H275" s="29"/>
      <c r="I275" s="29" t="s">
        <v>170</v>
      </c>
      <c r="J275" s="29" t="s">
        <v>178</v>
      </c>
      <c r="K275" s="29" t="s">
        <v>127</v>
      </c>
      <c r="L275" s="29" t="s">
        <v>900</v>
      </c>
      <c r="M275" s="39"/>
    </row>
    <row r="276" spans="1:13" x14ac:dyDescent="0.25">
      <c r="A276" s="29" t="s">
        <v>7</v>
      </c>
      <c r="B276" s="29" t="s">
        <v>901</v>
      </c>
      <c r="C276" s="29" t="s">
        <v>169</v>
      </c>
      <c r="D276" s="29"/>
      <c r="E276" s="46">
        <v>926374464</v>
      </c>
      <c r="F276" s="30">
        <f t="shared" si="4"/>
        <v>883.45950000000005</v>
      </c>
      <c r="G276" s="29"/>
      <c r="H276" s="29"/>
      <c r="I276" s="29" t="s">
        <v>170</v>
      </c>
      <c r="J276" s="29" t="s">
        <v>178</v>
      </c>
      <c r="K276" s="29" t="s">
        <v>127</v>
      </c>
      <c r="L276" s="29" t="s">
        <v>902</v>
      </c>
      <c r="M276" s="39"/>
    </row>
    <row r="277" spans="1:13" x14ac:dyDescent="0.25">
      <c r="A277" s="29" t="s">
        <v>7</v>
      </c>
      <c r="B277" s="29" t="s">
        <v>903</v>
      </c>
      <c r="C277" s="29" t="s">
        <v>169</v>
      </c>
      <c r="D277" s="29"/>
      <c r="E277" s="46">
        <v>630</v>
      </c>
      <c r="F277" s="30">
        <f t="shared" si="4"/>
        <v>5.9999999999999995E-4</v>
      </c>
      <c r="G277" s="29"/>
      <c r="H277" s="29"/>
      <c r="I277" s="29" t="s">
        <v>170</v>
      </c>
      <c r="J277" s="29" t="s">
        <v>171</v>
      </c>
      <c r="K277" s="29" t="s">
        <v>127</v>
      </c>
      <c r="L277" s="29" t="s">
        <v>904</v>
      </c>
      <c r="M277" s="39"/>
    </row>
    <row r="278" spans="1:13" x14ac:dyDescent="0.25">
      <c r="A278" s="29" t="s">
        <v>7</v>
      </c>
      <c r="B278" s="29" t="s">
        <v>905</v>
      </c>
      <c r="C278" s="29" t="s">
        <v>169</v>
      </c>
      <c r="D278" s="29"/>
      <c r="E278" s="46">
        <v>25522</v>
      </c>
      <c r="F278" s="30">
        <f t="shared" si="4"/>
        <v>2.4299999999999999E-2</v>
      </c>
      <c r="G278" s="29"/>
      <c r="H278" s="29"/>
      <c r="I278" s="29" t="s">
        <v>170</v>
      </c>
      <c r="J278" s="29" t="s">
        <v>171</v>
      </c>
      <c r="K278" s="29" t="s">
        <v>127</v>
      </c>
      <c r="L278" s="29" t="s">
        <v>906</v>
      </c>
      <c r="M278" s="39"/>
    </row>
    <row r="279" spans="1:13" x14ac:dyDescent="0.25">
      <c r="A279" s="29" t="s">
        <v>7</v>
      </c>
      <c r="B279" s="29" t="s">
        <v>907</v>
      </c>
      <c r="C279" s="29" t="s">
        <v>169</v>
      </c>
      <c r="D279" s="29"/>
      <c r="E279" s="46">
        <v>2123404410</v>
      </c>
      <c r="F279" s="30">
        <f t="shared" si="4"/>
        <v>2025.0362</v>
      </c>
      <c r="G279" s="29"/>
      <c r="H279" s="29"/>
      <c r="I279" s="29" t="s">
        <v>170</v>
      </c>
      <c r="J279" s="29" t="s">
        <v>178</v>
      </c>
      <c r="K279" s="29" t="s">
        <v>127</v>
      </c>
      <c r="L279" s="29" t="s">
        <v>908</v>
      </c>
      <c r="M279" s="39"/>
    </row>
    <row r="280" spans="1:13" x14ac:dyDescent="0.25">
      <c r="A280" s="29" t="s">
        <v>7</v>
      </c>
      <c r="B280" s="29" t="s">
        <v>909</v>
      </c>
      <c r="C280" s="29" t="s">
        <v>169</v>
      </c>
      <c r="D280" s="29"/>
      <c r="E280" s="46">
        <v>180840</v>
      </c>
      <c r="F280" s="30">
        <f t="shared" si="4"/>
        <v>0.17249999999999999</v>
      </c>
      <c r="G280" s="29"/>
      <c r="H280" s="29"/>
      <c r="I280" s="29" t="s">
        <v>170</v>
      </c>
      <c r="J280" s="29" t="s">
        <v>171</v>
      </c>
      <c r="K280" s="29" t="s">
        <v>127</v>
      </c>
      <c r="L280" s="29" t="s">
        <v>910</v>
      </c>
      <c r="M280" s="39"/>
    </row>
    <row r="281" spans="1:13" x14ac:dyDescent="0.25">
      <c r="A281" s="29" t="s">
        <v>7</v>
      </c>
      <c r="B281" s="29" t="s">
        <v>911</v>
      </c>
      <c r="C281" s="29" t="s">
        <v>169</v>
      </c>
      <c r="D281" s="29"/>
      <c r="E281" s="46">
        <v>1114</v>
      </c>
      <c r="F281" s="30">
        <f t="shared" si="4"/>
        <v>1.1000000000000001E-3</v>
      </c>
      <c r="G281" s="29"/>
      <c r="H281" s="29"/>
      <c r="I281" s="29" t="s">
        <v>170</v>
      </c>
      <c r="J281" s="29" t="s">
        <v>178</v>
      </c>
      <c r="K281" s="29" t="s">
        <v>127</v>
      </c>
      <c r="L281" s="29" t="s">
        <v>912</v>
      </c>
      <c r="M281" s="39"/>
    </row>
    <row r="282" spans="1:13" x14ac:dyDescent="0.25">
      <c r="A282" s="29" t="s">
        <v>7</v>
      </c>
      <c r="B282" s="29" t="s">
        <v>913</v>
      </c>
      <c r="C282" s="29" t="s">
        <v>169</v>
      </c>
      <c r="D282" s="29"/>
      <c r="E282" s="46">
        <v>14824</v>
      </c>
      <c r="F282" s="30">
        <f t="shared" si="4"/>
        <v>1.41E-2</v>
      </c>
      <c r="G282" s="29"/>
      <c r="H282" s="29"/>
      <c r="I282" s="29" t="s">
        <v>170</v>
      </c>
      <c r="J282" s="29" t="s">
        <v>171</v>
      </c>
      <c r="K282" s="29" t="s">
        <v>127</v>
      </c>
      <c r="L282" s="29" t="s">
        <v>914</v>
      </c>
      <c r="M282" s="39"/>
    </row>
    <row r="283" spans="1:13" x14ac:dyDescent="0.25">
      <c r="A283" s="29" t="s">
        <v>7</v>
      </c>
      <c r="B283" s="29" t="s">
        <v>915</v>
      </c>
      <c r="C283" s="29" t="s">
        <v>169</v>
      </c>
      <c r="D283" s="29"/>
      <c r="E283" s="46">
        <v>1844</v>
      </c>
      <c r="F283" s="30">
        <f t="shared" si="4"/>
        <v>1.8E-3</v>
      </c>
      <c r="G283" s="29"/>
      <c r="H283" s="29"/>
      <c r="I283" s="29" t="s">
        <v>170</v>
      </c>
      <c r="J283" s="29" t="s">
        <v>171</v>
      </c>
      <c r="K283" s="29" t="s">
        <v>127</v>
      </c>
      <c r="L283" s="29" t="s">
        <v>916</v>
      </c>
      <c r="M283" s="39"/>
    </row>
    <row r="284" spans="1:13" x14ac:dyDescent="0.25">
      <c r="A284" s="29" t="s">
        <v>7</v>
      </c>
      <c r="B284" s="29" t="s">
        <v>917</v>
      </c>
      <c r="C284" s="29" t="s">
        <v>169</v>
      </c>
      <c r="D284" s="29"/>
      <c r="E284" s="46">
        <v>13360910242</v>
      </c>
      <c r="F284" s="30">
        <f t="shared" si="4"/>
        <v>12741.956899999999</v>
      </c>
      <c r="G284" s="29"/>
      <c r="H284" s="29"/>
      <c r="I284" s="29" t="s">
        <v>170</v>
      </c>
      <c r="J284" s="29" t="s">
        <v>171</v>
      </c>
      <c r="K284" s="29" t="s">
        <v>127</v>
      </c>
      <c r="L284" s="29" t="s">
        <v>918</v>
      </c>
      <c r="M284" s="39"/>
    </row>
    <row r="285" spans="1:13" x14ac:dyDescent="0.25">
      <c r="A285" s="29" t="s">
        <v>7</v>
      </c>
      <c r="B285" s="29" t="s">
        <v>919</v>
      </c>
      <c r="C285" s="29" t="s">
        <v>169</v>
      </c>
      <c r="D285" s="29"/>
      <c r="E285" s="46">
        <v>5834</v>
      </c>
      <c r="F285" s="30">
        <f t="shared" si="4"/>
        <v>5.5999999999999999E-3</v>
      </c>
      <c r="G285" s="29"/>
      <c r="H285" s="29"/>
      <c r="I285" s="29" t="s">
        <v>170</v>
      </c>
      <c r="J285" s="29" t="s">
        <v>171</v>
      </c>
      <c r="K285" s="29" t="s">
        <v>127</v>
      </c>
      <c r="L285" s="29" t="s">
        <v>920</v>
      </c>
      <c r="M285" s="39"/>
    </row>
    <row r="286" spans="1:13" x14ac:dyDescent="0.25">
      <c r="A286" s="29" t="s">
        <v>7</v>
      </c>
      <c r="B286" s="29" t="s">
        <v>921</v>
      </c>
      <c r="C286" s="29" t="s">
        <v>169</v>
      </c>
      <c r="D286" s="29"/>
      <c r="E286" s="46">
        <v>850</v>
      </c>
      <c r="F286" s="30">
        <f t="shared" si="4"/>
        <v>8.0000000000000004E-4</v>
      </c>
      <c r="G286" s="29"/>
      <c r="H286" s="29"/>
      <c r="I286" s="29" t="s">
        <v>170</v>
      </c>
      <c r="J286" s="29" t="s">
        <v>171</v>
      </c>
      <c r="K286" s="29" t="s">
        <v>127</v>
      </c>
      <c r="L286" s="29" t="s">
        <v>922</v>
      </c>
      <c r="M286" s="39"/>
    </row>
    <row r="287" spans="1:13" x14ac:dyDescent="0.25">
      <c r="A287" s="29" t="s">
        <v>7</v>
      </c>
      <c r="B287" s="29" t="s">
        <v>923</v>
      </c>
      <c r="C287" s="29" t="s">
        <v>169</v>
      </c>
      <c r="D287" s="29"/>
      <c r="E287" s="46">
        <v>20688</v>
      </c>
      <c r="F287" s="30">
        <f t="shared" si="4"/>
        <v>1.9699999999999999E-2</v>
      </c>
      <c r="G287" s="29"/>
      <c r="H287" s="29"/>
      <c r="I287" s="29" t="s">
        <v>170</v>
      </c>
      <c r="J287" s="29" t="s">
        <v>171</v>
      </c>
      <c r="K287" s="29" t="s">
        <v>127</v>
      </c>
      <c r="L287" s="29" t="s">
        <v>924</v>
      </c>
      <c r="M287" s="39"/>
    </row>
    <row r="288" spans="1:13" x14ac:dyDescent="0.25">
      <c r="A288" s="29" t="s">
        <v>7</v>
      </c>
      <c r="B288" s="29" t="s">
        <v>925</v>
      </c>
      <c r="C288" s="29" t="s">
        <v>169</v>
      </c>
      <c r="D288" s="29"/>
      <c r="E288" s="46">
        <v>15595</v>
      </c>
      <c r="F288" s="30">
        <f t="shared" si="4"/>
        <v>1.49E-2</v>
      </c>
      <c r="G288" s="29"/>
      <c r="H288" s="29"/>
      <c r="I288" s="29" t="s">
        <v>170</v>
      </c>
      <c r="J288" s="29" t="s">
        <v>171</v>
      </c>
      <c r="K288" s="29" t="s">
        <v>127</v>
      </c>
      <c r="L288" s="29" t="s">
        <v>926</v>
      </c>
      <c r="M288" s="39"/>
    </row>
    <row r="289" spans="1:13" x14ac:dyDescent="0.25">
      <c r="A289" s="29" t="s">
        <v>7</v>
      </c>
      <c r="B289" s="29" t="s">
        <v>927</v>
      </c>
      <c r="C289" s="29" t="s">
        <v>169</v>
      </c>
      <c r="D289" s="29"/>
      <c r="E289" s="46">
        <v>669</v>
      </c>
      <c r="F289" s="30">
        <f t="shared" si="4"/>
        <v>5.9999999999999995E-4</v>
      </c>
      <c r="G289" s="29"/>
      <c r="H289" s="29"/>
      <c r="I289" s="29" t="s">
        <v>170</v>
      </c>
      <c r="J289" s="29" t="s">
        <v>171</v>
      </c>
      <c r="K289" s="29" t="s">
        <v>127</v>
      </c>
      <c r="L289" s="29" t="s">
        <v>928</v>
      </c>
      <c r="M289" s="39"/>
    </row>
    <row r="290" spans="1:13" x14ac:dyDescent="0.25">
      <c r="A290" s="29" t="s">
        <v>7</v>
      </c>
      <c r="B290" s="29" t="s">
        <v>929</v>
      </c>
      <c r="C290" s="29" t="s">
        <v>169</v>
      </c>
      <c r="D290" s="29"/>
      <c r="E290" s="44" t="e">
        <v>#N/A</v>
      </c>
      <c r="F290" s="30" t="e">
        <f t="shared" si="4"/>
        <v>#N/A</v>
      </c>
      <c r="G290" s="29"/>
      <c r="H290" s="29"/>
      <c r="I290" s="29" t="s">
        <v>170</v>
      </c>
      <c r="J290" s="29" t="s">
        <v>171</v>
      </c>
      <c r="K290" s="29" t="s">
        <v>127</v>
      </c>
      <c r="L290" s="29" t="s">
        <v>930</v>
      </c>
      <c r="M290" s="39"/>
    </row>
    <row r="291" spans="1:13" x14ac:dyDescent="0.25">
      <c r="A291" s="29" t="s">
        <v>7</v>
      </c>
      <c r="B291" s="29" t="s">
        <v>931</v>
      </c>
      <c r="C291" s="29" t="s">
        <v>169</v>
      </c>
      <c r="D291" s="29"/>
      <c r="E291" s="46">
        <v>2397877471</v>
      </c>
      <c r="F291" s="30">
        <f t="shared" si="4"/>
        <v>2286.7941999999998</v>
      </c>
      <c r="G291" s="29"/>
      <c r="H291" s="29"/>
      <c r="I291" s="29" t="s">
        <v>170</v>
      </c>
      <c r="J291" s="29" t="s">
        <v>171</v>
      </c>
      <c r="K291" s="29" t="s">
        <v>127</v>
      </c>
      <c r="L291" s="29" t="s">
        <v>932</v>
      </c>
      <c r="M291" s="39"/>
    </row>
    <row r="292" spans="1:13" x14ac:dyDescent="0.25">
      <c r="A292" s="29" t="s">
        <v>7</v>
      </c>
      <c r="B292" s="29" t="s">
        <v>933</v>
      </c>
      <c r="C292" s="29" t="s">
        <v>169</v>
      </c>
      <c r="D292" s="29"/>
      <c r="E292" s="44" t="e">
        <v>#N/A</v>
      </c>
      <c r="F292" s="30" t="e">
        <f t="shared" si="4"/>
        <v>#N/A</v>
      </c>
      <c r="G292" s="29"/>
      <c r="H292" s="29"/>
      <c r="I292" s="29" t="s">
        <v>170</v>
      </c>
      <c r="J292" s="29" t="s">
        <v>178</v>
      </c>
      <c r="K292" s="29" t="s">
        <v>127</v>
      </c>
      <c r="L292" s="29" t="s">
        <v>934</v>
      </c>
      <c r="M292" s="39"/>
    </row>
    <row r="293" spans="1:13" x14ac:dyDescent="0.25">
      <c r="A293" s="29" t="s">
        <v>7</v>
      </c>
      <c r="B293" s="29" t="s">
        <v>935</v>
      </c>
      <c r="C293" s="29" t="s">
        <v>169</v>
      </c>
      <c r="D293" s="29"/>
      <c r="E293" s="46">
        <v>59472574</v>
      </c>
      <c r="F293" s="30">
        <f t="shared" si="4"/>
        <v>56.717500000000001</v>
      </c>
      <c r="G293" s="29"/>
      <c r="H293" s="29"/>
      <c r="I293" s="29" t="s">
        <v>170</v>
      </c>
      <c r="J293" s="29" t="s">
        <v>178</v>
      </c>
      <c r="K293" s="29" t="s">
        <v>127</v>
      </c>
      <c r="L293" s="29" t="s">
        <v>936</v>
      </c>
      <c r="M293" s="39"/>
    </row>
    <row r="294" spans="1:13" x14ac:dyDescent="0.25">
      <c r="A294" s="29" t="s">
        <v>7</v>
      </c>
      <c r="B294" s="29" t="s">
        <v>937</v>
      </c>
      <c r="C294" s="29" t="s">
        <v>169</v>
      </c>
      <c r="D294" s="29"/>
      <c r="E294" s="46">
        <v>1167</v>
      </c>
      <c r="F294" s="30">
        <f t="shared" si="4"/>
        <v>1.1000000000000001E-3</v>
      </c>
      <c r="G294" s="29"/>
      <c r="H294" s="29"/>
      <c r="I294" s="29" t="s">
        <v>170</v>
      </c>
      <c r="J294" s="29" t="s">
        <v>171</v>
      </c>
      <c r="K294" s="29" t="s">
        <v>127</v>
      </c>
      <c r="L294" s="29" t="s">
        <v>938</v>
      </c>
      <c r="M294" s="39"/>
    </row>
    <row r="295" spans="1:13" x14ac:dyDescent="0.25">
      <c r="A295" s="29" t="s">
        <v>7</v>
      </c>
      <c r="B295" s="29" t="s">
        <v>939</v>
      </c>
      <c r="C295" s="29" t="s">
        <v>169</v>
      </c>
      <c r="D295" s="29"/>
      <c r="E295" s="46">
        <v>11525</v>
      </c>
      <c r="F295" s="30">
        <f t="shared" si="4"/>
        <v>1.0999999999999999E-2</v>
      </c>
      <c r="G295" s="29"/>
      <c r="H295" s="29"/>
      <c r="I295" s="29" t="s">
        <v>170</v>
      </c>
      <c r="J295" s="29" t="s">
        <v>171</v>
      </c>
      <c r="K295" s="29" t="s">
        <v>127</v>
      </c>
      <c r="L295" s="29" t="s">
        <v>940</v>
      </c>
      <c r="M295" s="39"/>
    </row>
    <row r="296" spans="1:13" x14ac:dyDescent="0.25">
      <c r="A296" s="29" t="s">
        <v>7</v>
      </c>
      <c r="B296" s="29" t="s">
        <v>941</v>
      </c>
      <c r="C296" s="29" t="s">
        <v>169</v>
      </c>
      <c r="D296" s="29"/>
      <c r="E296" s="46">
        <v>815</v>
      </c>
      <c r="F296" s="30">
        <f t="shared" si="4"/>
        <v>8.0000000000000004E-4</v>
      </c>
      <c r="G296" s="29"/>
      <c r="H296" s="29"/>
      <c r="I296" s="29" t="s">
        <v>170</v>
      </c>
      <c r="J296" s="29" t="s">
        <v>171</v>
      </c>
      <c r="K296" s="29" t="s">
        <v>127</v>
      </c>
      <c r="L296" s="29" t="s">
        <v>942</v>
      </c>
      <c r="M296" s="39"/>
    </row>
    <row r="297" spans="1:13" x14ac:dyDescent="0.25">
      <c r="A297" s="29" t="s">
        <v>7</v>
      </c>
      <c r="B297" s="29" t="s">
        <v>943</v>
      </c>
      <c r="C297" s="29" t="s">
        <v>169</v>
      </c>
      <c r="D297" s="29"/>
      <c r="E297" s="46">
        <v>690</v>
      </c>
      <c r="F297" s="30">
        <f t="shared" si="4"/>
        <v>6.9999999999999999E-4</v>
      </c>
      <c r="G297" s="29"/>
      <c r="H297" s="29"/>
      <c r="I297" s="29" t="s">
        <v>170</v>
      </c>
      <c r="J297" s="29" t="s">
        <v>171</v>
      </c>
      <c r="K297" s="29" t="s">
        <v>127</v>
      </c>
      <c r="L297" s="29" t="s">
        <v>944</v>
      </c>
      <c r="M297" s="39"/>
    </row>
    <row r="298" spans="1:13" x14ac:dyDescent="0.25">
      <c r="A298" s="29" t="s">
        <v>7</v>
      </c>
      <c r="B298" s="29" t="s">
        <v>945</v>
      </c>
      <c r="C298" s="29" t="s">
        <v>169</v>
      </c>
      <c r="D298" s="29"/>
      <c r="E298" s="46">
        <v>1214</v>
      </c>
      <c r="F298" s="30">
        <f t="shared" si="4"/>
        <v>1.1999999999999999E-3</v>
      </c>
      <c r="G298" s="29"/>
      <c r="H298" s="29"/>
      <c r="I298" s="29" t="s">
        <v>170</v>
      </c>
      <c r="J298" s="29" t="s">
        <v>171</v>
      </c>
      <c r="K298" s="29" t="s">
        <v>127</v>
      </c>
      <c r="L298" s="29" t="s">
        <v>946</v>
      </c>
      <c r="M298" s="39"/>
    </row>
    <row r="299" spans="1:13" x14ac:dyDescent="0.25">
      <c r="A299" s="29" t="s">
        <v>7</v>
      </c>
      <c r="B299" s="29" t="s">
        <v>947</v>
      </c>
      <c r="C299" s="29" t="s">
        <v>169</v>
      </c>
      <c r="D299" s="29"/>
      <c r="E299" s="46">
        <v>599</v>
      </c>
      <c r="F299" s="30">
        <f t="shared" si="4"/>
        <v>5.9999999999999995E-4</v>
      </c>
      <c r="G299" s="29"/>
      <c r="H299" s="29"/>
      <c r="I299" s="29" t="s">
        <v>170</v>
      </c>
      <c r="J299" s="29" t="s">
        <v>171</v>
      </c>
      <c r="K299" s="29" t="s">
        <v>127</v>
      </c>
      <c r="L299" s="29" t="s">
        <v>948</v>
      </c>
      <c r="M299" s="39"/>
    </row>
    <row r="300" spans="1:13" x14ac:dyDescent="0.25">
      <c r="A300" s="29" t="s">
        <v>7</v>
      </c>
      <c r="B300" s="29" t="s">
        <v>949</v>
      </c>
      <c r="C300" s="29" t="s">
        <v>169</v>
      </c>
      <c r="D300" s="29"/>
      <c r="E300" s="44" t="e">
        <v>#N/A</v>
      </c>
      <c r="F300" s="30" t="e">
        <f t="shared" si="4"/>
        <v>#N/A</v>
      </c>
      <c r="G300" s="29"/>
      <c r="H300" s="29"/>
      <c r="I300" s="29" t="s">
        <v>170</v>
      </c>
      <c r="J300" s="29" t="s">
        <v>178</v>
      </c>
      <c r="K300" s="29" t="s">
        <v>127</v>
      </c>
      <c r="L300" s="29" t="s">
        <v>950</v>
      </c>
      <c r="M300" s="39"/>
    </row>
    <row r="301" spans="1:13" x14ac:dyDescent="0.25">
      <c r="A301" s="29" t="s">
        <v>7</v>
      </c>
      <c r="B301" s="29" t="s">
        <v>951</v>
      </c>
      <c r="C301" s="29" t="s">
        <v>169</v>
      </c>
      <c r="D301" s="29"/>
      <c r="E301" s="46">
        <v>468376</v>
      </c>
      <c r="F301" s="30">
        <f t="shared" si="4"/>
        <v>0.44669999999999999</v>
      </c>
      <c r="G301" s="29"/>
      <c r="H301" s="29"/>
      <c r="I301" s="29" t="s">
        <v>170</v>
      </c>
      <c r="J301" s="29" t="s">
        <v>171</v>
      </c>
      <c r="K301" s="29" t="s">
        <v>127</v>
      </c>
      <c r="L301" s="29" t="s">
        <v>952</v>
      </c>
      <c r="M301" s="39"/>
    </row>
    <row r="302" spans="1:13" x14ac:dyDescent="0.25">
      <c r="A302" s="29" t="s">
        <v>7</v>
      </c>
      <c r="B302" s="29" t="s">
        <v>953</v>
      </c>
      <c r="C302" s="29" t="s">
        <v>169</v>
      </c>
      <c r="D302" s="29"/>
      <c r="E302" s="46">
        <v>1114</v>
      </c>
      <c r="F302" s="30">
        <f t="shared" si="4"/>
        <v>1.1000000000000001E-3</v>
      </c>
      <c r="G302" s="29"/>
      <c r="H302" s="29"/>
      <c r="I302" s="29" t="s">
        <v>170</v>
      </c>
      <c r="J302" s="29" t="s">
        <v>171</v>
      </c>
      <c r="K302" s="29" t="s">
        <v>127</v>
      </c>
      <c r="L302" s="29" t="s">
        <v>954</v>
      </c>
      <c r="M302" s="39"/>
    </row>
    <row r="303" spans="1:13" x14ac:dyDescent="0.25">
      <c r="A303" s="29" t="s">
        <v>7</v>
      </c>
      <c r="B303" s="29" t="s">
        <v>955</v>
      </c>
      <c r="C303" s="29" t="s">
        <v>169</v>
      </c>
      <c r="D303" s="29"/>
      <c r="E303" s="44" t="e">
        <v>#N/A</v>
      </c>
      <c r="F303" s="30" t="e">
        <f t="shared" si="4"/>
        <v>#N/A</v>
      </c>
      <c r="G303" s="29"/>
      <c r="H303" s="29"/>
      <c r="I303" s="29" t="s">
        <v>170</v>
      </c>
      <c r="J303" s="29" t="s">
        <v>171</v>
      </c>
      <c r="K303" s="29" t="s">
        <v>127</v>
      </c>
      <c r="L303" s="29" t="s">
        <v>956</v>
      </c>
      <c r="M303" s="39"/>
    </row>
    <row r="304" spans="1:13" x14ac:dyDescent="0.25">
      <c r="A304" s="29" t="s">
        <v>7</v>
      </c>
      <c r="B304" s="29" t="s">
        <v>957</v>
      </c>
      <c r="C304" s="29" t="s">
        <v>169</v>
      </c>
      <c r="D304" s="29"/>
      <c r="E304" s="44" t="e">
        <v>#N/A</v>
      </c>
      <c r="F304" s="30" t="e">
        <f t="shared" si="4"/>
        <v>#N/A</v>
      </c>
      <c r="G304" s="29"/>
      <c r="H304" s="29"/>
      <c r="I304" s="29" t="s">
        <v>170</v>
      </c>
      <c r="J304" s="29" t="s">
        <v>171</v>
      </c>
      <c r="K304" s="29" t="s">
        <v>127</v>
      </c>
      <c r="L304" s="29" t="s">
        <v>958</v>
      </c>
      <c r="M304" s="39"/>
    </row>
    <row r="305" spans="1:13" x14ac:dyDescent="0.25">
      <c r="A305" s="29" t="s">
        <v>7</v>
      </c>
      <c r="B305" s="29" t="s">
        <v>959</v>
      </c>
      <c r="C305" s="29" t="s">
        <v>169</v>
      </c>
      <c r="D305" s="29"/>
      <c r="E305" s="44" t="e">
        <v>#N/A</v>
      </c>
      <c r="F305" s="30" t="e">
        <f t="shared" si="4"/>
        <v>#N/A</v>
      </c>
      <c r="G305" s="29"/>
      <c r="H305" s="29"/>
      <c r="I305" s="29" t="s">
        <v>170</v>
      </c>
      <c r="J305" s="29" t="s">
        <v>171</v>
      </c>
      <c r="K305" s="29" t="s">
        <v>127</v>
      </c>
      <c r="L305" s="29" t="s">
        <v>960</v>
      </c>
      <c r="M305" s="39"/>
    </row>
    <row r="306" spans="1:13" x14ac:dyDescent="0.25">
      <c r="A306" s="29" t="s">
        <v>7</v>
      </c>
      <c r="B306" s="29" t="s">
        <v>961</v>
      </c>
      <c r="C306" s="29" t="s">
        <v>169</v>
      </c>
      <c r="D306" s="29"/>
      <c r="E306" s="44">
        <v>7048041224.8000002</v>
      </c>
      <c r="F306" s="30">
        <f t="shared" si="4"/>
        <v>6721.5358999999999</v>
      </c>
      <c r="G306" s="29"/>
      <c r="H306" s="29"/>
      <c r="I306" s="29" t="s">
        <v>170</v>
      </c>
      <c r="J306" s="29" t="s">
        <v>171</v>
      </c>
      <c r="K306" s="29" t="s">
        <v>127</v>
      </c>
      <c r="L306" s="29" t="s">
        <v>962</v>
      </c>
      <c r="M306" s="39"/>
    </row>
    <row r="307" spans="1:13" x14ac:dyDescent="0.25">
      <c r="A307" s="29" t="s">
        <v>7</v>
      </c>
      <c r="B307" s="29" t="s">
        <v>963</v>
      </c>
      <c r="C307" s="29" t="s">
        <v>169</v>
      </c>
      <c r="D307" s="29"/>
      <c r="E307" s="44" t="e">
        <v>#N/A</v>
      </c>
      <c r="F307" s="30" t="e">
        <f t="shared" si="4"/>
        <v>#N/A</v>
      </c>
      <c r="G307" s="29"/>
      <c r="H307" s="29"/>
      <c r="I307" s="29" t="s">
        <v>170</v>
      </c>
      <c r="J307" s="29" t="s">
        <v>178</v>
      </c>
      <c r="K307" s="29" t="s">
        <v>127</v>
      </c>
      <c r="L307" s="29" t="s">
        <v>964</v>
      </c>
      <c r="M307" s="39"/>
    </row>
    <row r="308" spans="1:13" x14ac:dyDescent="0.25">
      <c r="A308" s="29" t="s">
        <v>7</v>
      </c>
      <c r="B308" s="29" t="s">
        <v>965</v>
      </c>
      <c r="C308" s="29" t="s">
        <v>169</v>
      </c>
      <c r="D308" s="29"/>
      <c r="E308" s="44">
        <v>82.4</v>
      </c>
      <c r="F308" s="30">
        <f t="shared" si="4"/>
        <v>1E-4</v>
      </c>
      <c r="G308" s="29"/>
      <c r="H308" s="29"/>
      <c r="I308" s="29" t="s">
        <v>170</v>
      </c>
      <c r="J308" s="29" t="s">
        <v>171</v>
      </c>
      <c r="K308" s="29" t="s">
        <v>127</v>
      </c>
      <c r="L308" s="29" t="s">
        <v>966</v>
      </c>
      <c r="M308" s="39"/>
    </row>
    <row r="309" spans="1:13" x14ac:dyDescent="0.25">
      <c r="A309" s="29" t="s">
        <v>7</v>
      </c>
      <c r="B309" s="29" t="s">
        <v>967</v>
      </c>
      <c r="C309" s="29" t="s">
        <v>169</v>
      </c>
      <c r="D309" s="29"/>
      <c r="E309" s="44" t="e">
        <v>#N/A</v>
      </c>
      <c r="F309" s="30" t="e">
        <f t="shared" si="4"/>
        <v>#N/A</v>
      </c>
      <c r="G309" s="29"/>
      <c r="H309" s="29"/>
      <c r="I309" s="29" t="s">
        <v>170</v>
      </c>
      <c r="J309" s="29" t="s">
        <v>171</v>
      </c>
      <c r="K309" s="29" t="s">
        <v>127</v>
      </c>
      <c r="L309" s="29" t="s">
        <v>968</v>
      </c>
      <c r="M309" s="39"/>
    </row>
    <row r="310" spans="1:13" x14ac:dyDescent="0.25">
      <c r="A310" s="29" t="s">
        <v>7</v>
      </c>
      <c r="B310" s="29" t="s">
        <v>969</v>
      </c>
      <c r="C310" s="29" t="s">
        <v>169</v>
      </c>
      <c r="D310" s="29"/>
      <c r="E310" s="44" t="e">
        <v>#N/A</v>
      </c>
      <c r="F310" s="30" t="e">
        <f t="shared" si="4"/>
        <v>#N/A</v>
      </c>
      <c r="G310" s="29"/>
      <c r="H310" s="29"/>
      <c r="I310" s="29" t="s">
        <v>170</v>
      </c>
      <c r="J310" s="29" t="s">
        <v>171</v>
      </c>
      <c r="K310" s="29" t="s">
        <v>127</v>
      </c>
      <c r="L310" s="29" t="s">
        <v>970</v>
      </c>
      <c r="M310" s="39"/>
    </row>
    <row r="311" spans="1:13" x14ac:dyDescent="0.25">
      <c r="A311" s="29" t="s">
        <v>7</v>
      </c>
      <c r="B311" s="29" t="s">
        <v>971</v>
      </c>
      <c r="C311" s="29" t="s">
        <v>169</v>
      </c>
      <c r="D311" s="29"/>
      <c r="E311" s="44" t="e">
        <v>#N/A</v>
      </c>
      <c r="F311" s="30" t="e">
        <f t="shared" si="4"/>
        <v>#N/A</v>
      </c>
      <c r="G311" s="29"/>
      <c r="H311" s="29"/>
      <c r="I311" s="29" t="s">
        <v>170</v>
      </c>
      <c r="J311" s="29" t="s">
        <v>171</v>
      </c>
      <c r="K311" s="29" t="s">
        <v>127</v>
      </c>
      <c r="L311" s="29" t="s">
        <v>972</v>
      </c>
      <c r="M311" s="39"/>
    </row>
    <row r="312" spans="1:13" x14ac:dyDescent="0.25">
      <c r="A312" s="29" t="s">
        <v>7</v>
      </c>
      <c r="B312" s="29" t="s">
        <v>973</v>
      </c>
      <c r="C312" s="29" t="s">
        <v>169</v>
      </c>
      <c r="D312" s="29"/>
      <c r="E312" s="44" t="e">
        <v>#N/A</v>
      </c>
      <c r="F312" s="30" t="e">
        <f t="shared" si="4"/>
        <v>#N/A</v>
      </c>
      <c r="G312" s="29"/>
      <c r="H312" s="29"/>
      <c r="I312" s="29" t="s">
        <v>170</v>
      </c>
      <c r="J312" s="29" t="s">
        <v>171</v>
      </c>
      <c r="K312" s="29" t="s">
        <v>127</v>
      </c>
      <c r="L312" s="29" t="s">
        <v>974</v>
      </c>
      <c r="M312" s="39"/>
    </row>
    <row r="313" spans="1:13" x14ac:dyDescent="0.25">
      <c r="A313" s="29" t="s">
        <v>7</v>
      </c>
      <c r="B313" s="29" t="s">
        <v>975</v>
      </c>
      <c r="C313" s="29" t="s">
        <v>169</v>
      </c>
      <c r="D313" s="29"/>
      <c r="E313" s="44" t="e">
        <v>#N/A</v>
      </c>
      <c r="F313" s="30" t="e">
        <f t="shared" si="4"/>
        <v>#N/A</v>
      </c>
      <c r="G313" s="29"/>
      <c r="H313" s="29"/>
      <c r="I313" s="29" t="s">
        <v>170</v>
      </c>
      <c r="J313" s="29" t="s">
        <v>171</v>
      </c>
      <c r="K313" s="29" t="s">
        <v>127</v>
      </c>
      <c r="L313" s="29" t="s">
        <v>976</v>
      </c>
      <c r="M313" s="39"/>
    </row>
    <row r="314" spans="1:13" x14ac:dyDescent="0.25">
      <c r="A314" s="29" t="s">
        <v>7</v>
      </c>
      <c r="B314" s="29" t="s">
        <v>977</v>
      </c>
      <c r="C314" s="29" t="s">
        <v>169</v>
      </c>
      <c r="D314" s="29"/>
      <c r="E314" s="44" t="e">
        <v>#N/A</v>
      </c>
      <c r="F314" s="30" t="e">
        <f t="shared" si="4"/>
        <v>#N/A</v>
      </c>
      <c r="G314" s="29"/>
      <c r="H314" s="29"/>
      <c r="I314" s="29" t="s">
        <v>170</v>
      </c>
      <c r="J314" s="29" t="s">
        <v>171</v>
      </c>
      <c r="K314" s="29" t="s">
        <v>127</v>
      </c>
      <c r="L314" s="29" t="s">
        <v>978</v>
      </c>
      <c r="M314" s="39"/>
    </row>
    <row r="315" spans="1:13" x14ac:dyDescent="0.25">
      <c r="A315" s="29" t="s">
        <v>7</v>
      </c>
      <c r="B315" s="29" t="s">
        <v>979</v>
      </c>
      <c r="C315" s="29" t="s">
        <v>169</v>
      </c>
      <c r="D315" s="29"/>
      <c r="E315" s="44" t="e">
        <v>#N/A</v>
      </c>
      <c r="F315" s="30" t="e">
        <f t="shared" si="4"/>
        <v>#N/A</v>
      </c>
      <c r="G315" s="29"/>
      <c r="H315" s="29"/>
      <c r="I315" s="29" t="s">
        <v>170</v>
      </c>
      <c r="J315" s="29" t="s">
        <v>171</v>
      </c>
      <c r="K315" s="29" t="s">
        <v>127</v>
      </c>
      <c r="L315" s="29" t="s">
        <v>980</v>
      </c>
      <c r="M315" s="39"/>
    </row>
    <row r="316" spans="1:13" x14ac:dyDescent="0.25">
      <c r="A316" s="29" t="s">
        <v>7</v>
      </c>
      <c r="B316" s="29" t="s">
        <v>981</v>
      </c>
      <c r="C316" s="29" t="s">
        <v>169</v>
      </c>
      <c r="D316" s="29"/>
      <c r="E316" s="44">
        <v>50092.800000000003</v>
      </c>
      <c r="F316" s="30">
        <f t="shared" si="4"/>
        <v>4.7800000000000002E-2</v>
      </c>
      <c r="G316" s="29"/>
      <c r="H316" s="29"/>
      <c r="I316" s="29" t="s">
        <v>170</v>
      </c>
      <c r="J316" s="29" t="s">
        <v>171</v>
      </c>
      <c r="K316" s="29" t="s">
        <v>127</v>
      </c>
      <c r="L316" s="29" t="s">
        <v>982</v>
      </c>
      <c r="M316" s="39"/>
    </row>
    <row r="317" spans="1:13" x14ac:dyDescent="0.25">
      <c r="A317" s="29" t="s">
        <v>7</v>
      </c>
      <c r="B317" s="29" t="s">
        <v>983</v>
      </c>
      <c r="C317" s="29" t="s">
        <v>169</v>
      </c>
      <c r="D317" s="29"/>
      <c r="E317" s="44">
        <v>4738280</v>
      </c>
      <c r="F317" s="30">
        <f t="shared" si="4"/>
        <v>4.5187999999999997</v>
      </c>
      <c r="G317" s="29"/>
      <c r="H317" s="29"/>
      <c r="I317" s="29" t="s">
        <v>170</v>
      </c>
      <c r="J317" s="29" t="s">
        <v>171</v>
      </c>
      <c r="K317" s="29" t="s">
        <v>127</v>
      </c>
      <c r="L317" s="29" t="s">
        <v>984</v>
      </c>
      <c r="M317" s="39"/>
    </row>
    <row r="318" spans="1:13" x14ac:dyDescent="0.25">
      <c r="A318" s="29" t="s">
        <v>7</v>
      </c>
      <c r="B318" s="29" t="s">
        <v>985</v>
      </c>
      <c r="C318" s="29" t="s">
        <v>169</v>
      </c>
      <c r="D318" s="29"/>
      <c r="E318" s="44" t="e">
        <v>#N/A</v>
      </c>
      <c r="F318" s="30" t="e">
        <f t="shared" si="4"/>
        <v>#N/A</v>
      </c>
      <c r="G318" s="29"/>
      <c r="H318" s="29"/>
      <c r="I318" s="29" t="s">
        <v>170</v>
      </c>
      <c r="J318" s="29" t="s">
        <v>171</v>
      </c>
      <c r="K318" s="29" t="s">
        <v>127</v>
      </c>
      <c r="L318" s="29" t="s">
        <v>986</v>
      </c>
      <c r="M318" s="39"/>
    </row>
    <row r="319" spans="1:13" x14ac:dyDescent="0.25">
      <c r="A319" s="29" t="s">
        <v>7</v>
      </c>
      <c r="B319" s="29" t="s">
        <v>987</v>
      </c>
      <c r="C319" s="29" t="s">
        <v>169</v>
      </c>
      <c r="D319" s="29"/>
      <c r="E319" s="44" t="e">
        <v>#N/A</v>
      </c>
      <c r="F319" s="30" t="e">
        <f t="shared" si="4"/>
        <v>#N/A</v>
      </c>
      <c r="G319" s="29"/>
      <c r="H319" s="29"/>
      <c r="I319" s="29" t="s">
        <v>170</v>
      </c>
      <c r="J319" s="29" t="s">
        <v>171</v>
      </c>
      <c r="K319" s="29" t="s">
        <v>127</v>
      </c>
      <c r="L319" s="29" t="s">
        <v>988</v>
      </c>
      <c r="M319" s="39"/>
    </row>
    <row r="320" spans="1:13" x14ac:dyDescent="0.25">
      <c r="A320" s="29" t="s">
        <v>7</v>
      </c>
      <c r="B320" s="29" t="s">
        <v>989</v>
      </c>
      <c r="C320" s="29" t="s">
        <v>169</v>
      </c>
      <c r="D320" s="29"/>
      <c r="E320" s="46">
        <v>75590</v>
      </c>
      <c r="F320" s="30">
        <f t="shared" si="4"/>
        <v>7.2099999999999997E-2</v>
      </c>
      <c r="G320" s="29"/>
      <c r="H320" s="29"/>
      <c r="I320" s="29" t="s">
        <v>170</v>
      </c>
      <c r="J320" s="29" t="s">
        <v>171</v>
      </c>
      <c r="K320" s="29" t="s">
        <v>127</v>
      </c>
      <c r="L320" s="29" t="s">
        <v>990</v>
      </c>
      <c r="M320" s="39"/>
    </row>
    <row r="321" spans="1:13" x14ac:dyDescent="0.25">
      <c r="A321" s="29" t="s">
        <v>7</v>
      </c>
      <c r="B321" s="29" t="s">
        <v>991</v>
      </c>
      <c r="C321" s="29" t="s">
        <v>169</v>
      </c>
      <c r="D321" s="29"/>
      <c r="E321" s="44" t="e">
        <v>#N/A</v>
      </c>
      <c r="F321" s="30" t="e">
        <f t="shared" si="4"/>
        <v>#N/A</v>
      </c>
      <c r="G321" s="29"/>
      <c r="H321" s="29"/>
      <c r="I321" s="29" t="s">
        <v>170</v>
      </c>
      <c r="J321" s="29" t="s">
        <v>171</v>
      </c>
      <c r="K321" s="29" t="s">
        <v>127</v>
      </c>
      <c r="L321" s="29" t="s">
        <v>991</v>
      </c>
      <c r="M321" s="39"/>
    </row>
    <row r="322" spans="1:13" x14ac:dyDescent="0.25">
      <c r="A322" s="29" t="s">
        <v>7</v>
      </c>
      <c r="B322" s="29" t="s">
        <v>992</v>
      </c>
      <c r="C322" s="29" t="s">
        <v>169</v>
      </c>
      <c r="D322" s="29"/>
      <c r="E322" s="44">
        <v>1640290806.4000001</v>
      </c>
      <c r="F322" s="30">
        <f t="shared" si="4"/>
        <v>1564.3032000000001</v>
      </c>
      <c r="G322" s="29"/>
      <c r="H322" s="29"/>
      <c r="I322" s="29" t="s">
        <v>170</v>
      </c>
      <c r="J322" s="29" t="s">
        <v>178</v>
      </c>
      <c r="K322" s="29" t="s">
        <v>127</v>
      </c>
      <c r="L322" s="29" t="s">
        <v>993</v>
      </c>
      <c r="M322" s="39"/>
    </row>
    <row r="323" spans="1:13" x14ac:dyDescent="0.25">
      <c r="A323" s="29" t="s">
        <v>7</v>
      </c>
      <c r="B323" s="29" t="s">
        <v>994</v>
      </c>
      <c r="C323" s="29" t="s">
        <v>169</v>
      </c>
      <c r="D323" s="29"/>
      <c r="E323" s="44">
        <v>3445339416.8000002</v>
      </c>
      <c r="F323" s="30">
        <f t="shared" ref="F323:F339" si="5">ROUND(E323/1048576,4)</f>
        <v>3285.7316999999998</v>
      </c>
      <c r="G323" s="29"/>
      <c r="H323" s="29"/>
      <c r="I323" s="29" t="s">
        <v>170</v>
      </c>
      <c r="J323" s="29" t="s">
        <v>178</v>
      </c>
      <c r="K323" s="29" t="s">
        <v>127</v>
      </c>
      <c r="L323" s="29" t="s">
        <v>995</v>
      </c>
      <c r="M323" s="39"/>
    </row>
    <row r="324" spans="1:13" x14ac:dyDescent="0.25">
      <c r="A324" s="29" t="s">
        <v>7</v>
      </c>
      <c r="B324" s="29" t="s">
        <v>996</v>
      </c>
      <c r="C324" s="29" t="s">
        <v>169</v>
      </c>
      <c r="D324" s="29"/>
      <c r="E324" s="44" t="e">
        <v>#N/A</v>
      </c>
      <c r="F324" s="30" t="e">
        <f t="shared" si="5"/>
        <v>#N/A</v>
      </c>
      <c r="G324" s="29"/>
      <c r="H324" s="29"/>
      <c r="I324" s="29" t="s">
        <v>170</v>
      </c>
      <c r="J324" s="29" t="s">
        <v>171</v>
      </c>
      <c r="K324" s="29" t="s">
        <v>127</v>
      </c>
      <c r="L324" s="29" t="s">
        <v>997</v>
      </c>
      <c r="M324" s="39"/>
    </row>
    <row r="325" spans="1:13" x14ac:dyDescent="0.25">
      <c r="A325" s="29" t="s">
        <v>7</v>
      </c>
      <c r="B325" s="29" t="s">
        <v>998</v>
      </c>
      <c r="C325" s="29" t="s">
        <v>169</v>
      </c>
      <c r="D325" s="29"/>
      <c r="E325" s="44" t="e">
        <v>#N/A</v>
      </c>
      <c r="F325" s="30" t="e">
        <f t="shared" si="5"/>
        <v>#N/A</v>
      </c>
      <c r="G325" s="29"/>
      <c r="H325" s="29"/>
      <c r="I325" s="29" t="s">
        <v>170</v>
      </c>
      <c r="J325" s="29" t="s">
        <v>171</v>
      </c>
      <c r="K325" s="29" t="s">
        <v>127</v>
      </c>
      <c r="L325" s="29" t="s">
        <v>999</v>
      </c>
      <c r="M325" s="39"/>
    </row>
    <row r="326" spans="1:13" x14ac:dyDescent="0.25">
      <c r="A326" s="29" t="s">
        <v>7</v>
      </c>
      <c r="B326" s="29" t="s">
        <v>1000</v>
      </c>
      <c r="C326" s="29" t="s">
        <v>169</v>
      </c>
      <c r="D326" s="29"/>
      <c r="E326" s="44" t="e">
        <v>#N/A</v>
      </c>
      <c r="F326" s="30" t="e">
        <f t="shared" si="5"/>
        <v>#N/A</v>
      </c>
      <c r="G326" s="29"/>
      <c r="H326" s="29"/>
      <c r="I326" s="29" t="s">
        <v>170</v>
      </c>
      <c r="J326" s="29" t="s">
        <v>171</v>
      </c>
      <c r="K326" s="29" t="s">
        <v>127</v>
      </c>
      <c r="L326" s="29" t="s">
        <v>1001</v>
      </c>
      <c r="M326" s="39"/>
    </row>
    <row r="327" spans="1:13" x14ac:dyDescent="0.25">
      <c r="A327" s="29" t="s">
        <v>7</v>
      </c>
      <c r="B327" s="29" t="s">
        <v>1002</v>
      </c>
      <c r="C327" s="29" t="s">
        <v>169</v>
      </c>
      <c r="D327" s="29"/>
      <c r="E327" s="44" t="e">
        <v>#N/A</v>
      </c>
      <c r="F327" s="30" t="e">
        <f t="shared" si="5"/>
        <v>#N/A</v>
      </c>
      <c r="G327" s="29"/>
      <c r="H327" s="29"/>
      <c r="I327" s="29" t="s">
        <v>170</v>
      </c>
      <c r="J327" s="29" t="s">
        <v>171</v>
      </c>
      <c r="K327" s="29" t="s">
        <v>127</v>
      </c>
      <c r="L327" s="29" t="s">
        <v>1002</v>
      </c>
      <c r="M327" s="39"/>
    </row>
    <row r="328" spans="1:13" x14ac:dyDescent="0.25">
      <c r="A328" s="29" t="s">
        <v>7</v>
      </c>
      <c r="B328" s="29" t="s">
        <v>1003</v>
      </c>
      <c r="C328" s="29" t="s">
        <v>169</v>
      </c>
      <c r="D328" s="29"/>
      <c r="E328" s="44">
        <v>9924328629.6000004</v>
      </c>
      <c r="F328" s="30">
        <f t="shared" si="5"/>
        <v>9464.5773000000008</v>
      </c>
      <c r="G328" s="29"/>
      <c r="H328" s="29"/>
      <c r="I328" s="29" t="s">
        <v>170</v>
      </c>
      <c r="J328" s="29" t="s">
        <v>171</v>
      </c>
      <c r="K328" s="29" t="s">
        <v>127</v>
      </c>
      <c r="L328" s="29" t="s">
        <v>1004</v>
      </c>
      <c r="M328" s="39"/>
    </row>
    <row r="329" spans="1:13" x14ac:dyDescent="0.25">
      <c r="A329" s="29" t="s">
        <v>7</v>
      </c>
      <c r="B329" s="29" t="s">
        <v>1005</v>
      </c>
      <c r="C329" s="29" t="s">
        <v>169</v>
      </c>
      <c r="D329" s="29"/>
      <c r="E329" s="44">
        <v>594560379.20000005</v>
      </c>
      <c r="F329" s="30">
        <f t="shared" si="5"/>
        <v>567.01700000000005</v>
      </c>
      <c r="G329" s="29"/>
      <c r="H329" s="29"/>
      <c r="I329" s="29" t="s">
        <v>170</v>
      </c>
      <c r="J329" s="29" t="s">
        <v>171</v>
      </c>
      <c r="K329" s="29" t="s">
        <v>127</v>
      </c>
      <c r="L329" s="29" t="s">
        <v>1006</v>
      </c>
      <c r="M329" s="39"/>
    </row>
    <row r="330" spans="1:13" x14ac:dyDescent="0.25">
      <c r="A330" s="29" t="s">
        <v>7</v>
      </c>
      <c r="B330" s="29" t="s">
        <v>1007</v>
      </c>
      <c r="C330" s="29" t="s">
        <v>169</v>
      </c>
      <c r="D330" s="29"/>
      <c r="E330" s="44" t="e">
        <v>#N/A</v>
      </c>
      <c r="F330" s="30" t="e">
        <f t="shared" si="5"/>
        <v>#N/A</v>
      </c>
      <c r="G330" s="29"/>
      <c r="H330" s="29"/>
      <c r="I330" s="29" t="s">
        <v>170</v>
      </c>
      <c r="J330" s="29" t="s">
        <v>171</v>
      </c>
      <c r="K330" s="29" t="s">
        <v>127</v>
      </c>
      <c r="L330" s="29" t="s">
        <v>1008</v>
      </c>
      <c r="M330" s="39"/>
    </row>
    <row r="331" spans="1:13" x14ac:dyDescent="0.25">
      <c r="A331" s="29" t="s">
        <v>7</v>
      </c>
      <c r="B331" s="29" t="s">
        <v>1009</v>
      </c>
      <c r="C331" s="29" t="s">
        <v>169</v>
      </c>
      <c r="D331" s="29"/>
      <c r="E331" s="46">
        <v>308</v>
      </c>
      <c r="F331" s="30">
        <f t="shared" si="5"/>
        <v>2.9999999999999997E-4</v>
      </c>
      <c r="G331" s="29"/>
      <c r="H331" s="29"/>
      <c r="I331" s="29" t="s">
        <v>170</v>
      </c>
      <c r="J331" s="29" t="s">
        <v>171</v>
      </c>
      <c r="K331" s="29" t="s">
        <v>127</v>
      </c>
      <c r="L331" s="29" t="s">
        <v>1010</v>
      </c>
      <c r="M331" s="39"/>
    </row>
    <row r="332" spans="1:13" x14ac:dyDescent="0.25">
      <c r="A332" s="29" t="s">
        <v>7</v>
      </c>
      <c r="B332" s="29" t="s">
        <v>1011</v>
      </c>
      <c r="C332" s="29" t="s">
        <v>169</v>
      </c>
      <c r="D332" s="29"/>
      <c r="E332" s="46">
        <v>33657</v>
      </c>
      <c r="F332" s="30">
        <f t="shared" si="5"/>
        <v>3.2099999999999997E-2</v>
      </c>
      <c r="G332" s="29"/>
      <c r="H332" s="29"/>
      <c r="I332" s="29" t="s">
        <v>170</v>
      </c>
      <c r="J332" s="29" t="s">
        <v>171</v>
      </c>
      <c r="K332" s="29" t="s">
        <v>127</v>
      </c>
      <c r="L332" s="29" t="s">
        <v>1012</v>
      </c>
      <c r="M332" s="39"/>
    </row>
    <row r="333" spans="1:13" x14ac:dyDescent="0.25">
      <c r="A333" s="29" t="s">
        <v>7</v>
      </c>
      <c r="B333" s="29" t="s">
        <v>1013</v>
      </c>
      <c r="C333" s="29" t="s">
        <v>169</v>
      </c>
      <c r="D333" s="29"/>
      <c r="E333" s="44">
        <v>54891.200000000004</v>
      </c>
      <c r="F333" s="30">
        <f t="shared" si="5"/>
        <v>5.2299999999999999E-2</v>
      </c>
      <c r="G333" s="29"/>
      <c r="H333" s="29"/>
      <c r="I333" s="29" t="s">
        <v>170</v>
      </c>
      <c r="J333" s="29" t="s">
        <v>171</v>
      </c>
      <c r="K333" s="29" t="s">
        <v>127</v>
      </c>
      <c r="L333" s="29" t="s">
        <v>1014</v>
      </c>
      <c r="M333" s="39"/>
    </row>
    <row r="334" spans="1:13" x14ac:dyDescent="0.25">
      <c r="A334" s="29" t="s">
        <v>7</v>
      </c>
      <c r="B334" s="29" t="s">
        <v>1015</v>
      </c>
      <c r="C334" s="29" t="s">
        <v>169</v>
      </c>
      <c r="D334" s="29"/>
      <c r="E334" s="46">
        <v>72186</v>
      </c>
      <c r="F334" s="30">
        <f t="shared" si="5"/>
        <v>6.88E-2</v>
      </c>
      <c r="G334" s="29"/>
      <c r="H334" s="29"/>
      <c r="I334" s="29" t="s">
        <v>170</v>
      </c>
      <c r="J334" s="29" t="s">
        <v>171</v>
      </c>
      <c r="K334" s="29" t="s">
        <v>127</v>
      </c>
      <c r="L334" s="29" t="s">
        <v>1016</v>
      </c>
      <c r="M334" s="39"/>
    </row>
    <row r="335" spans="1:13" x14ac:dyDescent="0.25">
      <c r="A335" s="29" t="s">
        <v>7</v>
      </c>
      <c r="B335" s="29" t="s">
        <v>1017</v>
      </c>
      <c r="C335" s="29" t="s">
        <v>169</v>
      </c>
      <c r="D335" s="29"/>
      <c r="E335" s="46">
        <v>1965</v>
      </c>
      <c r="F335" s="30">
        <f t="shared" si="5"/>
        <v>1.9E-3</v>
      </c>
      <c r="G335" s="29"/>
      <c r="H335" s="29"/>
      <c r="I335" s="29" t="s">
        <v>170</v>
      </c>
      <c r="J335" s="29" t="s">
        <v>171</v>
      </c>
      <c r="K335" s="29" t="s">
        <v>127</v>
      </c>
      <c r="L335" s="29" t="s">
        <v>1018</v>
      </c>
      <c r="M335" s="39"/>
    </row>
    <row r="336" spans="1:13" x14ac:dyDescent="0.25">
      <c r="A336" s="29" t="s">
        <v>7</v>
      </c>
      <c r="B336" s="29" t="s">
        <v>1019</v>
      </c>
      <c r="C336" s="29" t="s">
        <v>169</v>
      </c>
      <c r="D336" s="29"/>
      <c r="E336" s="46">
        <v>14343887</v>
      </c>
      <c r="F336" s="30">
        <f t="shared" si="5"/>
        <v>13.679399999999999</v>
      </c>
      <c r="G336" s="29"/>
      <c r="H336" s="29"/>
      <c r="I336" s="29" t="s">
        <v>170</v>
      </c>
      <c r="J336" s="29" t="s">
        <v>171</v>
      </c>
      <c r="K336" s="29" t="s">
        <v>127</v>
      </c>
      <c r="L336" s="29" t="s">
        <v>1020</v>
      </c>
      <c r="M336" s="39"/>
    </row>
    <row r="337" spans="1:13" x14ac:dyDescent="0.25">
      <c r="A337" s="29" t="s">
        <v>7</v>
      </c>
      <c r="B337" s="29" t="s">
        <v>1021</v>
      </c>
      <c r="C337" s="29" t="s">
        <v>169</v>
      </c>
      <c r="D337" s="29"/>
      <c r="E337" s="46">
        <v>248573223</v>
      </c>
      <c r="F337" s="30">
        <f t="shared" si="5"/>
        <v>237.05789999999999</v>
      </c>
      <c r="G337" s="29"/>
      <c r="H337" s="29"/>
      <c r="I337" s="29" t="s">
        <v>170</v>
      </c>
      <c r="J337" s="29" t="s">
        <v>171</v>
      </c>
      <c r="K337" s="29" t="s">
        <v>127</v>
      </c>
      <c r="L337" s="29" t="s">
        <v>1022</v>
      </c>
      <c r="M337" s="39"/>
    </row>
    <row r="338" spans="1:13" x14ac:dyDescent="0.25">
      <c r="A338" s="29" t="s">
        <v>7</v>
      </c>
      <c r="B338" s="29" t="s">
        <v>1023</v>
      </c>
      <c r="C338" s="29" t="s">
        <v>169</v>
      </c>
      <c r="D338" s="29"/>
      <c r="E338" s="44" t="e">
        <v>#N/A</v>
      </c>
      <c r="F338" s="30" t="e">
        <f t="shared" si="5"/>
        <v>#N/A</v>
      </c>
      <c r="G338" s="29"/>
      <c r="H338" s="29"/>
      <c r="I338" s="29" t="s">
        <v>170</v>
      </c>
      <c r="J338" s="29" t="s">
        <v>171</v>
      </c>
      <c r="K338" s="29" t="s">
        <v>127</v>
      </c>
      <c r="L338" s="29" t="s">
        <v>1024</v>
      </c>
      <c r="M338" s="39"/>
    </row>
    <row r="339" spans="1:13" x14ac:dyDescent="0.25">
      <c r="A339" s="29" t="s">
        <v>7</v>
      </c>
      <c r="B339" s="29" t="s">
        <v>1025</v>
      </c>
      <c r="C339" s="29" t="s">
        <v>169</v>
      </c>
      <c r="D339" s="39"/>
      <c r="E339" s="46">
        <v>0</v>
      </c>
      <c r="F339" s="48">
        <f t="shared" si="5"/>
        <v>0</v>
      </c>
      <c r="G339" s="39"/>
      <c r="H339" s="39"/>
      <c r="I339" s="29" t="s">
        <v>170</v>
      </c>
      <c r="J339" s="29" t="s">
        <v>178</v>
      </c>
      <c r="K339" s="29" t="s">
        <v>127</v>
      </c>
      <c r="L339" s="29" t="s">
        <v>1026</v>
      </c>
      <c r="M339" s="29"/>
    </row>
    <row r="359" spans="5:6" ht="16.5" x14ac:dyDescent="0.25">
      <c r="E359" s="50"/>
      <c r="F359" s="49"/>
    </row>
  </sheetData>
  <conditionalFormatting sqref="B2:B205">
    <cfRule type="duplicateValues" dxfId="3" priority="4"/>
  </conditionalFormatting>
  <conditionalFormatting sqref="A339">
    <cfRule type="duplicateValues" dxfId="2" priority="3"/>
  </conditionalFormatting>
  <conditionalFormatting sqref="L339:M339">
    <cfRule type="duplicateValues" dxfId="1" priority="2"/>
  </conditionalFormatting>
  <conditionalFormatting sqref="B206:B339">
    <cfRule type="duplicateValues" dxfId="0" priority="1"/>
  </conditionalFormatting>
  <pageMargins left="0.7" right="0.7" top="0.75" bottom="0.75" header="0.3" footer="0.3"/>
  <pageSetup orientation="portrait" r:id="rId1"/>
  <headerFooter>
    <oddFooter>&amp;C&amp;1#&amp;"Arial"&amp;7&amp;K000000Sensitivity: Internal &amp;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5C93D-93E5-49AB-8092-187AA34C1A8D}">
  <dimension ref="A1:M24"/>
  <sheetViews>
    <sheetView tabSelected="1" workbookViewId="0">
      <selection activeCell="O10" sqref="O10"/>
    </sheetView>
  </sheetViews>
  <sheetFormatPr defaultRowHeight="15" x14ac:dyDescent="0.25"/>
  <cols>
    <col min="1" max="1" width="14.85546875" bestFit="1" customWidth="1"/>
    <col min="2" max="2" width="11.5703125" bestFit="1" customWidth="1"/>
    <col min="3" max="3" width="7.7109375" hidden="1" customWidth="1"/>
    <col min="4" max="4" width="13.42578125" hidden="1" customWidth="1"/>
    <col min="5" max="5" width="14.140625" customWidth="1"/>
    <col min="6" max="6" width="18.7109375" customWidth="1"/>
    <col min="10" max="10" width="18.85546875" customWidth="1"/>
    <col min="11" max="11" width="14.5703125" customWidth="1"/>
    <col min="12" max="12" width="23.140625" customWidth="1"/>
    <col min="13" max="13" width="17.5703125" customWidth="1"/>
  </cols>
  <sheetData>
    <row r="1" spans="1:13" s="40" customFormat="1" x14ac:dyDescent="0.25">
      <c r="A1" s="41" t="s">
        <v>36</v>
      </c>
      <c r="B1" s="41" t="s">
        <v>167</v>
      </c>
      <c r="C1" s="41" t="s">
        <v>38</v>
      </c>
      <c r="D1" s="42" t="s">
        <v>39</v>
      </c>
      <c r="E1" s="43" t="s">
        <v>40</v>
      </c>
      <c r="F1" s="41" t="s">
        <v>372</v>
      </c>
      <c r="G1" s="42" t="s">
        <v>42</v>
      </c>
      <c r="H1" s="42" t="s">
        <v>43</v>
      </c>
      <c r="I1" s="43" t="s">
        <v>44</v>
      </c>
      <c r="J1" s="43" t="s">
        <v>45</v>
      </c>
      <c r="K1" s="43" t="s">
        <v>46</v>
      </c>
      <c r="L1" s="43" t="s">
        <v>48</v>
      </c>
      <c r="M1" s="43" t="s">
        <v>49</v>
      </c>
    </row>
    <row r="2" spans="1:13" x14ac:dyDescent="0.25">
      <c r="A2" s="29" t="s">
        <v>485</v>
      </c>
      <c r="B2" s="39" t="s">
        <v>1028</v>
      </c>
      <c r="C2" s="39"/>
      <c r="D2" s="39"/>
      <c r="E2" s="44" t="e">
        <v>#N/A</v>
      </c>
      <c r="F2" s="30" t="e">
        <f t="shared" ref="F2" si="0">ROUND(E2/1048576,4)</f>
        <v>#N/A</v>
      </c>
      <c r="G2" s="39"/>
      <c r="H2" s="39"/>
      <c r="I2" s="39" t="s">
        <v>1036</v>
      </c>
      <c r="J2" s="39" t="s">
        <v>178</v>
      </c>
      <c r="K2" s="39" t="s">
        <v>1031</v>
      </c>
      <c r="L2" s="39" t="s">
        <v>1032</v>
      </c>
      <c r="M2" s="39"/>
    </row>
    <row r="3" spans="1:13" x14ac:dyDescent="0.25">
      <c r="A3" s="29" t="s">
        <v>485</v>
      </c>
      <c r="B3" s="39" t="s">
        <v>1027</v>
      </c>
      <c r="C3" s="39"/>
      <c r="D3" s="39"/>
      <c r="E3" s="44" t="e">
        <v>#N/A</v>
      </c>
      <c r="F3" s="30" t="e">
        <f t="shared" ref="F3:F24" si="1">ROUND(E3/1048576,4)</f>
        <v>#N/A</v>
      </c>
      <c r="G3" s="39"/>
      <c r="H3" s="39"/>
      <c r="I3" s="39" t="s">
        <v>1036</v>
      </c>
      <c r="J3" s="39" t="s">
        <v>178</v>
      </c>
      <c r="K3" s="39" t="s">
        <v>1031</v>
      </c>
      <c r="L3" s="39" t="s">
        <v>1033</v>
      </c>
      <c r="M3" s="39"/>
    </row>
    <row r="4" spans="1:13" x14ac:dyDescent="0.25">
      <c r="A4" s="29" t="s">
        <v>485</v>
      </c>
      <c r="B4" s="39" t="s">
        <v>1029</v>
      </c>
      <c r="C4" s="39"/>
      <c r="D4" s="39"/>
      <c r="E4" s="44" t="e">
        <v>#N/A</v>
      </c>
      <c r="F4" s="30" t="e">
        <f t="shared" si="1"/>
        <v>#N/A</v>
      </c>
      <c r="G4" s="39"/>
      <c r="H4" s="39"/>
      <c r="I4" s="39" t="s">
        <v>1036</v>
      </c>
      <c r="J4" s="39" t="s">
        <v>178</v>
      </c>
      <c r="K4" s="39" t="s">
        <v>1031</v>
      </c>
      <c r="L4" s="39" t="s">
        <v>1034</v>
      </c>
      <c r="M4" s="39"/>
    </row>
    <row r="5" spans="1:13" x14ac:dyDescent="0.25">
      <c r="A5" s="29" t="s">
        <v>485</v>
      </c>
      <c r="B5" s="39" t="s">
        <v>1030</v>
      </c>
      <c r="C5" s="39"/>
      <c r="D5" s="39"/>
      <c r="E5" s="44" t="e">
        <v>#N/A</v>
      </c>
      <c r="F5" s="30" t="e">
        <f t="shared" si="1"/>
        <v>#N/A</v>
      </c>
      <c r="G5" s="39"/>
      <c r="H5" s="39"/>
      <c r="I5" s="39" t="s">
        <v>1036</v>
      </c>
      <c r="J5" s="39" t="s">
        <v>178</v>
      </c>
      <c r="K5" s="39" t="s">
        <v>1031</v>
      </c>
      <c r="L5" s="39" t="s">
        <v>1035</v>
      </c>
      <c r="M5" s="39"/>
    </row>
    <row r="6" spans="1:13" x14ac:dyDescent="0.25">
      <c r="A6" s="39"/>
      <c r="B6" s="39"/>
      <c r="C6" s="39"/>
      <c r="D6" s="39"/>
      <c r="E6" s="44" t="e">
        <v>#N/A</v>
      </c>
      <c r="F6" s="30" t="e">
        <f t="shared" si="1"/>
        <v>#N/A</v>
      </c>
      <c r="G6" s="39"/>
      <c r="H6" s="39"/>
      <c r="I6" s="39"/>
      <c r="J6" s="39"/>
      <c r="K6" s="39"/>
      <c r="L6" s="39"/>
      <c r="M6" s="39"/>
    </row>
    <row r="7" spans="1:13" x14ac:dyDescent="0.25">
      <c r="A7" s="39"/>
      <c r="B7" s="39"/>
      <c r="C7" s="39"/>
      <c r="D7" s="39"/>
      <c r="E7" s="44" t="e">
        <v>#N/A</v>
      </c>
      <c r="F7" s="30" t="e">
        <f t="shared" si="1"/>
        <v>#N/A</v>
      </c>
      <c r="G7" s="39"/>
      <c r="H7" s="39"/>
      <c r="I7" s="39"/>
      <c r="J7" s="39"/>
      <c r="K7" s="39"/>
      <c r="L7" s="39"/>
      <c r="M7" s="39"/>
    </row>
    <row r="8" spans="1:13" x14ac:dyDescent="0.25">
      <c r="A8" s="39"/>
      <c r="B8" s="39"/>
      <c r="C8" s="39"/>
      <c r="D8" s="39"/>
      <c r="E8" s="44" t="e">
        <v>#N/A</v>
      </c>
      <c r="F8" s="30" t="e">
        <f t="shared" si="1"/>
        <v>#N/A</v>
      </c>
      <c r="G8" s="39"/>
      <c r="H8" s="39"/>
      <c r="I8" s="39"/>
      <c r="J8" s="39"/>
      <c r="K8" s="39"/>
      <c r="L8" s="39"/>
      <c r="M8" s="39"/>
    </row>
    <row r="9" spans="1:13" x14ac:dyDescent="0.25">
      <c r="A9" s="39"/>
      <c r="B9" s="39"/>
      <c r="C9" s="39"/>
      <c r="D9" s="39"/>
      <c r="E9" s="44" t="e">
        <v>#N/A</v>
      </c>
      <c r="F9" s="30" t="e">
        <f t="shared" si="1"/>
        <v>#N/A</v>
      </c>
      <c r="G9" s="39"/>
      <c r="H9" s="39"/>
      <c r="I9" s="39"/>
      <c r="J9" s="39"/>
      <c r="K9" s="39"/>
      <c r="L9" s="39"/>
      <c r="M9" s="39"/>
    </row>
    <row r="10" spans="1:13" x14ac:dyDescent="0.25">
      <c r="A10" s="39"/>
      <c r="B10" s="39"/>
      <c r="C10" s="39"/>
      <c r="D10" s="39"/>
      <c r="E10" s="44" t="e">
        <v>#N/A</v>
      </c>
      <c r="F10" s="30" t="e">
        <f t="shared" si="1"/>
        <v>#N/A</v>
      </c>
      <c r="G10" s="39"/>
      <c r="H10" s="39"/>
      <c r="I10" s="39"/>
      <c r="J10" s="39"/>
      <c r="K10" s="39"/>
      <c r="L10" s="39"/>
      <c r="M10" s="39"/>
    </row>
    <row r="11" spans="1:13" x14ac:dyDescent="0.25">
      <c r="A11" s="39"/>
      <c r="B11" s="39"/>
      <c r="C11" s="39"/>
      <c r="D11" s="39"/>
      <c r="E11" s="44" t="e">
        <v>#N/A</v>
      </c>
      <c r="F11" s="30" t="e">
        <f t="shared" si="1"/>
        <v>#N/A</v>
      </c>
      <c r="G11" s="39"/>
      <c r="H11" s="39"/>
      <c r="I11" s="39"/>
      <c r="J11" s="39"/>
      <c r="K11" s="39"/>
      <c r="L11" s="39"/>
      <c r="M11" s="39"/>
    </row>
    <row r="12" spans="1:13" x14ac:dyDescent="0.25">
      <c r="A12" s="39"/>
      <c r="B12" s="39"/>
      <c r="C12" s="39"/>
      <c r="D12" s="39"/>
      <c r="E12" s="44" t="e">
        <v>#N/A</v>
      </c>
      <c r="F12" s="30" t="e">
        <f t="shared" si="1"/>
        <v>#N/A</v>
      </c>
      <c r="G12" s="39"/>
      <c r="H12" s="39"/>
      <c r="I12" s="39"/>
      <c r="J12" s="39"/>
      <c r="K12" s="39"/>
      <c r="L12" s="39"/>
      <c r="M12" s="39"/>
    </row>
    <row r="13" spans="1:13" x14ac:dyDescent="0.25">
      <c r="A13" s="39"/>
      <c r="B13" s="39"/>
      <c r="C13" s="39"/>
      <c r="D13" s="39"/>
      <c r="E13" s="44" t="e">
        <v>#N/A</v>
      </c>
      <c r="F13" s="30" t="e">
        <f t="shared" si="1"/>
        <v>#N/A</v>
      </c>
      <c r="G13" s="39"/>
      <c r="H13" s="39"/>
      <c r="I13" s="39"/>
      <c r="J13" s="39"/>
      <c r="K13" s="39"/>
      <c r="L13" s="39"/>
      <c r="M13" s="39"/>
    </row>
    <row r="14" spans="1:13" x14ac:dyDescent="0.25">
      <c r="A14" s="39"/>
      <c r="B14" s="39"/>
      <c r="C14" s="39"/>
      <c r="D14" s="39"/>
      <c r="E14" s="44" t="e">
        <v>#N/A</v>
      </c>
      <c r="F14" s="30" t="e">
        <f t="shared" si="1"/>
        <v>#N/A</v>
      </c>
      <c r="G14" s="39"/>
      <c r="H14" s="39"/>
      <c r="I14" s="39"/>
      <c r="J14" s="39"/>
      <c r="K14" s="39"/>
      <c r="L14" s="39"/>
      <c r="M14" s="39"/>
    </row>
    <row r="15" spans="1:13" x14ac:dyDescent="0.25">
      <c r="A15" s="39"/>
      <c r="B15" s="39"/>
      <c r="C15" s="39"/>
      <c r="D15" s="39"/>
      <c r="E15" s="44" t="e">
        <v>#N/A</v>
      </c>
      <c r="F15" s="30" t="e">
        <f t="shared" si="1"/>
        <v>#N/A</v>
      </c>
      <c r="G15" s="39"/>
      <c r="H15" s="39"/>
      <c r="I15" s="39"/>
      <c r="J15" s="39"/>
      <c r="K15" s="39"/>
      <c r="L15" s="39"/>
      <c r="M15" s="39"/>
    </row>
    <row r="16" spans="1:13" x14ac:dyDescent="0.25">
      <c r="A16" s="39"/>
      <c r="B16" s="39"/>
      <c r="C16" s="39"/>
      <c r="D16" s="39"/>
      <c r="E16" s="44" t="e">
        <v>#N/A</v>
      </c>
      <c r="F16" s="30" t="e">
        <f t="shared" si="1"/>
        <v>#N/A</v>
      </c>
      <c r="G16" s="39"/>
      <c r="H16" s="39"/>
      <c r="I16" s="39"/>
      <c r="J16" s="39"/>
      <c r="K16" s="39"/>
      <c r="L16" s="39"/>
      <c r="M16" s="39"/>
    </row>
    <row r="17" spans="1:13" x14ac:dyDescent="0.25">
      <c r="A17" s="39"/>
      <c r="B17" s="39"/>
      <c r="C17" s="39"/>
      <c r="D17" s="39"/>
      <c r="E17" s="44" t="e">
        <v>#N/A</v>
      </c>
      <c r="F17" s="30" t="e">
        <f t="shared" si="1"/>
        <v>#N/A</v>
      </c>
      <c r="G17" s="39"/>
      <c r="H17" s="39"/>
      <c r="I17" s="39"/>
      <c r="J17" s="39"/>
      <c r="K17" s="39"/>
      <c r="L17" s="39"/>
      <c r="M17" s="39"/>
    </row>
    <row r="18" spans="1:13" x14ac:dyDescent="0.25">
      <c r="A18" s="39"/>
      <c r="B18" s="39"/>
      <c r="C18" s="39"/>
      <c r="D18" s="39"/>
      <c r="E18" s="44" t="e">
        <v>#N/A</v>
      </c>
      <c r="F18" s="30" t="e">
        <f t="shared" si="1"/>
        <v>#N/A</v>
      </c>
      <c r="G18" s="39"/>
      <c r="H18" s="39"/>
      <c r="I18" s="39"/>
      <c r="J18" s="39"/>
      <c r="K18" s="39"/>
      <c r="L18" s="39"/>
      <c r="M18" s="39"/>
    </row>
    <row r="19" spans="1:13" x14ac:dyDescent="0.25">
      <c r="A19" s="39"/>
      <c r="B19" s="39"/>
      <c r="C19" s="39"/>
      <c r="D19" s="39"/>
      <c r="E19" s="44" t="e">
        <v>#N/A</v>
      </c>
      <c r="F19" s="30" t="e">
        <f t="shared" si="1"/>
        <v>#N/A</v>
      </c>
      <c r="G19" s="39"/>
      <c r="H19" s="39"/>
      <c r="I19" s="39"/>
      <c r="J19" s="39"/>
      <c r="K19" s="39"/>
      <c r="L19" s="39"/>
      <c r="M19" s="39"/>
    </row>
    <row r="20" spans="1:13" x14ac:dyDescent="0.25">
      <c r="A20" s="39"/>
      <c r="B20" s="39"/>
      <c r="C20" s="39"/>
      <c r="D20" s="39"/>
      <c r="E20" s="44" t="e">
        <v>#N/A</v>
      </c>
      <c r="F20" s="30" t="e">
        <f t="shared" si="1"/>
        <v>#N/A</v>
      </c>
      <c r="G20" s="39"/>
      <c r="H20" s="39"/>
      <c r="I20" s="39"/>
      <c r="J20" s="39"/>
      <c r="K20" s="39"/>
      <c r="L20" s="39"/>
      <c r="M20" s="39"/>
    </row>
    <row r="21" spans="1:13" x14ac:dyDescent="0.25">
      <c r="A21" s="39"/>
      <c r="B21" s="39"/>
      <c r="C21" s="39"/>
      <c r="D21" s="39"/>
      <c r="E21" s="44" t="e">
        <v>#N/A</v>
      </c>
      <c r="F21" s="30" t="e">
        <f t="shared" si="1"/>
        <v>#N/A</v>
      </c>
      <c r="G21" s="39"/>
      <c r="H21" s="39"/>
      <c r="I21" s="39"/>
      <c r="J21" s="39"/>
      <c r="K21" s="39"/>
      <c r="L21" s="39"/>
      <c r="M21" s="39"/>
    </row>
    <row r="22" spans="1:13" x14ac:dyDescent="0.25">
      <c r="A22" s="39"/>
      <c r="B22" s="39"/>
      <c r="C22" s="39"/>
      <c r="D22" s="39"/>
      <c r="E22" s="44" t="e">
        <v>#N/A</v>
      </c>
      <c r="F22" s="30" t="e">
        <f t="shared" si="1"/>
        <v>#N/A</v>
      </c>
      <c r="G22" s="39"/>
      <c r="H22" s="39"/>
      <c r="I22" s="39"/>
      <c r="J22" s="39"/>
      <c r="K22" s="39"/>
      <c r="L22" s="39"/>
      <c r="M22" s="39"/>
    </row>
    <row r="23" spans="1:13" x14ac:dyDescent="0.25">
      <c r="A23" s="39"/>
      <c r="B23" s="39"/>
      <c r="C23" s="39"/>
      <c r="D23" s="39"/>
      <c r="E23" s="44" t="e">
        <v>#N/A</v>
      </c>
      <c r="F23" s="30" t="e">
        <f t="shared" si="1"/>
        <v>#N/A</v>
      </c>
      <c r="G23" s="39"/>
      <c r="H23" s="39"/>
      <c r="I23" s="39"/>
      <c r="J23" s="39"/>
      <c r="K23" s="39"/>
      <c r="L23" s="39"/>
      <c r="M23" s="39"/>
    </row>
    <row r="24" spans="1:13" x14ac:dyDescent="0.25">
      <c r="A24" s="39"/>
      <c r="B24" s="39"/>
      <c r="C24" s="39"/>
      <c r="D24" s="39"/>
      <c r="E24" s="44" t="e">
        <v>#N/A</v>
      </c>
      <c r="F24" s="30" t="e">
        <f t="shared" si="1"/>
        <v>#N/A</v>
      </c>
      <c r="G24" s="39"/>
      <c r="H24" s="39"/>
      <c r="I24" s="39"/>
      <c r="J24" s="39"/>
      <c r="K24" s="39"/>
      <c r="L24" s="39"/>
      <c r="M24" s="3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723A6D629A244B9035064CEA29699F" ma:contentTypeVersion="12" ma:contentTypeDescription="Create a new document." ma:contentTypeScope="" ma:versionID="439c1f6a0871fabbc20469cf751fc22a">
  <xsd:schema xmlns:xsd="http://www.w3.org/2001/XMLSchema" xmlns:xs="http://www.w3.org/2001/XMLSchema" xmlns:p="http://schemas.microsoft.com/office/2006/metadata/properties" xmlns:ns2="5c6a5f84-dc80-404b-9608-a58c80d813cf" xmlns:ns3="fb15ab9c-5ce3-4966-97a0-841ffe55082a" targetNamespace="http://schemas.microsoft.com/office/2006/metadata/properties" ma:root="true" ma:fieldsID="3a0ba7a63f3f3ddebd5188756dbc3799" ns2:_="" ns3:_="">
    <xsd:import namespace="5c6a5f84-dc80-404b-9608-a58c80d813cf"/>
    <xsd:import namespace="fb15ab9c-5ce3-4966-97a0-841ffe55082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6a5f84-dc80-404b-9608-a58c80d813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15ab9c-5ce3-4966-97a0-841ffe55082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ADC753-7171-48A3-A570-3B4695BA2C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6a5f84-dc80-404b-9608-a58c80d813cf"/>
    <ds:schemaRef ds:uri="fb15ab9c-5ce3-4966-97a0-841ffe550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552687-8A9A-4A29-AFB3-323EA3249143}">
  <ds:schemaRefs>
    <ds:schemaRef ds:uri="http://schemas.microsoft.com/sharepoint/v3/contenttype/forms"/>
  </ds:schemaRefs>
</ds:datastoreItem>
</file>

<file path=customXml/itemProps3.xml><?xml version="1.0" encoding="utf-8"?>
<ds:datastoreItem xmlns:ds="http://schemas.openxmlformats.org/officeDocument/2006/customXml" ds:itemID="{1BC39D0D-B376-405D-BF1D-66B2D269260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 list</vt:lpstr>
      <vt:lpstr>CDRS</vt:lpstr>
      <vt:lpstr>NON-CDRS</vt:lpstr>
      <vt:lpstr>NON_CDR_Ph1.1</vt:lpstr>
      <vt:lpstr>CDR_Ph1.1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Kapil Sharma (INDIA - GIS IIMS)</dc:creator>
  <cp:keywords/>
  <dc:description/>
  <cp:lastModifiedBy>Sutham Rojanusorn</cp:lastModifiedBy>
  <cp:revision/>
  <dcterms:created xsi:type="dcterms:W3CDTF">2018-11-09T11:24:32Z</dcterms:created>
  <dcterms:modified xsi:type="dcterms:W3CDTF">2020-04-27T03:19:08Z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KA395915@wipro.com</vt:lpwstr>
  </property>
  <property fmtid="{D5CDD505-2E9C-101B-9397-08002B2CF9AE}" pid="5" name="MSIP_Label_b9a70571-31c6-4603-80c1-ef2fb871a62a_SetDate">
    <vt:lpwstr>2018-11-09T11:29:38.6612448Z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Extended_MSFT_Method">
    <vt:lpwstr>Automatic</vt:lpwstr>
  </property>
  <property fmtid="{D5CDD505-2E9C-101B-9397-08002B2CF9AE}" pid="9" name="Sensitivity">
    <vt:lpwstr>Internal and Restricted</vt:lpwstr>
  </property>
  <property fmtid="{D5CDD505-2E9C-101B-9397-08002B2CF9AE}" pid="10" name="ContentTypeId">
    <vt:lpwstr>0x0101000C723A6D629A244B9035064CEA29699F</vt:lpwstr>
  </property>
</Properties>
</file>