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bkettlewell\Documents\Market Education\1.Production ILTCourses\Wholesale 101\Delivery\"/>
    </mc:Choice>
  </mc:AlternateContent>
  <xr:revisionPtr revIDLastSave="0" documentId="13_ncr:1_{DA016910-BEBA-4375-B861-FBC701E83EFE}" xr6:coauthVersionLast="46" xr6:coauthVersionMax="46" xr10:uidLastSave="{00000000-0000-0000-0000-000000000000}"/>
  <bookViews>
    <workbookView xWindow="-75" yWindow="-18120" windowWidth="29040" windowHeight="17640" xr2:uid="{00000000-000D-0000-FFFF-FFFF00000000}"/>
  </bookViews>
  <sheets>
    <sheet name="Energy Settlement at Load Zone" sheetId="1" r:id="rId1"/>
    <sheet name="Energy Settlement at Resource" sheetId="4" r:id="rId2"/>
    <sheet name="DAM PTP Scenario" sheetId="3" r:id="rId3"/>
    <sheet name="DAM PTP New Prices" sheetId="6" state="hidden" r:id="rId4"/>
    <sheet name="DAM PTP Price Flip" sheetId="5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6" l="1"/>
  <c r="F10" i="6"/>
  <c r="F12" i="6"/>
  <c r="E5" i="6"/>
  <c r="D5" i="6"/>
  <c r="F3" i="6" l="1"/>
  <c r="F6" i="6"/>
  <c r="F4" i="6"/>
  <c r="F10" i="5"/>
  <c r="F11" i="5"/>
  <c r="F7" i="6" l="1"/>
  <c r="F12" i="5"/>
  <c r="E5" i="5"/>
  <c r="D5" i="5"/>
  <c r="F4" i="5" l="1"/>
  <c r="F3" i="5"/>
  <c r="F6" i="5"/>
  <c r="K10" i="4"/>
  <c r="K5" i="4"/>
  <c r="K9" i="4"/>
  <c r="K8" i="4"/>
  <c r="K7" i="4"/>
  <c r="K8" i="1"/>
  <c r="K9" i="1"/>
  <c r="K10" i="1"/>
  <c r="K7" i="1"/>
  <c r="K5" i="1"/>
  <c r="F6" i="3"/>
  <c r="F3" i="3"/>
  <c r="E5" i="3"/>
  <c r="D5" i="3"/>
  <c r="F4" i="3" l="1"/>
  <c r="F7" i="5"/>
  <c r="K11" i="4"/>
  <c r="K11" i="1"/>
  <c r="F7" i="3"/>
</calcChain>
</file>

<file path=xl/sharedStrings.xml><?xml version="1.0" encoding="utf-8"?>
<sst xmlns="http://schemas.openxmlformats.org/spreadsheetml/2006/main" count="142" uniqueCount="42">
  <si>
    <t>Type of Settlement</t>
  </si>
  <si>
    <t>Charge for DAM PTP Obligations</t>
  </si>
  <si>
    <t>Real-Time</t>
  </si>
  <si>
    <t>Real-Time Energy Imbalance</t>
  </si>
  <si>
    <t>Payment for DAM PTP Obligation</t>
  </si>
  <si>
    <t>Net ERCOT Settlement</t>
  </si>
  <si>
    <t>Day-Ahead 
Market</t>
  </si>
  <si>
    <t>MW</t>
  </si>
  <si>
    <t>Location / Path</t>
  </si>
  <si>
    <t>Buy DAM PTP?</t>
  </si>
  <si>
    <t>Resource Node 2</t>
  </si>
  <si>
    <t>345kV Hub</t>
  </si>
  <si>
    <t>Load Zone</t>
  </si>
  <si>
    <t>DAM SPP</t>
  </si>
  <si>
    <t>Average RT SPP</t>
  </si>
  <si>
    <t>Y</t>
  </si>
  <si>
    <t>Results</t>
  </si>
  <si>
    <t>Energy Transactions</t>
  </si>
  <si>
    <t>Trade Sale at 345kV Hub</t>
  </si>
  <si>
    <t>Resource Node 2 to Load Zone</t>
  </si>
  <si>
    <t>345kV Hub to Load Zone</t>
  </si>
  <si>
    <t>Resource Node 2 to 345kV Hub</t>
  </si>
  <si>
    <t>Resource Node</t>
  </si>
  <si>
    <t>Hub</t>
  </si>
  <si>
    <t>Hour</t>
  </si>
  <si>
    <t>DAM Awarded Energy Offer</t>
  </si>
  <si>
    <t>DASPP</t>
  </si>
  <si>
    <t>DAM Award</t>
  </si>
  <si>
    <t>(-1)</t>
  </si>
  <si>
    <t>=</t>
  </si>
  <si>
    <t>Interval</t>
  </si>
  <si>
    <t>Supplies</t>
  </si>
  <si>
    <t>Obligations</t>
  </si>
  <si>
    <t>RTSPP</t>
  </si>
  <si>
    <t>Real-Time 
Energy Imbalance</t>
  </si>
  <si>
    <t>* (</t>
  </si>
  <si>
    <t>)  –  (</t>
  </si>
  <si>
    <t>) *</t>
  </si>
  <si>
    <t>DAM Awarded Energy Bid</t>
  </si>
  <si>
    <t>Net</t>
  </si>
  <si>
    <t>(</t>
  </si>
  <si>
    <t>Generation output at Resource Node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</si>
</sst>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5" x14ac:knownFonts="1">
    <font>
      <sz val="11"/>
      <color theme="1"/>
      <name val="Calibri"/>
      <family val="2"/>
      <scheme val="minor"/>
    </font>
    <font>
      <b/>
      <sz val="20"/>
      <color rgb="FF5B6770"/>
      <name val="Arial"/>
      <family val="2"/>
    </font>
    <font>
      <sz val="18"/>
      <color rgb="FF5B6770"/>
      <name val="Arial"/>
      <family val="2"/>
    </font>
    <font>
      <b/>
      <sz val="18"/>
      <color rgb="FFD2F7E5"/>
      <name val="Arial"/>
      <family val="2"/>
    </font>
    <font>
      <b/>
      <sz val="18"/>
      <color rgb="FFD6EDFF"/>
      <name val="Arial"/>
      <family val="2"/>
    </font>
    <font>
      <b/>
      <i/>
      <sz val="18"/>
      <color rgb="FF5B6770"/>
      <name val="Arial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8"/>
      <color rgb="FF5B6770"/>
      <name val="Arial"/>
      <family val="2"/>
    </font>
    <font>
      <b/>
      <sz val="18"/>
      <color rgb="FF5B6770"/>
      <name val="Arial"/>
      <family val="2"/>
    </font>
    <font>
      <sz val="18"/>
      <color theme="1"/>
      <name val="Calibri"/>
      <family val="2"/>
      <scheme val="minor"/>
    </font>
    <font>
      <i/>
      <sz val="18"/>
      <color rgb="FF5B6770"/>
      <name val="Arial"/>
      <family val="2"/>
    </font>
    <font>
      <b/>
      <sz val="18"/>
      <name val="Arial"/>
      <family val="2"/>
    </font>
    <font>
      <b/>
      <sz val="18"/>
      <color rgb="FFFFFFFF"/>
      <name val="Arial"/>
      <family val="2"/>
    </font>
    <font>
      <b/>
      <sz val="18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BBC3C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1D9C5D"/>
        <bgColor indexed="64"/>
      </patternFill>
    </fill>
    <fill>
      <patternFill patternType="solid">
        <fgColor rgb="FF0071CB"/>
        <bgColor indexed="64"/>
      </patternFill>
    </fill>
    <fill>
      <patternFill patternType="solid">
        <fgColor rgb="FF00386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9C5C8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DEED7"/>
        <bgColor indexed="64"/>
      </patternFill>
    </fill>
    <fill>
      <patternFill patternType="solid">
        <fgColor rgb="FFE8F7EC"/>
        <bgColor indexed="64"/>
      </patternFill>
    </fill>
  </fills>
  <borders count="44">
    <border>
      <left/>
      <right/>
      <top/>
      <bottom/>
      <diagonal/>
    </border>
    <border>
      <left style="medium">
        <color rgb="FF5B6770"/>
      </left>
      <right style="medium">
        <color rgb="FF5B6770"/>
      </right>
      <top style="medium">
        <color rgb="FF5B6770"/>
      </top>
      <bottom style="thick">
        <color rgb="FF5B6770"/>
      </bottom>
      <diagonal/>
    </border>
    <border>
      <left style="medium">
        <color rgb="FF5B6770"/>
      </left>
      <right/>
      <top style="medium">
        <color rgb="FF5B6770"/>
      </top>
      <bottom style="thick">
        <color rgb="FF5B6770"/>
      </bottom>
      <diagonal/>
    </border>
    <border>
      <left/>
      <right style="medium">
        <color rgb="FF5B6770"/>
      </right>
      <top style="medium">
        <color rgb="FF5B6770"/>
      </top>
      <bottom style="thick">
        <color rgb="FF5B6770"/>
      </bottom>
      <diagonal/>
    </border>
    <border>
      <left style="medium">
        <color rgb="FF5B6770"/>
      </left>
      <right style="medium">
        <color rgb="FF5B6770"/>
      </right>
      <top style="thick">
        <color rgb="FF5B6770"/>
      </top>
      <bottom style="thick">
        <color rgb="FF5B6770"/>
      </bottom>
      <diagonal/>
    </border>
    <border>
      <left style="medium">
        <color rgb="FF5B6770"/>
      </left>
      <right style="medium">
        <color rgb="FF5B6770"/>
      </right>
      <top style="thick">
        <color rgb="FF5B6770"/>
      </top>
      <bottom/>
      <diagonal/>
    </border>
    <border>
      <left style="medium">
        <color rgb="FF5B6770"/>
      </left>
      <right style="medium">
        <color rgb="FF5B6770"/>
      </right>
      <top/>
      <bottom/>
      <diagonal/>
    </border>
    <border>
      <left style="medium">
        <color rgb="FF5B6770"/>
      </left>
      <right style="medium">
        <color rgb="FF5B6770"/>
      </right>
      <top/>
      <bottom style="thick">
        <color rgb="FF5B6770"/>
      </bottom>
      <diagonal/>
    </border>
    <border>
      <left style="medium">
        <color rgb="FF5B6770"/>
      </left>
      <right style="medium">
        <color rgb="FF5B6770"/>
      </right>
      <top style="thick">
        <color rgb="FF5B6770"/>
      </top>
      <bottom style="medium">
        <color rgb="FF5B6770"/>
      </bottom>
      <diagonal/>
    </border>
    <border>
      <left style="medium">
        <color rgb="FF5B6770"/>
      </left>
      <right/>
      <top style="thick">
        <color rgb="FF5B6770"/>
      </top>
      <bottom style="thick">
        <color rgb="FF5B6770"/>
      </bottom>
      <diagonal/>
    </border>
    <border>
      <left/>
      <right style="medium">
        <color rgb="FF5B6770"/>
      </right>
      <top style="thick">
        <color rgb="FF5B6770"/>
      </top>
      <bottom style="thick">
        <color rgb="FF5B6770"/>
      </bottom>
      <diagonal/>
    </border>
    <border>
      <left style="medium">
        <color rgb="FF5B6770"/>
      </left>
      <right/>
      <top style="thick">
        <color rgb="FF5B6770"/>
      </top>
      <bottom style="medium">
        <color rgb="FF5B6770"/>
      </bottom>
      <diagonal/>
    </border>
    <border>
      <left/>
      <right style="medium">
        <color rgb="FF5B6770"/>
      </right>
      <top style="thick">
        <color rgb="FF5B6770"/>
      </top>
      <bottom style="medium">
        <color rgb="FF5B6770"/>
      </bottom>
      <diagonal/>
    </border>
    <border>
      <left style="medium">
        <color rgb="FF5B6770"/>
      </left>
      <right style="medium">
        <color rgb="FF5B6770"/>
      </right>
      <top/>
      <bottom style="medium">
        <color rgb="FF5B6770"/>
      </bottom>
      <diagonal/>
    </border>
    <border>
      <left style="medium">
        <color rgb="FF5B6770"/>
      </left>
      <right style="thick">
        <color rgb="FF5B6770"/>
      </right>
      <top style="medium">
        <color rgb="FF5B6770"/>
      </top>
      <bottom style="thick">
        <color rgb="FF5B6770"/>
      </bottom>
      <diagonal/>
    </border>
    <border>
      <left style="medium">
        <color rgb="FF5B6770"/>
      </left>
      <right style="thick">
        <color rgb="FF5B6770"/>
      </right>
      <top/>
      <bottom style="medium">
        <color rgb="FF5B6770"/>
      </bottom>
      <diagonal/>
    </border>
    <border>
      <left style="medium">
        <color rgb="FF5B6770"/>
      </left>
      <right style="thick">
        <color rgb="FF5B6770"/>
      </right>
      <top style="medium">
        <color rgb="FF5B6770"/>
      </top>
      <bottom/>
      <diagonal/>
    </border>
    <border>
      <left style="medium">
        <color rgb="FF5B6770"/>
      </left>
      <right style="thick">
        <color rgb="FF5B6770"/>
      </right>
      <top/>
      <bottom/>
      <diagonal/>
    </border>
    <border>
      <left style="thick">
        <color theme="1" tint="-0.499984740745262"/>
      </left>
      <right/>
      <top style="thick">
        <color theme="1" tint="-0.499984740745262"/>
      </top>
      <bottom/>
      <diagonal/>
    </border>
    <border>
      <left/>
      <right/>
      <top style="thick">
        <color theme="1" tint="-0.499984740745262"/>
      </top>
      <bottom/>
      <diagonal/>
    </border>
    <border>
      <left/>
      <right style="thick">
        <color theme="1" tint="-0.499984740745262"/>
      </right>
      <top style="thick">
        <color theme="1" tint="-0.499984740745262"/>
      </top>
      <bottom/>
      <diagonal/>
    </border>
    <border>
      <left style="thick">
        <color theme="1" tint="-0.499984740745262"/>
      </left>
      <right/>
      <top/>
      <bottom/>
      <diagonal/>
    </border>
    <border>
      <left/>
      <right style="thick">
        <color theme="1" tint="-0.499984740745262"/>
      </right>
      <top/>
      <bottom/>
      <diagonal/>
    </border>
    <border>
      <left style="thick">
        <color theme="1" tint="-0.499984740745262"/>
      </left>
      <right/>
      <top/>
      <bottom style="thick">
        <color theme="1" tint="-0.499984740745262"/>
      </bottom>
      <diagonal/>
    </border>
    <border>
      <left/>
      <right/>
      <top/>
      <bottom style="thick">
        <color theme="1" tint="-0.499984740745262"/>
      </bottom>
      <diagonal/>
    </border>
    <border>
      <left/>
      <right style="thick">
        <color theme="1" tint="-0.499984740745262"/>
      </right>
      <top/>
      <bottom style="thick">
        <color theme="1" tint="-0.499984740745262"/>
      </bottom>
      <diagonal/>
    </border>
    <border>
      <left style="medium">
        <color rgb="FF5B6770"/>
      </left>
      <right/>
      <top style="thick">
        <color rgb="FF5B6770"/>
      </top>
      <bottom/>
      <diagonal/>
    </border>
    <border>
      <left/>
      <right style="medium">
        <color rgb="FF5B6770"/>
      </right>
      <top style="thick">
        <color rgb="FF5B6770"/>
      </top>
      <bottom/>
      <diagonal/>
    </border>
    <border>
      <left/>
      <right/>
      <top style="medium">
        <color rgb="FF5B6770"/>
      </top>
      <bottom style="thick">
        <color rgb="FF5B6770"/>
      </bottom>
      <diagonal/>
    </border>
    <border>
      <left/>
      <right/>
      <top style="thick">
        <color rgb="FF5B6770"/>
      </top>
      <bottom style="thick">
        <color rgb="FF5B6770"/>
      </bottom>
      <diagonal/>
    </border>
    <border>
      <left/>
      <right/>
      <top style="thick">
        <color rgb="FF5B6770"/>
      </top>
      <bottom style="medium">
        <color rgb="FF5B6770"/>
      </bottom>
      <diagonal/>
    </border>
    <border>
      <left style="medium">
        <color rgb="FF5B6770"/>
      </left>
      <right/>
      <top style="medium">
        <color rgb="FF5B6770"/>
      </top>
      <bottom/>
      <diagonal/>
    </border>
    <border>
      <left style="medium">
        <color rgb="FF5B6770"/>
      </left>
      <right style="medium">
        <color rgb="FF5B6770"/>
      </right>
      <top style="thick">
        <color rgb="FF5B6770"/>
      </top>
      <bottom style="mediumDashed">
        <color rgb="FF5B6770"/>
      </bottom>
      <diagonal/>
    </border>
    <border>
      <left/>
      <right/>
      <top style="thick">
        <color rgb="FF5B6770"/>
      </top>
      <bottom/>
      <diagonal/>
    </border>
    <border>
      <left style="medium">
        <color rgb="FF5B6770"/>
      </left>
      <right/>
      <top style="medium">
        <color rgb="FF5B6770"/>
      </top>
      <bottom style="medium">
        <color rgb="FF5B6770"/>
      </bottom>
      <diagonal/>
    </border>
    <border>
      <left/>
      <right/>
      <top style="medium">
        <color rgb="FF5B6770"/>
      </top>
      <bottom style="medium">
        <color rgb="FF5B6770"/>
      </bottom>
      <diagonal/>
    </border>
    <border>
      <left/>
      <right style="medium">
        <color rgb="FF5B6770"/>
      </right>
      <top style="medium">
        <color rgb="FF5B6770"/>
      </top>
      <bottom style="medium">
        <color rgb="FF5B6770"/>
      </bottom>
      <diagonal/>
    </border>
    <border>
      <left/>
      <right/>
      <top style="medium">
        <color rgb="FF5B6770"/>
      </top>
      <bottom/>
      <diagonal/>
    </border>
    <border>
      <left/>
      <right style="medium">
        <color rgb="FF5B6770"/>
      </right>
      <top style="medium">
        <color rgb="FF5B6770"/>
      </top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9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164" fontId="2" fillId="3" borderId="4" xfId="0" applyNumberFormat="1" applyFont="1" applyFill="1" applyBorder="1" applyAlignment="1">
      <alignment horizontal="right" vertical="center" wrapText="1" indent="1" readingOrder="1"/>
    </xf>
    <xf numFmtId="0" fontId="0" fillId="0" borderId="0" xfId="0" applyFill="1"/>
    <xf numFmtId="0" fontId="0" fillId="0" borderId="0" xfId="0" applyFill="1" applyAlignment="1">
      <alignment vertical="center"/>
    </xf>
    <xf numFmtId="0" fontId="0" fillId="7" borderId="18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21" xfId="0" applyFill="1" applyBorder="1"/>
    <xf numFmtId="0" fontId="0" fillId="7" borderId="0" xfId="0" applyFill="1" applyBorder="1"/>
    <xf numFmtId="0" fontId="0" fillId="7" borderId="22" xfId="0" applyFill="1" applyBorder="1"/>
    <xf numFmtId="0" fontId="10" fillId="7" borderId="0" xfId="0" applyFont="1" applyFill="1" applyBorder="1"/>
    <xf numFmtId="0" fontId="9" fillId="7" borderId="0" xfId="0" applyFont="1" applyFill="1" applyBorder="1" applyAlignment="1">
      <alignment horizontal="center"/>
    </xf>
    <xf numFmtId="0" fontId="6" fillId="7" borderId="0" xfId="0" applyFont="1" applyFill="1" applyBorder="1"/>
    <xf numFmtId="0" fontId="0" fillId="7" borderId="21" xfId="0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7" borderId="22" xfId="0" applyFill="1" applyBorder="1" applyAlignment="1">
      <alignment vertical="center"/>
    </xf>
    <xf numFmtId="0" fontId="0" fillId="7" borderId="23" xfId="0" applyFill="1" applyBorder="1"/>
    <xf numFmtId="0" fontId="0" fillId="7" borderId="24" xfId="0" applyFill="1" applyBorder="1"/>
    <xf numFmtId="0" fontId="0" fillId="7" borderId="24" xfId="0" applyFill="1" applyBorder="1" applyAlignment="1">
      <alignment vertical="center"/>
    </xf>
    <xf numFmtId="0" fontId="0" fillId="7" borderId="25" xfId="0" applyFill="1" applyBorder="1"/>
    <xf numFmtId="0" fontId="3" fillId="4" borderId="5" xfId="0" applyFont="1" applyFill="1" applyBorder="1" applyAlignment="1">
      <alignment horizontal="center" vertical="center" wrapText="1" readingOrder="1"/>
    </xf>
    <xf numFmtId="0" fontId="8" fillId="3" borderId="32" xfId="0" applyFont="1" applyFill="1" applyBorder="1" applyAlignment="1">
      <alignment horizontal="center" vertical="center" wrapText="1" readingOrder="1"/>
    </xf>
    <xf numFmtId="0" fontId="0" fillId="7" borderId="0" xfId="0" applyFill="1" applyBorder="1" applyAlignment="1">
      <alignment horizontal="center"/>
    </xf>
    <xf numFmtId="0" fontId="12" fillId="6" borderId="39" xfId="0" applyFont="1" applyFill="1" applyBorder="1" applyAlignment="1">
      <alignment horizontal="center" vertical="center" wrapText="1"/>
    </xf>
    <xf numFmtId="0" fontId="13" fillId="6" borderId="39" xfId="0" applyFont="1" applyFill="1" applyBorder="1" applyAlignment="1">
      <alignment horizontal="center" vertical="center" wrapText="1" readingOrder="1"/>
    </xf>
    <xf numFmtId="0" fontId="13" fillId="4" borderId="39" xfId="0" applyFont="1" applyFill="1" applyBorder="1" applyAlignment="1">
      <alignment horizontal="center" vertical="center" wrapText="1" readingOrder="1"/>
    </xf>
    <xf numFmtId="164" fontId="13" fillId="4" borderId="39" xfId="0" applyNumberFormat="1" applyFont="1" applyFill="1" applyBorder="1" applyAlignment="1">
      <alignment horizontal="center" vertical="center" wrapText="1" readingOrder="1"/>
    </xf>
    <xf numFmtId="164" fontId="2" fillId="3" borderId="6" xfId="0" applyNumberFormat="1" applyFont="1" applyFill="1" applyBorder="1" applyAlignment="1">
      <alignment horizontal="left" vertical="center" wrapText="1" indent="1" readingOrder="1"/>
    </xf>
    <xf numFmtId="164" fontId="2" fillId="3" borderId="8" xfId="0" applyNumberFormat="1" applyFont="1" applyFill="1" applyBorder="1" applyAlignment="1">
      <alignment horizontal="right" vertical="center" wrapText="1" indent="1" readingOrder="1"/>
    </xf>
    <xf numFmtId="164" fontId="7" fillId="3" borderId="1" xfId="0" applyNumberFormat="1" applyFont="1" applyFill="1" applyBorder="1" applyAlignment="1">
      <alignment horizontal="right" vertical="center" wrapText="1" indent="1" readingOrder="1"/>
    </xf>
    <xf numFmtId="0" fontId="0" fillId="7" borderId="19" xfId="0" applyNumberFormat="1" applyFill="1" applyBorder="1"/>
    <xf numFmtId="0" fontId="9" fillId="2" borderId="1" xfId="0" applyNumberFormat="1" applyFont="1" applyFill="1" applyBorder="1" applyAlignment="1">
      <alignment horizontal="center" vertical="center" wrapText="1" readingOrder="1"/>
    </xf>
    <xf numFmtId="0" fontId="0" fillId="7" borderId="0" xfId="0" applyNumberFormat="1" applyFill="1" applyBorder="1"/>
    <xf numFmtId="0" fontId="11" fillId="0" borderId="15" xfId="0" applyNumberFormat="1" applyFont="1" applyBorder="1" applyAlignment="1" applyProtection="1">
      <alignment horizontal="center" vertical="center"/>
      <protection locked="0"/>
    </xf>
    <xf numFmtId="0" fontId="11" fillId="0" borderId="16" xfId="0" applyNumberFormat="1" applyFont="1" applyBorder="1" applyAlignment="1" applyProtection="1">
      <alignment horizontal="center" vertical="center"/>
      <protection locked="0"/>
    </xf>
    <xf numFmtId="0" fontId="11" fillId="0" borderId="14" xfId="0" applyNumberFormat="1" applyFont="1" applyBorder="1" applyAlignment="1" applyProtection="1">
      <alignment horizontal="center" vertical="center"/>
      <protection locked="0"/>
    </xf>
    <xf numFmtId="0" fontId="0" fillId="7" borderId="24" xfId="0" applyNumberFormat="1" applyFill="1" applyBorder="1"/>
    <xf numFmtId="0" fontId="0" fillId="0" borderId="0" xfId="0" applyNumberFormat="1" applyFill="1"/>
    <xf numFmtId="0" fontId="0" fillId="0" borderId="0" xfId="0" applyNumberFormat="1"/>
    <xf numFmtId="0" fontId="0" fillId="7" borderId="23" xfId="0" applyFill="1" applyBorder="1" applyAlignment="1">
      <alignment vertical="center"/>
    </xf>
    <xf numFmtId="0" fontId="11" fillId="0" borderId="17" xfId="0" applyNumberFormat="1" applyFont="1" applyBorder="1" applyAlignment="1" applyProtection="1">
      <alignment horizontal="center" vertical="center"/>
    </xf>
    <xf numFmtId="0" fontId="11" fillId="0" borderId="16" xfId="0" applyNumberFormat="1" applyFont="1" applyBorder="1" applyAlignment="1" applyProtection="1">
      <alignment horizontal="center" vertical="center"/>
    </xf>
    <xf numFmtId="0" fontId="14" fillId="9" borderId="41" xfId="0" applyFont="1" applyFill="1" applyBorder="1" applyAlignment="1">
      <alignment horizontal="center" vertical="center" wrapText="1"/>
    </xf>
    <xf numFmtId="0" fontId="14" fillId="9" borderId="42" xfId="0" applyFont="1" applyFill="1" applyBorder="1" applyAlignment="1">
      <alignment horizontal="center" vertical="center" wrapText="1"/>
    </xf>
    <xf numFmtId="0" fontId="14" fillId="9" borderId="43" xfId="0" applyFont="1" applyFill="1" applyBorder="1" applyAlignment="1">
      <alignment horizontal="center" vertical="center" wrapText="1"/>
    </xf>
    <xf numFmtId="0" fontId="14" fillId="9" borderId="42" xfId="0" applyFont="1" applyFill="1" applyBorder="1" applyAlignment="1">
      <alignment horizontal="right" vertical="center"/>
    </xf>
    <xf numFmtId="0" fontId="14" fillId="9" borderId="42" xfId="0" applyFont="1" applyFill="1" applyBorder="1" applyAlignment="1">
      <alignment horizontal="left" vertical="center"/>
    </xf>
    <xf numFmtId="164" fontId="7" fillId="11" borderId="40" xfId="0" applyNumberFormat="1" applyFont="1" applyFill="1" applyBorder="1" applyAlignment="1">
      <alignment horizontal="center" vertical="center"/>
    </xf>
    <xf numFmtId="164" fontId="7" fillId="10" borderId="40" xfId="0" applyNumberFormat="1" applyFont="1" applyFill="1" applyBorder="1" applyAlignment="1">
      <alignment horizontal="center" vertical="center"/>
    </xf>
    <xf numFmtId="0" fontId="14" fillId="9" borderId="40" xfId="0" applyFont="1" applyFill="1" applyBorder="1" applyAlignment="1">
      <alignment horizontal="center" vertical="center" wrapText="1" readingOrder="1"/>
    </xf>
    <xf numFmtId="0" fontId="14" fillId="9" borderId="42" xfId="0" applyFont="1" applyFill="1" applyBorder="1" applyAlignment="1">
      <alignment horizontal="center" vertical="center" wrapText="1" readingOrder="1"/>
    </xf>
    <xf numFmtId="0" fontId="8" fillId="11" borderId="40" xfId="0" applyFont="1" applyFill="1" applyBorder="1" applyAlignment="1">
      <alignment horizontal="center" vertical="center" wrapText="1" readingOrder="1"/>
    </xf>
    <xf numFmtId="0" fontId="8" fillId="11" borderId="41" xfId="0" applyFont="1" applyFill="1" applyBorder="1" applyAlignment="1">
      <alignment horizontal="center" vertical="center" wrapText="1" readingOrder="1"/>
    </xf>
    <xf numFmtId="0" fontId="8" fillId="11" borderId="42" xfId="0" quotePrefix="1" applyFont="1" applyFill="1" applyBorder="1" applyAlignment="1">
      <alignment horizontal="right" vertical="center" readingOrder="1"/>
    </xf>
    <xf numFmtId="0" fontId="7" fillId="11" borderId="40" xfId="0" applyFont="1" applyFill="1" applyBorder="1" applyAlignment="1">
      <alignment horizontal="center" vertical="center" wrapText="1" readingOrder="1"/>
    </xf>
    <xf numFmtId="0" fontId="7" fillId="11" borderId="41" xfId="0" applyFont="1" applyFill="1" applyBorder="1" applyAlignment="1">
      <alignment horizontal="center" vertical="center" wrapText="1" readingOrder="1"/>
    </xf>
    <xf numFmtId="0" fontId="7" fillId="11" borderId="42" xfId="0" quotePrefix="1" applyFont="1" applyFill="1" applyBorder="1" applyAlignment="1">
      <alignment horizontal="right" vertical="center" readingOrder="1"/>
    </xf>
    <xf numFmtId="0" fontId="7" fillId="11" borderId="43" xfId="0" quotePrefix="1" applyFont="1" applyFill="1" applyBorder="1" applyAlignment="1">
      <alignment horizontal="center" vertical="center" wrapText="1" readingOrder="1"/>
    </xf>
    <xf numFmtId="0" fontId="7" fillId="10" borderId="40" xfId="0" applyFont="1" applyFill="1" applyBorder="1" applyAlignment="1">
      <alignment horizontal="center" vertical="center" wrapText="1" readingOrder="1"/>
    </xf>
    <xf numFmtId="0" fontId="7" fillId="10" borderId="41" xfId="0" applyFont="1" applyFill="1" applyBorder="1" applyAlignment="1">
      <alignment horizontal="center" vertical="center" wrapText="1" readingOrder="1"/>
    </xf>
    <xf numFmtId="0" fontId="7" fillId="10" borderId="42" xfId="0" quotePrefix="1" applyFont="1" applyFill="1" applyBorder="1" applyAlignment="1">
      <alignment horizontal="right" vertical="center" readingOrder="1"/>
    </xf>
    <xf numFmtId="0" fontId="7" fillId="10" borderId="43" xfId="0" quotePrefix="1" applyFont="1" applyFill="1" applyBorder="1" applyAlignment="1">
      <alignment horizontal="center" vertical="center" wrapText="1" readingOrder="1"/>
    </xf>
    <xf numFmtId="0" fontId="0" fillId="7" borderId="21" xfId="0" applyFont="1" applyFill="1" applyBorder="1" applyAlignment="1">
      <alignment vertical="center"/>
    </xf>
    <xf numFmtId="0" fontId="7" fillId="11" borderId="42" xfId="0" applyFont="1" applyFill="1" applyBorder="1" applyAlignment="1">
      <alignment horizontal="center" vertical="center" readingOrder="1"/>
    </xf>
    <xf numFmtId="0" fontId="7" fillId="11" borderId="42" xfId="0" applyFont="1" applyFill="1" applyBorder="1" applyAlignment="1">
      <alignment horizontal="left" vertical="center" readingOrder="1"/>
    </xf>
    <xf numFmtId="0" fontId="0" fillId="7" borderId="22" xfId="0" applyFont="1" applyFill="1" applyBorder="1"/>
    <xf numFmtId="0" fontId="0" fillId="0" borderId="0" xfId="0" applyFont="1" applyAlignment="1">
      <alignment vertical="center"/>
    </xf>
    <xf numFmtId="0" fontId="7" fillId="10" borderId="42" xfId="0" applyFont="1" applyFill="1" applyBorder="1" applyAlignment="1">
      <alignment horizontal="center" vertical="center" readingOrder="1"/>
    </xf>
    <xf numFmtId="0" fontId="7" fillId="10" borderId="42" xfId="0" applyFont="1" applyFill="1" applyBorder="1" applyAlignment="1">
      <alignment horizontal="left" vertical="center" readingOrder="1"/>
    </xf>
    <xf numFmtId="0" fontId="8" fillId="11" borderId="42" xfId="0" applyFont="1" applyFill="1" applyBorder="1" applyAlignment="1">
      <alignment horizontal="left" vertical="center" readingOrder="1"/>
    </xf>
    <xf numFmtId="0" fontId="0" fillId="7" borderId="25" xfId="0" applyFill="1" applyBorder="1" applyAlignment="1">
      <alignment vertical="center"/>
    </xf>
    <xf numFmtId="164" fontId="14" fillId="9" borderId="40" xfId="0" applyNumberFormat="1" applyFont="1" applyFill="1" applyBorder="1" applyAlignment="1">
      <alignment horizontal="center" vertical="center"/>
    </xf>
    <xf numFmtId="1" fontId="7" fillId="11" borderId="42" xfId="0" applyNumberFormat="1" applyFont="1" applyFill="1" applyBorder="1" applyAlignment="1" applyProtection="1">
      <alignment horizontal="center" vertical="center" wrapText="1" readingOrder="1"/>
      <protection locked="0"/>
    </xf>
    <xf numFmtId="1" fontId="7" fillId="10" borderId="42" xfId="0" applyNumberFormat="1" applyFont="1" applyFill="1" applyBorder="1" applyAlignment="1" applyProtection="1">
      <alignment horizontal="center" vertical="center" wrapText="1" readingOrder="1"/>
      <protection locked="0"/>
    </xf>
    <xf numFmtId="164" fontId="7" fillId="11" borderId="42" xfId="0" applyNumberFormat="1" applyFont="1" applyFill="1" applyBorder="1" applyAlignment="1" applyProtection="1">
      <alignment horizontal="center" vertical="center" wrapText="1"/>
      <protection locked="0"/>
    </xf>
    <xf numFmtId="164" fontId="7" fillId="10" borderId="42" xfId="0" applyNumberFormat="1" applyFont="1" applyFill="1" applyBorder="1" applyAlignment="1" applyProtection="1">
      <alignment horizontal="center" vertical="center" wrapText="1"/>
      <protection locked="0"/>
    </xf>
    <xf numFmtId="164" fontId="7" fillId="11" borderId="42" xfId="0" applyNumberFormat="1" applyFont="1" applyFill="1" applyBorder="1" applyAlignment="1" applyProtection="1">
      <alignment horizontal="center" vertical="center"/>
      <protection locked="0"/>
    </xf>
    <xf numFmtId="0" fontId="11" fillId="0" borderId="15" xfId="0" applyNumberFormat="1" applyFont="1" applyBorder="1" applyAlignment="1" applyProtection="1">
      <alignment horizontal="center" vertical="center"/>
    </xf>
    <xf numFmtId="0" fontId="11" fillId="0" borderId="14" xfId="0" applyNumberFormat="1" applyFont="1" applyBorder="1" applyAlignment="1" applyProtection="1">
      <alignment horizontal="center" vertical="center"/>
    </xf>
    <xf numFmtId="0" fontId="14" fillId="9" borderId="41" xfId="0" applyFont="1" applyFill="1" applyBorder="1" applyAlignment="1">
      <alignment horizontal="center" vertical="center"/>
    </xf>
    <xf numFmtId="0" fontId="14" fillId="9" borderId="43" xfId="0" applyFont="1" applyFill="1" applyBorder="1" applyAlignment="1">
      <alignment horizontal="center" vertical="center"/>
    </xf>
    <xf numFmtId="0" fontId="14" fillId="9" borderId="42" xfId="0" applyFont="1" applyFill="1" applyBorder="1" applyAlignment="1">
      <alignment horizontal="center" vertical="center" wrapText="1" readingOrder="1"/>
    </xf>
    <xf numFmtId="0" fontId="8" fillId="11" borderId="42" xfId="0" applyFont="1" applyFill="1" applyBorder="1" applyAlignment="1" applyProtection="1">
      <alignment horizontal="center" vertical="center" wrapText="1" readingOrder="1"/>
      <protection locked="0"/>
    </xf>
    <xf numFmtId="164" fontId="13" fillId="5" borderId="39" xfId="0" applyNumberFormat="1" applyFont="1" applyFill="1" applyBorder="1" applyAlignment="1">
      <alignment horizontal="center" vertical="center" wrapText="1" readingOrder="1"/>
    </xf>
    <xf numFmtId="0" fontId="11" fillId="0" borderId="31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 readingOrder="1"/>
    </xf>
    <xf numFmtId="0" fontId="9" fillId="2" borderId="28" xfId="0" applyFont="1" applyFill="1" applyBorder="1" applyAlignment="1">
      <alignment horizontal="center" vertical="center" wrapText="1" readingOrder="1"/>
    </xf>
    <xf numFmtId="0" fontId="9" fillId="2" borderId="3" xfId="0" applyFont="1" applyFill="1" applyBorder="1" applyAlignment="1">
      <alignment horizontal="center" vertical="center" wrapText="1" readingOrder="1"/>
    </xf>
    <xf numFmtId="0" fontId="2" fillId="3" borderId="2" xfId="0" applyFont="1" applyFill="1" applyBorder="1" applyAlignment="1">
      <alignment horizontal="left" vertical="center" wrapText="1" indent="1" readingOrder="1"/>
    </xf>
    <xf numFmtId="0" fontId="2" fillId="3" borderId="28" xfId="0" applyFont="1" applyFill="1" applyBorder="1" applyAlignment="1">
      <alignment horizontal="left" vertical="center" wrapText="1" indent="1" readingOrder="1"/>
    </xf>
    <xf numFmtId="0" fontId="2" fillId="3" borderId="3" xfId="0" applyFont="1" applyFill="1" applyBorder="1" applyAlignment="1">
      <alignment horizontal="left" vertical="center" wrapText="1" indent="1" readingOrder="1"/>
    </xf>
    <xf numFmtId="0" fontId="5" fillId="3" borderId="9" xfId="0" applyFont="1" applyFill="1" applyBorder="1" applyAlignment="1">
      <alignment horizontal="right" vertical="center" wrapText="1" indent="1" readingOrder="1"/>
    </xf>
    <xf numFmtId="0" fontId="5" fillId="3" borderId="29" xfId="0" applyFont="1" applyFill="1" applyBorder="1" applyAlignment="1">
      <alignment horizontal="right" vertical="center" wrapText="1" indent="1" readingOrder="1"/>
    </xf>
    <xf numFmtId="0" fontId="5" fillId="3" borderId="10" xfId="0" applyFont="1" applyFill="1" applyBorder="1" applyAlignment="1">
      <alignment horizontal="right" vertical="center" wrapText="1" indent="1" readingOrder="1"/>
    </xf>
    <xf numFmtId="0" fontId="13" fillId="5" borderId="39" xfId="0" applyFont="1" applyFill="1" applyBorder="1" applyAlignment="1">
      <alignment horizontal="center" vertical="center" wrapText="1" readingOrder="1"/>
    </xf>
    <xf numFmtId="0" fontId="9" fillId="8" borderId="5" xfId="0" applyFont="1" applyFill="1" applyBorder="1" applyAlignment="1">
      <alignment horizontal="left" vertical="center"/>
    </xf>
    <xf numFmtId="0" fontId="9" fillId="8" borderId="6" xfId="0" applyFont="1" applyFill="1" applyBorder="1" applyAlignment="1">
      <alignment horizontal="left" vertical="center"/>
    </xf>
    <xf numFmtId="0" fontId="9" fillId="8" borderId="7" xfId="0" applyFont="1" applyFill="1" applyBorder="1" applyAlignment="1">
      <alignment horizontal="left" vertical="center"/>
    </xf>
    <xf numFmtId="0" fontId="11" fillId="0" borderId="26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28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2" fillId="3" borderId="9" xfId="0" applyFont="1" applyFill="1" applyBorder="1" applyAlignment="1">
      <alignment horizontal="left" vertical="center" wrapText="1" indent="1" readingOrder="1"/>
    </xf>
    <xf numFmtId="0" fontId="2" fillId="3" borderId="29" xfId="0" applyFont="1" applyFill="1" applyBorder="1" applyAlignment="1">
      <alignment horizontal="left" vertical="center" wrapText="1" indent="1" readingOrder="1"/>
    </xf>
    <xf numFmtId="0" fontId="2" fillId="3" borderId="10" xfId="0" applyFont="1" applyFill="1" applyBorder="1" applyAlignment="1">
      <alignment horizontal="left" vertical="center" wrapText="1" indent="1" readingOrder="1"/>
    </xf>
    <xf numFmtId="0" fontId="4" fillId="5" borderId="5" xfId="0" applyFont="1" applyFill="1" applyBorder="1" applyAlignment="1">
      <alignment horizontal="center" vertical="center" wrapText="1" readingOrder="1"/>
    </xf>
    <xf numFmtId="0" fontId="4" fillId="5" borderId="6" xfId="0" applyFont="1" applyFill="1" applyBorder="1" applyAlignment="1">
      <alignment horizontal="center" vertical="center" wrapText="1" readingOrder="1"/>
    </xf>
    <xf numFmtId="0" fontId="4" fillId="5" borderId="7" xfId="0" applyFont="1" applyFill="1" applyBorder="1" applyAlignment="1">
      <alignment horizontal="center" vertical="center" wrapText="1" readingOrder="1"/>
    </xf>
    <xf numFmtId="0" fontId="2" fillId="3" borderId="5" xfId="0" applyFont="1" applyFill="1" applyBorder="1" applyAlignment="1">
      <alignment horizontal="left" vertical="center" wrapText="1" indent="1" readingOrder="1"/>
    </xf>
    <xf numFmtId="0" fontId="2" fillId="3" borderId="13" xfId="0" applyFont="1" applyFill="1" applyBorder="1" applyAlignment="1">
      <alignment horizontal="left" vertical="center" wrapText="1" indent="1" readingOrder="1"/>
    </xf>
    <xf numFmtId="164" fontId="2" fillId="3" borderId="5" xfId="0" applyNumberFormat="1" applyFont="1" applyFill="1" applyBorder="1" applyAlignment="1">
      <alignment horizontal="right" vertical="center" wrapText="1" indent="1" readingOrder="1"/>
    </xf>
    <xf numFmtId="164" fontId="2" fillId="3" borderId="13" xfId="0" applyNumberFormat="1" applyFont="1" applyFill="1" applyBorder="1" applyAlignment="1">
      <alignment horizontal="right" vertical="center" wrapText="1" inden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DEED7"/>
      <color rgb="FFE8F7EC"/>
      <color rgb="FFF2F2F2"/>
      <color rgb="FFB9C5C8"/>
      <color rgb="FF003865"/>
      <color rgb="FF5B67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507523</xdr:colOff>
      <xdr:row>1</xdr:row>
      <xdr:rowOff>300636</xdr:rowOff>
    </xdr:from>
    <xdr:to>
      <xdr:col>10</xdr:col>
      <xdr:colOff>568157</xdr:colOff>
      <xdr:row>1</xdr:row>
      <xdr:rowOff>4057316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6207" y="588057"/>
          <a:ext cx="3142055" cy="3756680"/>
        </a:xfrm>
        <a:prstGeom prst="rect">
          <a:avLst/>
        </a:prstGeom>
      </xdr:spPr>
    </xdr:pic>
    <xdr:clientData/>
  </xdr:twoCellAnchor>
  <xdr:twoCellAnchor editAs="oneCell">
    <xdr:from>
      <xdr:col>2</xdr:col>
      <xdr:colOff>113632</xdr:colOff>
      <xdr:row>1</xdr:row>
      <xdr:rowOff>1006619</xdr:rowOff>
    </xdr:from>
    <xdr:to>
      <xdr:col>5</xdr:col>
      <xdr:colOff>182749</xdr:colOff>
      <xdr:row>1</xdr:row>
      <xdr:rowOff>3326715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2158" y="1294040"/>
          <a:ext cx="2167959" cy="2320096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501316</xdr:colOff>
      <xdr:row>1</xdr:row>
      <xdr:rowOff>300789</xdr:rowOff>
    </xdr:from>
    <xdr:to>
      <xdr:col>10</xdr:col>
      <xdr:colOff>567566</xdr:colOff>
      <xdr:row>1</xdr:row>
      <xdr:rowOff>4057316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66895" y="588210"/>
          <a:ext cx="3147671" cy="3756527"/>
        </a:xfrm>
        <a:prstGeom prst="rect">
          <a:avLst/>
        </a:prstGeom>
      </xdr:spPr>
    </xdr:pic>
    <xdr:clientData/>
  </xdr:twoCellAnchor>
  <xdr:twoCellAnchor editAs="oneCell">
    <xdr:from>
      <xdr:col>2</xdr:col>
      <xdr:colOff>120314</xdr:colOff>
      <xdr:row>1</xdr:row>
      <xdr:rowOff>1002631</xdr:rowOff>
    </xdr:from>
    <xdr:to>
      <xdr:col>5</xdr:col>
      <xdr:colOff>188621</xdr:colOff>
      <xdr:row>1</xdr:row>
      <xdr:rowOff>3322243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8998" y="1290052"/>
          <a:ext cx="2167149" cy="2319612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238126</xdr:colOff>
      <xdr:row>8</xdr:row>
      <xdr:rowOff>31759</xdr:rowOff>
    </xdr:from>
    <xdr:to>
      <xdr:col>10</xdr:col>
      <xdr:colOff>1851313</xdr:colOff>
      <xdr:row>14</xdr:row>
      <xdr:rowOff>24806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36439" y="3714759"/>
          <a:ext cx="8431499" cy="25727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238126</xdr:colOff>
      <xdr:row>8</xdr:row>
      <xdr:rowOff>31759</xdr:rowOff>
    </xdr:from>
    <xdr:to>
      <xdr:col>10</xdr:col>
      <xdr:colOff>1851313</xdr:colOff>
      <xdr:row>14</xdr:row>
      <xdr:rowOff>24806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72926" y="4267209"/>
          <a:ext cx="8433087" cy="25901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238126</xdr:colOff>
      <xdr:row>8</xdr:row>
      <xdr:rowOff>31759</xdr:rowOff>
    </xdr:from>
    <xdr:to>
      <xdr:col>10</xdr:col>
      <xdr:colOff>1851313</xdr:colOff>
      <xdr:row>14</xdr:row>
      <xdr:rowOff>24806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72926" y="4267209"/>
          <a:ext cx="8433087" cy="25901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Custom Design">
  <a:themeElements>
    <a:clrScheme name="ERCOT Market Training">
      <a:dk1>
        <a:srgbClr val="5B6770"/>
      </a:dk1>
      <a:lt1>
        <a:sysClr val="window" lastClr="FFFFFF"/>
      </a:lt1>
      <a:dk2>
        <a:srgbClr val="003865"/>
      </a:dk2>
      <a:lt2>
        <a:srgbClr val="E7E6E6"/>
      </a:lt2>
      <a:accent1>
        <a:srgbClr val="00AEC7"/>
      </a:accent1>
      <a:accent2>
        <a:srgbClr val="685BC7"/>
      </a:accent2>
      <a:accent3>
        <a:srgbClr val="26D07C"/>
      </a:accent3>
      <a:accent4>
        <a:srgbClr val="FFD100"/>
      </a:accent4>
      <a:accent5>
        <a:srgbClr val="FF8200"/>
      </a:accent5>
      <a:accent6>
        <a:srgbClr val="890C58"/>
      </a:accent6>
      <a:hlink>
        <a:srgbClr val="0563C1"/>
      </a:hlink>
      <a:folHlink>
        <a:srgbClr val="890C58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zoomScale="95" zoomScaleNormal="95" workbookViewId="0"/>
  </sheetViews>
  <sheetFormatPr defaultRowHeight="34.5" customHeight="1" x14ac:dyDescent="0.35"/>
  <cols>
    <col min="1" max="1" width="10.6328125" customWidth="1"/>
    <col min="2" max="2" width="18.54296875" customWidth="1"/>
    <col min="3" max="3" width="6.54296875" customWidth="1"/>
    <col min="4" max="4" width="3.7265625" customWidth="1"/>
    <col min="5" max="5" width="19.81640625" customWidth="1"/>
    <col min="6" max="6" width="7.54296875" customWidth="1"/>
    <col min="7" max="7" width="19.81640625" customWidth="1"/>
    <col min="8" max="8" width="4.6328125" customWidth="1"/>
    <col min="9" max="9" width="15.26953125" customWidth="1"/>
    <col min="10" max="10" width="4.36328125" customWidth="1"/>
    <col min="11" max="11" width="32.453125" customWidth="1"/>
    <col min="12" max="12" width="10.6328125" customWidth="1"/>
  </cols>
  <sheetData>
    <row r="1" spans="1:13" ht="22.5" customHeight="1" thickTop="1" x14ac:dyDescent="0.3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8"/>
    </row>
    <row r="2" spans="1:13" ht="326.5" customHeight="1" x14ac:dyDescent="0.35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1"/>
    </row>
    <row r="3" spans="1:13" ht="34.5" customHeight="1" thickBot="1" x14ac:dyDescent="0.4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1"/>
    </row>
    <row r="4" spans="1:13" s="2" customFormat="1" ht="52.5" customHeight="1" thickTop="1" thickBot="1" x14ac:dyDescent="0.4">
      <c r="A4" s="15"/>
      <c r="B4" s="51" t="s">
        <v>24</v>
      </c>
      <c r="C4" s="44"/>
      <c r="D4" s="47"/>
      <c r="E4" s="83" t="s">
        <v>38</v>
      </c>
      <c r="F4" s="83"/>
      <c r="G4" s="83"/>
      <c r="H4" s="45"/>
      <c r="I4" s="52" t="s">
        <v>26</v>
      </c>
      <c r="J4" s="46"/>
      <c r="K4" s="51" t="s">
        <v>27</v>
      </c>
      <c r="L4" s="11"/>
    </row>
    <row r="5" spans="1:13" s="68" customFormat="1" ht="33" customHeight="1" thickTop="1" thickBot="1" x14ac:dyDescent="0.4">
      <c r="A5" s="64"/>
      <c r="B5" s="53">
        <v>1400</v>
      </c>
      <c r="C5" s="54"/>
      <c r="D5" s="55" t="s">
        <v>40</v>
      </c>
      <c r="E5" s="84"/>
      <c r="F5" s="84"/>
      <c r="G5" s="84"/>
      <c r="H5" s="71" t="s">
        <v>37</v>
      </c>
      <c r="I5" s="78"/>
      <c r="J5" s="59" t="s">
        <v>29</v>
      </c>
      <c r="K5" s="49">
        <f>E5*I5</f>
        <v>0</v>
      </c>
      <c r="L5" s="67"/>
    </row>
    <row r="6" spans="1:13" s="2" customFormat="1" ht="52.5" customHeight="1" thickTop="1" thickBot="1" x14ac:dyDescent="0.4">
      <c r="A6" s="15"/>
      <c r="B6" s="51" t="s">
        <v>30</v>
      </c>
      <c r="C6" s="44"/>
      <c r="D6" s="47"/>
      <c r="E6" s="52" t="s">
        <v>31</v>
      </c>
      <c r="F6" s="45"/>
      <c r="G6" s="52" t="s">
        <v>32</v>
      </c>
      <c r="H6" s="48"/>
      <c r="I6" s="52" t="s">
        <v>33</v>
      </c>
      <c r="J6" s="46"/>
      <c r="K6" s="51" t="s">
        <v>34</v>
      </c>
      <c r="L6" s="11"/>
    </row>
    <row r="7" spans="1:13" s="68" customFormat="1" ht="33" customHeight="1" thickTop="1" thickBot="1" x14ac:dyDescent="0.4">
      <c r="A7" s="64"/>
      <c r="B7" s="56">
        <v>1315</v>
      </c>
      <c r="C7" s="57" t="s">
        <v>28</v>
      </c>
      <c r="D7" s="58" t="s">
        <v>35</v>
      </c>
      <c r="E7" s="74"/>
      <c r="F7" s="65" t="s">
        <v>36</v>
      </c>
      <c r="G7" s="74"/>
      <c r="H7" s="66" t="s">
        <v>37</v>
      </c>
      <c r="I7" s="76"/>
      <c r="J7" s="59" t="s">
        <v>29</v>
      </c>
      <c r="K7" s="49">
        <f>(-1)*(E7-G7)*I7</f>
        <v>0</v>
      </c>
      <c r="L7" s="67"/>
    </row>
    <row r="8" spans="1:13" s="68" customFormat="1" ht="33" customHeight="1" thickTop="1" thickBot="1" x14ac:dyDescent="0.4">
      <c r="A8" s="64"/>
      <c r="B8" s="60">
        <v>1330</v>
      </c>
      <c r="C8" s="61" t="s">
        <v>28</v>
      </c>
      <c r="D8" s="62" t="s">
        <v>35</v>
      </c>
      <c r="E8" s="75"/>
      <c r="F8" s="69" t="s">
        <v>36</v>
      </c>
      <c r="G8" s="75"/>
      <c r="H8" s="70" t="s">
        <v>37</v>
      </c>
      <c r="I8" s="77"/>
      <c r="J8" s="63" t="s">
        <v>29</v>
      </c>
      <c r="K8" s="50">
        <f t="shared" ref="K8:K10" si="0">(-1)*(E8-G8)*I8</f>
        <v>0</v>
      </c>
      <c r="L8" s="67"/>
    </row>
    <row r="9" spans="1:13" s="68" customFormat="1" ht="33" customHeight="1" thickTop="1" thickBot="1" x14ac:dyDescent="0.4">
      <c r="A9" s="64"/>
      <c r="B9" s="56">
        <v>1345</v>
      </c>
      <c r="C9" s="57" t="s">
        <v>28</v>
      </c>
      <c r="D9" s="58" t="s">
        <v>35</v>
      </c>
      <c r="E9" s="74"/>
      <c r="F9" s="65" t="s">
        <v>36</v>
      </c>
      <c r="G9" s="74"/>
      <c r="H9" s="66" t="s">
        <v>37</v>
      </c>
      <c r="I9" s="76"/>
      <c r="J9" s="59" t="s">
        <v>29</v>
      </c>
      <c r="K9" s="49">
        <f t="shared" si="0"/>
        <v>0</v>
      </c>
      <c r="L9" s="67"/>
    </row>
    <row r="10" spans="1:13" s="68" customFormat="1" ht="33" customHeight="1" thickTop="1" thickBot="1" x14ac:dyDescent="0.4">
      <c r="A10" s="64"/>
      <c r="B10" s="60">
        <v>1400</v>
      </c>
      <c r="C10" s="61" t="s">
        <v>28</v>
      </c>
      <c r="D10" s="62" t="s">
        <v>35</v>
      </c>
      <c r="E10" s="75"/>
      <c r="F10" s="69" t="s">
        <v>36</v>
      </c>
      <c r="G10" s="75"/>
      <c r="H10" s="70" t="s">
        <v>37</v>
      </c>
      <c r="I10" s="77"/>
      <c r="J10" s="63" t="s">
        <v>29</v>
      </c>
      <c r="K10" s="50">
        <f t="shared" si="0"/>
        <v>0</v>
      </c>
      <c r="L10" s="67"/>
    </row>
    <row r="11" spans="1:13" s="2" customFormat="1" ht="33" customHeight="1" thickTop="1" thickBot="1" x14ac:dyDescent="0.4">
      <c r="A11" s="15"/>
      <c r="B11" s="10"/>
      <c r="C11" s="10"/>
      <c r="D11" s="10"/>
      <c r="E11" s="10"/>
      <c r="F11" s="10"/>
      <c r="G11" s="10"/>
      <c r="H11" s="10"/>
      <c r="I11" s="81" t="s">
        <v>39</v>
      </c>
      <c r="J11" s="82"/>
      <c r="K11" s="73">
        <f>K5+K7+K8+K9+K10</f>
        <v>0</v>
      </c>
      <c r="L11" s="17"/>
      <c r="M11" s="5"/>
    </row>
    <row r="12" spans="1:13" s="2" customFormat="1" ht="33" customHeight="1" thickTop="1" x14ac:dyDescent="0.35">
      <c r="A12" s="15"/>
      <c r="B12" s="10"/>
      <c r="C12" s="10"/>
      <c r="D12" s="10"/>
      <c r="E12" s="10"/>
      <c r="F12" s="10"/>
      <c r="G12" s="10"/>
      <c r="H12" s="10"/>
      <c r="I12" s="10"/>
      <c r="J12" s="10"/>
      <c r="K12" s="24"/>
      <c r="L12" s="17"/>
      <c r="M12" s="5"/>
    </row>
    <row r="13" spans="1:13" s="2" customFormat="1" ht="47" customHeight="1" thickBot="1" x14ac:dyDescent="0.4">
      <c r="A13" s="41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72"/>
    </row>
    <row r="14" spans="1:13" s="4" customFormat="1" ht="34.5" customHeight="1" thickTop="1" x14ac:dyDescent="0.35">
      <c r="B14"/>
      <c r="C14"/>
      <c r="D14"/>
      <c r="E14" s="5"/>
      <c r="F14" s="5"/>
      <c r="G14" s="5"/>
      <c r="H14" s="5"/>
    </row>
    <row r="15" spans="1:13" s="4" customFormat="1" ht="34.5" customHeight="1" x14ac:dyDescent="0.35">
      <c r="B15"/>
      <c r="C15"/>
      <c r="D15"/>
      <c r="E15" s="5"/>
      <c r="F15" s="5"/>
    </row>
    <row r="16" spans="1:13" s="4" customFormat="1" ht="34.5" customHeight="1" x14ac:dyDescent="0.35">
      <c r="B16"/>
      <c r="C16"/>
      <c r="D16"/>
      <c r="E16" s="5"/>
    </row>
    <row r="17" spans="2:9" s="4" customFormat="1" ht="34.5" customHeight="1" x14ac:dyDescent="0.35">
      <c r="B17"/>
      <c r="C17"/>
      <c r="D17"/>
    </row>
    <row r="18" spans="2:9" s="4" customFormat="1" ht="34.5" customHeight="1" x14ac:dyDescent="0.35">
      <c r="B18"/>
      <c r="C18"/>
      <c r="D18"/>
    </row>
    <row r="19" spans="2:9" s="4" customFormat="1" ht="34.5" customHeight="1" x14ac:dyDescent="0.35">
      <c r="B19"/>
      <c r="C19"/>
      <c r="D19"/>
    </row>
    <row r="20" spans="2:9" s="4" customFormat="1" ht="34.5" customHeight="1" x14ac:dyDescent="0.35">
      <c r="B20"/>
      <c r="C20"/>
      <c r="D20"/>
    </row>
    <row r="21" spans="2:9" s="4" customFormat="1" ht="34.5" customHeight="1" x14ac:dyDescent="0.35">
      <c r="B21"/>
      <c r="C21"/>
      <c r="D21"/>
    </row>
    <row r="22" spans="2:9" s="4" customFormat="1" ht="34.5" customHeight="1" x14ac:dyDescent="0.35">
      <c r="B22"/>
      <c r="C22"/>
      <c r="D22"/>
      <c r="I22"/>
    </row>
    <row r="23" spans="2:9" ht="34.5" customHeight="1" x14ac:dyDescent="0.35">
      <c r="E23" s="4"/>
      <c r="F23" s="4"/>
      <c r="G23" s="4"/>
      <c r="H23" s="4"/>
    </row>
    <row r="24" spans="2:9" ht="34.5" customHeight="1" x14ac:dyDescent="0.35">
      <c r="E24" s="4"/>
      <c r="F24" s="4"/>
      <c r="G24" s="4"/>
      <c r="H24" s="4"/>
    </row>
    <row r="25" spans="2:9" ht="34.5" customHeight="1" x14ac:dyDescent="0.35">
      <c r="E25" s="4"/>
      <c r="F25" s="4"/>
      <c r="G25" s="4"/>
      <c r="H25" s="4"/>
    </row>
    <row r="26" spans="2:9" ht="34.5" customHeight="1" x14ac:dyDescent="0.35">
      <c r="E26" s="4"/>
    </row>
  </sheetData>
  <sheetProtection sheet="1" objects="1" scenarios="1"/>
  <mergeCells count="3">
    <mergeCell ref="I11:J11"/>
    <mergeCell ref="E4:G4"/>
    <mergeCell ref="E5:G5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"/>
  <sheetViews>
    <sheetView zoomScale="95" zoomScaleNormal="95" workbookViewId="0"/>
  </sheetViews>
  <sheetFormatPr defaultRowHeight="34.5" customHeight="1" x14ac:dyDescent="0.35"/>
  <cols>
    <col min="1" max="1" width="10.6328125" customWidth="1"/>
    <col min="2" max="2" width="18.54296875" customWidth="1"/>
    <col min="3" max="3" width="6.54296875" customWidth="1"/>
    <col min="4" max="4" width="3.7265625" customWidth="1"/>
    <col min="5" max="5" width="19.81640625" customWidth="1"/>
    <col min="6" max="6" width="7.54296875" customWidth="1"/>
    <col min="7" max="7" width="19.81640625" customWidth="1"/>
    <col min="8" max="8" width="4.6328125" customWidth="1"/>
    <col min="9" max="9" width="15.26953125" customWidth="1"/>
    <col min="10" max="10" width="4.36328125" customWidth="1"/>
    <col min="11" max="11" width="32.453125" customWidth="1"/>
    <col min="12" max="12" width="10.6328125" customWidth="1"/>
  </cols>
  <sheetData>
    <row r="1" spans="1:13" ht="22.5" customHeight="1" thickTop="1" x14ac:dyDescent="0.3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8"/>
    </row>
    <row r="2" spans="1:13" ht="326.5" customHeight="1" x14ac:dyDescent="0.35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1"/>
    </row>
    <row r="3" spans="1:13" ht="34.5" customHeight="1" thickBot="1" x14ac:dyDescent="0.4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1"/>
    </row>
    <row r="4" spans="1:13" s="2" customFormat="1" ht="52.5" customHeight="1" thickTop="1" thickBot="1" x14ac:dyDescent="0.4">
      <c r="A4" s="15"/>
      <c r="B4" s="51" t="s">
        <v>24</v>
      </c>
      <c r="C4" s="44"/>
      <c r="D4" s="47"/>
      <c r="E4" s="83" t="s">
        <v>25</v>
      </c>
      <c r="F4" s="83"/>
      <c r="G4" s="83"/>
      <c r="H4" s="45"/>
      <c r="I4" s="52" t="s">
        <v>26</v>
      </c>
      <c r="J4" s="46"/>
      <c r="K4" s="51" t="s">
        <v>27</v>
      </c>
      <c r="L4" s="11"/>
    </row>
    <row r="5" spans="1:13" s="68" customFormat="1" ht="33" customHeight="1" thickTop="1" thickBot="1" x14ac:dyDescent="0.4">
      <c r="A5" s="64"/>
      <c r="B5" s="53">
        <v>1400</v>
      </c>
      <c r="C5" s="54" t="s">
        <v>28</v>
      </c>
      <c r="D5" s="55" t="s">
        <v>35</v>
      </c>
      <c r="E5" s="84"/>
      <c r="F5" s="84"/>
      <c r="G5" s="84"/>
      <c r="H5" s="71" t="s">
        <v>37</v>
      </c>
      <c r="I5" s="78"/>
      <c r="J5" s="59" t="s">
        <v>29</v>
      </c>
      <c r="K5" s="49">
        <f>(-1)*E5*I5</f>
        <v>0</v>
      </c>
      <c r="L5" s="67"/>
    </row>
    <row r="6" spans="1:13" s="2" customFormat="1" ht="52.5" customHeight="1" thickTop="1" thickBot="1" x14ac:dyDescent="0.4">
      <c r="A6" s="15"/>
      <c r="B6" s="51" t="s">
        <v>30</v>
      </c>
      <c r="C6" s="44"/>
      <c r="D6" s="47"/>
      <c r="E6" s="52" t="s">
        <v>31</v>
      </c>
      <c r="F6" s="45"/>
      <c r="G6" s="52" t="s">
        <v>32</v>
      </c>
      <c r="H6" s="48"/>
      <c r="I6" s="52" t="s">
        <v>33</v>
      </c>
      <c r="J6" s="46"/>
      <c r="K6" s="51" t="s">
        <v>34</v>
      </c>
      <c r="L6" s="11"/>
    </row>
    <row r="7" spans="1:13" s="68" customFormat="1" ht="33" customHeight="1" thickTop="1" thickBot="1" x14ac:dyDescent="0.4">
      <c r="A7" s="64"/>
      <c r="B7" s="56">
        <v>1315</v>
      </c>
      <c r="C7" s="57" t="s">
        <v>28</v>
      </c>
      <c r="D7" s="58" t="s">
        <v>35</v>
      </c>
      <c r="E7" s="74"/>
      <c r="F7" s="65" t="s">
        <v>36</v>
      </c>
      <c r="G7" s="74"/>
      <c r="H7" s="66" t="s">
        <v>37</v>
      </c>
      <c r="I7" s="76"/>
      <c r="J7" s="59" t="s">
        <v>29</v>
      </c>
      <c r="K7" s="49">
        <f>(-1)*(E7-G7)*I7</f>
        <v>0</v>
      </c>
      <c r="L7" s="67"/>
    </row>
    <row r="8" spans="1:13" s="68" customFormat="1" ht="33" customHeight="1" thickTop="1" thickBot="1" x14ac:dyDescent="0.4">
      <c r="A8" s="64"/>
      <c r="B8" s="60">
        <v>1330</v>
      </c>
      <c r="C8" s="61" t="s">
        <v>28</v>
      </c>
      <c r="D8" s="62" t="s">
        <v>35</v>
      </c>
      <c r="E8" s="75"/>
      <c r="F8" s="69" t="s">
        <v>36</v>
      </c>
      <c r="G8" s="75"/>
      <c r="H8" s="70" t="s">
        <v>37</v>
      </c>
      <c r="I8" s="77"/>
      <c r="J8" s="63" t="s">
        <v>29</v>
      </c>
      <c r="K8" s="50">
        <f t="shared" ref="K8:K9" si="0">(-1)*(E8-G8)*I8</f>
        <v>0</v>
      </c>
      <c r="L8" s="67"/>
    </row>
    <row r="9" spans="1:13" s="68" customFormat="1" ht="33" customHeight="1" thickTop="1" thickBot="1" x14ac:dyDescent="0.4">
      <c r="A9" s="64"/>
      <c r="B9" s="56">
        <v>1345</v>
      </c>
      <c r="C9" s="57" t="s">
        <v>28</v>
      </c>
      <c r="D9" s="58" t="s">
        <v>35</v>
      </c>
      <c r="E9" s="74"/>
      <c r="F9" s="65" t="s">
        <v>36</v>
      </c>
      <c r="G9" s="74"/>
      <c r="H9" s="66" t="s">
        <v>37</v>
      </c>
      <c r="I9" s="76"/>
      <c r="J9" s="59" t="s">
        <v>29</v>
      </c>
      <c r="K9" s="49">
        <f t="shared" si="0"/>
        <v>0</v>
      </c>
      <c r="L9" s="67"/>
    </row>
    <row r="10" spans="1:13" s="68" customFormat="1" ht="33" customHeight="1" thickTop="1" thickBot="1" x14ac:dyDescent="0.4">
      <c r="A10" s="64"/>
      <c r="B10" s="60">
        <v>1400</v>
      </c>
      <c r="C10" s="61" t="s">
        <v>28</v>
      </c>
      <c r="D10" s="62" t="s">
        <v>35</v>
      </c>
      <c r="E10" s="75"/>
      <c r="F10" s="69" t="s">
        <v>36</v>
      </c>
      <c r="G10" s="75"/>
      <c r="H10" s="70" t="s">
        <v>37</v>
      </c>
      <c r="I10" s="77"/>
      <c r="J10" s="63" t="s">
        <v>29</v>
      </c>
      <c r="K10" s="50">
        <f>(-1)*(E10-G10)*I10</f>
        <v>0</v>
      </c>
      <c r="L10" s="67"/>
    </row>
    <row r="11" spans="1:13" s="2" customFormat="1" ht="33" customHeight="1" thickTop="1" thickBot="1" x14ac:dyDescent="0.4">
      <c r="A11" s="15"/>
      <c r="B11" s="10"/>
      <c r="C11" s="10"/>
      <c r="D11" s="10"/>
      <c r="E11" s="10"/>
      <c r="F11" s="10"/>
      <c r="G11" s="10"/>
      <c r="H11" s="10"/>
      <c r="I11" s="81" t="s">
        <v>39</v>
      </c>
      <c r="J11" s="82"/>
      <c r="K11" s="73">
        <f>K5+K7+K8+K9+K10</f>
        <v>0</v>
      </c>
      <c r="L11" s="17"/>
      <c r="M11" s="5"/>
    </row>
    <row r="12" spans="1:13" s="2" customFormat="1" ht="33" customHeight="1" thickTop="1" x14ac:dyDescent="0.35">
      <c r="A12" s="15"/>
      <c r="B12" s="10"/>
      <c r="C12" s="10"/>
      <c r="D12" s="10"/>
      <c r="E12" s="10"/>
      <c r="F12" s="10"/>
      <c r="G12" s="10"/>
      <c r="H12" s="10"/>
      <c r="I12" s="10"/>
      <c r="J12" s="10"/>
      <c r="K12" s="24"/>
      <c r="L12" s="17"/>
      <c r="M12" s="5"/>
    </row>
    <row r="13" spans="1:13" s="2" customFormat="1" ht="47" customHeight="1" thickBot="1" x14ac:dyDescent="0.4">
      <c r="A13" s="41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72"/>
    </row>
    <row r="14" spans="1:13" s="4" customFormat="1" ht="34.5" customHeight="1" thickTop="1" x14ac:dyDescent="0.35">
      <c r="B14"/>
      <c r="C14"/>
      <c r="D14"/>
      <c r="E14" s="5"/>
      <c r="F14" s="5"/>
      <c r="G14" s="5"/>
      <c r="H14" s="5"/>
    </row>
    <row r="15" spans="1:13" s="4" customFormat="1" ht="34.5" customHeight="1" x14ac:dyDescent="0.35">
      <c r="B15"/>
      <c r="C15"/>
      <c r="D15"/>
      <c r="E15" s="5"/>
      <c r="F15" s="5"/>
    </row>
    <row r="16" spans="1:13" s="4" customFormat="1" ht="34.5" customHeight="1" x14ac:dyDescent="0.35">
      <c r="B16"/>
      <c r="C16"/>
      <c r="D16"/>
      <c r="E16" s="5"/>
    </row>
    <row r="17" spans="2:9" s="4" customFormat="1" ht="34.5" customHeight="1" x14ac:dyDescent="0.35">
      <c r="B17"/>
      <c r="C17"/>
      <c r="D17"/>
    </row>
    <row r="18" spans="2:9" s="4" customFormat="1" ht="34.5" customHeight="1" x14ac:dyDescent="0.35">
      <c r="B18"/>
      <c r="C18"/>
      <c r="D18"/>
    </row>
    <row r="19" spans="2:9" s="4" customFormat="1" ht="34.5" customHeight="1" x14ac:dyDescent="0.35">
      <c r="B19"/>
      <c r="C19"/>
      <c r="D19"/>
    </row>
    <row r="20" spans="2:9" s="4" customFormat="1" ht="34.5" customHeight="1" x14ac:dyDescent="0.35">
      <c r="B20"/>
      <c r="C20"/>
      <c r="D20"/>
    </row>
    <row r="21" spans="2:9" s="4" customFormat="1" ht="34.5" customHeight="1" x14ac:dyDescent="0.35">
      <c r="B21"/>
      <c r="C21"/>
      <c r="D21"/>
    </row>
    <row r="22" spans="2:9" s="4" customFormat="1" ht="34.5" customHeight="1" x14ac:dyDescent="0.35">
      <c r="B22"/>
      <c r="C22"/>
      <c r="D22"/>
      <c r="I22"/>
    </row>
    <row r="23" spans="2:9" ht="34.5" customHeight="1" x14ac:dyDescent="0.35">
      <c r="E23" s="4"/>
      <c r="F23" s="4"/>
      <c r="G23" s="4"/>
      <c r="H23" s="4"/>
    </row>
    <row r="24" spans="2:9" ht="34.5" customHeight="1" x14ac:dyDescent="0.35">
      <c r="E24" s="4"/>
      <c r="F24" s="4"/>
      <c r="G24" s="4"/>
      <c r="H24" s="4"/>
    </row>
    <row r="25" spans="2:9" ht="34.5" customHeight="1" x14ac:dyDescent="0.35">
      <c r="E25" s="4"/>
      <c r="F25" s="4"/>
      <c r="G25" s="4"/>
      <c r="H25" s="4"/>
    </row>
    <row r="26" spans="2:9" ht="34.5" customHeight="1" x14ac:dyDescent="0.35">
      <c r="E26" s="4"/>
    </row>
  </sheetData>
  <sheetProtection sheet="1" objects="1" scenarios="1"/>
  <mergeCells count="3">
    <mergeCell ref="E4:G4"/>
    <mergeCell ref="E5:G5"/>
    <mergeCell ref="I11:J11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2"/>
  <sheetViews>
    <sheetView zoomScale="85" zoomScaleNormal="85" workbookViewId="0"/>
  </sheetViews>
  <sheetFormatPr defaultRowHeight="34.5" customHeight="1" x14ac:dyDescent="0.35"/>
  <cols>
    <col min="1" max="1" width="7.36328125" customWidth="1"/>
    <col min="2" max="2" width="36.26953125" customWidth="1"/>
    <col min="3" max="3" width="48.08984375" customWidth="1"/>
    <col min="4" max="4" width="26.81640625" customWidth="1"/>
    <col min="5" max="5" width="18.1796875" customWidth="1"/>
    <col min="6" max="6" width="20" style="40" customWidth="1"/>
    <col min="7" max="7" width="11.26953125" customWidth="1"/>
    <col min="8" max="8" width="35.1796875" customWidth="1"/>
    <col min="9" max="9" width="31.1796875" customWidth="1"/>
    <col min="10" max="11" width="31.26953125" customWidth="1"/>
    <col min="12" max="12" width="11.08984375" customWidth="1"/>
  </cols>
  <sheetData>
    <row r="1" spans="1:13" ht="62.5" customHeight="1" thickTop="1" thickBot="1" x14ac:dyDescent="0.4">
      <c r="A1" s="6"/>
      <c r="B1" s="7"/>
      <c r="C1" s="7"/>
      <c r="D1" s="7"/>
      <c r="E1" s="7"/>
      <c r="F1" s="32"/>
      <c r="G1" s="7"/>
      <c r="H1" s="7"/>
      <c r="I1" s="7"/>
      <c r="J1" s="7"/>
      <c r="K1" s="7"/>
      <c r="L1" s="8"/>
    </row>
    <row r="2" spans="1:13" ht="34.5" customHeight="1" thickTop="1" thickBot="1" x14ac:dyDescent="0.4">
      <c r="A2" s="9"/>
      <c r="B2" s="114" t="s">
        <v>0</v>
      </c>
      <c r="C2" s="115"/>
      <c r="D2" s="115"/>
      <c r="E2" s="116"/>
      <c r="F2" s="33" t="s">
        <v>16</v>
      </c>
      <c r="G2" s="10"/>
      <c r="H2" s="25"/>
      <c r="I2" s="26" t="s">
        <v>10</v>
      </c>
      <c r="J2" s="26" t="s">
        <v>11</v>
      </c>
      <c r="K2" s="26" t="s">
        <v>12</v>
      </c>
      <c r="L2" s="11"/>
    </row>
    <row r="3" spans="1:13" ht="64" customHeight="1" thickTop="1" thickBot="1" x14ac:dyDescent="0.4">
      <c r="A3" s="9"/>
      <c r="B3" s="22" t="s">
        <v>6</v>
      </c>
      <c r="C3" s="117" t="s">
        <v>1</v>
      </c>
      <c r="D3" s="118"/>
      <c r="E3" s="119"/>
      <c r="F3" s="30">
        <f>F10*(J3-I3)+F11*(K3-I3)+F12*(K3-J3)</f>
        <v>0</v>
      </c>
      <c r="G3" s="10"/>
      <c r="H3" s="27" t="s">
        <v>13</v>
      </c>
      <c r="I3" s="28">
        <v>36</v>
      </c>
      <c r="J3" s="28">
        <v>38</v>
      </c>
      <c r="K3" s="28">
        <v>40</v>
      </c>
      <c r="L3" s="11"/>
    </row>
    <row r="4" spans="1:13" ht="34.5" customHeight="1" thickTop="1" thickBot="1" x14ac:dyDescent="0.4">
      <c r="A4" s="9"/>
      <c r="B4" s="120" t="s">
        <v>2</v>
      </c>
      <c r="C4" s="123" t="s">
        <v>3</v>
      </c>
      <c r="D4" s="23" t="s">
        <v>22</v>
      </c>
      <c r="E4" s="23" t="s">
        <v>23</v>
      </c>
      <c r="F4" s="125">
        <f>D5+E5</f>
        <v>2000</v>
      </c>
      <c r="G4" s="10"/>
      <c r="H4" s="98" t="s">
        <v>14</v>
      </c>
      <c r="I4" s="85">
        <v>15</v>
      </c>
      <c r="J4" s="85">
        <v>35</v>
      </c>
      <c r="K4" s="85">
        <v>42</v>
      </c>
      <c r="L4" s="11"/>
    </row>
    <row r="5" spans="1:13" ht="34.5" customHeight="1" thickTop="1" thickBot="1" x14ac:dyDescent="0.4">
      <c r="A5" s="9"/>
      <c r="B5" s="121"/>
      <c r="C5" s="124"/>
      <c r="D5" s="29">
        <f>(-1)*F13*I4</f>
        <v>-1500</v>
      </c>
      <c r="E5" s="29">
        <f>F14*J4</f>
        <v>3500</v>
      </c>
      <c r="F5" s="126"/>
      <c r="G5" s="10"/>
      <c r="H5" s="98"/>
      <c r="I5" s="85"/>
      <c r="J5" s="85"/>
      <c r="K5" s="85"/>
      <c r="L5" s="11"/>
    </row>
    <row r="6" spans="1:13" ht="34.5" customHeight="1" thickBot="1" x14ac:dyDescent="0.6">
      <c r="A6" s="9"/>
      <c r="B6" s="122"/>
      <c r="C6" s="92" t="s">
        <v>4</v>
      </c>
      <c r="D6" s="93"/>
      <c r="E6" s="94"/>
      <c r="F6" s="31">
        <f>(-1)*(F10*(J4-I4)+F11*(K4-I4)+F12*(K4-J4))</f>
        <v>0</v>
      </c>
      <c r="G6" s="10"/>
      <c r="H6" s="12"/>
      <c r="I6" s="12"/>
      <c r="J6" s="12"/>
      <c r="K6" s="12"/>
      <c r="L6" s="11"/>
    </row>
    <row r="7" spans="1:13" ht="34.5" customHeight="1" thickTop="1" thickBot="1" x14ac:dyDescent="0.4">
      <c r="A7" s="9"/>
      <c r="B7" s="95" t="s">
        <v>5</v>
      </c>
      <c r="C7" s="96"/>
      <c r="D7" s="96"/>
      <c r="E7" s="97"/>
      <c r="F7" s="3">
        <f>SUM(F3:F6)</f>
        <v>2000</v>
      </c>
      <c r="G7" s="10"/>
      <c r="H7" s="10"/>
      <c r="I7" s="10"/>
      <c r="J7" s="10"/>
      <c r="K7" s="10"/>
      <c r="L7" s="11"/>
    </row>
    <row r="8" spans="1:13" ht="34.5" customHeight="1" thickTop="1" thickBot="1" x14ac:dyDescent="0.4">
      <c r="A8" s="9"/>
      <c r="B8" s="10"/>
      <c r="C8" s="10"/>
      <c r="D8" s="10"/>
      <c r="E8" s="10"/>
      <c r="F8" s="34"/>
      <c r="G8" s="10"/>
      <c r="H8" s="10"/>
      <c r="I8" s="10"/>
      <c r="J8" s="10"/>
      <c r="K8" s="10"/>
      <c r="L8" s="11" t="s">
        <v>15</v>
      </c>
    </row>
    <row r="9" spans="1:13" ht="34.5" customHeight="1" thickBot="1" x14ac:dyDescent="0.55000000000000004">
      <c r="A9" s="9"/>
      <c r="B9" s="1"/>
      <c r="C9" s="89" t="s">
        <v>8</v>
      </c>
      <c r="D9" s="90"/>
      <c r="E9" s="91"/>
      <c r="F9" s="33" t="s">
        <v>7</v>
      </c>
      <c r="G9" s="10"/>
      <c r="H9" s="13"/>
      <c r="I9" s="14"/>
      <c r="J9" s="14"/>
      <c r="K9" s="10"/>
      <c r="L9" s="11"/>
    </row>
    <row r="10" spans="1:13" ht="34" customHeight="1" thickTop="1" thickBot="1" x14ac:dyDescent="0.55000000000000004">
      <c r="A10" s="9"/>
      <c r="B10" s="99" t="s">
        <v>9</v>
      </c>
      <c r="C10" s="102" t="s">
        <v>21</v>
      </c>
      <c r="D10" s="103"/>
      <c r="E10" s="104"/>
      <c r="F10" s="35"/>
      <c r="G10" s="10"/>
      <c r="H10" s="13"/>
      <c r="I10" s="14"/>
      <c r="J10" s="14"/>
      <c r="K10" s="10"/>
      <c r="L10" s="11"/>
    </row>
    <row r="11" spans="1:13" ht="34" customHeight="1" thickBot="1" x14ac:dyDescent="0.55000000000000004">
      <c r="A11" s="9"/>
      <c r="B11" s="100"/>
      <c r="C11" s="105" t="s">
        <v>19</v>
      </c>
      <c r="D11" s="106"/>
      <c r="E11" s="107"/>
      <c r="F11" s="36"/>
      <c r="G11" s="10"/>
      <c r="H11" s="13"/>
      <c r="I11" s="14"/>
      <c r="J11" s="14"/>
      <c r="K11" s="16"/>
      <c r="L11" s="11"/>
    </row>
    <row r="12" spans="1:13" s="2" customFormat="1" ht="34" customHeight="1" thickBot="1" x14ac:dyDescent="0.55000000000000004">
      <c r="A12" s="15"/>
      <c r="B12" s="101"/>
      <c r="C12" s="108" t="s">
        <v>20</v>
      </c>
      <c r="D12" s="109"/>
      <c r="E12" s="110"/>
      <c r="F12" s="37"/>
      <c r="G12" s="10"/>
      <c r="H12" s="13"/>
      <c r="I12" s="14"/>
      <c r="J12" s="14"/>
      <c r="K12" s="16"/>
      <c r="L12" s="17"/>
    </row>
    <row r="13" spans="1:13" s="2" customFormat="1" ht="34" customHeight="1" thickTop="1" thickBot="1" x14ac:dyDescent="0.55000000000000004">
      <c r="A13" s="15"/>
      <c r="B13" s="99" t="s">
        <v>17</v>
      </c>
      <c r="C13" s="111" t="s">
        <v>41</v>
      </c>
      <c r="D13" s="112"/>
      <c r="E13" s="113"/>
      <c r="F13" s="42">
        <v>100</v>
      </c>
      <c r="G13" s="10"/>
      <c r="H13" s="13"/>
      <c r="I13" s="14"/>
      <c r="J13" s="14"/>
      <c r="K13" s="16"/>
      <c r="L13" s="17"/>
      <c r="M13" s="5"/>
    </row>
    <row r="14" spans="1:13" s="2" customFormat="1" ht="34" customHeight="1" x14ac:dyDescent="0.35">
      <c r="A14" s="15"/>
      <c r="B14" s="100"/>
      <c r="C14" s="86" t="s">
        <v>18</v>
      </c>
      <c r="D14" s="87"/>
      <c r="E14" s="88"/>
      <c r="F14" s="43">
        <v>100</v>
      </c>
      <c r="G14" s="10"/>
      <c r="H14" s="10"/>
      <c r="I14" s="10"/>
      <c r="J14" s="10"/>
      <c r="K14" s="16"/>
      <c r="L14" s="17"/>
      <c r="M14" s="5"/>
    </row>
    <row r="15" spans="1:13" ht="379.5" customHeight="1" thickBot="1" x14ac:dyDescent="0.4">
      <c r="A15" s="18"/>
      <c r="B15" s="19"/>
      <c r="C15" s="19"/>
      <c r="D15" s="19"/>
      <c r="E15" s="19"/>
      <c r="F15" s="38"/>
      <c r="G15" s="20"/>
      <c r="H15" s="20"/>
      <c r="I15" s="20"/>
      <c r="J15" s="20"/>
      <c r="K15" s="19"/>
      <c r="L15" s="21"/>
    </row>
    <row r="16" spans="1:13" ht="49.5" customHeight="1" thickTop="1" x14ac:dyDescent="0.35">
      <c r="A16" s="4"/>
      <c r="B16" s="4"/>
      <c r="C16" s="4"/>
      <c r="D16" s="4"/>
      <c r="E16" s="4"/>
      <c r="F16" s="39"/>
      <c r="G16" s="5"/>
      <c r="H16" s="5"/>
      <c r="I16" s="5"/>
      <c r="J16" s="5"/>
      <c r="K16" s="4"/>
      <c r="L16" s="4"/>
    </row>
    <row r="17" spans="1:12" ht="49.5" customHeight="1" x14ac:dyDescent="0.35">
      <c r="A17" s="4"/>
      <c r="B17" s="4"/>
      <c r="C17" s="4"/>
      <c r="D17" s="4"/>
      <c r="E17" s="4"/>
      <c r="F17" s="39"/>
      <c r="G17" s="5"/>
      <c r="H17" s="5"/>
      <c r="I17" s="5"/>
      <c r="J17" s="5"/>
      <c r="K17" s="4"/>
      <c r="L17" s="4"/>
    </row>
    <row r="18" spans="1:12" ht="49.5" customHeight="1" x14ac:dyDescent="0.35">
      <c r="A18" s="4"/>
      <c r="B18" s="4"/>
      <c r="C18" s="4"/>
      <c r="D18" s="4"/>
      <c r="E18" s="4"/>
      <c r="F18" s="39"/>
      <c r="G18" s="5"/>
      <c r="H18" s="5"/>
      <c r="I18" s="4"/>
      <c r="J18" s="4"/>
      <c r="K18" s="4"/>
      <c r="L18" s="4"/>
    </row>
    <row r="19" spans="1:12" ht="49.5" customHeight="1" x14ac:dyDescent="0.35">
      <c r="A19" s="4"/>
      <c r="B19" s="4"/>
      <c r="C19" s="4"/>
      <c r="D19" s="4"/>
      <c r="E19" s="4"/>
      <c r="F19" s="39"/>
      <c r="G19" s="4"/>
      <c r="H19" s="4"/>
      <c r="I19" s="4"/>
      <c r="J19" s="4"/>
      <c r="K19" s="4"/>
      <c r="L19" s="4"/>
    </row>
    <row r="20" spans="1:12" ht="49.5" customHeight="1" x14ac:dyDescent="0.35">
      <c r="A20" s="4"/>
      <c r="B20" s="4"/>
      <c r="C20" s="4"/>
      <c r="D20" s="4"/>
      <c r="E20" s="4"/>
      <c r="F20" s="39"/>
      <c r="G20" s="4"/>
      <c r="H20" s="4"/>
      <c r="I20" s="4"/>
      <c r="J20" s="4"/>
      <c r="K20" s="4"/>
      <c r="L20" s="4"/>
    </row>
    <row r="21" spans="1:12" ht="49.5" customHeight="1" x14ac:dyDescent="0.35">
      <c r="A21" s="4"/>
      <c r="B21" s="4"/>
      <c r="C21" s="4"/>
      <c r="D21" s="4"/>
      <c r="E21" s="4"/>
      <c r="F21" s="39"/>
      <c r="G21" s="4"/>
      <c r="H21" s="4"/>
      <c r="I21" s="4"/>
      <c r="J21" s="4"/>
      <c r="K21" s="4"/>
      <c r="L21" s="4"/>
    </row>
    <row r="22" spans="1:12" ht="47" customHeight="1" x14ac:dyDescent="0.35">
      <c r="A22" s="4"/>
      <c r="B22" s="4"/>
      <c r="C22" s="4"/>
      <c r="D22" s="4"/>
      <c r="E22" s="4"/>
      <c r="F22" s="39"/>
      <c r="G22" s="4"/>
      <c r="H22" s="4"/>
      <c r="I22" s="4"/>
      <c r="J22" s="4"/>
      <c r="K22" s="4"/>
      <c r="L22" s="4"/>
    </row>
    <row r="23" spans="1:12" ht="171.75" customHeight="1" x14ac:dyDescent="0.35">
      <c r="A23" s="4"/>
      <c r="B23" s="4"/>
      <c r="C23" s="4"/>
      <c r="D23" s="4"/>
      <c r="E23" s="4"/>
      <c r="F23" s="39"/>
      <c r="G23" s="4"/>
      <c r="H23" s="4"/>
      <c r="I23" s="4"/>
      <c r="J23" s="4"/>
      <c r="K23" s="4"/>
      <c r="L23" s="4"/>
    </row>
    <row r="24" spans="1:12" s="4" customFormat="1" ht="34.5" customHeight="1" x14ac:dyDescent="0.35">
      <c r="F24" s="39"/>
    </row>
    <row r="25" spans="1:12" s="4" customFormat="1" ht="34.5" customHeight="1" x14ac:dyDescent="0.35">
      <c r="A25"/>
      <c r="B25"/>
      <c r="C25"/>
      <c r="D25"/>
      <c r="E25"/>
      <c r="F25" s="40"/>
      <c r="K25"/>
      <c r="L25"/>
    </row>
    <row r="26" spans="1:12" s="4" customFormat="1" ht="34.5" customHeight="1" x14ac:dyDescent="0.35">
      <c r="A26"/>
      <c r="B26"/>
      <c r="C26"/>
      <c r="D26"/>
      <c r="E26"/>
      <c r="F26" s="40"/>
      <c r="K26"/>
      <c r="L26"/>
    </row>
    <row r="27" spans="1:12" s="4" customFormat="1" ht="34.5" customHeight="1" x14ac:dyDescent="0.35">
      <c r="A27"/>
      <c r="B27"/>
      <c r="C27"/>
      <c r="D27"/>
      <c r="E27"/>
      <c r="F27" s="40"/>
      <c r="K27"/>
      <c r="L27"/>
    </row>
    <row r="28" spans="1:12" s="4" customFormat="1" ht="34.5" customHeight="1" x14ac:dyDescent="0.35">
      <c r="A28"/>
      <c r="B28"/>
      <c r="C28"/>
      <c r="D28"/>
      <c r="E28"/>
      <c r="F28" s="40"/>
      <c r="K28"/>
      <c r="L28"/>
    </row>
    <row r="29" spans="1:12" s="4" customFormat="1" ht="34.5" customHeight="1" x14ac:dyDescent="0.35">
      <c r="A29"/>
      <c r="B29"/>
      <c r="C29"/>
      <c r="D29"/>
      <c r="E29"/>
      <c r="F29" s="40"/>
      <c r="G29"/>
      <c r="H29"/>
      <c r="I29"/>
      <c r="J29"/>
      <c r="K29"/>
      <c r="L29"/>
    </row>
    <row r="30" spans="1:12" s="4" customFormat="1" ht="34.5" customHeight="1" x14ac:dyDescent="0.35">
      <c r="A30"/>
      <c r="B30"/>
      <c r="C30"/>
      <c r="D30"/>
      <c r="E30"/>
      <c r="F30" s="40"/>
      <c r="G30"/>
      <c r="H30"/>
      <c r="I30"/>
      <c r="J30"/>
      <c r="K30"/>
      <c r="L30"/>
    </row>
    <row r="31" spans="1:12" s="4" customFormat="1" ht="34.5" customHeight="1" x14ac:dyDescent="0.35">
      <c r="A31"/>
      <c r="B31"/>
      <c r="C31"/>
      <c r="D31"/>
      <c r="E31"/>
      <c r="F31" s="40"/>
      <c r="G31"/>
      <c r="H31"/>
      <c r="I31"/>
      <c r="J31"/>
      <c r="K31"/>
      <c r="L31"/>
    </row>
    <row r="32" spans="1:12" s="4" customFormat="1" ht="34.5" customHeight="1" x14ac:dyDescent="0.35">
      <c r="A32"/>
      <c r="B32"/>
      <c r="C32"/>
      <c r="D32"/>
      <c r="E32"/>
      <c r="F32" s="40"/>
      <c r="G32"/>
      <c r="H32"/>
      <c r="I32"/>
      <c r="J32"/>
      <c r="K32"/>
      <c r="L32"/>
    </row>
  </sheetData>
  <sheetProtection sheet="1" objects="1" scenarios="1"/>
  <mergeCells count="19">
    <mergeCell ref="B2:E2"/>
    <mergeCell ref="C3:E3"/>
    <mergeCell ref="B4:B6"/>
    <mergeCell ref="C4:C5"/>
    <mergeCell ref="F4:F5"/>
    <mergeCell ref="J4:J5"/>
    <mergeCell ref="K4:K5"/>
    <mergeCell ref="C14:E14"/>
    <mergeCell ref="C9:E9"/>
    <mergeCell ref="C6:E6"/>
    <mergeCell ref="B7:E7"/>
    <mergeCell ref="H4:H5"/>
    <mergeCell ref="I4:I5"/>
    <mergeCell ref="B10:B12"/>
    <mergeCell ref="B13:B14"/>
    <mergeCell ref="C10:E10"/>
    <mergeCell ref="C11:E11"/>
    <mergeCell ref="C12:E12"/>
    <mergeCell ref="C13:E13"/>
  </mergeCells>
  <dataValidations count="1">
    <dataValidation type="whole" allowBlank="1" showInputMessage="1" showErrorMessage="1" error="Must be betwen 0 and 500" sqref="F10:F14" xr:uid="{00000000-0002-0000-0200-000000000000}">
      <formula1>0</formula1>
      <formula2>500</formula2>
    </dataValidation>
  </dataValidation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2"/>
  <sheetViews>
    <sheetView zoomScale="85" zoomScaleNormal="85" workbookViewId="0"/>
  </sheetViews>
  <sheetFormatPr defaultRowHeight="34.5" customHeight="1" x14ac:dyDescent="0.35"/>
  <cols>
    <col min="1" max="1" width="7.36328125" customWidth="1"/>
    <col min="2" max="2" width="36.26953125" customWidth="1"/>
    <col min="3" max="3" width="48.08984375" customWidth="1"/>
    <col min="4" max="4" width="26.81640625" customWidth="1"/>
    <col min="5" max="5" width="18.1796875" customWidth="1"/>
    <col min="6" max="6" width="20" style="40" customWidth="1"/>
    <col min="7" max="7" width="11.26953125" customWidth="1"/>
    <col min="8" max="8" width="35.1796875" customWidth="1"/>
    <col min="9" max="9" width="31.1796875" customWidth="1"/>
    <col min="10" max="11" width="31.26953125" customWidth="1"/>
    <col min="12" max="12" width="11.08984375" customWidth="1"/>
  </cols>
  <sheetData>
    <row r="1" spans="1:13" ht="62.5" customHeight="1" thickTop="1" thickBot="1" x14ac:dyDescent="0.4">
      <c r="A1" s="6"/>
      <c r="B1" s="7"/>
      <c r="C1" s="7"/>
      <c r="D1" s="7"/>
      <c r="E1" s="7"/>
      <c r="F1" s="32"/>
      <c r="G1" s="7"/>
      <c r="H1" s="7"/>
      <c r="I1" s="7"/>
      <c r="J1" s="7"/>
      <c r="K1" s="7"/>
      <c r="L1" s="8"/>
    </row>
    <row r="2" spans="1:13" ht="34.5" customHeight="1" thickTop="1" thickBot="1" x14ac:dyDescent="0.4">
      <c r="A2" s="9"/>
      <c r="B2" s="114" t="s">
        <v>0</v>
      </c>
      <c r="C2" s="115"/>
      <c r="D2" s="115"/>
      <c r="E2" s="116"/>
      <c r="F2" s="33" t="s">
        <v>16</v>
      </c>
      <c r="G2" s="10"/>
      <c r="H2" s="25"/>
      <c r="I2" s="26" t="s">
        <v>10</v>
      </c>
      <c r="J2" s="26" t="s">
        <v>11</v>
      </c>
      <c r="K2" s="26" t="s">
        <v>12</v>
      </c>
      <c r="L2" s="11"/>
    </row>
    <row r="3" spans="1:13" ht="64" customHeight="1" thickTop="1" thickBot="1" x14ac:dyDescent="0.4">
      <c r="A3" s="9"/>
      <c r="B3" s="22" t="s">
        <v>6</v>
      </c>
      <c r="C3" s="117" t="s">
        <v>1</v>
      </c>
      <c r="D3" s="118"/>
      <c r="E3" s="119"/>
      <c r="F3" s="30">
        <f>F10*(J3-I3)+F11*(K3-I3)+F12*(K3-J3)</f>
        <v>0</v>
      </c>
      <c r="G3" s="10"/>
      <c r="H3" s="27" t="s">
        <v>13</v>
      </c>
      <c r="I3" s="28">
        <v>36</v>
      </c>
      <c r="J3" s="28">
        <v>38</v>
      </c>
      <c r="K3" s="28">
        <v>40</v>
      </c>
      <c r="L3" s="11"/>
    </row>
    <row r="4" spans="1:13" ht="34.5" customHeight="1" thickTop="1" thickBot="1" x14ac:dyDescent="0.4">
      <c r="A4" s="9"/>
      <c r="B4" s="120" t="s">
        <v>2</v>
      </c>
      <c r="C4" s="123" t="s">
        <v>3</v>
      </c>
      <c r="D4" s="23" t="s">
        <v>22</v>
      </c>
      <c r="E4" s="23" t="s">
        <v>23</v>
      </c>
      <c r="F4" s="125">
        <f>D5+E5</f>
        <v>300</v>
      </c>
      <c r="G4" s="10"/>
      <c r="H4" s="98" t="s">
        <v>14</v>
      </c>
      <c r="I4" s="85">
        <v>30</v>
      </c>
      <c r="J4" s="85">
        <v>33</v>
      </c>
      <c r="K4" s="85">
        <v>35</v>
      </c>
      <c r="L4" s="11"/>
    </row>
    <row r="5" spans="1:13" ht="34.5" customHeight="1" thickTop="1" thickBot="1" x14ac:dyDescent="0.4">
      <c r="A5" s="9"/>
      <c r="B5" s="121"/>
      <c r="C5" s="124"/>
      <c r="D5" s="29">
        <f>(-1)*F13*I4</f>
        <v>-3000</v>
      </c>
      <c r="E5" s="29">
        <f>F14*J4</f>
        <v>3300</v>
      </c>
      <c r="F5" s="126"/>
      <c r="G5" s="10"/>
      <c r="H5" s="98"/>
      <c r="I5" s="85"/>
      <c r="J5" s="85"/>
      <c r="K5" s="85"/>
      <c r="L5" s="11"/>
    </row>
    <row r="6" spans="1:13" ht="34.5" customHeight="1" thickBot="1" x14ac:dyDescent="0.6">
      <c r="A6" s="9"/>
      <c r="B6" s="122"/>
      <c r="C6" s="92" t="s">
        <v>4</v>
      </c>
      <c r="D6" s="93"/>
      <c r="E6" s="94"/>
      <c r="F6" s="31">
        <f>(-1)*(F10*(J4-I4)+F11*(K4-I4)+F12*(K4-J4))</f>
        <v>0</v>
      </c>
      <c r="G6" s="10"/>
      <c r="H6" s="12"/>
      <c r="I6" s="12"/>
      <c r="J6" s="12"/>
      <c r="K6" s="12"/>
      <c r="L6" s="11"/>
    </row>
    <row r="7" spans="1:13" ht="34.5" customHeight="1" thickTop="1" thickBot="1" x14ac:dyDescent="0.4">
      <c r="A7" s="9"/>
      <c r="B7" s="95" t="s">
        <v>5</v>
      </c>
      <c r="C7" s="96"/>
      <c r="D7" s="96"/>
      <c r="E7" s="97"/>
      <c r="F7" s="3">
        <f>SUM(F3:F6)</f>
        <v>300</v>
      </c>
      <c r="G7" s="10"/>
      <c r="H7" s="10"/>
      <c r="I7" s="10"/>
      <c r="J7" s="10"/>
      <c r="K7" s="10"/>
      <c r="L7" s="11"/>
    </row>
    <row r="8" spans="1:13" ht="34.5" customHeight="1" thickTop="1" thickBot="1" x14ac:dyDescent="0.4">
      <c r="A8" s="9"/>
      <c r="B8" s="10"/>
      <c r="C8" s="10"/>
      <c r="D8" s="10"/>
      <c r="E8" s="10"/>
      <c r="F8" s="34"/>
      <c r="G8" s="10"/>
      <c r="H8" s="10"/>
      <c r="I8" s="10"/>
      <c r="J8" s="10"/>
      <c r="K8" s="10"/>
      <c r="L8" s="11" t="s">
        <v>15</v>
      </c>
    </row>
    <row r="9" spans="1:13" ht="34.5" customHeight="1" thickBot="1" x14ac:dyDescent="0.55000000000000004">
      <c r="A9" s="9"/>
      <c r="B9" s="1"/>
      <c r="C9" s="89" t="s">
        <v>8</v>
      </c>
      <c r="D9" s="90"/>
      <c r="E9" s="91"/>
      <c r="F9" s="33" t="s">
        <v>7</v>
      </c>
      <c r="G9" s="10"/>
      <c r="H9" s="13"/>
      <c r="I9" s="14"/>
      <c r="J9" s="14"/>
      <c r="K9" s="10"/>
      <c r="L9" s="11"/>
    </row>
    <row r="10" spans="1:13" ht="34" customHeight="1" thickTop="1" thickBot="1" x14ac:dyDescent="0.55000000000000004">
      <c r="A10" s="9"/>
      <c r="B10" s="99" t="s">
        <v>9</v>
      </c>
      <c r="C10" s="102" t="s">
        <v>21</v>
      </c>
      <c r="D10" s="103"/>
      <c r="E10" s="104"/>
      <c r="F10" s="79">
        <f>'DAM PTP Scenario'!F10</f>
        <v>0</v>
      </c>
      <c r="G10" s="10"/>
      <c r="H10" s="13"/>
      <c r="I10" s="14"/>
      <c r="J10" s="14"/>
      <c r="K10" s="10"/>
      <c r="L10" s="11"/>
    </row>
    <row r="11" spans="1:13" ht="34" customHeight="1" thickBot="1" x14ac:dyDescent="0.55000000000000004">
      <c r="A11" s="9"/>
      <c r="B11" s="100"/>
      <c r="C11" s="105" t="s">
        <v>19</v>
      </c>
      <c r="D11" s="106"/>
      <c r="E11" s="107"/>
      <c r="F11" s="43">
        <f>'DAM PTP Scenario'!F11</f>
        <v>0</v>
      </c>
      <c r="G11" s="10"/>
      <c r="H11" s="13"/>
      <c r="I11" s="14"/>
      <c r="J11" s="14"/>
      <c r="K11" s="16"/>
      <c r="L11" s="11"/>
    </row>
    <row r="12" spans="1:13" s="2" customFormat="1" ht="34" customHeight="1" thickBot="1" x14ac:dyDescent="0.55000000000000004">
      <c r="A12" s="15"/>
      <c r="B12" s="101"/>
      <c r="C12" s="108" t="s">
        <v>20</v>
      </c>
      <c r="D12" s="109"/>
      <c r="E12" s="110"/>
      <c r="F12" s="80">
        <f>'DAM PTP Scenario'!F12</f>
        <v>0</v>
      </c>
      <c r="G12" s="10"/>
      <c r="H12" s="13"/>
      <c r="I12" s="14"/>
      <c r="J12" s="14"/>
      <c r="K12" s="16"/>
      <c r="L12" s="17"/>
    </row>
    <row r="13" spans="1:13" s="2" customFormat="1" ht="34" customHeight="1" thickTop="1" thickBot="1" x14ac:dyDescent="0.55000000000000004">
      <c r="A13" s="15"/>
      <c r="B13" s="99" t="s">
        <v>17</v>
      </c>
      <c r="C13" s="111" t="s">
        <v>41</v>
      </c>
      <c r="D13" s="112"/>
      <c r="E13" s="113"/>
      <c r="F13" s="42">
        <v>100</v>
      </c>
      <c r="G13" s="10"/>
      <c r="H13" s="13"/>
      <c r="I13" s="14"/>
      <c r="J13" s="14"/>
      <c r="K13" s="16"/>
      <c r="L13" s="17"/>
      <c r="M13" s="5"/>
    </row>
    <row r="14" spans="1:13" s="2" customFormat="1" ht="34" customHeight="1" x14ac:dyDescent="0.35">
      <c r="A14" s="15"/>
      <c r="B14" s="100"/>
      <c r="C14" s="86" t="s">
        <v>18</v>
      </c>
      <c r="D14" s="87"/>
      <c r="E14" s="88"/>
      <c r="F14" s="43">
        <v>100</v>
      </c>
      <c r="G14" s="10"/>
      <c r="H14" s="10"/>
      <c r="I14" s="10"/>
      <c r="J14" s="10"/>
      <c r="K14" s="16"/>
      <c r="L14" s="17"/>
      <c r="M14" s="5"/>
    </row>
    <row r="15" spans="1:13" ht="379.5" customHeight="1" thickBot="1" x14ac:dyDescent="0.4">
      <c r="A15" s="18"/>
      <c r="B15" s="19"/>
      <c r="C15" s="19"/>
      <c r="D15" s="19"/>
      <c r="E15" s="19"/>
      <c r="F15" s="38"/>
      <c r="G15" s="20"/>
      <c r="H15" s="20"/>
      <c r="I15" s="20"/>
      <c r="J15" s="20"/>
      <c r="K15" s="19"/>
      <c r="L15" s="21"/>
    </row>
    <row r="16" spans="1:13" ht="49.5" customHeight="1" thickTop="1" x14ac:dyDescent="0.35">
      <c r="A16" s="4"/>
      <c r="B16" s="4"/>
      <c r="C16" s="4"/>
      <c r="D16" s="4"/>
      <c r="E16" s="4"/>
      <c r="F16" s="39"/>
      <c r="G16" s="5"/>
      <c r="H16" s="5"/>
      <c r="I16" s="5"/>
      <c r="J16" s="5"/>
      <c r="K16" s="4"/>
      <c r="L16" s="4"/>
    </row>
    <row r="17" spans="1:12" ht="49.5" customHeight="1" x14ac:dyDescent="0.35">
      <c r="A17" s="4"/>
      <c r="B17" s="4"/>
      <c r="C17" s="4"/>
      <c r="D17" s="4"/>
      <c r="E17" s="4"/>
      <c r="F17" s="39"/>
      <c r="G17" s="5"/>
      <c r="H17" s="5"/>
      <c r="I17" s="5"/>
      <c r="J17" s="5"/>
      <c r="K17" s="4"/>
      <c r="L17" s="4"/>
    </row>
    <row r="18" spans="1:12" ht="49.5" customHeight="1" x14ac:dyDescent="0.35">
      <c r="A18" s="4"/>
      <c r="B18" s="4"/>
      <c r="C18" s="4"/>
      <c r="D18" s="4"/>
      <c r="E18" s="4"/>
      <c r="F18" s="39"/>
      <c r="G18" s="5"/>
      <c r="H18" s="5"/>
      <c r="I18" s="4"/>
      <c r="J18" s="4"/>
      <c r="K18" s="4"/>
      <c r="L18" s="4"/>
    </row>
    <row r="19" spans="1:12" ht="49.5" customHeight="1" x14ac:dyDescent="0.35">
      <c r="A19" s="4"/>
      <c r="B19" s="4"/>
      <c r="C19" s="4"/>
      <c r="D19" s="4"/>
      <c r="E19" s="4"/>
      <c r="F19" s="39"/>
      <c r="G19" s="4"/>
      <c r="H19" s="4"/>
      <c r="I19" s="4"/>
      <c r="J19" s="4"/>
      <c r="K19" s="4"/>
      <c r="L19" s="4"/>
    </row>
    <row r="20" spans="1:12" ht="49.5" customHeight="1" x14ac:dyDescent="0.35">
      <c r="A20" s="4"/>
      <c r="B20" s="4"/>
      <c r="C20" s="4"/>
      <c r="D20" s="4"/>
      <c r="E20" s="4"/>
      <c r="F20" s="39"/>
      <c r="G20" s="4"/>
      <c r="H20" s="4"/>
      <c r="I20" s="4"/>
      <c r="J20" s="4"/>
      <c r="K20" s="4"/>
      <c r="L20" s="4"/>
    </row>
    <row r="21" spans="1:12" ht="49.5" customHeight="1" x14ac:dyDescent="0.35">
      <c r="A21" s="4"/>
      <c r="B21" s="4"/>
      <c r="C21" s="4"/>
      <c r="D21" s="4"/>
      <c r="E21" s="4"/>
      <c r="F21" s="39"/>
      <c r="G21" s="4"/>
      <c r="H21" s="4"/>
      <c r="I21" s="4"/>
      <c r="J21" s="4"/>
      <c r="K21" s="4"/>
      <c r="L21" s="4"/>
    </row>
    <row r="22" spans="1:12" ht="47" customHeight="1" x14ac:dyDescent="0.35">
      <c r="A22" s="4"/>
      <c r="B22" s="4"/>
      <c r="C22" s="4"/>
      <c r="D22" s="4"/>
      <c r="E22" s="4"/>
      <c r="F22" s="39"/>
      <c r="G22" s="4"/>
      <c r="H22" s="4"/>
      <c r="I22" s="4"/>
      <c r="J22" s="4"/>
      <c r="K22" s="4"/>
      <c r="L22" s="4"/>
    </row>
    <row r="23" spans="1:12" ht="171.75" customHeight="1" x14ac:dyDescent="0.35">
      <c r="A23" s="4"/>
      <c r="B23" s="4"/>
      <c r="C23" s="4"/>
      <c r="D23" s="4"/>
      <c r="E23" s="4"/>
      <c r="F23" s="39"/>
      <c r="G23" s="4"/>
      <c r="H23" s="4"/>
      <c r="I23" s="4"/>
      <c r="J23" s="4"/>
      <c r="K23" s="4"/>
      <c r="L23" s="4"/>
    </row>
    <row r="24" spans="1:12" s="4" customFormat="1" ht="34.5" customHeight="1" x14ac:dyDescent="0.35">
      <c r="F24" s="39"/>
    </row>
    <row r="25" spans="1:12" s="4" customFormat="1" ht="34.5" customHeight="1" x14ac:dyDescent="0.35">
      <c r="A25"/>
      <c r="B25"/>
      <c r="C25"/>
      <c r="D25"/>
      <c r="E25"/>
      <c r="F25" s="40"/>
      <c r="K25"/>
      <c r="L25"/>
    </row>
    <row r="26" spans="1:12" s="4" customFormat="1" ht="34.5" customHeight="1" x14ac:dyDescent="0.35">
      <c r="A26"/>
      <c r="B26"/>
      <c r="C26"/>
      <c r="D26"/>
      <c r="E26"/>
      <c r="F26" s="40"/>
      <c r="K26"/>
      <c r="L26"/>
    </row>
    <row r="27" spans="1:12" s="4" customFormat="1" ht="34.5" customHeight="1" x14ac:dyDescent="0.35">
      <c r="A27"/>
      <c r="B27"/>
      <c r="C27"/>
      <c r="D27"/>
      <c r="E27"/>
      <c r="F27" s="40"/>
      <c r="K27"/>
      <c r="L27"/>
    </row>
    <row r="28" spans="1:12" s="4" customFormat="1" ht="34.5" customHeight="1" x14ac:dyDescent="0.35">
      <c r="A28"/>
      <c r="B28"/>
      <c r="C28"/>
      <c r="D28"/>
      <c r="E28"/>
      <c r="F28" s="40"/>
      <c r="K28"/>
      <c r="L28"/>
    </row>
    <row r="29" spans="1:12" s="4" customFormat="1" ht="34.5" customHeight="1" x14ac:dyDescent="0.35">
      <c r="A29"/>
      <c r="B29"/>
      <c r="C29"/>
      <c r="D29"/>
      <c r="E29"/>
      <c r="F29" s="40"/>
      <c r="G29"/>
      <c r="H29"/>
      <c r="I29"/>
      <c r="J29"/>
      <c r="K29"/>
      <c r="L29"/>
    </row>
    <row r="30" spans="1:12" s="4" customFormat="1" ht="34.5" customHeight="1" x14ac:dyDescent="0.35">
      <c r="A30"/>
      <c r="B30"/>
      <c r="C30"/>
      <c r="D30"/>
      <c r="E30"/>
      <c r="F30" s="40"/>
      <c r="G30"/>
      <c r="H30"/>
      <c r="I30"/>
      <c r="J30"/>
      <c r="K30"/>
      <c r="L30"/>
    </row>
    <row r="31" spans="1:12" s="4" customFormat="1" ht="34.5" customHeight="1" x14ac:dyDescent="0.35">
      <c r="A31"/>
      <c r="B31"/>
      <c r="C31"/>
      <c r="D31"/>
      <c r="E31"/>
      <c r="F31" s="40"/>
      <c r="G31"/>
      <c r="H31"/>
      <c r="I31"/>
      <c r="J31"/>
      <c r="K31"/>
      <c r="L31"/>
    </row>
    <row r="32" spans="1:12" s="4" customFormat="1" ht="34.5" customHeight="1" x14ac:dyDescent="0.35">
      <c r="A32"/>
      <c r="B32"/>
      <c r="C32"/>
      <c r="D32"/>
      <c r="E32"/>
      <c r="F32" s="40"/>
      <c r="G32"/>
      <c r="H32"/>
      <c r="I32"/>
      <c r="J32"/>
      <c r="K32"/>
      <c r="L32"/>
    </row>
  </sheetData>
  <sheetProtection sheet="1" objects="1" scenarios="1"/>
  <mergeCells count="19">
    <mergeCell ref="C9:E9"/>
    <mergeCell ref="B2:E2"/>
    <mergeCell ref="C3:E3"/>
    <mergeCell ref="B4:B6"/>
    <mergeCell ref="C4:C5"/>
    <mergeCell ref="I4:I5"/>
    <mergeCell ref="J4:J5"/>
    <mergeCell ref="K4:K5"/>
    <mergeCell ref="C6:E6"/>
    <mergeCell ref="B7:E7"/>
    <mergeCell ref="F4:F5"/>
    <mergeCell ref="H4:H5"/>
    <mergeCell ref="B10:B12"/>
    <mergeCell ref="C10:E10"/>
    <mergeCell ref="C11:E11"/>
    <mergeCell ref="C12:E12"/>
    <mergeCell ref="B13:B14"/>
    <mergeCell ref="C13:E13"/>
    <mergeCell ref="C14:E14"/>
  </mergeCells>
  <dataValidations count="1">
    <dataValidation type="whole" allowBlank="1" showInputMessage="1" showErrorMessage="1" error="Must be betwen 0 and 500" sqref="F10:F14" xr:uid="{00000000-0002-0000-0300-000000000000}">
      <formula1>0</formula1>
      <formula2>500</formula2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2"/>
  <sheetViews>
    <sheetView zoomScale="85" zoomScaleNormal="85" workbookViewId="0"/>
  </sheetViews>
  <sheetFormatPr defaultRowHeight="34.5" customHeight="1" x14ac:dyDescent="0.35"/>
  <cols>
    <col min="1" max="1" width="7.36328125" customWidth="1"/>
    <col min="2" max="2" width="36.26953125" customWidth="1"/>
    <col min="3" max="3" width="48.08984375" customWidth="1"/>
    <col min="4" max="4" width="26.81640625" customWidth="1"/>
    <col min="5" max="5" width="18.1796875" customWidth="1"/>
    <col min="6" max="6" width="20" style="40" customWidth="1"/>
    <col min="7" max="7" width="11.26953125" customWidth="1"/>
    <col min="8" max="8" width="35.1796875" customWidth="1"/>
    <col min="9" max="9" width="31.1796875" customWidth="1"/>
    <col min="10" max="11" width="31.26953125" customWidth="1"/>
    <col min="12" max="12" width="11.08984375" customWidth="1"/>
  </cols>
  <sheetData>
    <row r="1" spans="1:13" ht="62.5" customHeight="1" thickTop="1" thickBot="1" x14ac:dyDescent="0.4">
      <c r="A1" s="6"/>
      <c r="B1" s="7"/>
      <c r="C1" s="7"/>
      <c r="D1" s="7"/>
      <c r="E1" s="7"/>
      <c r="F1" s="32"/>
      <c r="G1" s="7"/>
      <c r="H1" s="7"/>
      <c r="I1" s="7"/>
      <c r="J1" s="7"/>
      <c r="K1" s="7"/>
      <c r="L1" s="8"/>
    </row>
    <row r="2" spans="1:13" ht="34.5" customHeight="1" thickTop="1" thickBot="1" x14ac:dyDescent="0.4">
      <c r="A2" s="9"/>
      <c r="B2" s="114" t="s">
        <v>0</v>
      </c>
      <c r="C2" s="115"/>
      <c r="D2" s="115"/>
      <c r="E2" s="116"/>
      <c r="F2" s="33" t="s">
        <v>16</v>
      </c>
      <c r="G2" s="10"/>
      <c r="H2" s="25"/>
      <c r="I2" s="26" t="s">
        <v>10</v>
      </c>
      <c r="J2" s="26" t="s">
        <v>11</v>
      </c>
      <c r="K2" s="26" t="s">
        <v>12</v>
      </c>
      <c r="L2" s="11"/>
    </row>
    <row r="3" spans="1:13" ht="64" customHeight="1" thickTop="1" thickBot="1" x14ac:dyDescent="0.4">
      <c r="A3" s="9"/>
      <c r="B3" s="22" t="s">
        <v>6</v>
      </c>
      <c r="C3" s="117" t="s">
        <v>1</v>
      </c>
      <c r="D3" s="118"/>
      <c r="E3" s="119"/>
      <c r="F3" s="30">
        <f>F10*(J3-I3)+F11*(K3-I3)+F12*(K3-J3)</f>
        <v>0</v>
      </c>
      <c r="G3" s="10"/>
      <c r="H3" s="27" t="s">
        <v>13</v>
      </c>
      <c r="I3" s="28">
        <v>36</v>
      </c>
      <c r="J3" s="28">
        <v>38</v>
      </c>
      <c r="K3" s="28">
        <v>40</v>
      </c>
      <c r="L3" s="11"/>
    </row>
    <row r="4" spans="1:13" ht="34.5" customHeight="1" thickTop="1" thickBot="1" x14ac:dyDescent="0.4">
      <c r="A4" s="9"/>
      <c r="B4" s="120" t="s">
        <v>2</v>
      </c>
      <c r="C4" s="123" t="s">
        <v>3</v>
      </c>
      <c r="D4" s="23" t="s">
        <v>22</v>
      </c>
      <c r="E4" s="23" t="s">
        <v>23</v>
      </c>
      <c r="F4" s="125">
        <f>D5+E5</f>
        <v>-500</v>
      </c>
      <c r="G4" s="10"/>
      <c r="H4" s="98" t="s">
        <v>14</v>
      </c>
      <c r="I4" s="85">
        <v>30</v>
      </c>
      <c r="J4" s="85">
        <v>25</v>
      </c>
      <c r="K4" s="85">
        <v>15</v>
      </c>
      <c r="L4" s="11"/>
    </row>
    <row r="5" spans="1:13" ht="34.5" customHeight="1" thickTop="1" thickBot="1" x14ac:dyDescent="0.4">
      <c r="A5" s="9"/>
      <c r="B5" s="121"/>
      <c r="C5" s="124"/>
      <c r="D5" s="29">
        <f>(-1)*F13*I4</f>
        <v>-3000</v>
      </c>
      <c r="E5" s="29">
        <f>F14*J4</f>
        <v>2500</v>
      </c>
      <c r="F5" s="126"/>
      <c r="G5" s="10"/>
      <c r="H5" s="98"/>
      <c r="I5" s="85"/>
      <c r="J5" s="85"/>
      <c r="K5" s="85"/>
      <c r="L5" s="11"/>
    </row>
    <row r="6" spans="1:13" ht="34.5" customHeight="1" thickBot="1" x14ac:dyDescent="0.6">
      <c r="A6" s="9"/>
      <c r="B6" s="122"/>
      <c r="C6" s="92" t="s">
        <v>4</v>
      </c>
      <c r="D6" s="93"/>
      <c r="E6" s="94"/>
      <c r="F6" s="31">
        <f>(-1)*(F10*(J4-I4)+F11*(K4-I4)+F12*(K4-J4))</f>
        <v>0</v>
      </c>
      <c r="G6" s="10"/>
      <c r="H6" s="12"/>
      <c r="I6" s="12"/>
      <c r="J6" s="12"/>
      <c r="K6" s="12"/>
      <c r="L6" s="11"/>
    </row>
    <row r="7" spans="1:13" ht="34.5" customHeight="1" thickTop="1" thickBot="1" x14ac:dyDescent="0.4">
      <c r="A7" s="9"/>
      <c r="B7" s="95" t="s">
        <v>5</v>
      </c>
      <c r="C7" s="96"/>
      <c r="D7" s="96"/>
      <c r="E7" s="97"/>
      <c r="F7" s="3">
        <f>SUM(F3:F6)</f>
        <v>-500</v>
      </c>
      <c r="G7" s="10"/>
      <c r="H7" s="10"/>
      <c r="I7" s="10"/>
      <c r="J7" s="10"/>
      <c r="K7" s="10"/>
      <c r="L7" s="11"/>
    </row>
    <row r="8" spans="1:13" ht="34.5" customHeight="1" thickTop="1" thickBot="1" x14ac:dyDescent="0.4">
      <c r="A8" s="9"/>
      <c r="B8" s="10"/>
      <c r="C8" s="10"/>
      <c r="D8" s="10"/>
      <c r="E8" s="10"/>
      <c r="F8" s="34"/>
      <c r="G8" s="10"/>
      <c r="H8" s="10"/>
      <c r="I8" s="10"/>
      <c r="J8" s="10"/>
      <c r="K8" s="10"/>
      <c r="L8" s="11" t="s">
        <v>15</v>
      </c>
    </row>
    <row r="9" spans="1:13" ht="34.5" customHeight="1" thickBot="1" x14ac:dyDescent="0.55000000000000004">
      <c r="A9" s="9"/>
      <c r="B9" s="1"/>
      <c r="C9" s="89" t="s">
        <v>8</v>
      </c>
      <c r="D9" s="90"/>
      <c r="E9" s="91"/>
      <c r="F9" s="33" t="s">
        <v>7</v>
      </c>
      <c r="G9" s="10"/>
      <c r="H9" s="13"/>
      <c r="I9" s="14"/>
      <c r="J9" s="14"/>
      <c r="K9" s="10"/>
      <c r="L9" s="11"/>
    </row>
    <row r="10" spans="1:13" ht="34" customHeight="1" thickTop="1" thickBot="1" x14ac:dyDescent="0.55000000000000004">
      <c r="A10" s="9"/>
      <c r="B10" s="99" t="s">
        <v>9</v>
      </c>
      <c r="C10" s="102" t="s">
        <v>21</v>
      </c>
      <c r="D10" s="103"/>
      <c r="E10" s="104"/>
      <c r="F10" s="79">
        <f>'DAM PTP Scenario'!F10</f>
        <v>0</v>
      </c>
      <c r="G10" s="10"/>
      <c r="H10" s="13"/>
      <c r="I10" s="14"/>
      <c r="J10" s="14"/>
      <c r="K10" s="10"/>
      <c r="L10" s="11"/>
    </row>
    <row r="11" spans="1:13" ht="34" customHeight="1" thickBot="1" x14ac:dyDescent="0.55000000000000004">
      <c r="A11" s="9"/>
      <c r="B11" s="100"/>
      <c r="C11" s="105" t="s">
        <v>19</v>
      </c>
      <c r="D11" s="106"/>
      <c r="E11" s="107"/>
      <c r="F11" s="43">
        <f>'DAM PTP Scenario'!F11</f>
        <v>0</v>
      </c>
      <c r="G11" s="10"/>
      <c r="H11" s="13"/>
      <c r="I11" s="14"/>
      <c r="J11" s="14"/>
      <c r="K11" s="16"/>
      <c r="L11" s="11"/>
    </row>
    <row r="12" spans="1:13" s="2" customFormat="1" ht="34" customHeight="1" thickBot="1" x14ac:dyDescent="0.55000000000000004">
      <c r="A12" s="15"/>
      <c r="B12" s="101"/>
      <c r="C12" s="108" t="s">
        <v>20</v>
      </c>
      <c r="D12" s="109"/>
      <c r="E12" s="110"/>
      <c r="F12" s="80">
        <f>'DAM PTP Scenario'!F12</f>
        <v>0</v>
      </c>
      <c r="G12" s="10"/>
      <c r="H12" s="13"/>
      <c r="I12" s="14"/>
      <c r="J12" s="14"/>
      <c r="K12" s="16"/>
      <c r="L12" s="17"/>
    </row>
    <row r="13" spans="1:13" s="2" customFormat="1" ht="34" customHeight="1" thickTop="1" thickBot="1" x14ac:dyDescent="0.55000000000000004">
      <c r="A13" s="15"/>
      <c r="B13" s="99" t="s">
        <v>17</v>
      </c>
      <c r="C13" s="111" t="s">
        <v>41</v>
      </c>
      <c r="D13" s="112"/>
      <c r="E13" s="113"/>
      <c r="F13" s="42">
        <v>100</v>
      </c>
      <c r="G13" s="10"/>
      <c r="H13" s="13"/>
      <c r="I13" s="14"/>
      <c r="J13" s="14"/>
      <c r="K13" s="16"/>
      <c r="L13" s="17"/>
      <c r="M13" s="5"/>
    </row>
    <row r="14" spans="1:13" s="2" customFormat="1" ht="34" customHeight="1" x14ac:dyDescent="0.35">
      <c r="A14" s="15"/>
      <c r="B14" s="100"/>
      <c r="C14" s="86" t="s">
        <v>18</v>
      </c>
      <c r="D14" s="87"/>
      <c r="E14" s="88"/>
      <c r="F14" s="43">
        <v>100</v>
      </c>
      <c r="G14" s="10"/>
      <c r="H14" s="10"/>
      <c r="I14" s="10"/>
      <c r="J14" s="10"/>
      <c r="K14" s="16"/>
      <c r="L14" s="17"/>
      <c r="M14" s="5"/>
    </row>
    <row r="15" spans="1:13" ht="379.5" customHeight="1" thickBot="1" x14ac:dyDescent="0.4">
      <c r="A15" s="18"/>
      <c r="B15" s="19"/>
      <c r="C15" s="19"/>
      <c r="D15" s="19"/>
      <c r="E15" s="19"/>
      <c r="F15" s="38"/>
      <c r="G15" s="20"/>
      <c r="H15" s="20"/>
      <c r="I15" s="20"/>
      <c r="J15" s="20"/>
      <c r="K15" s="19"/>
      <c r="L15" s="21"/>
    </row>
    <row r="16" spans="1:13" ht="49.5" customHeight="1" thickTop="1" x14ac:dyDescent="0.35">
      <c r="A16" s="4"/>
      <c r="B16" s="4"/>
      <c r="C16" s="4"/>
      <c r="D16" s="4"/>
      <c r="E16" s="4"/>
      <c r="F16" s="39"/>
      <c r="G16" s="5"/>
      <c r="H16" s="5"/>
      <c r="I16" s="5"/>
      <c r="J16" s="5"/>
      <c r="K16" s="4"/>
      <c r="L16" s="4"/>
    </row>
    <row r="17" spans="1:12" ht="49.5" customHeight="1" x14ac:dyDescent="0.35">
      <c r="A17" s="4"/>
      <c r="B17" s="4"/>
      <c r="C17" s="4"/>
      <c r="D17" s="4"/>
      <c r="E17" s="4"/>
      <c r="F17" s="39"/>
      <c r="G17" s="5"/>
      <c r="H17" s="5"/>
      <c r="I17" s="5"/>
      <c r="J17" s="5"/>
      <c r="K17" s="4"/>
      <c r="L17" s="4"/>
    </row>
    <row r="18" spans="1:12" ht="49.5" customHeight="1" x14ac:dyDescent="0.35">
      <c r="A18" s="4"/>
      <c r="B18" s="4"/>
      <c r="C18" s="4"/>
      <c r="D18" s="4"/>
      <c r="E18" s="4"/>
      <c r="F18" s="39"/>
      <c r="G18" s="5"/>
      <c r="H18" s="5"/>
      <c r="I18" s="4"/>
      <c r="J18" s="4"/>
      <c r="K18" s="4"/>
      <c r="L18" s="4"/>
    </row>
    <row r="19" spans="1:12" ht="49.5" customHeight="1" x14ac:dyDescent="0.35">
      <c r="A19" s="4"/>
      <c r="B19" s="4"/>
      <c r="C19" s="4"/>
      <c r="D19" s="4"/>
      <c r="E19" s="4"/>
      <c r="F19" s="39"/>
      <c r="G19" s="4"/>
      <c r="H19" s="4"/>
      <c r="I19" s="4"/>
      <c r="J19" s="4"/>
      <c r="K19" s="4"/>
      <c r="L19" s="4"/>
    </row>
    <row r="20" spans="1:12" ht="49.5" customHeight="1" x14ac:dyDescent="0.35">
      <c r="A20" s="4"/>
      <c r="B20" s="4"/>
      <c r="C20" s="4"/>
      <c r="D20" s="4"/>
      <c r="E20" s="4"/>
      <c r="F20" s="39"/>
      <c r="G20" s="4"/>
      <c r="H20" s="4"/>
      <c r="I20" s="4"/>
      <c r="J20" s="4"/>
      <c r="K20" s="4"/>
      <c r="L20" s="4"/>
    </row>
    <row r="21" spans="1:12" ht="49.5" customHeight="1" x14ac:dyDescent="0.35">
      <c r="A21" s="4"/>
      <c r="B21" s="4"/>
      <c r="C21" s="4"/>
      <c r="D21" s="4"/>
      <c r="E21" s="4"/>
      <c r="F21" s="39"/>
      <c r="G21" s="4"/>
      <c r="H21" s="4"/>
      <c r="I21" s="4"/>
      <c r="J21" s="4"/>
      <c r="K21" s="4"/>
      <c r="L21" s="4"/>
    </row>
    <row r="22" spans="1:12" ht="47" customHeight="1" x14ac:dyDescent="0.35">
      <c r="A22" s="4"/>
      <c r="B22" s="4"/>
      <c r="C22" s="4"/>
      <c r="D22" s="4"/>
      <c r="E22" s="4"/>
      <c r="F22" s="39"/>
      <c r="G22" s="4"/>
      <c r="H22" s="4"/>
      <c r="I22" s="4"/>
      <c r="J22" s="4"/>
      <c r="K22" s="4"/>
      <c r="L22" s="4"/>
    </row>
    <row r="23" spans="1:12" ht="171.75" customHeight="1" x14ac:dyDescent="0.35">
      <c r="A23" s="4"/>
      <c r="B23" s="4"/>
      <c r="C23" s="4"/>
      <c r="D23" s="4"/>
      <c r="E23" s="4"/>
      <c r="F23" s="39"/>
      <c r="G23" s="4"/>
      <c r="H23" s="4"/>
      <c r="I23" s="4"/>
      <c r="J23" s="4"/>
      <c r="K23" s="4"/>
      <c r="L23" s="4"/>
    </row>
    <row r="24" spans="1:12" s="4" customFormat="1" ht="34.5" customHeight="1" x14ac:dyDescent="0.35">
      <c r="F24" s="39"/>
    </row>
    <row r="25" spans="1:12" s="4" customFormat="1" ht="34.5" customHeight="1" x14ac:dyDescent="0.35">
      <c r="A25"/>
      <c r="B25"/>
      <c r="C25"/>
      <c r="D25"/>
      <c r="E25"/>
      <c r="F25" s="40"/>
      <c r="K25"/>
      <c r="L25"/>
    </row>
    <row r="26" spans="1:12" s="4" customFormat="1" ht="34.5" customHeight="1" x14ac:dyDescent="0.35">
      <c r="A26"/>
      <c r="B26"/>
      <c r="C26"/>
      <c r="D26"/>
      <c r="E26"/>
      <c r="F26" s="40"/>
      <c r="K26"/>
      <c r="L26"/>
    </row>
    <row r="27" spans="1:12" s="4" customFormat="1" ht="34.5" customHeight="1" x14ac:dyDescent="0.35">
      <c r="A27"/>
      <c r="B27"/>
      <c r="C27"/>
      <c r="D27"/>
      <c r="E27"/>
      <c r="F27" s="40"/>
      <c r="K27"/>
      <c r="L27"/>
    </row>
    <row r="28" spans="1:12" s="4" customFormat="1" ht="34.5" customHeight="1" x14ac:dyDescent="0.35">
      <c r="A28"/>
      <c r="B28"/>
      <c r="C28"/>
      <c r="D28"/>
      <c r="E28"/>
      <c r="F28" s="40"/>
      <c r="K28"/>
      <c r="L28"/>
    </row>
    <row r="29" spans="1:12" s="4" customFormat="1" ht="34.5" customHeight="1" x14ac:dyDescent="0.35">
      <c r="A29"/>
      <c r="B29"/>
      <c r="C29"/>
      <c r="D29"/>
      <c r="E29"/>
      <c r="F29" s="40"/>
      <c r="G29"/>
      <c r="H29"/>
      <c r="I29"/>
      <c r="J29"/>
      <c r="K29"/>
      <c r="L29"/>
    </row>
    <row r="30" spans="1:12" s="4" customFormat="1" ht="34.5" customHeight="1" x14ac:dyDescent="0.35">
      <c r="A30"/>
      <c r="B30"/>
      <c r="C30"/>
      <c r="D30"/>
      <c r="E30"/>
      <c r="F30" s="40"/>
      <c r="G30"/>
      <c r="H30"/>
      <c r="I30"/>
      <c r="J30"/>
      <c r="K30"/>
      <c r="L30"/>
    </row>
    <row r="31" spans="1:12" s="4" customFormat="1" ht="34.5" customHeight="1" x14ac:dyDescent="0.35">
      <c r="A31"/>
      <c r="B31"/>
      <c r="C31"/>
      <c r="D31"/>
      <c r="E31"/>
      <c r="F31" s="40"/>
      <c r="G31"/>
      <c r="H31"/>
      <c r="I31"/>
      <c r="J31"/>
      <c r="K31"/>
      <c r="L31"/>
    </row>
    <row r="32" spans="1:12" s="4" customFormat="1" ht="34.5" customHeight="1" x14ac:dyDescent="0.35">
      <c r="A32"/>
      <c r="B32"/>
      <c r="C32"/>
      <c r="D32"/>
      <c r="E32"/>
      <c r="F32" s="40"/>
      <c r="G32"/>
      <c r="H32"/>
      <c r="I32"/>
      <c r="J32"/>
      <c r="K32"/>
      <c r="L32"/>
    </row>
  </sheetData>
  <sheetProtection sheet="1" objects="1" scenarios="1"/>
  <mergeCells count="19">
    <mergeCell ref="B10:B12"/>
    <mergeCell ref="C10:E10"/>
    <mergeCell ref="C11:E11"/>
    <mergeCell ref="C12:E12"/>
    <mergeCell ref="B13:B14"/>
    <mergeCell ref="C13:E13"/>
    <mergeCell ref="C14:E14"/>
    <mergeCell ref="I4:I5"/>
    <mergeCell ref="J4:J5"/>
    <mergeCell ref="K4:K5"/>
    <mergeCell ref="C6:E6"/>
    <mergeCell ref="B7:E7"/>
    <mergeCell ref="F4:F5"/>
    <mergeCell ref="H4:H5"/>
    <mergeCell ref="C9:E9"/>
    <mergeCell ref="B2:E2"/>
    <mergeCell ref="C3:E3"/>
    <mergeCell ref="B4:B6"/>
    <mergeCell ref="C4:C5"/>
  </mergeCells>
  <dataValidations count="1">
    <dataValidation type="whole" allowBlank="1" showInputMessage="1" showErrorMessage="1" error="Must be betwen 0 and 500" sqref="F10:F14" xr:uid="{00000000-0002-0000-0400-000000000000}">
      <formula1>0</formula1>
      <formula2>500</formula2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Energy Settlement at Load Zone</vt:lpstr>
      <vt:lpstr>Energy Settlement at Resource</vt:lpstr>
      <vt:lpstr>DAM PTP Scenario</vt:lpstr>
      <vt:lpstr>DAM PTP New Prices</vt:lpstr>
      <vt:lpstr>DAM PTP Price Flip</vt:lpstr>
    </vt:vector>
  </TitlesOfParts>
  <Company>The Electric Reliability Council of Texas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Kettlewell, Bill</dc:creator>
  <cp:lastModifiedBy>Kettlewell, Bill</cp:lastModifiedBy>
  <dcterms:created xsi:type="dcterms:W3CDTF">2020-03-25T16:58:45Z</dcterms:created>
  <dcterms:modified xsi:type="dcterms:W3CDTF">2021-08-10T16:21:05Z</dcterms:modified>
</cp:coreProperties>
</file>