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\Playground\Github\pg\2100.Statistics\2135.Statistical Methodology\PGM\"/>
    </mc:Choice>
  </mc:AlternateContent>
  <bookViews>
    <workbookView xWindow="0" yWindow="0" windowWidth="28770" windowHeight="7920" activeTab="1"/>
  </bookViews>
  <sheets>
    <sheet name="student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J18" i="3"/>
  <c r="L62" i="2" l="1"/>
  <c r="L63" i="2"/>
  <c r="L61" i="2"/>
  <c r="L59" i="2"/>
  <c r="L60" i="2"/>
  <c r="L58" i="2"/>
  <c r="P62" i="2"/>
  <c r="P63" i="2"/>
  <c r="P61" i="2"/>
  <c r="K59" i="2"/>
  <c r="K60" i="2"/>
  <c r="K61" i="2"/>
  <c r="P58" i="2" s="1"/>
  <c r="K62" i="2"/>
  <c r="K63" i="2"/>
  <c r="K58" i="2"/>
  <c r="P57" i="2" s="1"/>
  <c r="E42" i="2"/>
  <c r="D42" i="2"/>
  <c r="C42" i="2"/>
  <c r="I25" i="2"/>
  <c r="O34" i="2" s="1"/>
  <c r="H25" i="2"/>
  <c r="N34" i="2" s="1"/>
  <c r="G25" i="2"/>
  <c r="L29" i="2" s="1"/>
  <c r="F25" i="2"/>
  <c r="K29" i="2" s="1"/>
  <c r="E25" i="2"/>
  <c r="K34" i="2" s="1"/>
  <c r="D25" i="2"/>
  <c r="I29" i="2" s="1"/>
  <c r="I24" i="2"/>
  <c r="O33" i="2" s="1"/>
  <c r="G24" i="2"/>
  <c r="F29" i="2" s="1"/>
  <c r="F46" i="2" s="1"/>
  <c r="H24" i="2"/>
  <c r="H33" i="2" s="1"/>
  <c r="F24" i="2"/>
  <c r="L33" i="2" s="1"/>
  <c r="E24" i="2"/>
  <c r="K33" i="2" s="1"/>
  <c r="D24" i="2"/>
  <c r="J33" i="2" s="1"/>
  <c r="M34" i="2" l="1"/>
  <c r="I33" i="2"/>
  <c r="G34" i="2"/>
  <c r="M29" i="2"/>
  <c r="F33" i="2"/>
  <c r="D34" i="2"/>
  <c r="J34" i="2"/>
  <c r="E29" i="2"/>
  <c r="E46" i="2" s="1"/>
  <c r="C51" i="2" s="1"/>
  <c r="M33" i="2"/>
  <c r="D29" i="2"/>
  <c r="D46" i="2" s="1"/>
  <c r="H34" i="2"/>
  <c r="J29" i="2"/>
  <c r="D33" i="2"/>
  <c r="N33" i="2"/>
  <c r="E38" i="2" s="1"/>
  <c r="G29" i="2"/>
  <c r="G46" i="2" s="1"/>
  <c r="C52" i="2" s="1"/>
  <c r="H29" i="2"/>
  <c r="H46" i="2" s="1"/>
  <c r="G33" i="2"/>
  <c r="E33" i="2"/>
  <c r="F34" i="2"/>
  <c r="L34" i="2"/>
  <c r="N29" i="2"/>
  <c r="C29" i="2"/>
  <c r="C46" i="2" s="1"/>
  <c r="C50" i="2" s="1"/>
  <c r="I34" i="2"/>
  <c r="E34" i="2"/>
  <c r="D50" i="2" l="1"/>
  <c r="D39" i="2"/>
  <c r="E39" i="2"/>
  <c r="D52" i="2"/>
  <c r="D51" i="2"/>
  <c r="D38" i="2"/>
</calcChain>
</file>

<file path=xl/sharedStrings.xml><?xml version="1.0" encoding="utf-8"?>
<sst xmlns="http://schemas.openxmlformats.org/spreadsheetml/2006/main" count="246" uniqueCount="110">
  <si>
    <t>i0</t>
    <phoneticPr fontId="1" type="noConversion"/>
  </si>
  <si>
    <t>i1</t>
    <phoneticPr fontId="1" type="noConversion"/>
  </si>
  <si>
    <t>g2</t>
    <phoneticPr fontId="1" type="noConversion"/>
  </si>
  <si>
    <t>g3</t>
    <phoneticPr fontId="1" type="noConversion"/>
  </si>
  <si>
    <t>i1</t>
    <phoneticPr fontId="1" type="noConversion"/>
  </si>
  <si>
    <t>g1</t>
    <phoneticPr fontId="1" type="noConversion"/>
  </si>
  <si>
    <t>d0</t>
    <phoneticPr fontId="1" type="noConversion"/>
  </si>
  <si>
    <t>d1</t>
    <phoneticPr fontId="1" type="noConversion"/>
  </si>
  <si>
    <t>i1</t>
    <phoneticPr fontId="1" type="noConversion"/>
  </si>
  <si>
    <t>g1</t>
    <phoneticPr fontId="1" type="noConversion"/>
  </si>
  <si>
    <t>g3</t>
    <phoneticPr fontId="1" type="noConversion"/>
  </si>
  <si>
    <t>i0, d0</t>
    <phoneticPr fontId="1" type="noConversion"/>
  </si>
  <si>
    <t>i0, d1</t>
    <phoneticPr fontId="1" type="noConversion"/>
  </si>
  <si>
    <t>i1, d0</t>
    <phoneticPr fontId="1" type="noConversion"/>
  </si>
  <si>
    <t>i1, d1</t>
    <phoneticPr fontId="1" type="noConversion"/>
  </si>
  <si>
    <t>s0</t>
    <phoneticPr fontId="1" type="noConversion"/>
  </si>
  <si>
    <t>s1</t>
    <phoneticPr fontId="1" type="noConversion"/>
  </si>
  <si>
    <t>i0</t>
    <phoneticPr fontId="1" type="noConversion"/>
  </si>
  <si>
    <t>i1</t>
    <phoneticPr fontId="1" type="noConversion"/>
  </si>
  <si>
    <t>l0</t>
    <phoneticPr fontId="1" type="noConversion"/>
  </si>
  <si>
    <t>l1</t>
    <phoneticPr fontId="1" type="noConversion"/>
  </si>
  <si>
    <t>g1</t>
    <phoneticPr fontId="1" type="noConversion"/>
  </si>
  <si>
    <t>g2</t>
    <phoneticPr fontId="1" type="noConversion"/>
  </si>
  <si>
    <t>g1, d0</t>
    <phoneticPr fontId="1" type="noConversion"/>
  </si>
  <si>
    <t>g1</t>
    <phoneticPr fontId="1" type="noConversion"/>
  </si>
  <si>
    <t>g1, d1</t>
    <phoneticPr fontId="1" type="noConversion"/>
  </si>
  <si>
    <t>g2, d0</t>
    <phoneticPr fontId="1" type="noConversion"/>
  </si>
  <si>
    <t>g2, d1</t>
    <phoneticPr fontId="1" type="noConversion"/>
  </si>
  <si>
    <t>g3, d0</t>
    <phoneticPr fontId="1" type="noConversion"/>
  </si>
  <si>
    <t>g3, d1</t>
    <phoneticPr fontId="1" type="noConversion"/>
  </si>
  <si>
    <t>g1, d0, i0</t>
    <phoneticPr fontId="1" type="noConversion"/>
  </si>
  <si>
    <t>g1, d1, i0</t>
    <phoneticPr fontId="1" type="noConversion"/>
  </si>
  <si>
    <t>g2, d0, i0</t>
    <phoneticPr fontId="1" type="noConversion"/>
  </si>
  <si>
    <t>g2, d1, i0</t>
    <phoneticPr fontId="1" type="noConversion"/>
  </si>
  <si>
    <t>g3, d0, i0</t>
    <phoneticPr fontId="1" type="noConversion"/>
  </si>
  <si>
    <t>g3, d1, i0</t>
    <phoneticPr fontId="1" type="noConversion"/>
  </si>
  <si>
    <t>g1, d0, i1</t>
    <phoneticPr fontId="1" type="noConversion"/>
  </si>
  <si>
    <t>g1, d1, i1</t>
    <phoneticPr fontId="1" type="noConversion"/>
  </si>
  <si>
    <t>g2, d0, i1</t>
    <phoneticPr fontId="1" type="noConversion"/>
  </si>
  <si>
    <t>g2, d1, i1</t>
    <phoneticPr fontId="1" type="noConversion"/>
  </si>
  <si>
    <t>g3, d0, i1</t>
    <phoneticPr fontId="1" type="noConversion"/>
  </si>
  <si>
    <t>g3, d1, i1</t>
    <phoneticPr fontId="1" type="noConversion"/>
  </si>
  <si>
    <t>P(D)</t>
    <phoneticPr fontId="1" type="noConversion"/>
  </si>
  <si>
    <t>P(I)</t>
    <phoneticPr fontId="1" type="noConversion"/>
  </si>
  <si>
    <t>P(G, D | I)</t>
    <phoneticPr fontId="1" type="noConversion"/>
  </si>
  <si>
    <t>P(G, D, I)</t>
    <phoneticPr fontId="1" type="noConversion"/>
  </si>
  <si>
    <t>P(L | G)</t>
    <phoneticPr fontId="1" type="noConversion"/>
  </si>
  <si>
    <t>P(G | I, D)</t>
    <phoneticPr fontId="1" type="noConversion"/>
  </si>
  <si>
    <t>P(L, G, D | I) = P(G, D | I) P(L | G)</t>
    <phoneticPr fontId="1" type="noConversion"/>
  </si>
  <si>
    <t>g1, d0, l0</t>
    <phoneticPr fontId="1" type="noConversion"/>
  </si>
  <si>
    <t>g1, d1, l0</t>
    <phoneticPr fontId="1" type="noConversion"/>
  </si>
  <si>
    <t>g2, d0, l0</t>
    <phoneticPr fontId="1" type="noConversion"/>
  </si>
  <si>
    <t>g2, d1, l0</t>
    <phoneticPr fontId="1" type="noConversion"/>
  </si>
  <si>
    <t>g3, d0, l0</t>
    <phoneticPr fontId="1" type="noConversion"/>
  </si>
  <si>
    <t>g3, d1, l0</t>
    <phoneticPr fontId="1" type="noConversion"/>
  </si>
  <si>
    <t>i0</t>
    <phoneticPr fontId="1" type="noConversion"/>
  </si>
  <si>
    <t>l0</t>
    <phoneticPr fontId="1" type="noConversion"/>
  </si>
  <si>
    <t>g2, d1, l1</t>
  </si>
  <si>
    <t>g3, d0, l1</t>
  </si>
  <si>
    <t>g3, d1, l1</t>
  </si>
  <si>
    <t>g1, d0, l1</t>
  </si>
  <si>
    <t>g1, d1, l1</t>
  </si>
  <si>
    <t>g2, d0, l1</t>
  </si>
  <si>
    <t>P(S|I)</t>
    <phoneticPr fontId="1" type="noConversion"/>
  </si>
  <si>
    <t>P(L | I) = sum_GD P(L, G, D | I)</t>
    <phoneticPr fontId="1" type="noConversion"/>
  </si>
  <si>
    <t>P(G)</t>
    <phoneticPr fontId="1" type="noConversion"/>
  </si>
  <si>
    <t>P(D, G) = sum_I P(G, D, I)</t>
    <phoneticPr fontId="1" type="noConversion"/>
  </si>
  <si>
    <t>g2, d0</t>
    <phoneticPr fontId="1" type="noConversion"/>
  </si>
  <si>
    <t>g2, d1</t>
    <phoneticPr fontId="1" type="noConversion"/>
  </si>
  <si>
    <t>P(D | G) = P(D, G) / P(G)</t>
    <phoneticPr fontId="1" type="noConversion"/>
  </si>
  <si>
    <t>d0</t>
    <phoneticPr fontId="1" type="noConversion"/>
  </si>
  <si>
    <t>d1</t>
    <phoneticPr fontId="1" type="noConversion"/>
  </si>
  <si>
    <t>P(I, S, G)</t>
    <phoneticPr fontId="1" type="noConversion"/>
  </si>
  <si>
    <t>I</t>
    <phoneticPr fontId="1" type="noConversion"/>
  </si>
  <si>
    <t>S</t>
    <phoneticPr fontId="1" type="noConversion"/>
  </si>
  <si>
    <t>G</t>
    <phoneticPr fontId="1" type="noConversion"/>
  </si>
  <si>
    <t>Prob</t>
    <phoneticPr fontId="1" type="noConversion"/>
  </si>
  <si>
    <t>s0</t>
    <phoneticPr fontId="1" type="noConversion"/>
  </si>
  <si>
    <t>s1</t>
    <phoneticPr fontId="1" type="noConversion"/>
  </si>
  <si>
    <t>P(S, G | i0)</t>
    <phoneticPr fontId="1" type="noConversion"/>
  </si>
  <si>
    <t>S</t>
    <phoneticPr fontId="1" type="noConversion"/>
  </si>
  <si>
    <t>G</t>
    <phoneticPr fontId="1" type="noConversion"/>
  </si>
  <si>
    <t>s0</t>
    <phoneticPr fontId="1" type="noConversion"/>
  </si>
  <si>
    <t>P(S | i0)</t>
    <phoneticPr fontId="1" type="noConversion"/>
  </si>
  <si>
    <t>s1</t>
    <phoneticPr fontId="1" type="noConversion"/>
  </si>
  <si>
    <t>P(G | i0)</t>
    <phoneticPr fontId="1" type="noConversion"/>
  </si>
  <si>
    <t>g3</t>
    <phoneticPr fontId="1" type="noConversion"/>
  </si>
  <si>
    <t>Prob1</t>
    <phoneticPr fontId="1" type="noConversion"/>
  </si>
  <si>
    <t>Prob2</t>
    <phoneticPr fontId="1" type="noConversion"/>
  </si>
  <si>
    <t>P(I, D, G)</t>
    <phoneticPr fontId="1" type="noConversion"/>
  </si>
  <si>
    <t>i0</t>
    <phoneticPr fontId="1" type="noConversion"/>
  </si>
  <si>
    <t>i1</t>
    <phoneticPr fontId="1" type="noConversion"/>
  </si>
  <si>
    <t>d0</t>
    <phoneticPr fontId="1" type="noConversion"/>
  </si>
  <si>
    <t>d0</t>
    <phoneticPr fontId="1" type="noConversion"/>
  </si>
  <si>
    <t>d1</t>
    <phoneticPr fontId="1" type="noConversion"/>
  </si>
  <si>
    <t>d1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</si>
  <si>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</si>
  <si>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</si>
  <si>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</si>
  <si>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I</t>
    <phoneticPr fontId="1" type="noConversion"/>
  </si>
  <si>
    <t>D</t>
    <phoneticPr fontId="1" type="noConversion"/>
  </si>
  <si>
    <t>G</t>
    <phoneticPr fontId="1" type="noConversion"/>
  </si>
  <si>
    <t>Prob</t>
    <phoneticPr fontId="1" type="noConversion"/>
  </si>
  <si>
    <t>P(I, D)</t>
    <phoneticPr fontId="1" type="noConversion"/>
  </si>
  <si>
    <t>D</t>
    <phoneticPr fontId="1" type="noConversion"/>
  </si>
  <si>
    <t>Prob</t>
    <phoneticPr fontId="1" type="noConversion"/>
  </si>
  <si>
    <t>i0</t>
    <phoneticPr fontId="1" type="noConversion"/>
  </si>
  <si>
    <t>i1</t>
    <phoneticPr fontId="1" type="noConversion"/>
  </si>
  <si>
    <t>i1</t>
    <phoneticPr fontId="1" type="noConversion"/>
  </si>
  <si>
    <t>d0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</si>
</sst>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475691</xdr:colOff>
      <xdr:row>9</xdr:row>
      <xdr:rowOff>177615</xdr:rowOff>
    </xdr:from>
    <xdr:to>
      <xdr:col>15</xdr:col>
      <xdr:colOff>425825</xdr:colOff>
      <xdr:row>19</xdr:row>
      <xdr:rowOff>94986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614BF7-3534-4EDA-A4B1-18CDABF7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662" y="2093821"/>
          <a:ext cx="5418604" cy="2046489"/>
        </a:xfrm>
        <a:prstGeom prst="rect">
          <a:avLst/>
        </a:prstGeom>
      </xdr:spPr>
    </xdr:pic>
    <xdr:clientData/>
  </xdr:twoCellAnchor>
  <xdr:twoCellAnchor>
    <xdr:from>
      <xdr:col>4</xdr:col>
      <xdr:colOff>145677</xdr:colOff>
      <xdr:row>3</xdr:row>
      <xdr:rowOff>44823</xdr:rowOff>
    </xdr:from>
    <xdr:to>
      <xdr:col>5</xdr:col>
      <xdr:colOff>169189</xdr:colOff>
      <xdr:row>6</xdr:row>
      <xdr:rowOff>11206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44F726B9-9775-4AA1-A469-BCDB272237F5}"/>
            </a:ext>
          </a:extLst>
        </xdr:cNvPr>
        <xdr:cNvSpPr/>
      </xdr:nvSpPr>
      <xdr:spPr>
        <a:xfrm>
          <a:off x="2196353" y="470647"/>
          <a:ext cx="707071" cy="392206"/>
        </a:xfrm>
        <a:custGeom>
          <a:avLst/>
          <a:gdLst>
            <a:gd name="connsiteX0" fmla="*/ 0 w 707071"/>
            <a:gd name="connsiteY0" fmla="*/ 0 h 392206"/>
            <a:gd name="connsiteX1" fmla="*/ 67235 w 707071"/>
            <a:gd name="connsiteY1" fmla="*/ 11206 h 392206"/>
            <a:gd name="connsiteX2" fmla="*/ 347382 w 707071"/>
            <a:gd name="connsiteY2" fmla="*/ 22412 h 392206"/>
            <a:gd name="connsiteX3" fmla="*/ 414618 w 707071"/>
            <a:gd name="connsiteY3" fmla="*/ 44824 h 392206"/>
            <a:gd name="connsiteX4" fmla="*/ 493059 w 707071"/>
            <a:gd name="connsiteY4" fmla="*/ 78441 h 392206"/>
            <a:gd name="connsiteX5" fmla="*/ 526676 w 707071"/>
            <a:gd name="connsiteY5" fmla="*/ 100853 h 392206"/>
            <a:gd name="connsiteX6" fmla="*/ 593912 w 707071"/>
            <a:gd name="connsiteY6" fmla="*/ 123265 h 392206"/>
            <a:gd name="connsiteX7" fmla="*/ 627529 w 707071"/>
            <a:gd name="connsiteY7" fmla="*/ 134471 h 392206"/>
            <a:gd name="connsiteX8" fmla="*/ 638735 w 707071"/>
            <a:gd name="connsiteY8" fmla="*/ 168088 h 392206"/>
            <a:gd name="connsiteX9" fmla="*/ 683559 w 707071"/>
            <a:gd name="connsiteY9" fmla="*/ 235324 h 392206"/>
            <a:gd name="connsiteX10" fmla="*/ 694765 w 707071"/>
            <a:gd name="connsiteY10" fmla="*/ 291353 h 392206"/>
            <a:gd name="connsiteX11" fmla="*/ 705971 w 707071"/>
            <a:gd name="connsiteY11" fmla="*/ 324971 h 392206"/>
            <a:gd name="connsiteX12" fmla="*/ 705971 w 707071"/>
            <a:gd name="connsiteY12" fmla="*/ 392206 h 392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707071" h="392206">
              <a:moveTo>
                <a:pt x="0" y="0"/>
              </a:moveTo>
              <a:cubicBezTo>
                <a:pt x="22412" y="3735"/>
                <a:pt x="44561" y="9743"/>
                <a:pt x="67235" y="11206"/>
              </a:cubicBezTo>
              <a:cubicBezTo>
                <a:pt x="160498" y="17223"/>
                <a:pt x="254360" y="13410"/>
                <a:pt x="347382" y="22412"/>
              </a:cubicBezTo>
              <a:cubicBezTo>
                <a:pt x="370896" y="24688"/>
                <a:pt x="392206" y="37353"/>
                <a:pt x="414618" y="44824"/>
              </a:cubicBezTo>
              <a:cubicBezTo>
                <a:pt x="452336" y="57396"/>
                <a:pt x="454284" y="56283"/>
                <a:pt x="493059" y="78441"/>
              </a:cubicBezTo>
              <a:cubicBezTo>
                <a:pt x="504752" y="85123"/>
                <a:pt x="514369" y="95383"/>
                <a:pt x="526676" y="100853"/>
              </a:cubicBezTo>
              <a:cubicBezTo>
                <a:pt x="548264" y="110448"/>
                <a:pt x="571500" y="115794"/>
                <a:pt x="593912" y="123265"/>
              </a:cubicBezTo>
              <a:lnTo>
                <a:pt x="627529" y="134471"/>
              </a:lnTo>
              <a:cubicBezTo>
                <a:pt x="631264" y="145677"/>
                <a:pt x="632999" y="157763"/>
                <a:pt x="638735" y="168088"/>
              </a:cubicBezTo>
              <a:cubicBezTo>
                <a:pt x="651816" y="191634"/>
                <a:pt x="683559" y="235324"/>
                <a:pt x="683559" y="235324"/>
              </a:cubicBezTo>
              <a:cubicBezTo>
                <a:pt x="687294" y="254000"/>
                <a:pt x="690146" y="272875"/>
                <a:pt x="694765" y="291353"/>
              </a:cubicBezTo>
              <a:cubicBezTo>
                <a:pt x="697630" y="302812"/>
                <a:pt x="704667" y="313231"/>
                <a:pt x="705971" y="324971"/>
              </a:cubicBezTo>
              <a:cubicBezTo>
                <a:pt x="708446" y="347246"/>
                <a:pt x="705971" y="369794"/>
                <a:pt x="705971" y="39220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168089</xdr:colOff>
      <xdr:row>3</xdr:row>
      <xdr:rowOff>201705</xdr:rowOff>
    </xdr:from>
    <xdr:to>
      <xdr:col>6</xdr:col>
      <xdr:colOff>448235</xdr:colOff>
      <xdr:row>21</xdr:row>
      <xdr:rowOff>78531</xdr:rowOff>
    </xdr:to>
    <xdr:sp macro="" textlink="">
      <xdr:nvSpPr>
        <xdr:cNvPr id="4" name="자유형: 도형 3">
          <a:extLst>
            <a:ext uri="{FF2B5EF4-FFF2-40B4-BE49-F238E27FC236}">
              <a16:creationId xmlns:a16="http://schemas.microsoft.com/office/drawing/2014/main" id="{9A468F96-B1D9-4D13-BADE-46360C1A4A72}"/>
            </a:ext>
          </a:extLst>
        </xdr:cNvPr>
        <xdr:cNvSpPr/>
      </xdr:nvSpPr>
      <xdr:spPr>
        <a:xfrm>
          <a:off x="2902324" y="627529"/>
          <a:ext cx="963705" cy="2857590"/>
        </a:xfrm>
        <a:custGeom>
          <a:avLst/>
          <a:gdLst>
            <a:gd name="connsiteX0" fmla="*/ 0 w 963705"/>
            <a:gd name="connsiteY0" fmla="*/ 0 h 2857590"/>
            <a:gd name="connsiteX1" fmla="*/ 280147 w 963705"/>
            <a:gd name="connsiteY1" fmla="*/ 11206 h 2857590"/>
            <a:gd name="connsiteX2" fmla="*/ 369794 w 963705"/>
            <a:gd name="connsiteY2" fmla="*/ 33618 h 2857590"/>
            <a:gd name="connsiteX3" fmla="*/ 437029 w 963705"/>
            <a:gd name="connsiteY3" fmla="*/ 56030 h 2857590"/>
            <a:gd name="connsiteX4" fmla="*/ 549088 w 963705"/>
            <a:gd name="connsiteY4" fmla="*/ 67236 h 2857590"/>
            <a:gd name="connsiteX5" fmla="*/ 661147 w 963705"/>
            <a:gd name="connsiteY5" fmla="*/ 100853 h 2857590"/>
            <a:gd name="connsiteX6" fmla="*/ 694764 w 963705"/>
            <a:gd name="connsiteY6" fmla="*/ 123265 h 2857590"/>
            <a:gd name="connsiteX7" fmla="*/ 728382 w 963705"/>
            <a:gd name="connsiteY7" fmla="*/ 134471 h 2857590"/>
            <a:gd name="connsiteX8" fmla="*/ 795617 w 963705"/>
            <a:gd name="connsiteY8" fmla="*/ 179295 h 2857590"/>
            <a:gd name="connsiteX9" fmla="*/ 818029 w 963705"/>
            <a:gd name="connsiteY9" fmla="*/ 212912 h 2857590"/>
            <a:gd name="connsiteX10" fmla="*/ 829235 w 963705"/>
            <a:gd name="connsiteY10" fmla="*/ 268942 h 2857590"/>
            <a:gd name="connsiteX11" fmla="*/ 840441 w 963705"/>
            <a:gd name="connsiteY11" fmla="*/ 302559 h 2857590"/>
            <a:gd name="connsiteX12" fmla="*/ 851647 w 963705"/>
            <a:gd name="connsiteY12" fmla="*/ 347383 h 2857590"/>
            <a:gd name="connsiteX13" fmla="*/ 874058 w 963705"/>
            <a:gd name="connsiteY13" fmla="*/ 414618 h 2857590"/>
            <a:gd name="connsiteX14" fmla="*/ 885264 w 963705"/>
            <a:gd name="connsiteY14" fmla="*/ 526677 h 2857590"/>
            <a:gd name="connsiteX15" fmla="*/ 907676 w 963705"/>
            <a:gd name="connsiteY15" fmla="*/ 605118 h 2857590"/>
            <a:gd name="connsiteX16" fmla="*/ 930088 w 963705"/>
            <a:gd name="connsiteY16" fmla="*/ 784412 h 2857590"/>
            <a:gd name="connsiteX17" fmla="*/ 941294 w 963705"/>
            <a:gd name="connsiteY17" fmla="*/ 840442 h 2857590"/>
            <a:gd name="connsiteX18" fmla="*/ 963705 w 963705"/>
            <a:gd name="connsiteY18" fmla="*/ 941295 h 2857590"/>
            <a:gd name="connsiteX19" fmla="*/ 952500 w 963705"/>
            <a:gd name="connsiteY19" fmla="*/ 1445559 h 2857590"/>
            <a:gd name="connsiteX20" fmla="*/ 941294 w 963705"/>
            <a:gd name="connsiteY20" fmla="*/ 1501589 h 2857590"/>
            <a:gd name="connsiteX21" fmla="*/ 930088 w 963705"/>
            <a:gd name="connsiteY21" fmla="*/ 1692089 h 2857590"/>
            <a:gd name="connsiteX22" fmla="*/ 907676 w 963705"/>
            <a:gd name="connsiteY22" fmla="*/ 1759324 h 2857590"/>
            <a:gd name="connsiteX23" fmla="*/ 896470 w 963705"/>
            <a:gd name="connsiteY23" fmla="*/ 1792942 h 2857590"/>
            <a:gd name="connsiteX24" fmla="*/ 885264 w 963705"/>
            <a:gd name="connsiteY24" fmla="*/ 1826559 h 2857590"/>
            <a:gd name="connsiteX25" fmla="*/ 862852 w 963705"/>
            <a:gd name="connsiteY25" fmla="*/ 1916206 h 2857590"/>
            <a:gd name="connsiteX26" fmla="*/ 818029 w 963705"/>
            <a:gd name="connsiteY26" fmla="*/ 2005853 h 2857590"/>
            <a:gd name="connsiteX27" fmla="*/ 806823 w 963705"/>
            <a:gd name="connsiteY27" fmla="*/ 2050677 h 2857590"/>
            <a:gd name="connsiteX28" fmla="*/ 795617 w 963705"/>
            <a:gd name="connsiteY28" fmla="*/ 2084295 h 2857590"/>
            <a:gd name="connsiteX29" fmla="*/ 784411 w 963705"/>
            <a:gd name="connsiteY29" fmla="*/ 2140324 h 2857590"/>
            <a:gd name="connsiteX30" fmla="*/ 762000 w 963705"/>
            <a:gd name="connsiteY30" fmla="*/ 2207559 h 2857590"/>
            <a:gd name="connsiteX31" fmla="*/ 750794 w 963705"/>
            <a:gd name="connsiteY31" fmla="*/ 2241177 h 2857590"/>
            <a:gd name="connsiteX32" fmla="*/ 705970 w 963705"/>
            <a:gd name="connsiteY32" fmla="*/ 2319618 h 2857590"/>
            <a:gd name="connsiteX33" fmla="*/ 694764 w 963705"/>
            <a:gd name="connsiteY33" fmla="*/ 2364442 h 2857590"/>
            <a:gd name="connsiteX34" fmla="*/ 672352 w 963705"/>
            <a:gd name="connsiteY34" fmla="*/ 2409265 h 2857590"/>
            <a:gd name="connsiteX35" fmla="*/ 649941 w 963705"/>
            <a:gd name="connsiteY35" fmla="*/ 2498912 h 2857590"/>
            <a:gd name="connsiteX36" fmla="*/ 638735 w 963705"/>
            <a:gd name="connsiteY36" fmla="*/ 2532530 h 2857590"/>
            <a:gd name="connsiteX37" fmla="*/ 616323 w 963705"/>
            <a:gd name="connsiteY37" fmla="*/ 2566147 h 2857590"/>
            <a:gd name="connsiteX38" fmla="*/ 560294 w 963705"/>
            <a:gd name="connsiteY38" fmla="*/ 2644589 h 2857590"/>
            <a:gd name="connsiteX39" fmla="*/ 526676 w 963705"/>
            <a:gd name="connsiteY39" fmla="*/ 2723030 h 2857590"/>
            <a:gd name="connsiteX40" fmla="*/ 504264 w 963705"/>
            <a:gd name="connsiteY40" fmla="*/ 2790265 h 2857590"/>
            <a:gd name="connsiteX41" fmla="*/ 493058 w 963705"/>
            <a:gd name="connsiteY41" fmla="*/ 2823883 h 2857590"/>
            <a:gd name="connsiteX42" fmla="*/ 470647 w 963705"/>
            <a:gd name="connsiteY42" fmla="*/ 2857500 h 28575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</a:cxnLst>
          <a:rect l="l" t="t" r="r" b="b"/>
          <a:pathLst>
            <a:path w="963705" h="2857590">
              <a:moveTo>
                <a:pt x="0" y="0"/>
              </a:moveTo>
              <a:cubicBezTo>
                <a:pt x="93382" y="3735"/>
                <a:pt x="187074" y="2745"/>
                <a:pt x="280147" y="11206"/>
              </a:cubicBezTo>
              <a:cubicBezTo>
                <a:pt x="310823" y="13995"/>
                <a:pt x="340573" y="23877"/>
                <a:pt x="369794" y="33618"/>
              </a:cubicBezTo>
              <a:cubicBezTo>
                <a:pt x="392206" y="41089"/>
                <a:pt x="413522" y="53679"/>
                <a:pt x="437029" y="56030"/>
              </a:cubicBezTo>
              <a:lnTo>
                <a:pt x="549088" y="67236"/>
              </a:lnTo>
              <a:cubicBezTo>
                <a:pt x="630934" y="94517"/>
                <a:pt x="593404" y="83917"/>
                <a:pt x="661147" y="100853"/>
              </a:cubicBezTo>
              <a:cubicBezTo>
                <a:pt x="672353" y="108324"/>
                <a:pt x="682718" y="117242"/>
                <a:pt x="694764" y="123265"/>
              </a:cubicBezTo>
              <a:cubicBezTo>
                <a:pt x="705329" y="128548"/>
                <a:pt x="718056" y="128734"/>
                <a:pt x="728382" y="134471"/>
              </a:cubicBezTo>
              <a:cubicBezTo>
                <a:pt x="751928" y="147552"/>
                <a:pt x="795617" y="179295"/>
                <a:pt x="795617" y="179295"/>
              </a:cubicBezTo>
              <a:cubicBezTo>
                <a:pt x="803088" y="190501"/>
                <a:pt x="813300" y="200302"/>
                <a:pt x="818029" y="212912"/>
              </a:cubicBezTo>
              <a:cubicBezTo>
                <a:pt x="824717" y="230746"/>
                <a:pt x="824615" y="250464"/>
                <a:pt x="829235" y="268942"/>
              </a:cubicBezTo>
              <a:cubicBezTo>
                <a:pt x="832100" y="280401"/>
                <a:pt x="837196" y="291202"/>
                <a:pt x="840441" y="302559"/>
              </a:cubicBezTo>
              <a:cubicBezTo>
                <a:pt x="844672" y="317368"/>
                <a:pt x="847222" y="332631"/>
                <a:pt x="851647" y="347383"/>
              </a:cubicBezTo>
              <a:cubicBezTo>
                <a:pt x="858435" y="370011"/>
                <a:pt x="874058" y="414618"/>
                <a:pt x="874058" y="414618"/>
              </a:cubicBezTo>
              <a:cubicBezTo>
                <a:pt x="877793" y="451971"/>
                <a:pt x="879955" y="489515"/>
                <a:pt x="885264" y="526677"/>
              </a:cubicBezTo>
              <a:cubicBezTo>
                <a:pt x="888781" y="551299"/>
                <a:pt x="899694" y="581172"/>
                <a:pt x="907676" y="605118"/>
              </a:cubicBezTo>
              <a:cubicBezTo>
                <a:pt x="914973" y="670794"/>
                <a:pt x="919428" y="720453"/>
                <a:pt x="930088" y="784412"/>
              </a:cubicBezTo>
              <a:cubicBezTo>
                <a:pt x="933219" y="803199"/>
                <a:pt x="937887" y="821703"/>
                <a:pt x="941294" y="840442"/>
              </a:cubicBezTo>
              <a:cubicBezTo>
                <a:pt x="957072" y="927218"/>
                <a:pt x="943949" y="882020"/>
                <a:pt x="963705" y="941295"/>
              </a:cubicBezTo>
              <a:cubicBezTo>
                <a:pt x="959970" y="1109383"/>
                <a:pt x="959220" y="1277564"/>
                <a:pt x="952500" y="1445559"/>
              </a:cubicBezTo>
              <a:cubicBezTo>
                <a:pt x="951739" y="1464590"/>
                <a:pt x="943018" y="1482621"/>
                <a:pt x="941294" y="1501589"/>
              </a:cubicBezTo>
              <a:cubicBezTo>
                <a:pt x="935535" y="1564938"/>
                <a:pt x="938315" y="1629014"/>
                <a:pt x="930088" y="1692089"/>
              </a:cubicBezTo>
              <a:cubicBezTo>
                <a:pt x="927032" y="1715515"/>
                <a:pt x="915147" y="1736912"/>
                <a:pt x="907676" y="1759324"/>
              </a:cubicBezTo>
              <a:lnTo>
                <a:pt x="896470" y="1792942"/>
              </a:lnTo>
              <a:cubicBezTo>
                <a:pt x="892735" y="1804148"/>
                <a:pt x="887580" y="1814977"/>
                <a:pt x="885264" y="1826559"/>
              </a:cubicBezTo>
              <a:cubicBezTo>
                <a:pt x="881001" y="1847873"/>
                <a:pt x="874339" y="1893232"/>
                <a:pt x="862852" y="1916206"/>
              </a:cubicBezTo>
              <a:cubicBezTo>
                <a:pt x="821678" y="1998556"/>
                <a:pt x="856803" y="1889533"/>
                <a:pt x="818029" y="2005853"/>
              </a:cubicBezTo>
              <a:cubicBezTo>
                <a:pt x="813159" y="2020464"/>
                <a:pt x="811054" y="2035868"/>
                <a:pt x="806823" y="2050677"/>
              </a:cubicBezTo>
              <a:cubicBezTo>
                <a:pt x="803578" y="2062035"/>
                <a:pt x="798482" y="2072836"/>
                <a:pt x="795617" y="2084295"/>
              </a:cubicBezTo>
              <a:cubicBezTo>
                <a:pt x="790998" y="2102773"/>
                <a:pt x="789422" y="2121949"/>
                <a:pt x="784411" y="2140324"/>
              </a:cubicBezTo>
              <a:cubicBezTo>
                <a:pt x="778195" y="2163116"/>
                <a:pt x="769470" y="2185147"/>
                <a:pt x="762000" y="2207559"/>
              </a:cubicBezTo>
              <a:cubicBezTo>
                <a:pt x="758265" y="2218765"/>
                <a:pt x="757346" y="2231349"/>
                <a:pt x="750794" y="2241177"/>
              </a:cubicBezTo>
              <a:cubicBezTo>
                <a:pt x="719116" y="2288694"/>
                <a:pt x="734405" y="2262749"/>
                <a:pt x="705970" y="2319618"/>
              </a:cubicBezTo>
              <a:cubicBezTo>
                <a:pt x="702235" y="2334559"/>
                <a:pt x="700172" y="2350021"/>
                <a:pt x="694764" y="2364442"/>
              </a:cubicBezTo>
              <a:cubicBezTo>
                <a:pt x="688899" y="2380083"/>
                <a:pt x="677634" y="2393418"/>
                <a:pt x="672352" y="2409265"/>
              </a:cubicBezTo>
              <a:cubicBezTo>
                <a:pt x="662612" y="2438486"/>
                <a:pt x="659681" y="2469691"/>
                <a:pt x="649941" y="2498912"/>
              </a:cubicBezTo>
              <a:cubicBezTo>
                <a:pt x="646206" y="2510118"/>
                <a:pt x="644018" y="2521965"/>
                <a:pt x="638735" y="2532530"/>
              </a:cubicBezTo>
              <a:cubicBezTo>
                <a:pt x="632712" y="2544576"/>
                <a:pt x="623005" y="2554454"/>
                <a:pt x="616323" y="2566147"/>
              </a:cubicBezTo>
              <a:cubicBezTo>
                <a:pt x="576989" y="2634980"/>
                <a:pt x="615053" y="2589829"/>
                <a:pt x="560294" y="2644589"/>
              </a:cubicBezTo>
              <a:cubicBezTo>
                <a:pt x="530651" y="2763158"/>
                <a:pt x="570897" y="2623533"/>
                <a:pt x="526676" y="2723030"/>
              </a:cubicBezTo>
              <a:cubicBezTo>
                <a:pt x="517081" y="2744618"/>
                <a:pt x="511735" y="2767853"/>
                <a:pt x="504264" y="2790265"/>
              </a:cubicBezTo>
              <a:lnTo>
                <a:pt x="493058" y="2823883"/>
              </a:lnTo>
              <a:cubicBezTo>
                <a:pt x="480671" y="2861043"/>
                <a:pt x="493664" y="2857500"/>
                <a:pt x="470647" y="28575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zoomScale="85" zoomScaleNormal="85" workbookViewId="0">
      <selection activeCell="B25" sqref="B25"/>
    </sheetView>
  </sheetViews>
  <sheetFormatPr defaultRowHeight="16.5" x14ac:dyDescent="0.3"/>
  <cols>
    <col min="5" max="5" width="10.375" bestFit="1" customWidth="1"/>
  </cols>
  <sheetData>
    <row r="2" spans="2:11" x14ac:dyDescent="0.3">
      <c r="B2" s="4" t="s">
        <v>42</v>
      </c>
      <c r="C2" s="4"/>
      <c r="D2" s="4"/>
      <c r="E2" s="4"/>
      <c r="F2" s="4"/>
      <c r="G2" s="4"/>
      <c r="H2" s="4" t="s">
        <v>43</v>
      </c>
      <c r="I2" s="4"/>
      <c r="J2" s="4"/>
      <c r="K2" s="4"/>
    </row>
    <row r="3" spans="2:11" x14ac:dyDescent="0.3">
      <c r="B3" s="4"/>
      <c r="C3" s="5" t="s">
        <v>6</v>
      </c>
      <c r="D3" s="5" t="s">
        <v>7</v>
      </c>
      <c r="E3" s="4"/>
      <c r="F3" s="4"/>
      <c r="G3" s="4"/>
      <c r="H3" s="4"/>
      <c r="I3" s="5" t="s">
        <v>0</v>
      </c>
      <c r="J3" s="5" t="s">
        <v>8</v>
      </c>
      <c r="K3" s="4"/>
    </row>
    <row r="4" spans="2:11" x14ac:dyDescent="0.3">
      <c r="B4" s="4"/>
      <c r="C4" s="5">
        <v>0.6</v>
      </c>
      <c r="D4" s="5">
        <v>0.4</v>
      </c>
      <c r="E4" s="4"/>
      <c r="F4" s="4"/>
      <c r="G4" s="4"/>
      <c r="H4" s="4"/>
      <c r="I4" s="5">
        <v>0.7</v>
      </c>
      <c r="J4" s="5">
        <v>0.3</v>
      </c>
      <c r="K4" s="4"/>
    </row>
    <row r="5" spans="2:11" x14ac:dyDescent="0.3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3">
      <c r="B6" s="4" t="s">
        <v>47</v>
      </c>
      <c r="C6" s="4"/>
      <c r="D6" s="4"/>
      <c r="E6" s="4"/>
      <c r="F6" s="4"/>
      <c r="G6" s="4"/>
      <c r="H6" s="4" t="s">
        <v>63</v>
      </c>
      <c r="I6" s="4"/>
      <c r="J6" s="4"/>
      <c r="K6" s="4"/>
    </row>
    <row r="7" spans="2:11" x14ac:dyDescent="0.3">
      <c r="B7" s="4"/>
      <c r="C7" s="5"/>
      <c r="D7" s="5" t="s">
        <v>9</v>
      </c>
      <c r="E7" s="5" t="s">
        <v>2</v>
      </c>
      <c r="F7" s="5" t="s">
        <v>10</v>
      </c>
      <c r="G7" s="4"/>
      <c r="H7" s="4"/>
      <c r="I7" s="5"/>
      <c r="J7" s="5" t="s">
        <v>15</v>
      </c>
      <c r="K7" s="5" t="s">
        <v>16</v>
      </c>
    </row>
    <row r="8" spans="2:11" x14ac:dyDescent="0.3">
      <c r="B8" s="4"/>
      <c r="C8" s="5" t="s">
        <v>11</v>
      </c>
      <c r="D8" s="5">
        <v>0.3</v>
      </c>
      <c r="E8" s="5">
        <v>0.4</v>
      </c>
      <c r="F8" s="5">
        <v>0.3</v>
      </c>
      <c r="G8" s="4"/>
      <c r="H8" s="4"/>
      <c r="I8" s="5" t="s">
        <v>17</v>
      </c>
      <c r="J8" s="5">
        <v>0.95</v>
      </c>
      <c r="K8" s="5">
        <v>0.05</v>
      </c>
    </row>
    <row r="9" spans="2:11" x14ac:dyDescent="0.3">
      <c r="B9" s="4"/>
      <c r="C9" s="5" t="s">
        <v>12</v>
      </c>
      <c r="D9" s="5">
        <v>0.05</v>
      </c>
      <c r="E9" s="5">
        <v>0.25</v>
      </c>
      <c r="F9" s="5">
        <v>0.7</v>
      </c>
      <c r="G9" s="4"/>
      <c r="H9" s="4"/>
      <c r="I9" s="5" t="s">
        <v>18</v>
      </c>
      <c r="J9" s="5">
        <v>0.2</v>
      </c>
      <c r="K9" s="5">
        <v>0.8</v>
      </c>
    </row>
    <row r="10" spans="2:11" x14ac:dyDescent="0.3">
      <c r="B10" s="4"/>
      <c r="C10" s="5" t="s">
        <v>13</v>
      </c>
      <c r="D10" s="5">
        <v>0.9</v>
      </c>
      <c r="E10" s="5">
        <v>0.08</v>
      </c>
      <c r="F10" s="5">
        <v>0.02</v>
      </c>
      <c r="G10" s="4"/>
      <c r="H10" s="4"/>
      <c r="I10" s="4"/>
      <c r="J10" s="4"/>
      <c r="K10" s="4"/>
    </row>
    <row r="11" spans="2:11" x14ac:dyDescent="0.3">
      <c r="B11" s="4"/>
      <c r="C11" s="5" t="s">
        <v>14</v>
      </c>
      <c r="D11" s="5">
        <v>0.5</v>
      </c>
      <c r="E11" s="5">
        <v>0.3</v>
      </c>
      <c r="F11" s="5">
        <v>0.2</v>
      </c>
      <c r="G11" s="4"/>
      <c r="H11" s="4"/>
      <c r="I11" s="4"/>
      <c r="J11" s="4"/>
      <c r="K11" s="4"/>
    </row>
    <row r="12" spans="2:1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2:11" x14ac:dyDescent="0.3">
      <c r="B13" s="4" t="s">
        <v>46</v>
      </c>
      <c r="C13" s="4"/>
      <c r="D13" s="4"/>
      <c r="E13" s="4"/>
      <c r="F13" s="4"/>
      <c r="G13" s="4"/>
      <c r="H13" s="4"/>
      <c r="I13" s="4"/>
      <c r="J13" s="4"/>
      <c r="K13" s="4"/>
    </row>
    <row r="14" spans="2:11" x14ac:dyDescent="0.3">
      <c r="B14" s="4"/>
      <c r="C14" s="5"/>
      <c r="D14" s="5" t="s">
        <v>19</v>
      </c>
      <c r="E14" s="5" t="s">
        <v>20</v>
      </c>
      <c r="F14" s="4"/>
      <c r="G14" s="4"/>
      <c r="H14" s="4"/>
      <c r="I14" s="4"/>
      <c r="J14" s="4"/>
      <c r="K14" s="4"/>
    </row>
    <row r="15" spans="2:11" x14ac:dyDescent="0.3">
      <c r="B15" s="4"/>
      <c r="C15" s="5" t="s">
        <v>21</v>
      </c>
      <c r="D15" s="5">
        <v>0.1</v>
      </c>
      <c r="E15" s="5">
        <v>0.9</v>
      </c>
      <c r="F15" s="4"/>
      <c r="G15" s="4"/>
      <c r="H15" s="4"/>
      <c r="I15" s="4"/>
      <c r="J15" s="4"/>
      <c r="K15" s="4"/>
    </row>
    <row r="16" spans="2:11" x14ac:dyDescent="0.3">
      <c r="B16" s="4"/>
      <c r="C16" s="5" t="s">
        <v>22</v>
      </c>
      <c r="D16" s="5">
        <v>0.4</v>
      </c>
      <c r="E16" s="5">
        <v>0.6</v>
      </c>
      <c r="F16" s="4"/>
      <c r="G16" s="4"/>
      <c r="H16" s="4"/>
      <c r="I16" s="4"/>
      <c r="J16" s="4"/>
      <c r="K16" s="4"/>
    </row>
    <row r="17" spans="2:15" x14ac:dyDescent="0.3">
      <c r="B17" s="4"/>
      <c r="C17" s="5" t="s">
        <v>3</v>
      </c>
      <c r="D17" s="5">
        <v>0.99</v>
      </c>
      <c r="E17" s="5">
        <v>0.01</v>
      </c>
      <c r="F17" s="4"/>
      <c r="G17" s="4"/>
      <c r="H17" s="4"/>
      <c r="I17" s="4"/>
      <c r="J17" s="4"/>
      <c r="K17" s="4"/>
    </row>
    <row r="18" spans="2:15" x14ac:dyDescent="0.3">
      <c r="B18" s="4"/>
      <c r="C18" s="6"/>
      <c r="D18" s="6"/>
      <c r="E18" s="6"/>
      <c r="F18" s="4"/>
      <c r="G18" s="4"/>
      <c r="H18" s="4"/>
      <c r="I18" s="4"/>
      <c r="J18" s="4"/>
      <c r="K18" s="4"/>
    </row>
    <row r="19" spans="2:15" x14ac:dyDescent="0.3">
      <c r="B19" s="4"/>
      <c r="C19" s="6"/>
      <c r="D19" s="6"/>
      <c r="E19" s="6"/>
      <c r="F19" s="4"/>
      <c r="G19" s="4"/>
      <c r="H19" s="4"/>
      <c r="I19" s="4"/>
      <c r="J19" s="4"/>
      <c r="K19" s="4"/>
    </row>
    <row r="20" spans="2:15" x14ac:dyDescent="0.3">
      <c r="C20" s="3"/>
      <c r="D20" s="3"/>
      <c r="E20" s="3"/>
    </row>
    <row r="22" spans="2:15" x14ac:dyDescent="0.3">
      <c r="B22" t="s">
        <v>44</v>
      </c>
    </row>
    <row r="23" spans="2:15" x14ac:dyDescent="0.3">
      <c r="C23" s="1"/>
      <c r="D23" s="1" t="s">
        <v>23</v>
      </c>
      <c r="E23" s="1" t="s">
        <v>25</v>
      </c>
      <c r="F23" s="1" t="s">
        <v>26</v>
      </c>
      <c r="G23" s="1" t="s">
        <v>27</v>
      </c>
      <c r="H23" s="1" t="s">
        <v>28</v>
      </c>
      <c r="I23" s="1" t="s">
        <v>29</v>
      </c>
    </row>
    <row r="24" spans="2:15" x14ac:dyDescent="0.3">
      <c r="C24" s="1" t="s">
        <v>0</v>
      </c>
      <c r="D24" s="1">
        <f>D8*C4</f>
        <v>0.18</v>
      </c>
      <c r="E24" s="1">
        <f>D9*D4</f>
        <v>2.0000000000000004E-2</v>
      </c>
      <c r="F24" s="1">
        <f>E8*C4</f>
        <v>0.24</v>
      </c>
      <c r="G24" s="1">
        <f>E9*D4</f>
        <v>0.1</v>
      </c>
      <c r="H24" s="1">
        <f>F8*C4</f>
        <v>0.18</v>
      </c>
      <c r="I24" s="1">
        <f>F9*D4</f>
        <v>0.27999999999999997</v>
      </c>
    </row>
    <row r="25" spans="2:15" x14ac:dyDescent="0.3">
      <c r="C25" s="1" t="s">
        <v>4</v>
      </c>
      <c r="D25" s="1">
        <f>D10*C4</f>
        <v>0.54</v>
      </c>
      <c r="E25" s="1">
        <f>D11*D4</f>
        <v>0.2</v>
      </c>
      <c r="F25" s="1">
        <f>E10*C4</f>
        <v>4.8000000000000001E-2</v>
      </c>
      <c r="G25" s="1">
        <f>E11*D4</f>
        <v>0.12</v>
      </c>
      <c r="H25" s="1">
        <f>F10*C4</f>
        <v>1.2E-2</v>
      </c>
      <c r="I25" s="1">
        <f>F11*D4</f>
        <v>8.0000000000000016E-2</v>
      </c>
    </row>
    <row r="27" spans="2:15" x14ac:dyDescent="0.3">
      <c r="B27" t="s">
        <v>45</v>
      </c>
    </row>
    <row r="28" spans="2:15" x14ac:dyDescent="0.3"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41</v>
      </c>
    </row>
    <row r="29" spans="2:15" x14ac:dyDescent="0.3">
      <c r="C29" s="1">
        <f>D24*$I$4</f>
        <v>0.126</v>
      </c>
      <c r="D29" s="1">
        <f t="shared" ref="D29:G29" si="0">E24*$I$4</f>
        <v>1.4000000000000002E-2</v>
      </c>
      <c r="E29" s="1">
        <f t="shared" si="0"/>
        <v>0.16799999999999998</v>
      </c>
      <c r="F29" s="1">
        <f t="shared" si="0"/>
        <v>6.9999999999999993E-2</v>
      </c>
      <c r="G29" s="1">
        <f t="shared" si="0"/>
        <v>0.126</v>
      </c>
      <c r="H29" s="1">
        <f>I24*$I$4</f>
        <v>0.19599999999999998</v>
      </c>
      <c r="I29" s="1">
        <f>D25*$J$4</f>
        <v>0.16200000000000001</v>
      </c>
      <c r="J29" s="1">
        <f t="shared" ref="J29:N29" si="1">E25*$J$4</f>
        <v>0.06</v>
      </c>
      <c r="K29" s="1">
        <f t="shared" si="1"/>
        <v>1.44E-2</v>
      </c>
      <c r="L29" s="1">
        <f t="shared" si="1"/>
        <v>3.5999999999999997E-2</v>
      </c>
      <c r="M29" s="1">
        <f t="shared" si="1"/>
        <v>3.5999999999999999E-3</v>
      </c>
      <c r="N29" s="1">
        <f t="shared" si="1"/>
        <v>2.4000000000000004E-2</v>
      </c>
    </row>
    <row r="31" spans="2:15" x14ac:dyDescent="0.3">
      <c r="B31" t="s">
        <v>48</v>
      </c>
    </row>
    <row r="32" spans="2:15" x14ac:dyDescent="0.3">
      <c r="C32" s="1"/>
      <c r="D32" s="1" t="s">
        <v>49</v>
      </c>
      <c r="E32" s="1" t="s">
        <v>50</v>
      </c>
      <c r="F32" s="1" t="s">
        <v>51</v>
      </c>
      <c r="G32" s="1" t="s">
        <v>52</v>
      </c>
      <c r="H32" s="1" t="s">
        <v>53</v>
      </c>
      <c r="I32" s="1" t="s">
        <v>54</v>
      </c>
      <c r="J32" s="1" t="s">
        <v>60</v>
      </c>
      <c r="K32" s="1" t="s">
        <v>61</v>
      </c>
      <c r="L32" s="1" t="s">
        <v>62</v>
      </c>
      <c r="M32" s="1" t="s">
        <v>57</v>
      </c>
      <c r="N32" s="1" t="s">
        <v>58</v>
      </c>
      <c r="O32" s="1" t="s">
        <v>59</v>
      </c>
    </row>
    <row r="33" spans="2:15" x14ac:dyDescent="0.3">
      <c r="C33" s="1" t="s">
        <v>55</v>
      </c>
      <c r="D33" s="1">
        <f>D24*$D$15</f>
        <v>1.7999999999999999E-2</v>
      </c>
      <c r="E33" s="1">
        <f>E24*$D$15</f>
        <v>2.0000000000000005E-3</v>
      </c>
      <c r="F33" s="1">
        <f>F24*$D$16</f>
        <v>9.6000000000000002E-2</v>
      </c>
      <c r="G33" s="1">
        <f>G24*$D$16</f>
        <v>4.0000000000000008E-2</v>
      </c>
      <c r="H33" s="1">
        <f>H24*$D$17</f>
        <v>0.1782</v>
      </c>
      <c r="I33" s="1">
        <f>I24*$D$17</f>
        <v>0.27719999999999995</v>
      </c>
      <c r="J33" s="1">
        <f>D24*$E$15</f>
        <v>0.16200000000000001</v>
      </c>
      <c r="K33" s="1">
        <f>E24*$E$15</f>
        <v>1.8000000000000006E-2</v>
      </c>
      <c r="L33" s="1">
        <f>F24*$E$16</f>
        <v>0.14399999999999999</v>
      </c>
      <c r="M33" s="1">
        <f>G24*$E$16</f>
        <v>0.06</v>
      </c>
      <c r="N33" s="1">
        <f>H24*$E$17</f>
        <v>1.8E-3</v>
      </c>
      <c r="O33" s="1">
        <f>I24*$E$17</f>
        <v>2.8E-3</v>
      </c>
    </row>
    <row r="34" spans="2:15" x14ac:dyDescent="0.3">
      <c r="C34" s="1" t="s">
        <v>1</v>
      </c>
      <c r="D34" s="1">
        <f>D25*$D$15</f>
        <v>5.4000000000000006E-2</v>
      </c>
      <c r="E34" s="1">
        <f>E25*$D$15</f>
        <v>2.0000000000000004E-2</v>
      </c>
      <c r="F34" s="1">
        <f>F25*$D$16</f>
        <v>1.9200000000000002E-2</v>
      </c>
      <c r="G34" s="1">
        <f>G25*$D$16</f>
        <v>4.8000000000000001E-2</v>
      </c>
      <c r="H34" s="1">
        <f>H25*$D$17</f>
        <v>1.188E-2</v>
      </c>
      <c r="I34" s="1">
        <f>I25*$D$17</f>
        <v>7.920000000000002E-2</v>
      </c>
      <c r="J34" s="1">
        <f>D25*$E$15</f>
        <v>0.48600000000000004</v>
      </c>
      <c r="K34" s="1">
        <f>E25*$E$15</f>
        <v>0.18000000000000002</v>
      </c>
      <c r="L34" s="1">
        <f>F25*$E$16</f>
        <v>2.8799999999999999E-2</v>
      </c>
      <c r="M34" s="1">
        <f>G25*$E$16</f>
        <v>7.1999999999999995E-2</v>
      </c>
      <c r="N34" s="1">
        <f>H25*$E$17</f>
        <v>1.2E-4</v>
      </c>
      <c r="O34" s="1">
        <f>I25*$E$17</f>
        <v>8.0000000000000015E-4</v>
      </c>
    </row>
    <row r="36" spans="2:15" x14ac:dyDescent="0.3">
      <c r="B36" t="s">
        <v>64</v>
      </c>
    </row>
    <row r="37" spans="2:15" x14ac:dyDescent="0.3">
      <c r="C37" s="1"/>
      <c r="D37" s="1" t="s">
        <v>56</v>
      </c>
      <c r="E37" s="1" t="s">
        <v>20</v>
      </c>
    </row>
    <row r="38" spans="2:15" x14ac:dyDescent="0.3">
      <c r="C38" s="1" t="s">
        <v>17</v>
      </c>
      <c r="D38" s="1">
        <f>SUM(D33:I33)</f>
        <v>0.61139999999999994</v>
      </c>
      <c r="E38" s="2">
        <f>SUM(J33:O33)</f>
        <v>0.38860000000000006</v>
      </c>
    </row>
    <row r="39" spans="2:15" x14ac:dyDescent="0.3">
      <c r="C39" s="1" t="s">
        <v>4</v>
      </c>
      <c r="D39" s="1">
        <f>SUM(D34:I34)</f>
        <v>0.23228000000000001</v>
      </c>
      <c r="E39" s="1">
        <f>SUM(J34:O34)</f>
        <v>0.76772000000000007</v>
      </c>
    </row>
    <row r="41" spans="2:15" x14ac:dyDescent="0.3">
      <c r="B41" t="s">
        <v>65</v>
      </c>
      <c r="C41" t="s">
        <v>24</v>
      </c>
      <c r="D41" t="s">
        <v>22</v>
      </c>
      <c r="E41" t="s">
        <v>10</v>
      </c>
    </row>
    <row r="42" spans="2:15" x14ac:dyDescent="0.3">
      <c r="C42">
        <f>SUM(D8:D11)/SUM(D8:F11)</f>
        <v>0.4375</v>
      </c>
      <c r="D42">
        <f>SUM(E8:E11)/SUM(D8:F11)</f>
        <v>0.25750000000000001</v>
      </c>
      <c r="E42">
        <f>SUM(F8:F11)/SUM(D8:F11)</f>
        <v>0.30499999999999999</v>
      </c>
    </row>
    <row r="44" spans="2:15" x14ac:dyDescent="0.3">
      <c r="B44" t="s">
        <v>66</v>
      </c>
    </row>
    <row r="45" spans="2:15" x14ac:dyDescent="0.3">
      <c r="C45" t="s">
        <v>23</v>
      </c>
      <c r="D45" t="s">
        <v>25</v>
      </c>
      <c r="E45" t="s">
        <v>67</v>
      </c>
      <c r="F45" t="s">
        <v>68</v>
      </c>
      <c r="G45" t="s">
        <v>28</v>
      </c>
      <c r="H45" t="s">
        <v>29</v>
      </c>
    </row>
    <row r="46" spans="2:15" x14ac:dyDescent="0.3">
      <c r="C46">
        <f t="shared" ref="C46:H46" si="2">C29+I29</f>
        <v>0.28800000000000003</v>
      </c>
      <c r="D46">
        <f t="shared" si="2"/>
        <v>7.3999999999999996E-2</v>
      </c>
      <c r="E46">
        <f t="shared" si="2"/>
        <v>0.18239999999999998</v>
      </c>
      <c r="F46">
        <f t="shared" si="2"/>
        <v>0.10599999999999998</v>
      </c>
      <c r="G46">
        <f t="shared" si="2"/>
        <v>0.12959999999999999</v>
      </c>
      <c r="H46">
        <f t="shared" si="2"/>
        <v>0.21999999999999997</v>
      </c>
    </row>
    <row r="48" spans="2:15" x14ac:dyDescent="0.3">
      <c r="B48" t="s">
        <v>69</v>
      </c>
    </row>
    <row r="49" spans="2:16" x14ac:dyDescent="0.3">
      <c r="C49" s="8" t="s">
        <v>70</v>
      </c>
      <c r="D49" s="1" t="s">
        <v>71</v>
      </c>
      <c r="E49" s="9"/>
      <c r="F49" s="9"/>
      <c r="G49" s="9"/>
    </row>
    <row r="50" spans="2:16" x14ac:dyDescent="0.3">
      <c r="B50" t="s">
        <v>5</v>
      </c>
      <c r="C50" s="8">
        <f>C46/(C46+D46)</f>
        <v>0.79558011049723754</v>
      </c>
      <c r="D50" s="1">
        <f>D46/(C46+D46)</f>
        <v>0.20441988950276241</v>
      </c>
      <c r="E50" s="9"/>
      <c r="F50" s="9"/>
      <c r="G50" s="9"/>
    </row>
    <row r="51" spans="2:16" x14ac:dyDescent="0.3">
      <c r="B51" t="s">
        <v>2</v>
      </c>
      <c r="C51" s="8">
        <f>E46/(E46+F46)</f>
        <v>0.63245492371705958</v>
      </c>
      <c r="D51" s="1">
        <f>F46/(E46+F46)</f>
        <v>0.36754507628294031</v>
      </c>
      <c r="E51" s="9"/>
      <c r="F51" s="9"/>
      <c r="G51" s="9"/>
    </row>
    <row r="52" spans="2:16" x14ac:dyDescent="0.3">
      <c r="B52" t="s">
        <v>3</v>
      </c>
      <c r="C52" s="8">
        <f>G46/(G46+H46)</f>
        <v>0.37070938215102978</v>
      </c>
      <c r="D52" s="2">
        <f>H46/(G46+H46)</f>
        <v>0.62929061784897022</v>
      </c>
      <c r="E52" s="9"/>
      <c r="F52" s="9"/>
      <c r="G52" s="9"/>
    </row>
    <row r="56" spans="2:16" x14ac:dyDescent="0.3">
      <c r="B56" t="s">
        <v>72</v>
      </c>
      <c r="H56" t="s">
        <v>79</v>
      </c>
      <c r="N56" t="s">
        <v>83</v>
      </c>
    </row>
    <row r="57" spans="2:16" x14ac:dyDescent="0.3">
      <c r="C57" s="1" t="s">
        <v>73</v>
      </c>
      <c r="D57" s="1" t="s">
        <v>74</v>
      </c>
      <c r="E57" s="1" t="s">
        <v>75</v>
      </c>
      <c r="F57" s="1" t="s">
        <v>76</v>
      </c>
      <c r="I57" s="1" t="s">
        <v>80</v>
      </c>
      <c r="J57" s="1" t="s">
        <v>81</v>
      </c>
      <c r="K57" s="1" t="s">
        <v>87</v>
      </c>
      <c r="L57" s="7" t="s">
        <v>88</v>
      </c>
      <c r="O57" s="1" t="s">
        <v>82</v>
      </c>
      <c r="P57" s="1">
        <f>SUM(K58:K60)</f>
        <v>0.94999999999999984</v>
      </c>
    </row>
    <row r="58" spans="2:16" x14ac:dyDescent="0.3">
      <c r="C58" s="1" t="s">
        <v>0</v>
      </c>
      <c r="D58" s="1" t="s">
        <v>77</v>
      </c>
      <c r="E58" s="1" t="s">
        <v>5</v>
      </c>
      <c r="F58" s="1">
        <v>0.114</v>
      </c>
      <c r="I58" s="1" t="s">
        <v>77</v>
      </c>
      <c r="J58" s="1" t="s">
        <v>5</v>
      </c>
      <c r="K58" s="1">
        <f>F58/SUM($F$58:$F$63)</f>
        <v>0.18999999999999997</v>
      </c>
      <c r="L58" s="1">
        <f>$P$57*P61</f>
        <v>0.18999999999999995</v>
      </c>
      <c r="O58" s="1" t="s">
        <v>84</v>
      </c>
      <c r="P58" s="1">
        <f>SUM(K61:K63)</f>
        <v>4.9999999999999989E-2</v>
      </c>
    </row>
    <row r="59" spans="2:16" x14ac:dyDescent="0.3">
      <c r="C59" s="1" t="s">
        <v>0</v>
      </c>
      <c r="D59" s="1" t="s">
        <v>77</v>
      </c>
      <c r="E59" s="1" t="s">
        <v>2</v>
      </c>
      <c r="F59" s="1">
        <v>0.1938</v>
      </c>
      <c r="I59" s="1" t="s">
        <v>77</v>
      </c>
      <c r="J59" s="1" t="s">
        <v>2</v>
      </c>
      <c r="K59" s="1">
        <f t="shared" ref="K59:K63" si="3">F59/SUM($F$58:$F$63)</f>
        <v>0.32299999999999995</v>
      </c>
      <c r="L59" s="1">
        <f t="shared" ref="L59:L60" si="4">$P$57*P62</f>
        <v>0.3229999999999999</v>
      </c>
    </row>
    <row r="60" spans="2:16" x14ac:dyDescent="0.3">
      <c r="C60" s="1" t="s">
        <v>0</v>
      </c>
      <c r="D60" s="1" t="s">
        <v>77</v>
      </c>
      <c r="E60" s="1" t="s">
        <v>3</v>
      </c>
      <c r="F60" s="1">
        <v>0.26219999999999999</v>
      </c>
      <c r="I60" s="1" t="s">
        <v>77</v>
      </c>
      <c r="J60" s="1" t="s">
        <v>3</v>
      </c>
      <c r="K60" s="1">
        <f t="shared" si="3"/>
        <v>0.43699999999999994</v>
      </c>
      <c r="L60" s="1">
        <f t="shared" si="4"/>
        <v>0.43699999999999989</v>
      </c>
      <c r="N60" t="s">
        <v>85</v>
      </c>
    </row>
    <row r="61" spans="2:16" x14ac:dyDescent="0.3">
      <c r="C61" s="1" t="s">
        <v>0</v>
      </c>
      <c r="D61" s="1" t="s">
        <v>78</v>
      </c>
      <c r="E61" s="1" t="s">
        <v>5</v>
      </c>
      <c r="F61" s="1">
        <v>6.0000000000000001E-3</v>
      </c>
      <c r="I61" s="1" t="s">
        <v>78</v>
      </c>
      <c r="J61" s="1" t="s">
        <v>5</v>
      </c>
      <c r="K61" s="1">
        <f t="shared" si="3"/>
        <v>9.9999999999999985E-3</v>
      </c>
      <c r="L61" s="1">
        <f>$P$58*P61</f>
        <v>9.9999999999999967E-3</v>
      </c>
      <c r="O61" s="1" t="s">
        <v>5</v>
      </c>
      <c r="P61" s="1">
        <f>K58+K61</f>
        <v>0.19999999999999998</v>
      </c>
    </row>
    <row r="62" spans="2:16" x14ac:dyDescent="0.3">
      <c r="C62" s="1" t="s">
        <v>0</v>
      </c>
      <c r="D62" s="1" t="s">
        <v>78</v>
      </c>
      <c r="E62" s="1" t="s">
        <v>2</v>
      </c>
      <c r="F62" s="1">
        <v>1.0200000000000001E-2</v>
      </c>
      <c r="I62" s="1" t="s">
        <v>78</v>
      </c>
      <c r="J62" s="1" t="s">
        <v>2</v>
      </c>
      <c r="K62" s="1">
        <f t="shared" si="3"/>
        <v>1.6999999999999998E-2</v>
      </c>
      <c r="L62" s="1">
        <f t="shared" ref="L62:L63" si="5">$P$58*P62</f>
        <v>1.6999999999999994E-2</v>
      </c>
      <c r="O62" s="1" t="s">
        <v>22</v>
      </c>
      <c r="P62" s="1">
        <f>K59+K62</f>
        <v>0.33999999999999997</v>
      </c>
    </row>
    <row r="63" spans="2:16" x14ac:dyDescent="0.3">
      <c r="C63" s="1" t="s">
        <v>0</v>
      </c>
      <c r="D63" s="1" t="s">
        <v>78</v>
      </c>
      <c r="E63" s="1" t="s">
        <v>3</v>
      </c>
      <c r="F63" s="1">
        <v>1.38E-2</v>
      </c>
      <c r="I63" s="1" t="s">
        <v>78</v>
      </c>
      <c r="J63" s="1" t="s">
        <v>3</v>
      </c>
      <c r="K63" s="1">
        <f t="shared" si="3"/>
        <v>2.2999999999999996E-2</v>
      </c>
      <c r="L63" s="1">
        <f t="shared" si="5"/>
        <v>2.2999999999999993E-2</v>
      </c>
      <c r="O63" s="1" t="s">
        <v>86</v>
      </c>
      <c r="P63" s="1">
        <f>K60+K63</f>
        <v>0.45999999999999996</v>
      </c>
    </row>
    <row r="64" spans="2:16" x14ac:dyDescent="0.3">
      <c r="C64" s="1" t="s">
        <v>4</v>
      </c>
      <c r="D64" s="1" t="s">
        <v>77</v>
      </c>
      <c r="E64" s="1" t="s">
        <v>5</v>
      </c>
      <c r="F64" s="1">
        <v>0.252</v>
      </c>
    </row>
    <row r="65" spans="3:6" x14ac:dyDescent="0.3">
      <c r="C65" s="1" t="s">
        <v>4</v>
      </c>
      <c r="D65" s="1" t="s">
        <v>77</v>
      </c>
      <c r="E65" s="1" t="s">
        <v>2</v>
      </c>
      <c r="F65" s="1">
        <v>2.24E-2</v>
      </c>
    </row>
    <row r="66" spans="3:6" x14ac:dyDescent="0.3">
      <c r="C66" s="1" t="s">
        <v>4</v>
      </c>
      <c r="D66" s="1" t="s">
        <v>77</v>
      </c>
      <c r="E66" s="1" t="s">
        <v>3</v>
      </c>
      <c r="F66" s="1">
        <v>5.5999999999999999E-3</v>
      </c>
    </row>
    <row r="67" spans="3:6" x14ac:dyDescent="0.3">
      <c r="C67" s="1" t="s">
        <v>4</v>
      </c>
      <c r="D67" s="1" t="s">
        <v>78</v>
      </c>
      <c r="E67" s="1" t="s">
        <v>5</v>
      </c>
      <c r="F67" s="1">
        <v>0.108</v>
      </c>
    </row>
    <row r="68" spans="3:6" x14ac:dyDescent="0.3">
      <c r="C68" s="1" t="s">
        <v>4</v>
      </c>
      <c r="D68" s="1" t="s">
        <v>78</v>
      </c>
      <c r="E68" s="1" t="s">
        <v>2</v>
      </c>
      <c r="F68" s="1">
        <v>9.5999999999999992E-3</v>
      </c>
    </row>
    <row r="69" spans="3:6" x14ac:dyDescent="0.3">
      <c r="C69" s="1" t="s">
        <v>4</v>
      </c>
      <c r="D69" s="1" t="s">
        <v>78</v>
      </c>
      <c r="E69" s="1" t="s">
        <v>3</v>
      </c>
      <c r="F69" s="1">
        <v>2.3999999999999998E-3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45" zoomScaleNormal="145" workbookViewId="0">
      <selection activeCell="J16" sqref="J16"/>
    </sheetView>
  </sheetViews>
  <sheetFormatPr defaultRowHeight="16.5" x14ac:dyDescent="0.3"/>
  <cols>
    <col min="1" max="1" width="9.125" style="10" bestFit="1" customWidth="1"/>
    <col min="2" max="2" width="3" style="19" bestFit="1" customWidth="1"/>
    <col min="3" max="4" width="3.625" style="19" bestFit="1" customWidth="1"/>
    <col min="5" max="5" width="9" style="10"/>
    <col min="6" max="6" width="4.75" style="10" customWidth="1"/>
    <col min="7" max="7" width="3" style="10" bestFit="1" customWidth="1"/>
    <col min="8" max="9" width="3.625" style="10" bestFit="1" customWidth="1"/>
    <col min="10" max="16384" width="9" style="10"/>
  </cols>
  <sheetData>
    <row r="1" spans="1:10" x14ac:dyDescent="0.3">
      <c r="A1" s="10" t="s">
        <v>89</v>
      </c>
      <c r="B1" s="15"/>
      <c r="C1" s="15"/>
      <c r="D1" s="15"/>
      <c r="E1" s="13"/>
    </row>
    <row r="2" spans="1:10" x14ac:dyDescent="0.3">
      <c r="A2" s="11"/>
      <c r="B2" s="16" t="s">
        <v>99</v>
      </c>
      <c r="C2" s="16" t="s">
        <v>100</v>
      </c>
      <c r="D2" s="16" t="s">
        <v>101</v>
      </c>
      <c r="E2" s="5" t="s">
        <v>102</v>
      </c>
      <c r="F2" s="12"/>
      <c r="G2" s="16" t="s">
        <v>99</v>
      </c>
      <c r="H2" s="16" t="s">
        <v>100</v>
      </c>
      <c r="I2" s="16" t="s">
        <v>101</v>
      </c>
      <c r="J2" s="5" t="s">
        <v>102</v>
      </c>
    </row>
    <row r="3" spans="1:10" x14ac:dyDescent="0.3">
      <c r="A3" s="11"/>
      <c r="B3" s="20" t="s">
        <v>90</v>
      </c>
      <c r="C3" s="21" t="s">
        <v>92</v>
      </c>
      <c r="D3" s="24" t="s">
        <v>96</v>
      </c>
      <c r="E3" s="1">
        <v>0.126</v>
      </c>
      <c r="F3" s="12"/>
      <c r="G3" s="20" t="s">
        <v>90</v>
      </c>
      <c r="H3" s="21" t="s">
        <v>92</v>
      </c>
      <c r="I3" s="24" t="s">
        <v>96</v>
      </c>
      <c r="J3" s="1">
        <v>0.126</v>
      </c>
    </row>
    <row r="4" spans="1:10" x14ac:dyDescent="0.3">
      <c r="A4" s="11"/>
      <c r="B4" s="20" t="s">
        <v>90</v>
      </c>
      <c r="C4" s="21" t="s">
        <v>93</v>
      </c>
      <c r="D4" s="25" t="s">
        <v>97</v>
      </c>
      <c r="E4" s="1">
        <v>0.16800000000000001</v>
      </c>
      <c r="F4" s="12"/>
      <c r="G4" s="20" t="s">
        <v>90</v>
      </c>
      <c r="H4" s="21" t="s">
        <v>93</v>
      </c>
      <c r="I4" s="25" t="s">
        <v>97</v>
      </c>
      <c r="J4" s="1"/>
    </row>
    <row r="5" spans="1:10" x14ac:dyDescent="0.3">
      <c r="A5" s="11"/>
      <c r="B5" s="20" t="s">
        <v>90</v>
      </c>
      <c r="C5" s="21" t="s">
        <v>93</v>
      </c>
      <c r="D5" s="26" t="s">
        <v>98</v>
      </c>
      <c r="E5" s="1">
        <v>0.126</v>
      </c>
      <c r="F5" s="12"/>
      <c r="G5" s="20" t="s">
        <v>90</v>
      </c>
      <c r="H5" s="21" t="s">
        <v>93</v>
      </c>
      <c r="I5" s="26" t="s">
        <v>98</v>
      </c>
      <c r="J5" s="1"/>
    </row>
    <row r="6" spans="1:10" x14ac:dyDescent="0.3">
      <c r="A6" s="11"/>
      <c r="B6" s="20" t="s">
        <v>90</v>
      </c>
      <c r="C6" s="23" t="s">
        <v>94</v>
      </c>
      <c r="D6" s="24" t="s">
        <v>96</v>
      </c>
      <c r="E6" s="1">
        <v>8.9999999999999993E-3</v>
      </c>
      <c r="F6" s="12"/>
      <c r="G6" s="20" t="s">
        <v>90</v>
      </c>
      <c r="H6" s="23" t="s">
        <v>94</v>
      </c>
      <c r="I6" s="24" t="s">
        <v>96</v>
      </c>
      <c r="J6" s="1">
        <v>8.9999999999999993E-3</v>
      </c>
    </row>
    <row r="7" spans="1:10" x14ac:dyDescent="0.3">
      <c r="A7" s="11"/>
      <c r="B7" s="20" t="s">
        <v>90</v>
      </c>
      <c r="C7" s="23" t="s">
        <v>94</v>
      </c>
      <c r="D7" s="25" t="s">
        <v>97</v>
      </c>
      <c r="E7" s="1">
        <v>4.4999999999999998E-2</v>
      </c>
      <c r="F7" s="12"/>
      <c r="G7" s="20" t="s">
        <v>90</v>
      </c>
      <c r="H7" s="23" t="s">
        <v>94</v>
      </c>
      <c r="I7" s="25" t="s">
        <v>97</v>
      </c>
      <c r="J7" s="1"/>
    </row>
    <row r="8" spans="1:10" x14ac:dyDescent="0.3">
      <c r="A8" s="11"/>
      <c r="B8" s="20" t="s">
        <v>90</v>
      </c>
      <c r="C8" s="23" t="s">
        <v>95</v>
      </c>
      <c r="D8" s="26" t="s">
        <v>98</v>
      </c>
      <c r="E8" s="1">
        <v>0.126</v>
      </c>
      <c r="F8" s="12"/>
      <c r="G8" s="20" t="s">
        <v>90</v>
      </c>
      <c r="H8" s="23" t="s">
        <v>95</v>
      </c>
      <c r="I8" s="26" t="s">
        <v>98</v>
      </c>
      <c r="J8" s="1"/>
    </row>
    <row r="9" spans="1:10" x14ac:dyDescent="0.3">
      <c r="A9" s="11"/>
      <c r="B9" s="22" t="s">
        <v>91</v>
      </c>
      <c r="C9" s="21" t="s">
        <v>92</v>
      </c>
      <c r="D9" s="24" t="s">
        <v>96</v>
      </c>
      <c r="E9" s="1">
        <v>0.252</v>
      </c>
      <c r="F9" s="12"/>
      <c r="G9" s="22" t="s">
        <v>91</v>
      </c>
      <c r="H9" s="21" t="s">
        <v>92</v>
      </c>
      <c r="I9" s="24" t="s">
        <v>96</v>
      </c>
      <c r="J9" s="1">
        <v>0.252</v>
      </c>
    </row>
    <row r="10" spans="1:10" x14ac:dyDescent="0.3">
      <c r="A10" s="11"/>
      <c r="B10" s="22" t="s">
        <v>91</v>
      </c>
      <c r="C10" s="21" t="s">
        <v>93</v>
      </c>
      <c r="D10" s="25" t="s">
        <v>97</v>
      </c>
      <c r="E10" s="1">
        <v>2.24E-2</v>
      </c>
      <c r="F10" s="12"/>
      <c r="G10" s="22" t="s">
        <v>91</v>
      </c>
      <c r="H10" s="21" t="s">
        <v>93</v>
      </c>
      <c r="I10" s="25" t="s">
        <v>97</v>
      </c>
      <c r="J10" s="1"/>
    </row>
    <row r="11" spans="1:10" x14ac:dyDescent="0.3">
      <c r="A11" s="11"/>
      <c r="B11" s="22" t="s">
        <v>91</v>
      </c>
      <c r="C11" s="21" t="s">
        <v>93</v>
      </c>
      <c r="D11" s="26" t="s">
        <v>98</v>
      </c>
      <c r="E11" s="1">
        <v>5.5999999999999999E-3</v>
      </c>
      <c r="F11" s="12"/>
      <c r="G11" s="22" t="s">
        <v>91</v>
      </c>
      <c r="H11" s="21" t="s">
        <v>93</v>
      </c>
      <c r="I11" s="26" t="s">
        <v>98</v>
      </c>
      <c r="J11" s="1"/>
    </row>
    <row r="12" spans="1:10" x14ac:dyDescent="0.3">
      <c r="A12" s="11"/>
      <c r="B12" s="22" t="s">
        <v>91</v>
      </c>
      <c r="C12" s="23" t="s">
        <v>94</v>
      </c>
      <c r="D12" s="24" t="s">
        <v>96</v>
      </c>
      <c r="E12" s="1">
        <v>0.06</v>
      </c>
      <c r="F12" s="12"/>
      <c r="G12" s="22" t="s">
        <v>91</v>
      </c>
      <c r="H12" s="23" t="s">
        <v>94</v>
      </c>
      <c r="I12" s="24" t="s">
        <v>96</v>
      </c>
      <c r="J12" s="1">
        <v>0.06</v>
      </c>
    </row>
    <row r="13" spans="1:10" x14ac:dyDescent="0.3">
      <c r="A13" s="11"/>
      <c r="B13" s="22" t="s">
        <v>91</v>
      </c>
      <c r="C13" s="23" t="s">
        <v>94</v>
      </c>
      <c r="D13" s="25" t="s">
        <v>97</v>
      </c>
      <c r="E13" s="1">
        <v>3.5999999999999997E-2</v>
      </c>
      <c r="F13" s="12"/>
      <c r="G13" s="22" t="s">
        <v>91</v>
      </c>
      <c r="H13" s="23" t="s">
        <v>94</v>
      </c>
      <c r="I13" s="25" t="s">
        <v>97</v>
      </c>
      <c r="J13" s="1"/>
    </row>
    <row r="14" spans="1:10" x14ac:dyDescent="0.3">
      <c r="A14" s="11"/>
      <c r="B14" s="22" t="s">
        <v>91</v>
      </c>
      <c r="C14" s="23" t="s">
        <v>95</v>
      </c>
      <c r="D14" s="26" t="s">
        <v>98</v>
      </c>
      <c r="E14" s="1">
        <v>2.4E-2</v>
      </c>
      <c r="F14" s="12"/>
      <c r="G14" s="22" t="s">
        <v>91</v>
      </c>
      <c r="H14" s="23" t="s">
        <v>95</v>
      </c>
      <c r="I14" s="26" t="s">
        <v>98</v>
      </c>
      <c r="J14" s="1"/>
    </row>
    <row r="15" spans="1:10" x14ac:dyDescent="0.3">
      <c r="B15" s="18"/>
      <c r="C15" s="18"/>
      <c r="D15" s="18"/>
      <c r="E15" s="14"/>
    </row>
    <row r="16" spans="1:10" x14ac:dyDescent="0.3">
      <c r="A16" s="10" t="s">
        <v>103</v>
      </c>
      <c r="C16" s="15"/>
      <c r="D16" s="15"/>
      <c r="E16" s="13"/>
      <c r="I16" s="13"/>
      <c r="J16" s="13"/>
    </row>
    <row r="17" spans="2:11" x14ac:dyDescent="0.3">
      <c r="B17" s="27"/>
      <c r="C17" s="17" t="s">
        <v>99</v>
      </c>
      <c r="D17" s="17" t="s">
        <v>104</v>
      </c>
      <c r="E17" s="17" t="s">
        <v>105</v>
      </c>
      <c r="F17" s="12"/>
      <c r="H17" s="11"/>
      <c r="I17" s="1" t="s">
        <v>104</v>
      </c>
      <c r="J17" s="17" t="s">
        <v>105</v>
      </c>
      <c r="K17" s="12"/>
    </row>
    <row r="18" spans="2:11" x14ac:dyDescent="0.3">
      <c r="B18" s="27"/>
      <c r="C18" s="17" t="s">
        <v>106</v>
      </c>
      <c r="D18" s="17" t="s">
        <v>92</v>
      </c>
      <c r="E18" s="17">
        <v>0.28199999999999997</v>
      </c>
      <c r="F18" s="12"/>
      <c r="H18" s="11"/>
      <c r="I18" s="1" t="s">
        <v>93</v>
      </c>
      <c r="J18" s="1">
        <f>SUM(E18,E20)</f>
        <v>0.84599999999999986</v>
      </c>
      <c r="K18" s="12"/>
    </row>
    <row r="19" spans="2:11" x14ac:dyDescent="0.3">
      <c r="B19" s="27"/>
      <c r="C19" s="17" t="s">
        <v>90</v>
      </c>
      <c r="D19" s="17" t="s">
        <v>95</v>
      </c>
      <c r="E19" s="17">
        <v>0.02</v>
      </c>
      <c r="F19" s="12"/>
      <c r="H19" s="11"/>
      <c r="I19" s="1" t="s">
        <v>94</v>
      </c>
      <c r="J19" s="1">
        <f>SUM(E19,E21)</f>
        <v>0.154</v>
      </c>
      <c r="K19" s="12"/>
    </row>
    <row r="20" spans="2:11" x14ac:dyDescent="0.3">
      <c r="B20" s="27"/>
      <c r="C20" s="17" t="s">
        <v>107</v>
      </c>
      <c r="D20" s="17" t="s">
        <v>109</v>
      </c>
      <c r="E20" s="17">
        <v>0.56399999999999995</v>
      </c>
      <c r="F20" s="12"/>
      <c r="I20" s="14"/>
      <c r="J20" s="14"/>
    </row>
    <row r="21" spans="2:11" x14ac:dyDescent="0.3">
      <c r="B21" s="27"/>
      <c r="C21" s="17" t="s">
        <v>108</v>
      </c>
      <c r="D21" s="17" t="s">
        <v>94</v>
      </c>
      <c r="E21" s="17">
        <v>0.13400000000000001</v>
      </c>
      <c r="F21" s="12"/>
    </row>
    <row r="22" spans="2:11" x14ac:dyDescent="0.3">
      <c r="C22" s="18"/>
      <c r="D22" s="18"/>
      <c r="E22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2017-02-05T01:30:17Z</dcterms:created>
  <dcterms:modified xsi:type="dcterms:W3CDTF">2017-02-06T10:19:49Z</dcterms:modified>
</cp:coreProperties>
</file>