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https://d.docs.live.net/d92d26e73c72a107/Documents/NTI Projects/"/>
    </mc:Choice>
  </mc:AlternateContent>
  <xr:revisionPtr revIDLastSave="130" documentId="8_{8EBE05D2-26BD-4EF3-BDF6-3629571D22D6}" xr6:coauthVersionLast="47" xr6:coauthVersionMax="47" xr10:uidLastSave="{5FBC99D2-3F10-4433-BC39-97A07B66E52C}"/>
  <bookViews>
    <workbookView xWindow="-108" yWindow="-108" windowWidth="23256" windowHeight="12576" activeTab="1" xr2:uid="{00000000-000D-0000-FFFF-FFFF00000000}"/>
  </bookViews>
  <sheets>
    <sheet name="Dashboard" sheetId="10" r:id="rId1"/>
    <sheet name="PivotTables" sheetId="7" r:id="rId2"/>
    <sheet name="clean" sheetId="6" r:id="rId3"/>
    <sheet name="Sheet3" sheetId="12" r:id="rId4"/>
    <sheet name="Sheet5" sheetId="11" r:id="rId5"/>
    <sheet name="Raw-data " sheetId="2" state="hidden" r:id="rId6"/>
    <sheet name="Meta-data " sheetId="3" r:id="rId7"/>
    <sheet name="PivotTable" sheetId="8" r:id="rId8"/>
  </sheets>
  <definedNames>
    <definedName name="_xlnm._FilterDatabase" localSheetId="2" hidden="1">clean!$F$4:$K$319</definedName>
    <definedName name="_xlnm._FilterDatabase" localSheetId="5" hidden="1">'Raw-data '!$F$4:$K$319</definedName>
    <definedName name="_xlcn.WorksheetConnection_excel1_.xlsxTable11" hidden="1">Table1[]</definedName>
    <definedName name="ExternalData_1" localSheetId="3" hidden="1">Sheet3!$A$3:$P$318</definedName>
    <definedName name="ExternalData_1" localSheetId="4" hidden="1">Sheet5!$A$3:$P$318</definedName>
    <definedName name="Slicer_month">#N/A</definedName>
    <definedName name="Slicer_month2">#N/A</definedName>
    <definedName name="Slicer_Sales_Person">#N/A</definedName>
  </definedNames>
  <calcPr calcId="191029"/>
  <pivotCaches>
    <pivotCache cacheId="0" r:id="rId9"/>
    <pivotCache cacheId="1" r:id="rId10"/>
    <pivotCache cacheId="2" r:id="rId11"/>
    <pivotCache cacheId="3" r:id="rId12"/>
    <pivotCache cacheId="4" r:id="rId13"/>
    <pivotCache cacheId="5" r:id="rId14"/>
    <pivotCache cacheId="64"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1_.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6" l="1"/>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34" i="6"/>
  <c r="T235" i="6"/>
  <c r="T236" i="6"/>
  <c r="T237" i="6"/>
  <c r="T238" i="6"/>
  <c r="T239" i="6"/>
  <c r="T240" i="6"/>
  <c r="T241" i="6"/>
  <c r="T242" i="6"/>
  <c r="T243" i="6"/>
  <c r="T244" i="6"/>
  <c r="T245" i="6"/>
  <c r="T246" i="6"/>
  <c r="T247" i="6"/>
  <c r="T248" i="6"/>
  <c r="T249" i="6"/>
  <c r="T250" i="6"/>
  <c r="T251" i="6"/>
  <c r="T252" i="6"/>
  <c r="T253" i="6"/>
  <c r="T254" i="6"/>
  <c r="T255" i="6"/>
  <c r="T256" i="6"/>
  <c r="T257" i="6"/>
  <c r="T258" i="6"/>
  <c r="T259" i="6"/>
  <c r="T260" i="6"/>
  <c r="T261" i="6"/>
  <c r="T262" i="6"/>
  <c r="T263" i="6"/>
  <c r="T264" i="6"/>
  <c r="T265" i="6"/>
  <c r="T266" i="6"/>
  <c r="T267" i="6"/>
  <c r="T268" i="6"/>
  <c r="T269" i="6"/>
  <c r="T270" i="6"/>
  <c r="T271" i="6"/>
  <c r="T272" i="6"/>
  <c r="T273" i="6"/>
  <c r="T274" i="6"/>
  <c r="T275" i="6"/>
  <c r="T276" i="6"/>
  <c r="T277" i="6"/>
  <c r="T278" i="6"/>
  <c r="T279" i="6"/>
  <c r="T280" i="6"/>
  <c r="T281" i="6"/>
  <c r="T282" i="6"/>
  <c r="T283" i="6"/>
  <c r="T284" i="6"/>
  <c r="T285" i="6"/>
  <c r="T286" i="6"/>
  <c r="T287" i="6"/>
  <c r="T288" i="6"/>
  <c r="T289" i="6"/>
  <c r="T290" i="6"/>
  <c r="T291" i="6"/>
  <c r="T292" i="6"/>
  <c r="T293" i="6"/>
  <c r="T294" i="6"/>
  <c r="T295" i="6"/>
  <c r="T296" i="6"/>
  <c r="T297" i="6"/>
  <c r="T298" i="6"/>
  <c r="T299" i="6"/>
  <c r="T300" i="6"/>
  <c r="T301" i="6"/>
  <c r="T302" i="6"/>
  <c r="T303" i="6"/>
  <c r="T304" i="6"/>
  <c r="T305" i="6"/>
  <c r="T306" i="6"/>
  <c r="T307" i="6"/>
  <c r="T308" i="6"/>
  <c r="T309" i="6"/>
  <c r="T310" i="6"/>
  <c r="T311" i="6"/>
  <c r="T312" i="6"/>
  <c r="T313" i="6"/>
  <c r="T314" i="6"/>
  <c r="T315" i="6"/>
  <c r="T316" i="6"/>
  <c r="T317" i="6"/>
  <c r="T318" i="6"/>
  <c r="T319" i="6"/>
  <c r="CQ87" i="10" l="1"/>
  <c r="T5" i="6"/>
  <c r="Z4" i="6"/>
  <c r="Z5" i="6"/>
  <c r="Z6" i="6"/>
  <c r="Z7" i="6"/>
  <c r="Z8" i="6"/>
  <c r="Z9" i="6"/>
  <c r="Z10" i="6"/>
  <c r="Z11" i="6"/>
  <c r="Z12" i="6"/>
  <c r="Z3" i="6"/>
  <c r="X1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N5" i="6"/>
  <c r="N6" i="6"/>
  <c r="N7" i="6"/>
  <c r="N8" i="6"/>
  <c r="S8" i="6" s="1"/>
  <c r="N9" i="6"/>
  <c r="N10" i="6"/>
  <c r="N11" i="6"/>
  <c r="S11" i="6" s="1"/>
  <c r="N12" i="6"/>
  <c r="P12" i="6" s="1"/>
  <c r="N13" i="6"/>
  <c r="N14" i="6"/>
  <c r="N15" i="6"/>
  <c r="R15" i="6" s="1"/>
  <c r="N16" i="6"/>
  <c r="S16" i="6" s="1"/>
  <c r="N17" i="6"/>
  <c r="N18" i="6"/>
  <c r="N19" i="6"/>
  <c r="N20" i="6"/>
  <c r="P20" i="6" s="1"/>
  <c r="N21" i="6"/>
  <c r="N22" i="6"/>
  <c r="N23" i="6"/>
  <c r="N24" i="6"/>
  <c r="S24" i="6" s="1"/>
  <c r="N25" i="6"/>
  <c r="N26" i="6"/>
  <c r="N27" i="6"/>
  <c r="S27" i="6" s="1"/>
  <c r="N28" i="6"/>
  <c r="P28" i="6" s="1"/>
  <c r="N29" i="6"/>
  <c r="N30" i="6"/>
  <c r="N31" i="6"/>
  <c r="N32" i="6"/>
  <c r="S32" i="6" s="1"/>
  <c r="N33" i="6"/>
  <c r="N34" i="6"/>
  <c r="N35" i="6"/>
  <c r="S35" i="6" s="1"/>
  <c r="N36" i="6"/>
  <c r="P36" i="6" s="1"/>
  <c r="N37" i="6"/>
  <c r="N38" i="6"/>
  <c r="N39" i="6"/>
  <c r="N40" i="6"/>
  <c r="S40" i="6" s="1"/>
  <c r="N41" i="6"/>
  <c r="N42" i="6"/>
  <c r="N43" i="6"/>
  <c r="S43" i="6" s="1"/>
  <c r="N44" i="6"/>
  <c r="P44" i="6" s="1"/>
  <c r="N45" i="6"/>
  <c r="N46" i="6"/>
  <c r="N47" i="6"/>
  <c r="R47" i="6" s="1"/>
  <c r="N48" i="6"/>
  <c r="P48" i="6" s="1"/>
  <c r="N49" i="6"/>
  <c r="N50" i="6"/>
  <c r="N51" i="6"/>
  <c r="N52" i="6"/>
  <c r="P52" i="6" s="1"/>
  <c r="N53" i="6"/>
  <c r="N54" i="6"/>
  <c r="N55" i="6"/>
  <c r="N56" i="6"/>
  <c r="P56" i="6" s="1"/>
  <c r="N57" i="6"/>
  <c r="N58" i="6"/>
  <c r="N59" i="6"/>
  <c r="S59" i="6" s="1"/>
  <c r="N60" i="6"/>
  <c r="P60" i="6" s="1"/>
  <c r="N61" i="6"/>
  <c r="N62" i="6"/>
  <c r="N63" i="6"/>
  <c r="R63" i="6" s="1"/>
  <c r="N64" i="6"/>
  <c r="P64" i="6" s="1"/>
  <c r="N65" i="6"/>
  <c r="N66" i="6"/>
  <c r="N67" i="6"/>
  <c r="S67" i="6" s="1"/>
  <c r="N68" i="6"/>
  <c r="P68" i="6" s="1"/>
  <c r="N69" i="6"/>
  <c r="N70" i="6"/>
  <c r="N71" i="6"/>
  <c r="R71" i="6" s="1"/>
  <c r="N72" i="6"/>
  <c r="P72" i="6" s="1"/>
  <c r="N73" i="6"/>
  <c r="N74" i="6"/>
  <c r="N75" i="6"/>
  <c r="S75" i="6" s="1"/>
  <c r="N76" i="6"/>
  <c r="P76" i="6" s="1"/>
  <c r="N77" i="6"/>
  <c r="N78" i="6"/>
  <c r="N79" i="6"/>
  <c r="R79" i="6" s="1"/>
  <c r="N80" i="6"/>
  <c r="P80" i="6" s="1"/>
  <c r="N81" i="6"/>
  <c r="N82" i="6"/>
  <c r="N83" i="6"/>
  <c r="N84" i="6"/>
  <c r="P84" i="6" s="1"/>
  <c r="N85" i="6"/>
  <c r="N86" i="6"/>
  <c r="N87" i="6"/>
  <c r="N88" i="6"/>
  <c r="P88" i="6" s="1"/>
  <c r="N89" i="6"/>
  <c r="N90" i="6"/>
  <c r="N91" i="6"/>
  <c r="S91" i="6" s="1"/>
  <c r="N92" i="6"/>
  <c r="P92" i="6" s="1"/>
  <c r="N93" i="6"/>
  <c r="N94" i="6"/>
  <c r="N95" i="6"/>
  <c r="R95" i="6" s="1"/>
  <c r="N96" i="6"/>
  <c r="P96" i="6" s="1"/>
  <c r="N97" i="6"/>
  <c r="N98" i="6"/>
  <c r="N99" i="6"/>
  <c r="S99" i="6" s="1"/>
  <c r="N100" i="6"/>
  <c r="P100" i="6" s="1"/>
  <c r="N101" i="6"/>
  <c r="N102" i="6"/>
  <c r="N103" i="6"/>
  <c r="R103" i="6" s="1"/>
  <c r="N104" i="6"/>
  <c r="P104" i="6" s="1"/>
  <c r="N105" i="6"/>
  <c r="N106" i="6"/>
  <c r="N107" i="6"/>
  <c r="S107" i="6" s="1"/>
  <c r="N108" i="6"/>
  <c r="P108" i="6" s="1"/>
  <c r="N109" i="6"/>
  <c r="N110" i="6"/>
  <c r="N111" i="6"/>
  <c r="R111" i="6" s="1"/>
  <c r="N112" i="6"/>
  <c r="P112" i="6" s="1"/>
  <c r="N113" i="6"/>
  <c r="N114" i="6"/>
  <c r="N115" i="6"/>
  <c r="N116" i="6"/>
  <c r="P116" i="6" s="1"/>
  <c r="N117" i="6"/>
  <c r="N118" i="6"/>
  <c r="N119" i="6"/>
  <c r="N120" i="6"/>
  <c r="P120" i="6" s="1"/>
  <c r="N121" i="6"/>
  <c r="N122" i="6"/>
  <c r="N123" i="6"/>
  <c r="S123" i="6" s="1"/>
  <c r="N124" i="6"/>
  <c r="P124" i="6" s="1"/>
  <c r="N125" i="6"/>
  <c r="N126" i="6"/>
  <c r="N127" i="6"/>
  <c r="R127" i="6" s="1"/>
  <c r="N128" i="6"/>
  <c r="P128" i="6" s="1"/>
  <c r="N129" i="6"/>
  <c r="N130" i="6"/>
  <c r="N131" i="6"/>
  <c r="S131" i="6" s="1"/>
  <c r="N132" i="6"/>
  <c r="P132" i="6" s="1"/>
  <c r="N133" i="6"/>
  <c r="N134" i="6"/>
  <c r="N135" i="6"/>
  <c r="R135" i="6" s="1"/>
  <c r="N136" i="6"/>
  <c r="P136" i="6" s="1"/>
  <c r="N137" i="6"/>
  <c r="N138" i="6"/>
  <c r="N139" i="6"/>
  <c r="S139" i="6" s="1"/>
  <c r="N140" i="6"/>
  <c r="P140" i="6" s="1"/>
  <c r="N141" i="6"/>
  <c r="N142" i="6"/>
  <c r="N143" i="6"/>
  <c r="R143" i="6" s="1"/>
  <c r="N144" i="6"/>
  <c r="P144" i="6" s="1"/>
  <c r="N145" i="6"/>
  <c r="N146" i="6"/>
  <c r="N147" i="6"/>
  <c r="N148" i="6"/>
  <c r="P148" i="6" s="1"/>
  <c r="N149" i="6"/>
  <c r="N150" i="6"/>
  <c r="N151" i="6"/>
  <c r="N152" i="6"/>
  <c r="P152" i="6" s="1"/>
  <c r="N153" i="6"/>
  <c r="N154" i="6"/>
  <c r="N155" i="6"/>
  <c r="S155" i="6" s="1"/>
  <c r="N156" i="6"/>
  <c r="P156" i="6" s="1"/>
  <c r="N157" i="6"/>
  <c r="N158" i="6"/>
  <c r="N159" i="6"/>
  <c r="R159" i="6" s="1"/>
  <c r="N160" i="6"/>
  <c r="P160" i="6" s="1"/>
  <c r="N161" i="6"/>
  <c r="N162" i="6"/>
  <c r="N163" i="6"/>
  <c r="S163" i="6" s="1"/>
  <c r="N164" i="6"/>
  <c r="P164" i="6" s="1"/>
  <c r="N165" i="6"/>
  <c r="N166" i="6"/>
  <c r="N167" i="6"/>
  <c r="R167" i="6" s="1"/>
  <c r="N168" i="6"/>
  <c r="P168" i="6" s="1"/>
  <c r="N169" i="6"/>
  <c r="N170" i="6"/>
  <c r="N171" i="6"/>
  <c r="S171" i="6" s="1"/>
  <c r="N172" i="6"/>
  <c r="P172" i="6" s="1"/>
  <c r="N173" i="6"/>
  <c r="N174" i="6"/>
  <c r="N175" i="6"/>
  <c r="R175" i="6" s="1"/>
  <c r="N176" i="6"/>
  <c r="P176" i="6" s="1"/>
  <c r="N177" i="6"/>
  <c r="N178" i="6"/>
  <c r="N179" i="6"/>
  <c r="N180" i="6"/>
  <c r="P180" i="6" s="1"/>
  <c r="N181" i="6"/>
  <c r="N182" i="6"/>
  <c r="N183" i="6"/>
  <c r="N184" i="6"/>
  <c r="P184" i="6" s="1"/>
  <c r="N185" i="6"/>
  <c r="N186" i="6"/>
  <c r="N187" i="6"/>
  <c r="S187" i="6" s="1"/>
  <c r="N188" i="6"/>
  <c r="P188" i="6" s="1"/>
  <c r="N189" i="6"/>
  <c r="N190" i="6"/>
  <c r="N191" i="6"/>
  <c r="R191" i="6" s="1"/>
  <c r="N192" i="6"/>
  <c r="P192" i="6" s="1"/>
  <c r="N193" i="6"/>
  <c r="N194" i="6"/>
  <c r="N195" i="6"/>
  <c r="S195" i="6" s="1"/>
  <c r="N196" i="6"/>
  <c r="P196" i="6" s="1"/>
  <c r="N197" i="6"/>
  <c r="N198" i="6"/>
  <c r="N199" i="6"/>
  <c r="R199" i="6" s="1"/>
  <c r="N200" i="6"/>
  <c r="P200" i="6" s="1"/>
  <c r="N201" i="6"/>
  <c r="N202" i="6"/>
  <c r="N203" i="6"/>
  <c r="S203" i="6" s="1"/>
  <c r="N204" i="6"/>
  <c r="P204" i="6" s="1"/>
  <c r="N205" i="6"/>
  <c r="N206" i="6"/>
  <c r="N207" i="6"/>
  <c r="R207" i="6" s="1"/>
  <c r="N208" i="6"/>
  <c r="P208" i="6" s="1"/>
  <c r="N209" i="6"/>
  <c r="N210" i="6"/>
  <c r="N211" i="6"/>
  <c r="N212" i="6"/>
  <c r="P212" i="6" s="1"/>
  <c r="N213" i="6"/>
  <c r="N214" i="6"/>
  <c r="N215" i="6"/>
  <c r="N216" i="6"/>
  <c r="P216" i="6" s="1"/>
  <c r="N217" i="6"/>
  <c r="N218" i="6"/>
  <c r="N219" i="6"/>
  <c r="S219" i="6" s="1"/>
  <c r="N220" i="6"/>
  <c r="P220" i="6" s="1"/>
  <c r="N221" i="6"/>
  <c r="N222" i="6"/>
  <c r="N223" i="6"/>
  <c r="R223" i="6" s="1"/>
  <c r="N224" i="6"/>
  <c r="P224" i="6" s="1"/>
  <c r="N225" i="6"/>
  <c r="N226" i="6"/>
  <c r="N227" i="6"/>
  <c r="S227" i="6" s="1"/>
  <c r="N228" i="6"/>
  <c r="P228" i="6" s="1"/>
  <c r="N229" i="6"/>
  <c r="N230" i="6"/>
  <c r="N231" i="6"/>
  <c r="R231" i="6" s="1"/>
  <c r="N232" i="6"/>
  <c r="P232" i="6" s="1"/>
  <c r="N233" i="6"/>
  <c r="N234" i="6"/>
  <c r="N235" i="6"/>
  <c r="S235" i="6" s="1"/>
  <c r="N236" i="6"/>
  <c r="P236" i="6" s="1"/>
  <c r="N237" i="6"/>
  <c r="N238" i="6"/>
  <c r="N239" i="6"/>
  <c r="R239" i="6" s="1"/>
  <c r="N240" i="6"/>
  <c r="P240" i="6" s="1"/>
  <c r="N241" i="6"/>
  <c r="N242" i="6"/>
  <c r="N243" i="6"/>
  <c r="N244" i="6"/>
  <c r="P244" i="6" s="1"/>
  <c r="N245" i="6"/>
  <c r="N246" i="6"/>
  <c r="N247" i="6"/>
  <c r="N248" i="6"/>
  <c r="P248" i="6" s="1"/>
  <c r="N249" i="6"/>
  <c r="N250" i="6"/>
  <c r="N251" i="6"/>
  <c r="S251" i="6" s="1"/>
  <c r="N252" i="6"/>
  <c r="P252" i="6" s="1"/>
  <c r="N253" i="6"/>
  <c r="N254" i="6"/>
  <c r="N255" i="6"/>
  <c r="R255" i="6" s="1"/>
  <c r="N256" i="6"/>
  <c r="P256" i="6" s="1"/>
  <c r="N257" i="6"/>
  <c r="N258" i="6"/>
  <c r="N259" i="6"/>
  <c r="S259" i="6" s="1"/>
  <c r="N260" i="6"/>
  <c r="P260" i="6" s="1"/>
  <c r="N261" i="6"/>
  <c r="N262" i="6"/>
  <c r="N263" i="6"/>
  <c r="R263" i="6" s="1"/>
  <c r="N264" i="6"/>
  <c r="P264" i="6" s="1"/>
  <c r="N265" i="6"/>
  <c r="N266" i="6"/>
  <c r="N267" i="6"/>
  <c r="S267" i="6" s="1"/>
  <c r="N268" i="6"/>
  <c r="P268" i="6" s="1"/>
  <c r="N269" i="6"/>
  <c r="N270" i="6"/>
  <c r="N271" i="6"/>
  <c r="R271" i="6" s="1"/>
  <c r="N272" i="6"/>
  <c r="P272" i="6" s="1"/>
  <c r="N273" i="6"/>
  <c r="N274" i="6"/>
  <c r="N275" i="6"/>
  <c r="N276" i="6"/>
  <c r="P276" i="6" s="1"/>
  <c r="N277" i="6"/>
  <c r="N278" i="6"/>
  <c r="N279" i="6"/>
  <c r="N280" i="6"/>
  <c r="P280" i="6" s="1"/>
  <c r="N281" i="6"/>
  <c r="N282" i="6"/>
  <c r="N283" i="6"/>
  <c r="S283" i="6" s="1"/>
  <c r="N284" i="6"/>
  <c r="P284" i="6" s="1"/>
  <c r="N285" i="6"/>
  <c r="N286" i="6"/>
  <c r="N287" i="6"/>
  <c r="R287" i="6" s="1"/>
  <c r="N288" i="6"/>
  <c r="P288" i="6" s="1"/>
  <c r="N289" i="6"/>
  <c r="N290" i="6"/>
  <c r="N291" i="6"/>
  <c r="S291" i="6" s="1"/>
  <c r="N292" i="6"/>
  <c r="P292" i="6" s="1"/>
  <c r="N293" i="6"/>
  <c r="N294" i="6"/>
  <c r="N295" i="6"/>
  <c r="R295" i="6" s="1"/>
  <c r="N296" i="6"/>
  <c r="P296" i="6" s="1"/>
  <c r="N297" i="6"/>
  <c r="N298" i="6"/>
  <c r="N299" i="6"/>
  <c r="S299" i="6" s="1"/>
  <c r="N300" i="6"/>
  <c r="P300" i="6" s="1"/>
  <c r="N301" i="6"/>
  <c r="N302" i="6"/>
  <c r="N303" i="6"/>
  <c r="R303" i="6" s="1"/>
  <c r="N304" i="6"/>
  <c r="P304" i="6" s="1"/>
  <c r="N305" i="6"/>
  <c r="N306" i="6"/>
  <c r="N307" i="6"/>
  <c r="N308" i="6"/>
  <c r="P308" i="6" s="1"/>
  <c r="N309" i="6"/>
  <c r="N310" i="6"/>
  <c r="N311" i="6"/>
  <c r="N312" i="6"/>
  <c r="P312" i="6" s="1"/>
  <c r="N313" i="6"/>
  <c r="N314" i="6"/>
  <c r="N315" i="6"/>
  <c r="S315" i="6" s="1"/>
  <c r="N316" i="6"/>
  <c r="P316" i="6" s="1"/>
  <c r="N317" i="6"/>
  <c r="N318" i="6"/>
  <c r="N319" i="6"/>
  <c r="R319" i="6" s="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R212" i="6" l="1"/>
  <c r="R176" i="6"/>
  <c r="S216" i="6"/>
  <c r="S180" i="6"/>
  <c r="R108" i="6"/>
  <c r="S144" i="6"/>
  <c r="R92" i="6"/>
  <c r="S128" i="6"/>
  <c r="R72" i="6"/>
  <c r="S108" i="6"/>
  <c r="R300" i="6"/>
  <c r="R56" i="6"/>
  <c r="S92" i="6"/>
  <c r="R284" i="6"/>
  <c r="R12" i="6"/>
  <c r="R264" i="6"/>
  <c r="S300" i="6"/>
  <c r="R248" i="6"/>
  <c r="S284" i="6"/>
  <c r="R312" i="6"/>
  <c r="R276" i="6"/>
  <c r="R240" i="6"/>
  <c r="R172" i="6"/>
  <c r="R136" i="6"/>
  <c r="R68" i="6"/>
  <c r="S280" i="6"/>
  <c r="S244" i="6"/>
  <c r="S208" i="6"/>
  <c r="S172" i="6"/>
  <c r="S104" i="6"/>
  <c r="S68" i="6"/>
  <c r="R308" i="6"/>
  <c r="R272" i="6"/>
  <c r="R204" i="6"/>
  <c r="R168" i="6"/>
  <c r="R100" i="6"/>
  <c r="R64" i="6"/>
  <c r="S312" i="6"/>
  <c r="S276" i="6"/>
  <c r="S240" i="6"/>
  <c r="S204" i="6"/>
  <c r="S136" i="6"/>
  <c r="S100" i="6"/>
  <c r="R304" i="6"/>
  <c r="R236" i="6"/>
  <c r="R200" i="6"/>
  <c r="R132" i="6"/>
  <c r="R96" i="6"/>
  <c r="S308" i="6"/>
  <c r="S272" i="6"/>
  <c r="S236" i="6"/>
  <c r="S168" i="6"/>
  <c r="S132" i="6"/>
  <c r="S64" i="6"/>
  <c r="S28" i="6"/>
  <c r="R268" i="6"/>
  <c r="R232" i="6"/>
  <c r="R164" i="6"/>
  <c r="R128" i="6"/>
  <c r="R60" i="6"/>
  <c r="S304" i="6"/>
  <c r="S268" i="6"/>
  <c r="S200" i="6"/>
  <c r="S164" i="6"/>
  <c r="S96" i="6"/>
  <c r="S60" i="6"/>
  <c r="S196" i="6"/>
  <c r="R296" i="6"/>
  <c r="R228" i="6"/>
  <c r="R192" i="6"/>
  <c r="R124" i="6"/>
  <c r="R88" i="6"/>
  <c r="R52" i="6"/>
  <c r="S264" i="6"/>
  <c r="S228" i="6"/>
  <c r="S160" i="6"/>
  <c r="S124" i="6"/>
  <c r="S56" i="6"/>
  <c r="S20" i="6"/>
  <c r="R260" i="6"/>
  <c r="R224" i="6"/>
  <c r="R156" i="6"/>
  <c r="R120" i="6"/>
  <c r="R84" i="6"/>
  <c r="S296" i="6"/>
  <c r="S260" i="6"/>
  <c r="S192" i="6"/>
  <c r="S156" i="6"/>
  <c r="S88" i="6"/>
  <c r="S52" i="6"/>
  <c r="R196" i="6"/>
  <c r="R292" i="6"/>
  <c r="R256" i="6"/>
  <c r="R188" i="6"/>
  <c r="R152" i="6"/>
  <c r="R116" i="6"/>
  <c r="R80" i="6"/>
  <c r="R44" i="6"/>
  <c r="S292" i="6"/>
  <c r="S224" i="6"/>
  <c r="S188" i="6"/>
  <c r="S120" i="6"/>
  <c r="S84" i="6"/>
  <c r="S48" i="6"/>
  <c r="S12" i="6"/>
  <c r="S232" i="6"/>
  <c r="R288" i="6"/>
  <c r="R220" i="6"/>
  <c r="R184" i="6"/>
  <c r="R148" i="6"/>
  <c r="R112" i="6"/>
  <c r="R28" i="6"/>
  <c r="S256" i="6"/>
  <c r="S220" i="6"/>
  <c r="S152" i="6"/>
  <c r="S116" i="6"/>
  <c r="S80" i="6"/>
  <c r="S44" i="6"/>
  <c r="R160" i="6"/>
  <c r="R252" i="6"/>
  <c r="R216" i="6"/>
  <c r="R180" i="6"/>
  <c r="R144" i="6"/>
  <c r="R76" i="6"/>
  <c r="S288" i="6"/>
  <c r="S252" i="6"/>
  <c r="S184" i="6"/>
  <c r="S148" i="6"/>
  <c r="S112" i="6"/>
  <c r="S76" i="6"/>
  <c r="R316" i="6"/>
  <c r="R280" i="6"/>
  <c r="R244" i="6"/>
  <c r="R208" i="6"/>
  <c r="R140" i="6"/>
  <c r="R104" i="6"/>
  <c r="S316" i="6"/>
  <c r="S248" i="6"/>
  <c r="S212" i="6"/>
  <c r="S176" i="6"/>
  <c r="S140" i="6"/>
  <c r="S72" i="6"/>
  <c r="S36" i="6"/>
  <c r="P318" i="6"/>
  <c r="S318" i="6"/>
  <c r="P314" i="6"/>
  <c r="S314" i="6"/>
  <c r="P310" i="6"/>
  <c r="S310" i="6"/>
  <c r="P306" i="6"/>
  <c r="S306" i="6"/>
  <c r="P302" i="6"/>
  <c r="S302" i="6"/>
  <c r="P298" i="6"/>
  <c r="S298" i="6"/>
  <c r="P294" i="6"/>
  <c r="S294" i="6"/>
  <c r="P290" i="6"/>
  <c r="S290" i="6"/>
  <c r="P286" i="6"/>
  <c r="S286" i="6"/>
  <c r="P282" i="6"/>
  <c r="S282" i="6"/>
  <c r="P278" i="6"/>
  <c r="S278" i="6"/>
  <c r="P274" i="6"/>
  <c r="S274" i="6"/>
  <c r="P270" i="6"/>
  <c r="S270" i="6"/>
  <c r="P266" i="6"/>
  <c r="S266" i="6"/>
  <c r="P262" i="6"/>
  <c r="S262" i="6"/>
  <c r="P258" i="6"/>
  <c r="S258" i="6"/>
  <c r="P254" i="6"/>
  <c r="S254" i="6"/>
  <c r="P250" i="6"/>
  <c r="S250" i="6"/>
  <c r="P246" i="6"/>
  <c r="S246" i="6"/>
  <c r="P242" i="6"/>
  <c r="S242" i="6"/>
  <c r="P238" i="6"/>
  <c r="S238" i="6"/>
  <c r="P234" i="6"/>
  <c r="S234" i="6"/>
  <c r="P230" i="6"/>
  <c r="S230" i="6"/>
  <c r="P226" i="6"/>
  <c r="S226" i="6"/>
  <c r="P222" i="6"/>
  <c r="S222" i="6"/>
  <c r="P218" i="6"/>
  <c r="S218" i="6"/>
  <c r="P214" i="6"/>
  <c r="S214" i="6"/>
  <c r="P210" i="6"/>
  <c r="S210" i="6"/>
  <c r="P206" i="6"/>
  <c r="S206" i="6"/>
  <c r="P202" i="6"/>
  <c r="S202" i="6"/>
  <c r="P198" i="6"/>
  <c r="S198" i="6"/>
  <c r="P194" i="6"/>
  <c r="S194" i="6"/>
  <c r="P190" i="6"/>
  <c r="S190" i="6"/>
  <c r="P186" i="6"/>
  <c r="S186" i="6"/>
  <c r="P182" i="6"/>
  <c r="S182" i="6"/>
  <c r="P178" i="6"/>
  <c r="S178" i="6"/>
  <c r="P174" i="6"/>
  <c r="S174" i="6"/>
  <c r="P170" i="6"/>
  <c r="S170" i="6"/>
  <c r="P166" i="6"/>
  <c r="S166" i="6"/>
  <c r="P162" i="6"/>
  <c r="S162" i="6"/>
  <c r="P158" i="6"/>
  <c r="S158" i="6"/>
  <c r="P154" i="6"/>
  <c r="S154" i="6"/>
  <c r="P150" i="6"/>
  <c r="S150" i="6"/>
  <c r="P146" i="6"/>
  <c r="S146" i="6"/>
  <c r="P142" i="6"/>
  <c r="S142" i="6"/>
  <c r="P138" i="6"/>
  <c r="S138" i="6"/>
  <c r="P134" i="6"/>
  <c r="S134" i="6"/>
  <c r="P130" i="6"/>
  <c r="S130" i="6"/>
  <c r="P126" i="6"/>
  <c r="S126" i="6"/>
  <c r="P122" i="6"/>
  <c r="S122" i="6"/>
  <c r="P118" i="6"/>
  <c r="S118" i="6"/>
  <c r="P114" i="6"/>
  <c r="S114" i="6"/>
  <c r="P110" i="6"/>
  <c r="S110" i="6"/>
  <c r="P106" i="6"/>
  <c r="S106" i="6"/>
  <c r="P102" i="6"/>
  <c r="S102" i="6"/>
  <c r="P98" i="6"/>
  <c r="S98" i="6"/>
  <c r="P94" i="6"/>
  <c r="S94" i="6"/>
  <c r="P90" i="6"/>
  <c r="S90" i="6"/>
  <c r="P86" i="6"/>
  <c r="S86" i="6"/>
  <c r="P82" i="6"/>
  <c r="S82" i="6"/>
  <c r="P78" i="6"/>
  <c r="S78" i="6"/>
  <c r="P74" i="6"/>
  <c r="S74" i="6"/>
  <c r="P70" i="6"/>
  <c r="S70" i="6"/>
  <c r="P66" i="6"/>
  <c r="S66" i="6"/>
  <c r="P62" i="6"/>
  <c r="S62" i="6"/>
  <c r="P58" i="6"/>
  <c r="S58" i="6"/>
  <c r="P54" i="6"/>
  <c r="S54" i="6"/>
  <c r="P50" i="6"/>
  <c r="S50" i="6"/>
  <c r="P46" i="6"/>
  <c r="S46" i="6"/>
  <c r="P42" i="6"/>
  <c r="S42" i="6"/>
  <c r="P38" i="6"/>
  <c r="S38" i="6"/>
  <c r="P34" i="6"/>
  <c r="S34" i="6"/>
  <c r="P30" i="6"/>
  <c r="S30" i="6"/>
  <c r="P26" i="6"/>
  <c r="S26" i="6"/>
  <c r="P22" i="6"/>
  <c r="S22" i="6"/>
  <c r="P18" i="6"/>
  <c r="S18" i="6"/>
  <c r="P14" i="6"/>
  <c r="S14" i="6"/>
  <c r="P10" i="6"/>
  <c r="S10" i="6"/>
  <c r="P6" i="6"/>
  <c r="S6" i="6"/>
  <c r="P317" i="6"/>
  <c r="S317" i="6"/>
  <c r="P313" i="6"/>
  <c r="S313" i="6"/>
  <c r="P309" i="6"/>
  <c r="S309" i="6"/>
  <c r="P305" i="6"/>
  <c r="S305" i="6"/>
  <c r="P301" i="6"/>
  <c r="S301" i="6"/>
  <c r="P297" i="6"/>
  <c r="S297" i="6"/>
  <c r="P293" i="6"/>
  <c r="S293" i="6"/>
  <c r="P289" i="6"/>
  <c r="S289" i="6"/>
  <c r="P285" i="6"/>
  <c r="S285" i="6"/>
  <c r="P281" i="6"/>
  <c r="S281" i="6"/>
  <c r="P277" i="6"/>
  <c r="S277" i="6"/>
  <c r="P273" i="6"/>
  <c r="S273" i="6"/>
  <c r="P269" i="6"/>
  <c r="S269" i="6"/>
  <c r="P265" i="6"/>
  <c r="S265" i="6"/>
  <c r="P261" i="6"/>
  <c r="S261" i="6"/>
  <c r="P257" i="6"/>
  <c r="S257" i="6"/>
  <c r="P253" i="6"/>
  <c r="S253" i="6"/>
  <c r="P249" i="6"/>
  <c r="S249" i="6"/>
  <c r="P245" i="6"/>
  <c r="S245" i="6"/>
  <c r="P241" i="6"/>
  <c r="S241" i="6"/>
  <c r="P237" i="6"/>
  <c r="S237" i="6"/>
  <c r="P233" i="6"/>
  <c r="S233" i="6"/>
  <c r="P229" i="6"/>
  <c r="S229" i="6"/>
  <c r="P225" i="6"/>
  <c r="S225" i="6"/>
  <c r="P221" i="6"/>
  <c r="S221" i="6"/>
  <c r="P217" i="6"/>
  <c r="S217" i="6"/>
  <c r="P213" i="6"/>
  <c r="S213" i="6"/>
  <c r="P209" i="6"/>
  <c r="S209" i="6"/>
  <c r="P205" i="6"/>
  <c r="S205" i="6"/>
  <c r="P201" i="6"/>
  <c r="S201" i="6"/>
  <c r="P197" i="6"/>
  <c r="S197" i="6"/>
  <c r="P193" i="6"/>
  <c r="S193" i="6"/>
  <c r="P189" i="6"/>
  <c r="S189" i="6"/>
  <c r="P185" i="6"/>
  <c r="S185" i="6"/>
  <c r="P181" i="6"/>
  <c r="S181" i="6"/>
  <c r="P177" i="6"/>
  <c r="S177" i="6"/>
  <c r="P173" i="6"/>
  <c r="S173" i="6"/>
  <c r="P169" i="6"/>
  <c r="S169" i="6"/>
  <c r="P165" i="6"/>
  <c r="S165" i="6"/>
  <c r="P161" i="6"/>
  <c r="S161" i="6"/>
  <c r="P157" i="6"/>
  <c r="S157" i="6"/>
  <c r="P153" i="6"/>
  <c r="S153" i="6"/>
  <c r="P149" i="6"/>
  <c r="S149" i="6"/>
  <c r="P145" i="6"/>
  <c r="S145" i="6"/>
  <c r="P141" i="6"/>
  <c r="S141" i="6"/>
  <c r="P137" i="6"/>
  <c r="S137" i="6"/>
  <c r="P133" i="6"/>
  <c r="S133" i="6"/>
  <c r="P129" i="6"/>
  <c r="S129" i="6"/>
  <c r="P125" i="6"/>
  <c r="S125" i="6"/>
  <c r="P121" i="6"/>
  <c r="S121" i="6"/>
  <c r="P117" i="6"/>
  <c r="S117" i="6"/>
  <c r="P113" i="6"/>
  <c r="S113" i="6"/>
  <c r="P109" i="6"/>
  <c r="S109" i="6"/>
  <c r="P105" i="6"/>
  <c r="S105" i="6"/>
  <c r="P101" i="6"/>
  <c r="S101" i="6"/>
  <c r="P97" i="6"/>
  <c r="S97" i="6"/>
  <c r="P93" i="6"/>
  <c r="S93" i="6"/>
  <c r="P89" i="6"/>
  <c r="S89" i="6"/>
  <c r="P85" i="6"/>
  <c r="S85" i="6"/>
  <c r="P81" i="6"/>
  <c r="S81" i="6"/>
  <c r="P77" i="6"/>
  <c r="S77" i="6"/>
  <c r="P73" i="6"/>
  <c r="S73" i="6"/>
  <c r="P69" i="6"/>
  <c r="S69" i="6"/>
  <c r="P65" i="6"/>
  <c r="S65" i="6"/>
  <c r="P61" i="6"/>
  <c r="S61" i="6"/>
  <c r="P57" i="6"/>
  <c r="S57" i="6"/>
  <c r="P53" i="6"/>
  <c r="S53" i="6"/>
  <c r="P319" i="6"/>
  <c r="S319" i="6"/>
  <c r="P315" i="6"/>
  <c r="R315" i="6"/>
  <c r="P311" i="6"/>
  <c r="S311" i="6"/>
  <c r="P307" i="6"/>
  <c r="R307" i="6"/>
  <c r="P303" i="6"/>
  <c r="S303" i="6"/>
  <c r="P299" i="6"/>
  <c r="R299" i="6"/>
  <c r="P295" i="6"/>
  <c r="S295" i="6"/>
  <c r="P291" i="6"/>
  <c r="R291" i="6"/>
  <c r="P287" i="6"/>
  <c r="S287" i="6"/>
  <c r="P283" i="6"/>
  <c r="R283" i="6"/>
  <c r="P279" i="6"/>
  <c r="S279" i="6"/>
  <c r="P275" i="6"/>
  <c r="R275" i="6"/>
  <c r="P271" i="6"/>
  <c r="S271" i="6"/>
  <c r="P267" i="6"/>
  <c r="R267" i="6"/>
  <c r="P263" i="6"/>
  <c r="S263" i="6"/>
  <c r="P259" i="6"/>
  <c r="R259" i="6"/>
  <c r="P255" i="6"/>
  <c r="S255" i="6"/>
  <c r="P251" i="6"/>
  <c r="R251" i="6"/>
  <c r="P247" i="6"/>
  <c r="S247" i="6"/>
  <c r="P243" i="6"/>
  <c r="R243" i="6"/>
  <c r="P239" i="6"/>
  <c r="S239" i="6"/>
  <c r="P235" i="6"/>
  <c r="R235" i="6"/>
  <c r="P231" i="6"/>
  <c r="S231" i="6"/>
  <c r="P227" i="6"/>
  <c r="R227" i="6"/>
  <c r="P223" i="6"/>
  <c r="S223" i="6"/>
  <c r="P219" i="6"/>
  <c r="R219" i="6"/>
  <c r="P215" i="6"/>
  <c r="S215" i="6"/>
  <c r="P211" i="6"/>
  <c r="R211" i="6"/>
  <c r="P207" i="6"/>
  <c r="S207" i="6"/>
  <c r="P203" i="6"/>
  <c r="R203" i="6"/>
  <c r="P199" i="6"/>
  <c r="S199" i="6"/>
  <c r="P195" i="6"/>
  <c r="R195" i="6"/>
  <c r="P191" i="6"/>
  <c r="S191" i="6"/>
  <c r="P187" i="6"/>
  <c r="R187" i="6"/>
  <c r="P183" i="6"/>
  <c r="S183" i="6"/>
  <c r="P179" i="6"/>
  <c r="R179" i="6"/>
  <c r="P175" i="6"/>
  <c r="S175" i="6"/>
  <c r="P171" i="6"/>
  <c r="R171" i="6"/>
  <c r="P167" i="6"/>
  <c r="S167" i="6"/>
  <c r="P163" i="6"/>
  <c r="R163" i="6"/>
  <c r="P159" i="6"/>
  <c r="S159" i="6"/>
  <c r="P155" i="6"/>
  <c r="R155" i="6"/>
  <c r="P151" i="6"/>
  <c r="S151" i="6"/>
  <c r="P147" i="6"/>
  <c r="R147" i="6"/>
  <c r="P143" i="6"/>
  <c r="S143" i="6"/>
  <c r="P139" i="6"/>
  <c r="R139" i="6"/>
  <c r="P135" i="6"/>
  <c r="S135" i="6"/>
  <c r="P131" i="6"/>
  <c r="R131" i="6"/>
  <c r="P127" i="6"/>
  <c r="S127" i="6"/>
  <c r="P123" i="6"/>
  <c r="R123" i="6"/>
  <c r="P119" i="6"/>
  <c r="S119" i="6"/>
  <c r="P115" i="6"/>
  <c r="R115" i="6"/>
  <c r="P111" i="6"/>
  <c r="S111" i="6"/>
  <c r="P107" i="6"/>
  <c r="R107" i="6"/>
  <c r="P103" i="6"/>
  <c r="S103" i="6"/>
  <c r="P99" i="6"/>
  <c r="R99" i="6"/>
  <c r="P95" i="6"/>
  <c r="S95" i="6"/>
  <c r="P91" i="6"/>
  <c r="R91" i="6"/>
  <c r="P87" i="6"/>
  <c r="S87" i="6"/>
  <c r="P83" i="6"/>
  <c r="R83" i="6"/>
  <c r="P79" i="6"/>
  <c r="S79" i="6"/>
  <c r="P75" i="6"/>
  <c r="R75" i="6"/>
  <c r="P71" i="6"/>
  <c r="S71" i="6"/>
  <c r="P67" i="6"/>
  <c r="R67" i="6"/>
  <c r="P63" i="6"/>
  <c r="S63" i="6"/>
  <c r="P59" i="6"/>
  <c r="R59" i="6"/>
  <c r="P55" i="6"/>
  <c r="S55" i="6"/>
  <c r="P51" i="6"/>
  <c r="R51" i="6"/>
  <c r="P47" i="6"/>
  <c r="S47" i="6"/>
  <c r="P43" i="6"/>
  <c r="R43" i="6"/>
  <c r="P39" i="6"/>
  <c r="S39" i="6"/>
  <c r="R39" i="6"/>
  <c r="P35" i="6"/>
  <c r="R35" i="6"/>
  <c r="P31" i="6"/>
  <c r="S31" i="6"/>
  <c r="P27" i="6"/>
  <c r="R27" i="6"/>
  <c r="P23" i="6"/>
  <c r="S23" i="6"/>
  <c r="R23" i="6"/>
  <c r="P19" i="6"/>
  <c r="R19" i="6"/>
  <c r="P15" i="6"/>
  <c r="S15" i="6"/>
  <c r="P11" i="6"/>
  <c r="R11" i="6"/>
  <c r="P7" i="6"/>
  <c r="S7" i="6"/>
  <c r="R7" i="6"/>
  <c r="R311" i="6"/>
  <c r="R279" i="6"/>
  <c r="R247" i="6"/>
  <c r="R215" i="6"/>
  <c r="R183" i="6"/>
  <c r="R151" i="6"/>
  <c r="R119" i="6"/>
  <c r="R87" i="6"/>
  <c r="R55" i="6"/>
  <c r="R31" i="6"/>
  <c r="S307" i="6"/>
  <c r="S275" i="6"/>
  <c r="S243" i="6"/>
  <c r="S211" i="6"/>
  <c r="S179" i="6"/>
  <c r="S147" i="6"/>
  <c r="S115" i="6"/>
  <c r="S83" i="6"/>
  <c r="S51" i="6"/>
  <c r="S19" i="6"/>
  <c r="P49" i="6"/>
  <c r="S49" i="6"/>
  <c r="P45" i="6"/>
  <c r="S45" i="6"/>
  <c r="P41" i="6"/>
  <c r="S41" i="6"/>
  <c r="P37" i="6"/>
  <c r="S37" i="6"/>
  <c r="P33" i="6"/>
  <c r="S33" i="6"/>
  <c r="P29" i="6"/>
  <c r="S29" i="6"/>
  <c r="P25" i="6"/>
  <c r="S25" i="6"/>
  <c r="P21" i="6"/>
  <c r="S21" i="6"/>
  <c r="P17" i="6"/>
  <c r="S17" i="6"/>
  <c r="P13" i="6"/>
  <c r="S13" i="6"/>
  <c r="P9" i="6"/>
  <c r="S9" i="6"/>
  <c r="R5" i="6"/>
  <c r="S5" i="6"/>
  <c r="P40" i="6"/>
  <c r="R40" i="6"/>
  <c r="P32" i="6"/>
  <c r="R32" i="6"/>
  <c r="P24" i="6"/>
  <c r="R24" i="6"/>
  <c r="P16" i="6"/>
  <c r="R16" i="6"/>
  <c r="P8" i="6"/>
  <c r="R8" i="6"/>
  <c r="R48" i="6"/>
  <c r="R36" i="6"/>
  <c r="R20" i="6"/>
  <c r="P5" i="6"/>
  <c r="R318" i="6"/>
  <c r="R314" i="6"/>
  <c r="R310" i="6"/>
  <c r="R306" i="6"/>
  <c r="R302" i="6"/>
  <c r="R298" i="6"/>
  <c r="R294" i="6"/>
  <c r="R290" i="6"/>
  <c r="R286" i="6"/>
  <c r="R282" i="6"/>
  <c r="R278" i="6"/>
  <c r="R274" i="6"/>
  <c r="R270" i="6"/>
  <c r="R266" i="6"/>
  <c r="R262" i="6"/>
  <c r="R258" i="6"/>
  <c r="R254" i="6"/>
  <c r="R250" i="6"/>
  <c r="R246" i="6"/>
  <c r="R242" i="6"/>
  <c r="R238" i="6"/>
  <c r="R234" i="6"/>
  <c r="R230" i="6"/>
  <c r="R226" i="6"/>
  <c r="R222" i="6"/>
  <c r="R218" i="6"/>
  <c r="R214" i="6"/>
  <c r="R210" i="6"/>
  <c r="R206" i="6"/>
  <c r="R202" i="6"/>
  <c r="R198" i="6"/>
  <c r="R194" i="6"/>
  <c r="R190" i="6"/>
  <c r="R186" i="6"/>
  <c r="R182" i="6"/>
  <c r="R178" i="6"/>
  <c r="R174" i="6"/>
  <c r="R170" i="6"/>
  <c r="R166" i="6"/>
  <c r="R162" i="6"/>
  <c r="R158" i="6"/>
  <c r="R154" i="6"/>
  <c r="R150" i="6"/>
  <c r="R146" i="6"/>
  <c r="R142" i="6"/>
  <c r="R138" i="6"/>
  <c r="R134" i="6"/>
  <c r="R130" i="6"/>
  <c r="R126" i="6"/>
  <c r="R122" i="6"/>
  <c r="R118" i="6"/>
  <c r="R114" i="6"/>
  <c r="R110" i="6"/>
  <c r="R106" i="6"/>
  <c r="R102" i="6"/>
  <c r="R98" i="6"/>
  <c r="R94" i="6"/>
  <c r="R90" i="6"/>
  <c r="R86" i="6"/>
  <c r="R82" i="6"/>
  <c r="R78" i="6"/>
  <c r="R74" i="6"/>
  <c r="R70" i="6"/>
  <c r="R66" i="6"/>
  <c r="R62" i="6"/>
  <c r="R58" i="6"/>
  <c r="R54" i="6"/>
  <c r="R50" i="6"/>
  <c r="R46" i="6"/>
  <c r="R42" i="6"/>
  <c r="R38" i="6"/>
  <c r="R34" i="6"/>
  <c r="R30" i="6"/>
  <c r="R26" i="6"/>
  <c r="R22" i="6"/>
  <c r="R18" i="6"/>
  <c r="R14" i="6"/>
  <c r="R10" i="6"/>
  <c r="R6" i="6"/>
  <c r="R317" i="6"/>
  <c r="R313" i="6"/>
  <c r="R309" i="6"/>
  <c r="R305" i="6"/>
  <c r="R301" i="6"/>
  <c r="R297" i="6"/>
  <c r="R293" i="6"/>
  <c r="R289" i="6"/>
  <c r="R285" i="6"/>
  <c r="R281" i="6"/>
  <c r="R277" i="6"/>
  <c r="R273" i="6"/>
  <c r="R269" i="6"/>
  <c r="R265" i="6"/>
  <c r="R261" i="6"/>
  <c r="R257" i="6"/>
  <c r="R253" i="6"/>
  <c r="R249" i="6"/>
  <c r="R245" i="6"/>
  <c r="R241" i="6"/>
  <c r="R237" i="6"/>
  <c r="R233" i="6"/>
  <c r="R229" i="6"/>
  <c r="R225" i="6"/>
  <c r="R221" i="6"/>
  <c r="R217" i="6"/>
  <c r="R213" i="6"/>
  <c r="R209" i="6"/>
  <c r="R205" i="6"/>
  <c r="R201" i="6"/>
  <c r="R197" i="6"/>
  <c r="R193" i="6"/>
  <c r="R189" i="6"/>
  <c r="R185" i="6"/>
  <c r="R181" i="6"/>
  <c r="R177" i="6"/>
  <c r="R173" i="6"/>
  <c r="R169" i="6"/>
  <c r="R165" i="6"/>
  <c r="R161" i="6"/>
  <c r="R157" i="6"/>
  <c r="R153" i="6"/>
  <c r="R149" i="6"/>
  <c r="R145" i="6"/>
  <c r="R141" i="6"/>
  <c r="R137" i="6"/>
  <c r="R133" i="6"/>
  <c r="R129" i="6"/>
  <c r="R125" i="6"/>
  <c r="R121" i="6"/>
  <c r="R117" i="6"/>
  <c r="R113" i="6"/>
  <c r="R109" i="6"/>
  <c r="R105" i="6"/>
  <c r="R101" i="6"/>
  <c r="R97" i="6"/>
  <c r="R93" i="6"/>
  <c r="R89" i="6"/>
  <c r="R85" i="6"/>
  <c r="R81" i="6"/>
  <c r="R77" i="6"/>
  <c r="R73" i="6"/>
  <c r="R69" i="6"/>
  <c r="R65" i="6"/>
  <c r="R61" i="6"/>
  <c r="R57" i="6"/>
  <c r="R53" i="6"/>
  <c r="R49" i="6"/>
  <c r="R45" i="6"/>
  <c r="R41" i="6"/>
  <c r="R37" i="6"/>
  <c r="R33" i="6"/>
  <c r="R29" i="6"/>
  <c r="R25" i="6"/>
  <c r="R21" i="6"/>
  <c r="R17" i="6"/>
  <c r="R13" i="6"/>
  <c r="R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52B1C1-8368-42B8-941C-8D60DE6165AE}" keepAlive="1" name="ModelConnection_ExternalData_1" description="Data Model" type="5" refreshedVersion="8" minRefreshableVersion="5" saveData="1">
    <dbPr connection="Data Model Connection" command="DRILLTHROUGH MAXROWS 1000 SELECT FROM [Model] WHERE ([Measures].[Distinct Count of Product]) RETURN [$Table1].[Order-ID],[$Table1].[Sales Person],[$Table1].[Geography],[$Table1].[Product],[$Table1].[Price],[$Table1].[Units],[$Table1].[Order date],[$Table1].[Total Sales],[$Table1].[Day],[$Table1].[month],[$Table1].[month2],[$Table1].[Quarter],[$Table1].[Quater2],[$Table1].[Quarter3],[$Table1].[Quarter4],[$Table1].[Quarter5]" commandType="4"/>
    <extLst>
      <ext xmlns:x15="http://schemas.microsoft.com/office/spreadsheetml/2010/11/main" uri="{DE250136-89BD-433C-8126-D09CA5730AF9}">
        <x15:connection id="" model="1"/>
      </ext>
    </extLst>
  </connection>
  <connection id="2" xr16:uid="{2F6DD3F1-889B-4A3B-9203-7EB294550006}" keepAlive="1" name="ModelConnection_ExternalData_11" description="Data Model" type="5" refreshedVersion="8" minRefreshableVersion="5" saveData="1">
    <dbPr connection="Data Model Connection" command="DRILLTHROUGH MAXROWS 1000 SELECT FROM [Model] WHERE ([Measures].[Sum of Total Sales]) RETURN [$Table1].[Order-ID],[$Table1].[Sales Person],[$Table1].[Geography],[$Table1].[Product],[$Table1].[Price],[$Table1].[Units],[$Table1].[Order date],[$Table1].[Total Sales],[$Table1].[Day],[$Table1].[month],[$Table1].[month2],[$Table1].[Quarter],[$Table1].[Quater2],[$Table1].[Quarter3],[$Table1].[Quarter4],[$Table1].[Quarter5]" commandType="4"/>
    <extLst>
      <ext xmlns:x15="http://schemas.microsoft.com/office/spreadsheetml/2010/11/main" uri="{DE250136-89BD-433C-8126-D09CA5730AF9}">
        <x15:connection id="" model="1"/>
      </ext>
    </extLst>
  </connection>
  <connection id="3" xr16:uid="{BD3B7F63-A7EF-4663-98E1-43CFEB02FE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0000000-0015-0000-FFFF-FFFF01000000}" name="WorksheetConnection_excel 1_.xlsx!Table1" type="102" refreshedVersion="6" minRefreshableVersion="5">
    <extLst>
      <ext xmlns:x15="http://schemas.microsoft.com/office/spreadsheetml/2010/11/main" uri="{DE250136-89BD-433C-8126-D09CA5730AF9}">
        <x15:connection id="Table1" autoDelete="1">
          <x15:rangePr sourceName="_xlcn.WorksheetConnection_excel1_.xlsxTable11"/>
        </x15:connection>
      </ext>
    </extLst>
  </connection>
</connections>
</file>

<file path=xl/sharedStrings.xml><?xml version="1.0" encoding="utf-8"?>
<sst xmlns="http://schemas.openxmlformats.org/spreadsheetml/2006/main" count="7163" uniqueCount="158">
  <si>
    <t>Product</t>
  </si>
  <si>
    <t>Amount</t>
  </si>
  <si>
    <t>Almond Choco</t>
  </si>
  <si>
    <t>Husein Augar</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</si>
  <si>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</si>
  <si>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</si>
  <si>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</si>
  <si>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</si>
  <si>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</si>
  <si>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</si>
  <si>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</si>
  <si>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</si>
  <si>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</si>
  <si>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</si>
  <si>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</si>
  <si>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</si>
  <si>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</si>
  <si>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</si>
  <si>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</si>
  <si>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</si>
  <si>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</si>
  <si>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</si>
  <si>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</si>
  <si>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</si>
  <si>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</si>
  <si>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</si>
  <si>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</si>
  <si>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Units</t>
  </si>
  <si>
    <t>Mohamed Ali</t>
  </si>
  <si>
    <t xml:space="preserve">Ahmed said </t>
  </si>
  <si>
    <t xml:space="preserve">Samira mostafa </t>
  </si>
  <si>
    <t xml:space="preserve">Sara khaled </t>
  </si>
  <si>
    <t xml:space="preserve">Hassan ahmed </t>
  </si>
  <si>
    <t xml:space="preserve">Hesham gamal </t>
  </si>
  <si>
    <t>Mohamed galal</t>
  </si>
  <si>
    <t xml:space="preserve">Abd alrahman mohamed </t>
  </si>
  <si>
    <t xml:space="preserve">Rahma mostafa </t>
  </si>
  <si>
    <t xml:space="preserve">Alex </t>
  </si>
  <si>
    <t>Cairo</t>
  </si>
  <si>
    <t xml:space="preserve">Sharm </t>
  </si>
  <si>
    <t xml:space="preserve">Al Gharbia </t>
  </si>
  <si>
    <t>gharbia</t>
  </si>
  <si>
    <t xml:space="preserve">  Al gharbia </t>
  </si>
  <si>
    <t xml:space="preserve">Giza </t>
  </si>
  <si>
    <t xml:space="preserve">Al giza </t>
  </si>
  <si>
    <t xml:space="preserve">Al sharqia </t>
  </si>
  <si>
    <t xml:space="preserve">Order date </t>
  </si>
  <si>
    <t>Order-ID</t>
  </si>
  <si>
    <t xml:space="preserve">The Meta-data </t>
  </si>
  <si>
    <t xml:space="preserve">We ask you as a data analyst to analyze our data in 2023 to clearifiy our sales performance to ensure that our business decisions enhance our business growth. </t>
  </si>
  <si>
    <t xml:space="preserve">Columns description </t>
  </si>
  <si>
    <t>The order identifier that represnts every (record-row) to ensure that every row is unique.</t>
  </si>
  <si>
    <t xml:space="preserve">The name of the person who is responsible of the selling operation . </t>
  </si>
  <si>
    <t xml:space="preserve">The region at which we sold our product. </t>
  </si>
  <si>
    <t>The name of our product .</t>
  </si>
  <si>
    <t>The price of each unit.</t>
  </si>
  <si>
    <t xml:space="preserve">The quantity of the sold products. </t>
  </si>
  <si>
    <t xml:space="preserve">The date of the selling operation ( Delievering date ) . </t>
  </si>
  <si>
    <t xml:space="preserve">We are a leading company in producing chocolates we had achieved some business goals at the last 3 years. </t>
  </si>
  <si>
    <t>Please help us to know the total sales for each month and tell us what the lowest and heights months in total sales is.</t>
  </si>
  <si>
    <t xml:space="preserve">We need from you to classify our data based on total seals, so if the total sale value of each cell greater than the average of whole total sale column, classify it with level 1 otherwise make it 0. </t>
  </si>
  <si>
    <t>save all transactions for each geography in individual sheet and sort the results in descending order by the total sales.</t>
  </si>
  <si>
    <t>Day</t>
  </si>
  <si>
    <t>month</t>
  </si>
  <si>
    <t>month2</t>
  </si>
  <si>
    <t>Quarter</t>
  </si>
  <si>
    <t>Quater2</t>
  </si>
  <si>
    <t>Quarter3</t>
  </si>
  <si>
    <t>Quarter4</t>
  </si>
  <si>
    <t>Quarter5</t>
  </si>
  <si>
    <t>COUNT a</t>
  </si>
  <si>
    <t>sumif</t>
  </si>
  <si>
    <t>Abd alrahman mohamed</t>
  </si>
  <si>
    <t>Ahmed said</t>
  </si>
  <si>
    <t>Hassan ahmed</t>
  </si>
  <si>
    <t>Hesham gamal</t>
  </si>
  <si>
    <t>Rahma mostafa</t>
  </si>
  <si>
    <t>Samira mostafa</t>
  </si>
  <si>
    <t>Sara khaled</t>
  </si>
  <si>
    <t>Grand Total</t>
  </si>
  <si>
    <t>Row Labels</t>
  </si>
  <si>
    <t>Sum of Units</t>
  </si>
  <si>
    <t>Distinct Count of Sales Person</t>
  </si>
  <si>
    <t>Al Gharbia</t>
  </si>
  <si>
    <t>Al sharqia</t>
  </si>
  <si>
    <t>Alex</t>
  </si>
  <si>
    <t>Giza</t>
  </si>
  <si>
    <t>Sharm</t>
  </si>
  <si>
    <t>Sum of Total Sales</t>
  </si>
  <si>
    <t>Column Labels</t>
  </si>
  <si>
    <t>May</t>
  </si>
  <si>
    <t>Aug</t>
  </si>
  <si>
    <t>Average of Total Sales</t>
  </si>
  <si>
    <t>Table1[Order-ID]</t>
  </si>
  <si>
    <t>Table1[Sales Person]</t>
  </si>
  <si>
    <t>Table1[Geography]</t>
  </si>
  <si>
    <t>Table1[Product]</t>
  </si>
  <si>
    <t>Table1[Price]</t>
  </si>
  <si>
    <t>Table1[Units]</t>
  </si>
  <si>
    <t>Table1[Order date]</t>
  </si>
  <si>
    <t>Table1[Total Sales]</t>
  </si>
  <si>
    <t>Table1[Day]</t>
  </si>
  <si>
    <t>Table1[month]</t>
  </si>
  <si>
    <t>Table1[month2]</t>
  </si>
  <si>
    <t>Table1[Quarter]</t>
  </si>
  <si>
    <t>Table1[Quater2]</t>
  </si>
  <si>
    <t>Table1[Quarter3]</t>
  </si>
  <si>
    <t>Table1[Quarter4]</t>
  </si>
  <si>
    <t>Table1[Quarter5]</t>
  </si>
  <si>
    <t>Sunday</t>
  </si>
  <si>
    <t>January</t>
  </si>
  <si>
    <t>Q1</t>
  </si>
  <si>
    <t>Monday</t>
  </si>
  <si>
    <t>Tuesday</t>
  </si>
  <si>
    <t>Wednesday</t>
  </si>
  <si>
    <t>Thursday</t>
  </si>
  <si>
    <t>Friday</t>
  </si>
  <si>
    <t>Saturday</t>
  </si>
  <si>
    <t>February</t>
  </si>
  <si>
    <t>March</t>
  </si>
  <si>
    <t>April</t>
  </si>
  <si>
    <t>Q2</t>
  </si>
  <si>
    <t>June</t>
  </si>
  <si>
    <t>July</t>
  </si>
  <si>
    <t>Q3</t>
  </si>
  <si>
    <t>August</t>
  </si>
  <si>
    <t>September</t>
  </si>
  <si>
    <t>October</t>
  </si>
  <si>
    <t>Q4</t>
  </si>
  <si>
    <t>November</t>
  </si>
  <si>
    <t>Data returned for no.Product (First 1000 rows).</t>
  </si>
  <si>
    <t>Data returned for Sum of Total Sales (First 1000 rows).</t>
  </si>
  <si>
    <t>Distinct Count of Geography</t>
  </si>
  <si>
    <t>r</t>
  </si>
  <si>
    <t>Table1[Order-ID]2</t>
  </si>
  <si>
    <t>Table1[Order-ID]3</t>
  </si>
  <si>
    <t>Table1[Order-ID]4</t>
  </si>
  <si>
    <t>Table1[Order-ID]5</t>
  </si>
  <si>
    <t>Table1[Order-ID]6</t>
  </si>
  <si>
    <t>Table1[Order-ID]7</t>
  </si>
  <si>
    <t>Table1[Order-ID]8</t>
  </si>
  <si>
    <t>Table1[Order-ID]9</t>
  </si>
  <si>
    <t>Table1[Order-ID]10</t>
  </si>
  <si>
    <t>Table1[Order-ID]11</t>
  </si>
  <si>
    <t>Table1[Order-ID]12</t>
  </si>
  <si>
    <t>Table1[Order-ID]13</t>
  </si>
  <si>
    <t>Table1[Order-ID]14</t>
  </si>
  <si>
    <t>Table1[Order-ID]15</t>
  </si>
  <si>
    <t>Table1[Order-ID]16</t>
  </si>
  <si>
    <t>Order-ID2</t>
  </si>
  <si>
    <t>Order-ID3</t>
  </si>
  <si>
    <t>Order-ID4</t>
  </si>
  <si>
    <t>Order-ID5</t>
  </si>
  <si>
    <t>Order-ID6</t>
  </si>
  <si>
    <t>Order-ID7</t>
  </si>
  <si>
    <t>Order-ID8</t>
  </si>
  <si>
    <t>Count of Product</t>
  </si>
  <si>
    <t>Distinct 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</si>
</sst>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5" x14ac:knownFonts="1">
    <font>
      <sz val="11"/>
      <color theme="1"/>
      <name val="Calibri"/>
      <family val="2"/>
      <scheme val="minor"/>
    </font>
    <font>
      <sz val="16"/>
      <color theme="5" tint="-0.499984740745262"/>
      <name val="Calibri"/>
      <family val="2"/>
      <scheme val="minor"/>
    </font>
    <font>
      <sz val="14"/>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2">
    <xf numFmtId="0" fontId="0" fillId="0" borderId="0" xfId="0"/>
    <xf numFmtId="0" fontId="1" fillId="2" borderId="0" xfId="0" applyFont="1" applyFill="1"/>
    <xf numFmtId="0" fontId="0" fillId="2" borderId="0" xfId="0" applyFill="1"/>
    <xf numFmtId="0" fontId="2" fillId="2" borderId="0" xfId="0" applyFont="1" applyFill="1"/>
    <xf numFmtId="2" fontId="0" fillId="0" borderId="0" xfId="0" applyNumberForma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 borderId="0" xfId="0" applyFill="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17">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5" formatCode="m/d/yyyy"/>
    </dxf>
    <dxf>
      <numFmt numFmtId="164" formatCode="&quot;$&quot;#,##0"/>
    </dxf>
    <dxf>
      <font>
        <b/>
        <color theme="1"/>
      </font>
      <border>
        <bottom style="thin">
          <color theme="9"/>
        </bottom>
        <vertical/>
        <horizontal/>
      </border>
    </dxf>
    <dxf>
      <font>
        <b/>
        <i val="0"/>
        <sz val="20"/>
        <color theme="1"/>
      </font>
      <border>
        <left style="thin">
          <color theme="9"/>
        </left>
        <right style="thin">
          <color theme="9"/>
        </right>
        <top style="thin">
          <color theme="9"/>
        </top>
        <bottom style="thin">
          <color theme="9"/>
        </bottom>
        <vertical/>
        <horizontal/>
      </border>
    </dxf>
    <dxf>
      <font>
        <b/>
        <i val="0"/>
        <sz val="20"/>
      </font>
      <fill>
        <patternFill>
          <bgColor theme="9" tint="0.59996337778862885"/>
        </patternFill>
      </fill>
      <border diagonalUp="0" diagonalDown="0">
        <left style="thick">
          <color auto="1"/>
        </left>
        <right style="thick">
          <color auto="1"/>
        </right>
        <top style="thick">
          <color auto="1"/>
        </top>
        <bottom style="thick">
          <color auto="1"/>
        </bottom>
        <vertical/>
        <horizontal/>
      </border>
    </dxf>
    <dxf>
      <font>
        <b/>
        <i val="0"/>
        <sz val="20"/>
      </font>
    </dxf>
  </dxfs>
  <tableStyles count="3" defaultTableStyle="TableStyleMedium2" defaultPivotStyle="PivotStyleLight16">
    <tableStyle name="Slicer Style 1" pivot="0" table="0" count="1" xr9:uid="{4ED24546-7EA6-46A8-A90F-155AF7379C52}">
      <tableStyleElement type="wholeTable" dxfId="16"/>
    </tableStyle>
    <tableStyle name="Slicer Style 2" pivot="0" table="0" count="1" xr9:uid="{7A3FDD40-4F92-4685-953C-9DD6B3EF1164}">
      <tableStyleElement type="wholeTable" dxfId="15"/>
    </tableStyle>
    <tableStyle name="SlicerStyleLight6 2" pivot="0" table="0" count="10" xr9:uid="{E2BE4380-E2EF-47F1-8DBB-0A3CBB87CBD3}">
      <tableStyleElement type="wholeTable" dxfId="14"/>
      <tableStyleElement type="headerRow" dxfId="13"/>
    </tableStyle>
  </tableStyles>
  <colors>
    <mruColors>
      <color rgb="FFBBC5AA"/>
      <color rgb="FF9ABCA7"/>
      <color rgb="FF75B9BE"/>
      <color rgb="FFD4E09B"/>
      <color rgb="FFCBDFBD"/>
      <color rgb="FFF6F4D2"/>
      <color rgb="FFB79FAD"/>
      <color rgb="FFD4AFCD"/>
      <color rgb="FFA294D0"/>
      <color rgb="FFCDC5E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[Ediets.xlsx]PivotTables!total</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958333975304633E-2"/>
          <c:y val="0.1628805856314208"/>
          <c:w val="0.81305699785106811"/>
          <c:h val="0.71935924402725016"/>
        </c:manualLayout>
      </c:layout>
      <c:bar3DChart>
        <c:barDir val="col"/>
        <c:grouping val="standard"/>
        <c:varyColors val="0"/>
        <c:ser>
          <c:idx val="0"/>
          <c:order val="0"/>
          <c:tx>
            <c:strRef>
              <c:f>PivotTables!$AT$14</c:f>
              <c:strCache>
                <c:ptCount val="1"/>
                <c:pt idx="0">
                  <c:v>Total</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PivotTables!$AS$15:$AS$25</c:f>
              <c:strCache>
                <c:ptCount val="10"/>
                <c:pt idx="0">
                  <c:v>Abd alrahman mohamed </c:v>
                </c:pt>
                <c:pt idx="1">
                  <c:v>Ahmed said </c:v>
                </c:pt>
                <c:pt idx="2">
                  <c:v>Hassan ahmed </c:v>
                </c:pt>
                <c:pt idx="3">
                  <c:v>Hesham gamal </c:v>
                </c:pt>
                <c:pt idx="4">
                  <c:v>Husein Augar</c:v>
                </c:pt>
                <c:pt idx="5">
                  <c:v>Mohamed Ali</c:v>
                </c:pt>
                <c:pt idx="6">
                  <c:v>Mohamed galal</c:v>
                </c:pt>
                <c:pt idx="7">
                  <c:v>Rahma mostafa </c:v>
                </c:pt>
                <c:pt idx="8">
                  <c:v>Samira mostafa </c:v>
                </c:pt>
                <c:pt idx="9">
                  <c:v>Sara khaled </c:v>
                </c:pt>
              </c:strCache>
            </c:strRef>
          </c:cat>
          <c:val>
            <c:numRef>
              <c:f>PivotTables!$AT$15:$AT$25</c:f>
              <c:numCache>
                <c:formatCode>"$"#,##0</c:formatCode>
                <c:ptCount val="10"/>
                <c:pt idx="0">
                  <c:v>1704066</c:v>
                </c:pt>
                <c:pt idx="1">
                  <c:v>1270836</c:v>
                </c:pt>
                <c:pt idx="2">
                  <c:v>819399</c:v>
                </c:pt>
                <c:pt idx="3">
                  <c:v>1778532</c:v>
                </c:pt>
                <c:pt idx="4">
                  <c:v>3351516</c:v>
                </c:pt>
                <c:pt idx="5">
                  <c:v>183519</c:v>
                </c:pt>
                <c:pt idx="6">
                  <c:v>2547510</c:v>
                </c:pt>
                <c:pt idx="7">
                  <c:v>1782543</c:v>
                </c:pt>
                <c:pt idx="8">
                  <c:v>1082277</c:v>
                </c:pt>
                <c:pt idx="9">
                  <c:v>215628</c:v>
                </c:pt>
              </c:numCache>
            </c:numRef>
          </c:val>
          <c:extLst>
            <c:ext xmlns:c16="http://schemas.microsoft.com/office/drawing/2014/chart" uri="{C3380CC4-5D6E-409C-BE32-E72D297353CC}">
              <c16:uniqueId val="{00000000-FC3C-4C18-B355-DAA39F14000E}"/>
            </c:ext>
          </c:extLst>
        </c:ser>
        <c:dLbls>
          <c:showLegendKey val="0"/>
          <c:showVal val="0"/>
          <c:showCatName val="0"/>
          <c:showSerName val="0"/>
          <c:showPercent val="0"/>
          <c:showBubbleSize val="0"/>
        </c:dLbls>
        <c:gapWidth val="150"/>
        <c:shape val="box"/>
        <c:axId val="1766568928"/>
        <c:axId val="1766567968"/>
        <c:axId val="1826588416"/>
      </c:bar3DChart>
      <c:catAx>
        <c:axId val="17665689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66567968"/>
        <c:crosses val="autoZero"/>
        <c:auto val="1"/>
        <c:lblAlgn val="ctr"/>
        <c:lblOffset val="100"/>
        <c:noMultiLvlLbl val="0"/>
      </c:catAx>
      <c:valAx>
        <c:axId val="1766567968"/>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66568928"/>
        <c:crosses val="autoZero"/>
        <c:crossBetween val="between"/>
      </c:valAx>
      <c:serAx>
        <c:axId val="182658841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66567968"/>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[Ediets.xlsx]PivotTables!PivotTable6</c:name>
    <c:fmtId val="13"/>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9816567049668"/>
          <c:y val="0.19541339029456462"/>
          <c:w val="0.79666395214649555"/>
          <c:h val="0.62825290115397403"/>
        </c:manualLayout>
      </c:layout>
      <c:lineChart>
        <c:grouping val="stacked"/>
        <c:varyColors val="0"/>
        <c:ser>
          <c:idx val="0"/>
          <c:order val="0"/>
          <c:tx>
            <c:strRef>
              <c:f>PivotTables!$AA$10</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PivotTables!$Z$11:$Z$12</c:f>
              <c:strCache>
                <c:ptCount val="1"/>
                <c:pt idx="0">
                  <c:v>Aug</c:v>
                </c:pt>
              </c:strCache>
            </c:strRef>
          </c:cat>
          <c:val>
            <c:numRef>
              <c:f>PivotTables!$AA$11:$AA$12</c:f>
              <c:numCache>
                <c:formatCode>#,##0</c:formatCode>
                <c:ptCount val="1"/>
                <c:pt idx="0">
                  <c:v>475349.22580645164</c:v>
                </c:pt>
              </c:numCache>
            </c:numRef>
          </c:val>
          <c:smooth val="0"/>
          <c:extLst>
            <c:ext xmlns:c16="http://schemas.microsoft.com/office/drawing/2014/chart" uri="{C3380CC4-5D6E-409C-BE32-E72D297353CC}">
              <c16:uniqueId val="{00000001-6996-4082-95AF-89E5730C1B7E}"/>
            </c:ext>
          </c:extLst>
        </c:ser>
        <c:dLbls>
          <c:showLegendKey val="0"/>
          <c:showVal val="0"/>
          <c:showCatName val="0"/>
          <c:showSerName val="0"/>
          <c:showPercent val="0"/>
          <c:showBubbleSize val="0"/>
        </c:dLbls>
        <c:marker val="1"/>
        <c:smooth val="0"/>
        <c:axId val="1672880624"/>
        <c:axId val="1672881104"/>
      </c:lineChart>
      <c:catAx>
        <c:axId val="1672880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81104"/>
        <c:crosses val="autoZero"/>
        <c:auto val="1"/>
        <c:lblAlgn val="ctr"/>
        <c:lblOffset val="100"/>
        <c:noMultiLvlLbl val="0"/>
      </c:catAx>
      <c:valAx>
        <c:axId val="16728811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8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[Ediets.xlsx]PivotTables!PivotTable4</c:name>
    <c:fmtId val="1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2600" b="1" i="0" u="none" strike="noStrike" kern="1200" cap="all" spc="150" baseline="0">
                <a:solidFill>
                  <a:schemeClr val="tx1"/>
                </a:solidFill>
              </a:rPr>
              <a:t>Top 10 Products</a:t>
            </a:r>
          </a:p>
        </c:rich>
      </c:tx>
      <c:layout>
        <c:manualLayout>
          <c:xMode val="edge"/>
          <c:yMode val="edge"/>
          <c:x val="0.32376471284959207"/>
          <c:y val="4.181619095109334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PivotTables!$BM$13</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PivotTables!$BL$14:$BL$24</c:f>
              <c:strCache>
                <c:ptCount val="10"/>
                <c:pt idx="0">
                  <c:v>70% Dark Bites</c:v>
                </c:pt>
                <c:pt idx="1">
                  <c:v>85% Dark Bars</c:v>
                </c:pt>
                <c:pt idx="2">
                  <c:v>99% Dark &amp; Pure</c:v>
                </c:pt>
                <c:pt idx="3">
                  <c:v>After Nines</c:v>
                </c:pt>
                <c:pt idx="4">
                  <c:v>Caramel Stuffed Bars</c:v>
                </c:pt>
                <c:pt idx="5">
                  <c:v>Choco Coated Almonds</c:v>
                </c:pt>
                <c:pt idx="6">
                  <c:v>Orange Choco</c:v>
                </c:pt>
                <c:pt idx="7">
                  <c:v>Organic Choco Syrup</c:v>
                </c:pt>
                <c:pt idx="8">
                  <c:v>Smooth Sliky Salty</c:v>
                </c:pt>
                <c:pt idx="9">
                  <c:v>Spicy Special Slims</c:v>
                </c:pt>
              </c:strCache>
            </c:strRef>
          </c:cat>
          <c:val>
            <c:numRef>
              <c:f>PivotTables!$BM$14:$BM$24</c:f>
              <c:numCache>
                <c:formatCode>"$"#,##0</c:formatCode>
                <c:ptCount val="10"/>
                <c:pt idx="0">
                  <c:v>1580439</c:v>
                </c:pt>
                <c:pt idx="1">
                  <c:v>1447740</c:v>
                </c:pt>
                <c:pt idx="2">
                  <c:v>919632</c:v>
                </c:pt>
                <c:pt idx="3">
                  <c:v>577374</c:v>
                </c:pt>
                <c:pt idx="4">
                  <c:v>2521071</c:v>
                </c:pt>
                <c:pt idx="5">
                  <c:v>582666</c:v>
                </c:pt>
                <c:pt idx="6">
                  <c:v>698208</c:v>
                </c:pt>
                <c:pt idx="7">
                  <c:v>1920828</c:v>
                </c:pt>
                <c:pt idx="8">
                  <c:v>1010016</c:v>
                </c:pt>
                <c:pt idx="9">
                  <c:v>1355382</c:v>
                </c:pt>
              </c:numCache>
            </c:numRef>
          </c:val>
          <c:extLst>
            <c:ext xmlns:c16="http://schemas.microsoft.com/office/drawing/2014/chart" uri="{C3380CC4-5D6E-409C-BE32-E72D297353CC}">
              <c16:uniqueId val="{00000000-5433-4815-ACDE-1729AB9C6AA5}"/>
            </c:ext>
          </c:extLst>
        </c:ser>
        <c:dLbls>
          <c:showLegendKey val="0"/>
          <c:showVal val="0"/>
          <c:showCatName val="0"/>
          <c:showSerName val="0"/>
          <c:showPercent val="0"/>
          <c:showBubbleSize val="0"/>
        </c:dLbls>
        <c:gapWidth val="150"/>
        <c:shape val="box"/>
        <c:axId val="92856847"/>
        <c:axId val="92864527"/>
        <c:axId val="0"/>
      </c:bar3DChart>
      <c:catAx>
        <c:axId val="92856847"/>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4527"/>
        <c:crosses val="autoZero"/>
        <c:auto val="1"/>
        <c:lblAlgn val="ctr"/>
        <c:lblOffset val="100"/>
        <c:noMultiLvlLbl val="0"/>
      </c:catAx>
      <c:valAx>
        <c:axId val="92864527"/>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6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[Ediets.xlsx]PivotTables!PivotTable8</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solidFill>
                  <a:schemeClr val="tx1"/>
                </a:solidFill>
              </a:rPr>
              <a:t>Total Sales Per Region</a:t>
            </a:r>
          </a:p>
        </c:rich>
      </c:tx>
      <c:layout>
        <c:manualLayout>
          <c:xMode val="edge"/>
          <c:yMode val="edge"/>
          <c:x val="0.35991309153310047"/>
          <c:y val="2.3363201899225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PivotTables!$Q$14</c:f>
              <c:strCache>
                <c:ptCount val="1"/>
                <c:pt idx="0">
                  <c:v>Total</c:v>
                </c:pt>
              </c:strCache>
            </c:strRef>
          </c:tx>
          <c:dPt>
            <c:idx val="0"/>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85-4159-BD2C-7E802BA1AF94}"/>
              </c:ext>
            </c:extLst>
          </c:dPt>
          <c:dPt>
            <c:idx val="1"/>
            <c:bubble3D val="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85-4159-BD2C-7E802BA1AF94}"/>
              </c:ext>
            </c:extLst>
          </c:dPt>
          <c:dPt>
            <c:idx val="2"/>
            <c:bubble3D val="0"/>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85-4159-BD2C-7E802BA1AF94}"/>
              </c:ext>
            </c:extLst>
          </c:dPt>
          <c:dPt>
            <c:idx val="3"/>
            <c:bubble3D val="0"/>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85-4159-BD2C-7E802BA1AF94}"/>
              </c:ext>
            </c:extLst>
          </c:dPt>
          <c:dPt>
            <c:idx val="4"/>
            <c:bubble3D val="0"/>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A85-4159-BD2C-7E802BA1AF94}"/>
              </c:ext>
            </c:extLst>
          </c:dPt>
          <c:dPt>
            <c:idx val="5"/>
            <c:bubble3D val="0"/>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A85-4159-BD2C-7E802BA1A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PivotTables!$P$15:$P$21</c:f>
              <c:strCache>
                <c:ptCount val="6"/>
                <c:pt idx="0">
                  <c:v>Al Gharbia </c:v>
                </c:pt>
                <c:pt idx="1">
                  <c:v>Al sharqia </c:v>
                </c:pt>
                <c:pt idx="2">
                  <c:v>Alex </c:v>
                </c:pt>
                <c:pt idx="3">
                  <c:v>Cairo</c:v>
                </c:pt>
                <c:pt idx="4">
                  <c:v>Giza </c:v>
                </c:pt>
                <c:pt idx="5">
                  <c:v>Sharm </c:v>
                </c:pt>
              </c:strCache>
            </c:strRef>
          </c:cat>
          <c:val>
            <c:numRef>
              <c:f>PivotTables!$Q$15:$Q$21</c:f>
              <c:numCache>
                <c:formatCode>"$"#,##0</c:formatCode>
                <c:ptCount val="6"/>
                <c:pt idx="0">
                  <c:v>3974628</c:v>
                </c:pt>
                <c:pt idx="1">
                  <c:v>1029882</c:v>
                </c:pt>
                <c:pt idx="2">
                  <c:v>1249227</c:v>
                </c:pt>
                <c:pt idx="3">
                  <c:v>3279192</c:v>
                </c:pt>
                <c:pt idx="4">
                  <c:v>4026456</c:v>
                </c:pt>
                <c:pt idx="5">
                  <c:v>1176441</c:v>
                </c:pt>
              </c:numCache>
            </c:numRef>
          </c:val>
          <c:extLst>
            <c:ext xmlns:c16="http://schemas.microsoft.com/office/drawing/2014/chart" uri="{C3380CC4-5D6E-409C-BE32-E72D297353CC}">
              <c16:uniqueId val="{0000000C-EA85-4159-BD2C-7E802BA1AF9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[Ediets.xlsx]PivotTables!PivotTable6</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5"/>
            </a:outerShdw>
          </a:effectLst>
        </c:spPr>
        <c:marker>
          <c:symbol val="circle"/>
          <c:size val="14"/>
          <c:spPr>
            <a:solidFill>
              <a:schemeClr val="accent5"/>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5"/>
            </a:fgClr>
            <a:bgClr>
              <a:schemeClr val="lt1"/>
            </a:bgClr>
          </a:pattFill>
          <a:ln w="25400" cap="rnd">
            <a:solidFill>
              <a:schemeClr val="lt1"/>
            </a:solidFill>
            <a:round/>
          </a:ln>
          <a:effectLst>
            <a:outerShdw dist="25400" dir="2700000" algn="tl" rotWithShape="0">
              <a:schemeClr val="accent5"/>
            </a:outerShdw>
          </a:effectLst>
        </c:spPr>
        <c:marker>
          <c:spPr>
            <a:solidFill>
              <a:schemeClr val="accent5"/>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PivotTables!$AA$10</c:f>
              <c:strCache>
                <c:ptCount val="1"/>
                <c:pt idx="0">
                  <c:v>Total</c:v>
                </c:pt>
              </c:strCache>
            </c:strRef>
          </c:tx>
          <c:spPr>
            <a:ln w="25400" cap="rnd">
              <a:solidFill>
                <a:schemeClr val="lt1"/>
              </a:solidFill>
              <a:round/>
            </a:ln>
            <a:effectLst>
              <a:outerShdw dist="25400" dir="2700000" algn="tl" rotWithShape="0">
                <a:schemeClr val="accent5"/>
              </a:outerShdw>
            </a:effectLst>
          </c:spPr>
          <c:marker>
            <c:symbol val="circle"/>
            <c:size val="14"/>
            <c:spPr>
              <a:solidFill>
                <a:schemeClr val="accent5"/>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PivotTables!$Z$11:$Z$12</c:f>
              <c:strCache>
                <c:ptCount val="1"/>
                <c:pt idx="0">
                  <c:v>Aug</c:v>
                </c:pt>
              </c:strCache>
            </c:strRef>
          </c:cat>
          <c:val>
            <c:numRef>
              <c:f>PivotTables!$AA$11:$AA$12</c:f>
              <c:numCache>
                <c:formatCode>#,##0</c:formatCode>
                <c:ptCount val="1"/>
                <c:pt idx="0">
                  <c:v>475349.22580645164</c:v>
                </c:pt>
              </c:numCache>
            </c:numRef>
          </c:val>
          <c:smooth val="0"/>
          <c:extLst>
            <c:ext xmlns:c16="http://schemas.microsoft.com/office/drawing/2014/chart" uri="{C3380CC4-5D6E-409C-BE32-E72D297353CC}">
              <c16:uniqueId val="{00000000-C790-43E6-8130-71B4FD5B06A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72880624"/>
        <c:axId val="1672881104"/>
      </c:lineChart>
      <c:catAx>
        <c:axId val="167288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2881104"/>
        <c:crosses val="autoZero"/>
        <c:auto val="1"/>
        <c:lblAlgn val="ctr"/>
        <c:lblOffset val="100"/>
        <c:noMultiLvlLbl val="0"/>
      </c:catAx>
      <c:valAx>
        <c:axId val="16728811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7288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[Ediets.xlsx]PivotTables!total</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PivotTables!$AT$14</c:f>
              <c:strCache>
                <c:ptCount val="1"/>
                <c:pt idx="0">
                  <c:v>Total</c:v>
                </c:pt>
              </c:strCache>
            </c:strRef>
          </c:tx>
          <c:spPr>
            <a:solidFill>
              <a:schemeClr val="accent6"/>
            </a:solidFill>
            <a:ln>
              <a:noFill/>
            </a:ln>
            <a:effectLst/>
            <a:sp3d/>
          </c:spPr>
          <c:invertIfNegative val="0"/>
          <c:cat>
            <c:strRef>
              <c:f>PivotTables!$AS$15:$AS$25</c:f>
              <c:strCache>
                <c:ptCount val="10"/>
                <c:pt idx="0">
                  <c:v>Abd alrahman mohamed </c:v>
                </c:pt>
                <c:pt idx="1">
                  <c:v>Ahmed said </c:v>
                </c:pt>
                <c:pt idx="2">
                  <c:v>Hassan ahmed </c:v>
                </c:pt>
                <c:pt idx="3">
                  <c:v>Hesham gamal </c:v>
                </c:pt>
                <c:pt idx="4">
                  <c:v>Husein Augar</c:v>
                </c:pt>
                <c:pt idx="5">
                  <c:v>Mohamed Ali</c:v>
                </c:pt>
                <c:pt idx="6">
                  <c:v>Mohamed galal</c:v>
                </c:pt>
                <c:pt idx="7">
                  <c:v>Rahma mostafa </c:v>
                </c:pt>
                <c:pt idx="8">
                  <c:v>Samira mostafa </c:v>
                </c:pt>
                <c:pt idx="9">
                  <c:v>Sara khaled </c:v>
                </c:pt>
              </c:strCache>
            </c:strRef>
          </c:cat>
          <c:val>
            <c:numRef>
              <c:f>PivotTables!$AT$15:$AT$25</c:f>
              <c:numCache>
                <c:formatCode>"$"#,##0</c:formatCode>
                <c:ptCount val="10"/>
                <c:pt idx="0">
                  <c:v>1704066</c:v>
                </c:pt>
                <c:pt idx="1">
                  <c:v>1270836</c:v>
                </c:pt>
                <c:pt idx="2">
                  <c:v>819399</c:v>
                </c:pt>
                <c:pt idx="3">
                  <c:v>1778532</c:v>
                </c:pt>
                <c:pt idx="4">
                  <c:v>3351516</c:v>
                </c:pt>
                <c:pt idx="5">
                  <c:v>183519</c:v>
                </c:pt>
                <c:pt idx="6">
                  <c:v>2547510</c:v>
                </c:pt>
                <c:pt idx="7">
                  <c:v>1782543</c:v>
                </c:pt>
                <c:pt idx="8">
                  <c:v>1082277</c:v>
                </c:pt>
                <c:pt idx="9">
                  <c:v>215628</c:v>
                </c:pt>
              </c:numCache>
            </c:numRef>
          </c:val>
          <c:extLst>
            <c:ext xmlns:c16="http://schemas.microsoft.com/office/drawing/2014/chart" uri="{C3380CC4-5D6E-409C-BE32-E72D297353CC}">
              <c16:uniqueId val="{00000000-3E79-4271-8AA0-CFC631971EB8}"/>
            </c:ext>
          </c:extLst>
        </c:ser>
        <c:dLbls>
          <c:showLegendKey val="0"/>
          <c:showVal val="0"/>
          <c:showCatName val="0"/>
          <c:showSerName val="0"/>
          <c:showPercent val="0"/>
          <c:showBubbleSize val="0"/>
        </c:dLbls>
        <c:gapWidth val="150"/>
        <c:shape val="box"/>
        <c:axId val="1766568928"/>
        <c:axId val="1766567968"/>
        <c:axId val="1826588416"/>
      </c:bar3DChart>
      <c:catAx>
        <c:axId val="176656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67968"/>
        <c:crosses val="autoZero"/>
        <c:auto val="1"/>
        <c:lblAlgn val="ctr"/>
        <c:lblOffset val="100"/>
        <c:noMultiLvlLbl val="0"/>
      </c:catAx>
      <c:valAx>
        <c:axId val="1766567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68928"/>
        <c:crosses val="autoZero"/>
        <c:crossBetween val="between"/>
      </c:valAx>
      <c:serAx>
        <c:axId val="18265884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679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[Ediets.xlsx]PivotTables!PivotTable4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PivotTables!$BM$13</c:f>
              <c:strCache>
                <c:ptCount val="1"/>
                <c:pt idx="0">
                  <c:v>Total</c:v>
                </c:pt>
              </c:strCache>
            </c:strRef>
          </c:tx>
          <c:spPr>
            <a:solidFill>
              <a:schemeClr val="accent6"/>
            </a:solidFill>
            <a:ln>
              <a:noFill/>
            </a:ln>
            <a:effectLst/>
            <a:sp3d/>
          </c:spPr>
          <c:invertIfNegative val="0"/>
          <c:cat>
            <c:strRef>
              <c:f>PivotTables!$BL$14:$BL$24</c:f>
              <c:strCache>
                <c:ptCount val="10"/>
                <c:pt idx="0">
                  <c:v>70% Dark Bites</c:v>
                </c:pt>
                <c:pt idx="1">
                  <c:v>85% Dark Bars</c:v>
                </c:pt>
                <c:pt idx="2">
                  <c:v>99% Dark &amp; Pure</c:v>
                </c:pt>
                <c:pt idx="3">
                  <c:v>After Nines</c:v>
                </c:pt>
                <c:pt idx="4">
                  <c:v>Caramel Stuffed Bars</c:v>
                </c:pt>
                <c:pt idx="5">
                  <c:v>Choco Coated Almonds</c:v>
                </c:pt>
                <c:pt idx="6">
                  <c:v>Orange Choco</c:v>
                </c:pt>
                <c:pt idx="7">
                  <c:v>Organic Choco Syrup</c:v>
                </c:pt>
                <c:pt idx="8">
                  <c:v>Smooth Sliky Salty</c:v>
                </c:pt>
                <c:pt idx="9">
                  <c:v>Spicy Special Slims</c:v>
                </c:pt>
              </c:strCache>
            </c:strRef>
          </c:cat>
          <c:val>
            <c:numRef>
              <c:f>PivotTables!$BM$14:$BM$24</c:f>
              <c:numCache>
                <c:formatCode>"$"#,##0</c:formatCode>
                <c:ptCount val="10"/>
                <c:pt idx="0">
                  <c:v>1580439</c:v>
                </c:pt>
                <c:pt idx="1">
                  <c:v>1447740</c:v>
                </c:pt>
                <c:pt idx="2">
                  <c:v>919632</c:v>
                </c:pt>
                <c:pt idx="3">
                  <c:v>577374</c:v>
                </c:pt>
                <c:pt idx="4">
                  <c:v>2521071</c:v>
                </c:pt>
                <c:pt idx="5">
                  <c:v>582666</c:v>
                </c:pt>
                <c:pt idx="6">
                  <c:v>698208</c:v>
                </c:pt>
                <c:pt idx="7">
                  <c:v>1920828</c:v>
                </c:pt>
                <c:pt idx="8">
                  <c:v>1010016</c:v>
                </c:pt>
                <c:pt idx="9">
                  <c:v>1355382</c:v>
                </c:pt>
              </c:numCache>
            </c:numRef>
          </c:val>
          <c:extLst>
            <c:ext xmlns:c16="http://schemas.microsoft.com/office/drawing/2014/chart" uri="{C3380CC4-5D6E-409C-BE32-E72D297353CC}">
              <c16:uniqueId val="{00000000-DDA7-4725-AC50-FC022DB581E5}"/>
            </c:ext>
          </c:extLst>
        </c:ser>
        <c:dLbls>
          <c:showLegendKey val="0"/>
          <c:showVal val="0"/>
          <c:showCatName val="0"/>
          <c:showSerName val="0"/>
          <c:showPercent val="0"/>
          <c:showBubbleSize val="0"/>
        </c:dLbls>
        <c:gapWidth val="79"/>
        <c:shape val="box"/>
        <c:axId val="92856847"/>
        <c:axId val="92864527"/>
        <c:axId val="0"/>
      </c:bar3DChart>
      <c:catAx>
        <c:axId val="9285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2864527"/>
        <c:crosses val="autoZero"/>
        <c:auto val="1"/>
        <c:lblAlgn val="ctr"/>
        <c:lblOffset val="100"/>
        <c:noMultiLvlLbl val="0"/>
      </c:catAx>
      <c:valAx>
        <c:axId val="92864527"/>
        <c:scaling>
          <c:orientation val="minMax"/>
        </c:scaling>
        <c:delete val="1"/>
        <c:axPos val="b"/>
        <c:numFmt formatCode="&quot;$&quot;#,##0" sourceLinked="1"/>
        <c:majorTickMark val="none"/>
        <c:minorTickMark val="none"/>
        <c:tickLblPos val="nextTo"/>
        <c:crossAx val="92856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[Ediets.xlsx]PivotTables!PivotTable8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PivotTables!$Q$14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50-4596-BA51-BAEF4299D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50-4596-BA51-BAEF4299D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50-4596-BA51-BAEF4299D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50-4596-BA51-BAEF4299D0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50-4596-BA51-BAEF4299D0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50-4596-BA51-BAEF4299D075}"/>
              </c:ext>
            </c:extLst>
          </c:dPt>
          <c:cat>
            <c:strRef>
              <c:f>PivotTables!$P$15:$P$21</c:f>
              <c:strCache>
                <c:ptCount val="6"/>
                <c:pt idx="0">
                  <c:v>Al Gharbia </c:v>
                </c:pt>
                <c:pt idx="1">
                  <c:v>Al sharqia </c:v>
                </c:pt>
                <c:pt idx="2">
                  <c:v>Alex </c:v>
                </c:pt>
                <c:pt idx="3">
                  <c:v>Cairo</c:v>
                </c:pt>
                <c:pt idx="4">
                  <c:v>Giza </c:v>
                </c:pt>
                <c:pt idx="5">
                  <c:v>Sharm </c:v>
                </c:pt>
              </c:strCache>
            </c:strRef>
          </c:cat>
          <c:val>
            <c:numRef>
              <c:f>PivotTables!$Q$15:$Q$21</c:f>
              <c:numCache>
                <c:formatCode>"$"#,##0</c:formatCode>
                <c:ptCount val="6"/>
                <c:pt idx="0">
                  <c:v>3974628</c:v>
                </c:pt>
                <c:pt idx="1">
                  <c:v>1029882</c:v>
                </c:pt>
                <c:pt idx="2">
                  <c:v>1249227</c:v>
                </c:pt>
                <c:pt idx="3">
                  <c:v>3279192</c:v>
                </c:pt>
                <c:pt idx="4">
                  <c:v>4026456</c:v>
                </c:pt>
                <c:pt idx="5">
                  <c:v>1176441</c:v>
                </c:pt>
              </c:numCache>
            </c:numRef>
          </c:val>
          <c:extLst>
            <c:ext xmlns:c16="http://schemas.microsoft.com/office/drawing/2014/chart" uri="{C3380CC4-5D6E-409C-BE32-E72D297353CC}">
              <c16:uniqueId val="{00000000-7393-4CEF-9D1F-203F3388E1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[Ediets.xlsx]PivotTable!Coulmn chart</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Al Gharbia </c:v>
                </c:pt>
              </c:strCache>
            </c:strRef>
          </c:tx>
          <c:spPr>
            <a:solidFill>
              <a:schemeClr val="accent1"/>
            </a:solidFill>
            <a:ln>
              <a:noFill/>
            </a:ln>
            <a:effectLst/>
          </c:spPr>
          <c:invertIfNegative val="0"/>
          <c:cat>
            <c:strRef>
              <c:f>PivotTable!$A$5:$A$15</c:f>
              <c:strCache>
                <c:ptCount val="10"/>
                <c:pt idx="0">
                  <c:v>Husein Augar</c:v>
                </c:pt>
                <c:pt idx="1">
                  <c:v>Mohamed Ali</c:v>
                </c:pt>
                <c:pt idx="2">
                  <c:v>Abd alrahman mohamed </c:v>
                </c:pt>
                <c:pt idx="3">
                  <c:v>Sara khaled </c:v>
                </c:pt>
                <c:pt idx="4">
                  <c:v>Hesham gamal </c:v>
                </c:pt>
                <c:pt idx="5">
                  <c:v>Mohamed galal</c:v>
                </c:pt>
                <c:pt idx="6">
                  <c:v>Samira mostafa </c:v>
                </c:pt>
                <c:pt idx="7">
                  <c:v>Rahma mostafa </c:v>
                </c:pt>
                <c:pt idx="8">
                  <c:v>Hassan ahmed </c:v>
                </c:pt>
                <c:pt idx="9">
                  <c:v>Ahmed said </c:v>
                </c:pt>
              </c:strCache>
            </c:strRef>
          </c:cat>
          <c:val>
            <c:numRef>
              <c:f>PivotTable!$B$5:$B$15</c:f>
              <c:numCache>
                <c:formatCode>"$"#,##0</c:formatCode>
                <c:ptCount val="10"/>
                <c:pt idx="0">
                  <c:v>829563</c:v>
                </c:pt>
                <c:pt idx="4">
                  <c:v>185073</c:v>
                </c:pt>
                <c:pt idx="5">
                  <c:v>2389716</c:v>
                </c:pt>
                <c:pt idx="7">
                  <c:v>570276</c:v>
                </c:pt>
              </c:numCache>
            </c:numRef>
          </c:val>
          <c:extLst>
            <c:ext xmlns:c16="http://schemas.microsoft.com/office/drawing/2014/chart" uri="{C3380CC4-5D6E-409C-BE32-E72D297353CC}">
              <c16:uniqueId val="{00000000-5C1D-4465-AF26-2D0F067E2847}"/>
            </c:ext>
          </c:extLst>
        </c:ser>
        <c:ser>
          <c:idx val="1"/>
          <c:order val="1"/>
          <c:tx>
            <c:strRef>
              <c:f>PivotTable!$C$3:$C$4</c:f>
              <c:strCache>
                <c:ptCount val="1"/>
                <c:pt idx="0">
                  <c:v>Al sharqia </c:v>
                </c:pt>
              </c:strCache>
            </c:strRef>
          </c:tx>
          <c:spPr>
            <a:solidFill>
              <a:schemeClr val="accent2"/>
            </a:solidFill>
            <a:ln>
              <a:noFill/>
            </a:ln>
            <a:effectLst/>
          </c:spPr>
          <c:invertIfNegative val="0"/>
          <c:cat>
            <c:strRef>
              <c:f>PivotTable!$A$5:$A$15</c:f>
              <c:strCache>
                <c:ptCount val="10"/>
                <c:pt idx="0">
                  <c:v>Husein Augar</c:v>
                </c:pt>
                <c:pt idx="1">
                  <c:v>Mohamed Ali</c:v>
                </c:pt>
                <c:pt idx="2">
                  <c:v>Abd alrahman mohamed </c:v>
                </c:pt>
                <c:pt idx="3">
                  <c:v>Sara khaled </c:v>
                </c:pt>
                <c:pt idx="4">
                  <c:v>Hesham gamal </c:v>
                </c:pt>
                <c:pt idx="5">
                  <c:v>Mohamed galal</c:v>
                </c:pt>
                <c:pt idx="6">
                  <c:v>Samira mostafa </c:v>
                </c:pt>
                <c:pt idx="7">
                  <c:v>Rahma mostafa </c:v>
                </c:pt>
                <c:pt idx="8">
                  <c:v>Hassan ahmed </c:v>
                </c:pt>
                <c:pt idx="9">
                  <c:v>Ahmed said </c:v>
                </c:pt>
              </c:strCache>
            </c:strRef>
          </c:cat>
          <c:val>
            <c:numRef>
              <c:f>PivotTable!$C$5:$C$15</c:f>
              <c:numCache>
                <c:formatCode>"$"#,##0</c:formatCode>
                <c:ptCount val="10"/>
                <c:pt idx="2">
                  <c:v>348684</c:v>
                </c:pt>
                <c:pt idx="5">
                  <c:v>157794</c:v>
                </c:pt>
                <c:pt idx="8">
                  <c:v>523404</c:v>
                </c:pt>
              </c:numCache>
            </c:numRef>
          </c:val>
          <c:extLst>
            <c:ext xmlns:c16="http://schemas.microsoft.com/office/drawing/2014/chart" uri="{C3380CC4-5D6E-409C-BE32-E72D297353CC}">
              <c16:uniqueId val="{00000001-5C1D-4465-AF26-2D0F067E2847}"/>
            </c:ext>
          </c:extLst>
        </c:ser>
        <c:ser>
          <c:idx val="2"/>
          <c:order val="2"/>
          <c:tx>
            <c:strRef>
              <c:f>PivotTable!$D$3:$D$4</c:f>
              <c:strCache>
                <c:ptCount val="1"/>
                <c:pt idx="0">
                  <c:v>Alex </c:v>
                </c:pt>
              </c:strCache>
            </c:strRef>
          </c:tx>
          <c:spPr>
            <a:solidFill>
              <a:schemeClr val="accent3"/>
            </a:solidFill>
            <a:ln>
              <a:noFill/>
            </a:ln>
            <a:effectLst/>
          </c:spPr>
          <c:invertIfNegative val="0"/>
          <c:cat>
            <c:strRef>
              <c:f>PivotTable!$A$5:$A$15</c:f>
              <c:strCache>
                <c:ptCount val="10"/>
                <c:pt idx="0">
                  <c:v>Husein Augar</c:v>
                </c:pt>
                <c:pt idx="1">
                  <c:v>Mohamed Ali</c:v>
                </c:pt>
                <c:pt idx="2">
                  <c:v>Abd alrahman mohamed </c:v>
                </c:pt>
                <c:pt idx="3">
                  <c:v>Sara khaled </c:v>
                </c:pt>
                <c:pt idx="4">
                  <c:v>Hesham gamal </c:v>
                </c:pt>
                <c:pt idx="5">
                  <c:v>Mohamed galal</c:v>
                </c:pt>
                <c:pt idx="6">
                  <c:v>Samira mostafa </c:v>
                </c:pt>
                <c:pt idx="7">
                  <c:v>Rahma mostafa </c:v>
                </c:pt>
                <c:pt idx="8">
                  <c:v>Hassan ahmed </c:v>
                </c:pt>
                <c:pt idx="9">
                  <c:v>Ahmed said </c:v>
                </c:pt>
              </c:strCache>
            </c:strRef>
          </c:cat>
          <c:val>
            <c:numRef>
              <c:f>PivotTable!$D$5:$D$15</c:f>
              <c:numCache>
                <c:formatCode>"$"#,##0</c:formatCode>
                <c:ptCount val="10"/>
                <c:pt idx="0">
                  <c:v>248220</c:v>
                </c:pt>
                <c:pt idx="1">
                  <c:v>10647</c:v>
                </c:pt>
                <c:pt idx="4">
                  <c:v>919632</c:v>
                </c:pt>
                <c:pt idx="6">
                  <c:v>17745</c:v>
                </c:pt>
                <c:pt idx="7">
                  <c:v>52983</c:v>
                </c:pt>
              </c:numCache>
            </c:numRef>
          </c:val>
          <c:extLst>
            <c:ext xmlns:c16="http://schemas.microsoft.com/office/drawing/2014/chart" uri="{C3380CC4-5D6E-409C-BE32-E72D297353CC}">
              <c16:uniqueId val="{00000002-5C1D-4465-AF26-2D0F067E2847}"/>
            </c:ext>
          </c:extLst>
        </c:ser>
        <c:ser>
          <c:idx val="3"/>
          <c:order val="3"/>
          <c:tx>
            <c:strRef>
              <c:f>PivotTable!$E$3:$E$4</c:f>
              <c:strCache>
                <c:ptCount val="1"/>
                <c:pt idx="0">
                  <c:v>Cairo</c:v>
                </c:pt>
              </c:strCache>
            </c:strRef>
          </c:tx>
          <c:spPr>
            <a:solidFill>
              <a:schemeClr val="accent4"/>
            </a:solidFill>
            <a:ln>
              <a:noFill/>
            </a:ln>
            <a:effectLst/>
          </c:spPr>
          <c:invertIfNegative val="0"/>
          <c:cat>
            <c:strRef>
              <c:f>PivotTable!$A$5:$A$15</c:f>
              <c:strCache>
                <c:ptCount val="10"/>
                <c:pt idx="0">
                  <c:v>Husein Augar</c:v>
                </c:pt>
                <c:pt idx="1">
                  <c:v>Mohamed Ali</c:v>
                </c:pt>
                <c:pt idx="2">
                  <c:v>Abd alrahman mohamed </c:v>
                </c:pt>
                <c:pt idx="3">
                  <c:v>Sara khaled </c:v>
                </c:pt>
                <c:pt idx="4">
                  <c:v>Hesham gamal </c:v>
                </c:pt>
                <c:pt idx="5">
                  <c:v>Mohamed galal</c:v>
                </c:pt>
                <c:pt idx="6">
                  <c:v>Samira mostafa </c:v>
                </c:pt>
                <c:pt idx="7">
                  <c:v>Rahma mostafa </c:v>
                </c:pt>
                <c:pt idx="8">
                  <c:v>Hassan ahmed </c:v>
                </c:pt>
                <c:pt idx="9">
                  <c:v>Ahmed said </c:v>
                </c:pt>
              </c:strCache>
            </c:strRef>
          </c:cat>
          <c:val>
            <c:numRef>
              <c:f>PivotTable!$E$5:$E$15</c:f>
              <c:numCache>
                <c:formatCode>"$"#,##0</c:formatCode>
                <c:ptCount val="10"/>
                <c:pt idx="0">
                  <c:v>1074213</c:v>
                </c:pt>
                <c:pt idx="3">
                  <c:v>24360</c:v>
                </c:pt>
                <c:pt idx="4">
                  <c:v>18333</c:v>
                </c:pt>
                <c:pt idx="6">
                  <c:v>1064532</c:v>
                </c:pt>
                <c:pt idx="7">
                  <c:v>968184</c:v>
                </c:pt>
                <c:pt idx="8">
                  <c:v>129570</c:v>
                </c:pt>
              </c:numCache>
            </c:numRef>
          </c:val>
          <c:extLst>
            <c:ext xmlns:c16="http://schemas.microsoft.com/office/drawing/2014/chart" uri="{C3380CC4-5D6E-409C-BE32-E72D297353CC}">
              <c16:uniqueId val="{00000003-5C1D-4465-AF26-2D0F067E2847}"/>
            </c:ext>
          </c:extLst>
        </c:ser>
        <c:ser>
          <c:idx val="4"/>
          <c:order val="4"/>
          <c:tx>
            <c:strRef>
              <c:f>PivotTable!$F$3:$F$4</c:f>
              <c:strCache>
                <c:ptCount val="1"/>
                <c:pt idx="0">
                  <c:v>Giza </c:v>
                </c:pt>
              </c:strCache>
            </c:strRef>
          </c:tx>
          <c:spPr>
            <a:solidFill>
              <a:schemeClr val="accent5"/>
            </a:solidFill>
            <a:ln>
              <a:noFill/>
            </a:ln>
            <a:effectLst/>
          </c:spPr>
          <c:invertIfNegative val="0"/>
          <c:cat>
            <c:strRef>
              <c:f>PivotTable!$A$5:$A$15</c:f>
              <c:strCache>
                <c:ptCount val="10"/>
                <c:pt idx="0">
                  <c:v>Husein Augar</c:v>
                </c:pt>
                <c:pt idx="1">
                  <c:v>Mohamed Ali</c:v>
                </c:pt>
                <c:pt idx="2">
                  <c:v>Abd alrahman mohamed </c:v>
                </c:pt>
                <c:pt idx="3">
                  <c:v>Sara khaled </c:v>
                </c:pt>
                <c:pt idx="4">
                  <c:v>Hesham gamal </c:v>
                </c:pt>
                <c:pt idx="5">
                  <c:v>Mohamed galal</c:v>
                </c:pt>
                <c:pt idx="6">
                  <c:v>Samira mostafa </c:v>
                </c:pt>
                <c:pt idx="7">
                  <c:v>Rahma mostafa </c:v>
                </c:pt>
                <c:pt idx="8">
                  <c:v>Hassan ahmed </c:v>
                </c:pt>
                <c:pt idx="9">
                  <c:v>Ahmed said </c:v>
                </c:pt>
              </c:strCache>
            </c:strRef>
          </c:cat>
          <c:val>
            <c:numRef>
              <c:f>PivotTable!$F$5:$F$15</c:f>
              <c:numCache>
                <c:formatCode>"$"#,##0</c:formatCode>
                <c:ptCount val="10"/>
                <c:pt idx="0">
                  <c:v>1199520</c:v>
                </c:pt>
                <c:pt idx="1">
                  <c:v>172872</c:v>
                </c:pt>
                <c:pt idx="2">
                  <c:v>1355382</c:v>
                </c:pt>
                <c:pt idx="3">
                  <c:v>191268</c:v>
                </c:pt>
                <c:pt idx="4">
                  <c:v>655494</c:v>
                </c:pt>
                <c:pt idx="7">
                  <c:v>191100</c:v>
                </c:pt>
                <c:pt idx="9">
                  <c:v>260820</c:v>
                </c:pt>
              </c:numCache>
            </c:numRef>
          </c:val>
          <c:extLst>
            <c:ext xmlns:c16="http://schemas.microsoft.com/office/drawing/2014/chart" uri="{C3380CC4-5D6E-409C-BE32-E72D297353CC}">
              <c16:uniqueId val="{00000004-5C1D-4465-AF26-2D0F067E2847}"/>
            </c:ext>
          </c:extLst>
        </c:ser>
        <c:ser>
          <c:idx val="5"/>
          <c:order val="5"/>
          <c:tx>
            <c:strRef>
              <c:f>PivotTable!$G$3:$G$4</c:f>
              <c:strCache>
                <c:ptCount val="1"/>
                <c:pt idx="0">
                  <c:v>Sharm </c:v>
                </c:pt>
              </c:strCache>
            </c:strRef>
          </c:tx>
          <c:spPr>
            <a:solidFill>
              <a:schemeClr val="accent6"/>
            </a:solidFill>
            <a:ln>
              <a:noFill/>
            </a:ln>
            <a:effectLst/>
          </c:spPr>
          <c:invertIfNegative val="0"/>
          <c:cat>
            <c:strRef>
              <c:f>PivotTable!$A$5:$A$15</c:f>
              <c:strCache>
                <c:ptCount val="10"/>
                <c:pt idx="0">
                  <c:v>Husein Augar</c:v>
                </c:pt>
                <c:pt idx="1">
                  <c:v>Mohamed Ali</c:v>
                </c:pt>
                <c:pt idx="2">
                  <c:v>Abd alrahman mohamed </c:v>
                </c:pt>
                <c:pt idx="3">
                  <c:v>Sara khaled </c:v>
                </c:pt>
                <c:pt idx="4">
                  <c:v>Hesham gamal </c:v>
                </c:pt>
                <c:pt idx="5">
                  <c:v>Mohamed galal</c:v>
                </c:pt>
                <c:pt idx="6">
                  <c:v>Samira mostafa </c:v>
                </c:pt>
                <c:pt idx="7">
                  <c:v>Rahma mostafa </c:v>
                </c:pt>
                <c:pt idx="8">
                  <c:v>Hassan ahmed </c:v>
                </c:pt>
                <c:pt idx="9">
                  <c:v>Ahmed said </c:v>
                </c:pt>
              </c:strCache>
            </c:strRef>
          </c:cat>
          <c:val>
            <c:numRef>
              <c:f>PivotTable!$G$5:$G$15</c:f>
              <c:numCache>
                <c:formatCode>"$"#,##0</c:formatCode>
                <c:ptCount val="10"/>
                <c:pt idx="8">
                  <c:v>166425</c:v>
                </c:pt>
                <c:pt idx="9">
                  <c:v>1010016</c:v>
                </c:pt>
              </c:numCache>
            </c:numRef>
          </c:val>
          <c:extLst>
            <c:ext xmlns:c16="http://schemas.microsoft.com/office/drawing/2014/chart" uri="{C3380CC4-5D6E-409C-BE32-E72D297353CC}">
              <c16:uniqueId val="{00000005-5C1D-4465-AF26-2D0F067E2847}"/>
            </c:ext>
          </c:extLst>
        </c:ser>
        <c:dLbls>
          <c:showLegendKey val="0"/>
          <c:showVal val="0"/>
          <c:showCatName val="0"/>
          <c:showSerName val="0"/>
          <c:showPercent val="0"/>
          <c:showBubbleSize val="0"/>
        </c:dLbls>
        <c:gapWidth val="150"/>
        <c:overlap val="100"/>
        <c:axId val="533975744"/>
        <c:axId val="533974304"/>
      </c:barChart>
      <c:catAx>
        <c:axId val="53397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74304"/>
        <c:crosses val="autoZero"/>
        <c:auto val="1"/>
        <c:lblAlgn val="ctr"/>
        <c:lblOffset val="100"/>
        <c:noMultiLvlLbl val="0"/>
      </c:catAx>
      <c:valAx>
        <c:axId val="533974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531813</xdr:colOff>
      <xdr:row>3</xdr:row>
      <xdr:rowOff>95250</xdr:rowOff>
    </xdr:from>
    <xdr:to>
      <xdr:col>40</xdr:col>
      <xdr:colOff>326571</xdr:colOff>
      <xdr:row>73</xdr:row>
      <xdr:rowOff>60613</xdr:rowOff>
    </xdr:to>
    <xdr:sp macro="" textlink="">
      <xdr:nvSpPr>
        <xdr:cNvPr id="2" name="Rectangle 1">
          <a:extLst>
            <a:ext uri="{FF2B5EF4-FFF2-40B4-BE49-F238E27FC236}">
              <a16:creationId xmlns:a16="http://schemas.microsoft.com/office/drawing/2014/main" id="{573D127A-86B0-3245-B881-0769434D1E7C}"/>
            </a:ext>
          </a:extLst>
        </xdr:cNvPr>
        <xdr:cNvSpPr/>
      </xdr:nvSpPr>
      <xdr:spPr>
        <a:xfrm>
          <a:off x="1141413" y="617764"/>
          <a:ext cx="23765101" cy="12157363"/>
        </a:xfrm>
        <a:prstGeom prst="rect">
          <a:avLst/>
        </a:prstGeom>
        <a:solidFill>
          <a:srgbClr val="BBC5AA"/>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3000"/>
        </a:p>
      </xdr:txBody>
    </xdr:sp>
    <xdr:clientData/>
  </xdr:twoCellAnchor>
  <xdr:twoCellAnchor>
    <xdr:from>
      <xdr:col>2</xdr:col>
      <xdr:colOff>317500</xdr:colOff>
      <xdr:row>4</xdr:row>
      <xdr:rowOff>0</xdr:rowOff>
    </xdr:from>
    <xdr:to>
      <xdr:col>30</xdr:col>
      <xdr:colOff>508001</xdr:colOff>
      <xdr:row>14</xdr:row>
      <xdr:rowOff>21167</xdr:rowOff>
    </xdr:to>
    <xdr:sp macro="" textlink="">
      <xdr:nvSpPr>
        <xdr:cNvPr id="4" name="Rectangle: Rounded Corners 3">
          <a:extLst>
            <a:ext uri="{FF2B5EF4-FFF2-40B4-BE49-F238E27FC236}">
              <a16:creationId xmlns:a16="http://schemas.microsoft.com/office/drawing/2014/main" id="{8F4A0D4D-F2C1-94E2-C1D4-1BA048AC8FBB}"/>
            </a:ext>
          </a:extLst>
        </xdr:cNvPr>
        <xdr:cNvSpPr/>
      </xdr:nvSpPr>
      <xdr:spPr>
        <a:xfrm>
          <a:off x="1545167" y="762000"/>
          <a:ext cx="17377834" cy="1926167"/>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51662</xdr:colOff>
      <xdr:row>5</xdr:row>
      <xdr:rowOff>40383</xdr:rowOff>
    </xdr:from>
    <xdr:to>
      <xdr:col>9</xdr:col>
      <xdr:colOff>25830</xdr:colOff>
      <xdr:row>12</xdr:row>
      <xdr:rowOff>127000</xdr:rowOff>
    </xdr:to>
    <xdr:sp macro="" textlink="">
      <xdr:nvSpPr>
        <xdr:cNvPr id="3" name="Rectangle: Rounded Corners 2">
          <a:extLst>
            <a:ext uri="{FF2B5EF4-FFF2-40B4-BE49-F238E27FC236}">
              <a16:creationId xmlns:a16="http://schemas.microsoft.com/office/drawing/2014/main" id="{61B5EA7F-1B6F-0FD3-8D51-D00A3ACF0DDD}"/>
            </a:ext>
          </a:extLst>
        </xdr:cNvPr>
        <xdr:cNvSpPr/>
      </xdr:nvSpPr>
      <xdr:spPr>
        <a:xfrm>
          <a:off x="1893162" y="992883"/>
          <a:ext cx="3657168" cy="1420117"/>
        </a:xfrm>
        <a:prstGeom prst="roundRect">
          <a:avLst/>
        </a:prstGeom>
        <a:solidFill>
          <a:schemeClr val="bg2"/>
        </a:solidFill>
        <a:ln>
          <a:solidFill>
            <a:srgbClr val="BBC5AA"/>
          </a:solidFill>
        </a:ln>
        <a:effectLst>
          <a:glow rad="101600">
            <a:schemeClr val="tx1">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3000" b="1">
            <a:solidFill>
              <a:sysClr val="windowText" lastClr="000000"/>
            </a:solidFill>
            <a:latin typeface="+mn-lt"/>
            <a:ea typeface="+mn-ea"/>
            <a:cs typeface="+mn-cs"/>
          </a:endParaRPr>
        </a:p>
        <a:p>
          <a:pPr marL="0" indent="0" algn="l"/>
          <a:endParaRPr lang="en-US" sz="3000" b="1">
            <a:solidFill>
              <a:sysClr val="windowText" lastClr="000000"/>
            </a:solidFill>
            <a:latin typeface="+mn-lt"/>
            <a:ea typeface="+mn-ea"/>
            <a:cs typeface="+mn-cs"/>
          </a:endParaRPr>
        </a:p>
      </xdr:txBody>
    </xdr:sp>
    <xdr:clientData/>
  </xdr:twoCellAnchor>
  <xdr:twoCellAnchor>
    <xdr:from>
      <xdr:col>17</xdr:col>
      <xdr:colOff>273427</xdr:colOff>
      <xdr:row>5</xdr:row>
      <xdr:rowOff>23813</xdr:rowOff>
    </xdr:from>
    <xdr:to>
      <xdr:col>23</xdr:col>
      <xdr:colOff>195274</xdr:colOff>
      <xdr:row>12</xdr:row>
      <xdr:rowOff>169333</xdr:rowOff>
    </xdr:to>
    <xdr:sp macro="" textlink="">
      <xdr:nvSpPr>
        <xdr:cNvPr id="6" name="Rectangle: Rounded Corners 5">
          <a:extLst>
            <a:ext uri="{FF2B5EF4-FFF2-40B4-BE49-F238E27FC236}">
              <a16:creationId xmlns:a16="http://schemas.microsoft.com/office/drawing/2014/main" id="{C43D0A5D-19A6-4C60-A80E-BDE56DD579C8}"/>
            </a:ext>
          </a:extLst>
        </xdr:cNvPr>
        <xdr:cNvSpPr/>
      </xdr:nvSpPr>
      <xdr:spPr>
        <a:xfrm>
          <a:off x="10708594" y="976313"/>
          <a:ext cx="3604847" cy="1479020"/>
        </a:xfrm>
        <a:prstGeom prst="roundRect">
          <a:avLst/>
        </a:prstGeom>
        <a:solidFill>
          <a:schemeClr val="bg2"/>
        </a:solidFill>
        <a:ln>
          <a:solidFill>
            <a:srgbClr val="BBC5AA"/>
          </a:solidFill>
        </a:ln>
        <a:effectLst>
          <a:glow rad="101600">
            <a:schemeClr val="tx1">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3000" b="1">
            <a:solidFill>
              <a:sysClr val="windowText" lastClr="000000"/>
            </a:solidFill>
            <a:latin typeface="+mn-lt"/>
            <a:ea typeface="+mn-ea"/>
            <a:cs typeface="+mn-cs"/>
          </a:endParaRPr>
        </a:p>
      </xdr:txBody>
    </xdr:sp>
    <xdr:clientData/>
  </xdr:twoCellAnchor>
  <xdr:twoCellAnchor>
    <xdr:from>
      <xdr:col>24</xdr:col>
      <xdr:colOff>312616</xdr:colOff>
      <xdr:row>5</xdr:row>
      <xdr:rowOff>1</xdr:rowOff>
    </xdr:from>
    <xdr:to>
      <xdr:col>30</xdr:col>
      <xdr:colOff>154984</xdr:colOff>
      <xdr:row>12</xdr:row>
      <xdr:rowOff>148167</xdr:rowOff>
    </xdr:to>
    <xdr:sp macro="" textlink="">
      <xdr:nvSpPr>
        <xdr:cNvPr id="36" name="Rectangle: Rounded Corners 35">
          <a:extLst>
            <a:ext uri="{FF2B5EF4-FFF2-40B4-BE49-F238E27FC236}">
              <a16:creationId xmlns:a16="http://schemas.microsoft.com/office/drawing/2014/main" id="{9ADD2989-B40D-43C6-8CFD-998F38BB895C}"/>
            </a:ext>
          </a:extLst>
        </xdr:cNvPr>
        <xdr:cNvSpPr/>
      </xdr:nvSpPr>
      <xdr:spPr>
        <a:xfrm>
          <a:off x="15044616" y="952501"/>
          <a:ext cx="3525368" cy="1481666"/>
        </a:xfrm>
        <a:prstGeom prst="roundRect">
          <a:avLst/>
        </a:prstGeom>
        <a:solidFill>
          <a:schemeClr val="bg2"/>
        </a:solidFill>
        <a:ln>
          <a:solidFill>
            <a:srgbClr val="BBC5AA"/>
          </a:solidFill>
        </a:ln>
        <a:effectLst>
          <a:glow rad="101600">
            <a:schemeClr val="tx1">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3000" b="1">
            <a:solidFill>
              <a:sysClr val="windowText" lastClr="000000"/>
            </a:solidFill>
            <a:latin typeface="+mn-lt"/>
            <a:ea typeface="+mn-ea"/>
            <a:cs typeface="+mn-cs"/>
          </a:endParaRPr>
        </a:p>
      </xdr:txBody>
    </xdr:sp>
    <xdr:clientData/>
  </xdr:twoCellAnchor>
  <xdr:twoCellAnchor>
    <xdr:from>
      <xdr:col>2</xdr:col>
      <xdr:colOff>131380</xdr:colOff>
      <xdr:row>15</xdr:row>
      <xdr:rowOff>112260</xdr:rowOff>
    </xdr:from>
    <xdr:to>
      <xdr:col>16</xdr:col>
      <xdr:colOff>449385</xdr:colOff>
      <xdr:row>39</xdr:row>
      <xdr:rowOff>89983</xdr:rowOff>
    </xdr:to>
    <xdr:graphicFrame macro="">
      <xdr:nvGraphicFramePr>
        <xdr:cNvPr id="38" name="Coulmn">
          <a:extLst>
            <a:ext uri="{FF2B5EF4-FFF2-40B4-BE49-F238E27FC236}">
              <a16:creationId xmlns:a16="http://schemas.microsoft.com/office/drawing/2014/main" id="{77D7A15A-CFC2-40C0-B57E-4E34C5572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108857</xdr:colOff>
      <xdr:row>40</xdr:row>
      <xdr:rowOff>77755</xdr:rowOff>
    </xdr:from>
    <xdr:to>
      <xdr:col>16</xdr:col>
      <xdr:colOff>429846</xdr:colOff>
      <xdr:row>71</xdr:row>
      <xdr:rowOff>71439</xdr:rowOff>
    </xdr:to>
    <xdr:graphicFrame macro="">
      <xdr:nvGraphicFramePr>
        <xdr:cNvPr id="41" name="line">
          <a:extLst>
            <a:ext uri="{FF2B5EF4-FFF2-40B4-BE49-F238E27FC236}">
              <a16:creationId xmlns:a16="http://schemas.microsoft.com/office/drawing/2014/main" id="{3040A76F-93CB-4F82-8AB8-DCF229D3B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47</xdr:col>
      <xdr:colOff>357189</xdr:colOff>
      <xdr:row>11</xdr:row>
      <xdr:rowOff>65991</xdr:rowOff>
    </xdr:from>
    <xdr:ext cx="1428750" cy="561949"/>
    <xdr:sp macro="" textlink="Dashboard!$BA$24">
      <xdr:nvSpPr>
        <xdr:cNvPr id="43" name="TextBox 42">
          <a:extLst>
            <a:ext uri="{FF2B5EF4-FFF2-40B4-BE49-F238E27FC236}">
              <a16:creationId xmlns:a16="http://schemas.microsoft.com/office/drawing/2014/main" id="{27749A39-63F1-58FC-54A0-E1FD1AFD0C84}"/>
            </a:ext>
          </a:extLst>
        </xdr:cNvPr>
        <xdr:cNvSpPr txBox="1"/>
      </xdr:nvSpPr>
      <xdr:spPr>
        <a:xfrm>
          <a:off x="29419022" y="2161491"/>
          <a:ext cx="1428750" cy="5619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1A3AAD-F28A-4331-91A8-44B79E000007}" type="TxLink">
            <a:rPr lang="en-US" sz="3000" b="0" i="0" u="none" strike="noStrike">
              <a:solidFill>
                <a:srgbClr val="000000"/>
              </a:solidFill>
              <a:latin typeface="Calibri"/>
              <a:cs typeface="Calibri"/>
            </a:rPr>
            <a:pPr/>
            <a:t> </a:t>
          </a:fld>
          <a:endParaRPr lang="ar-EG" sz="3000"/>
        </a:p>
      </xdr:txBody>
    </xdr:sp>
    <xdr:clientData/>
  </xdr:oneCellAnchor>
  <xdr:oneCellAnchor>
    <xdr:from>
      <xdr:col>13</xdr:col>
      <xdr:colOff>381000</xdr:colOff>
      <xdr:row>8</xdr:row>
      <xdr:rowOff>54429</xdr:rowOff>
    </xdr:from>
    <xdr:ext cx="184731" cy="561949"/>
    <xdr:sp macro="" textlink="">
      <xdr:nvSpPr>
        <xdr:cNvPr id="45" name="TextBox 44">
          <a:extLst>
            <a:ext uri="{FF2B5EF4-FFF2-40B4-BE49-F238E27FC236}">
              <a16:creationId xmlns:a16="http://schemas.microsoft.com/office/drawing/2014/main" id="{20528E30-7FF9-6F12-15EF-7A67EE500BE5}"/>
            </a:ext>
          </a:extLst>
        </xdr:cNvPr>
        <xdr:cNvSpPr txBox="1"/>
      </xdr:nvSpPr>
      <xdr:spPr>
        <a:xfrm>
          <a:off x="8429625" y="1578429"/>
          <a:ext cx="184731"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3000"/>
        </a:p>
      </xdr:txBody>
    </xdr:sp>
    <xdr:clientData/>
  </xdr:oneCellAnchor>
  <xdr:oneCellAnchor>
    <xdr:from>
      <xdr:col>111</xdr:col>
      <xdr:colOff>435428</xdr:colOff>
      <xdr:row>56</xdr:row>
      <xdr:rowOff>54428</xdr:rowOff>
    </xdr:from>
    <xdr:ext cx="3917677" cy="3592285"/>
    <xdr:sp macro="" textlink="PivotTable!A1">
      <xdr:nvSpPr>
        <xdr:cNvPr id="13" name="TextBox 12">
          <a:extLst>
            <a:ext uri="{FF2B5EF4-FFF2-40B4-BE49-F238E27FC236}">
              <a16:creationId xmlns:a16="http://schemas.microsoft.com/office/drawing/2014/main" id="{A3701D7E-2DDC-734B-EE5D-FC2B4FD3389F}"/>
            </a:ext>
          </a:extLst>
        </xdr:cNvPr>
        <xdr:cNvSpPr txBox="1"/>
      </xdr:nvSpPr>
      <xdr:spPr>
        <a:xfrm>
          <a:off x="66892714" y="9198428"/>
          <a:ext cx="3917677" cy="3592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542CBD1-35EA-4AC8-B961-CE53CEE690F4}" type="TxLink">
            <a:rPr lang="en-US" sz="3000" b="0" i="0" u="none" strike="noStrike">
              <a:solidFill>
                <a:srgbClr val="000000"/>
              </a:solidFill>
              <a:latin typeface="Calibri"/>
              <a:cs typeface="Calibri"/>
            </a:rPr>
            <a:pPr/>
            <a:t> </a:t>
          </a:fld>
          <a:endParaRPr lang="en-US" sz="3000"/>
        </a:p>
      </xdr:txBody>
    </xdr:sp>
    <xdr:clientData/>
  </xdr:oneCellAnchor>
  <xdr:twoCellAnchor>
    <xdr:from>
      <xdr:col>10</xdr:col>
      <xdr:colOff>143171</xdr:colOff>
      <xdr:row>5</xdr:row>
      <xdr:rowOff>47625</xdr:rowOff>
    </xdr:from>
    <xdr:to>
      <xdr:col>16</xdr:col>
      <xdr:colOff>156086</xdr:colOff>
      <xdr:row>12</xdr:row>
      <xdr:rowOff>127000</xdr:rowOff>
    </xdr:to>
    <xdr:sp macro="" textlink="">
      <xdr:nvSpPr>
        <xdr:cNvPr id="14" name="Rectangle: Rounded Corners 13">
          <a:extLst>
            <a:ext uri="{FF2B5EF4-FFF2-40B4-BE49-F238E27FC236}">
              <a16:creationId xmlns:a16="http://schemas.microsoft.com/office/drawing/2014/main" id="{F8023E30-8168-428D-9538-8C30862D46D3}"/>
            </a:ext>
          </a:extLst>
        </xdr:cNvPr>
        <xdr:cNvSpPr/>
      </xdr:nvSpPr>
      <xdr:spPr>
        <a:xfrm>
          <a:off x="6194347" y="944096"/>
          <a:ext cx="3643621" cy="1334433"/>
        </a:xfrm>
        <a:prstGeom prst="roundRect">
          <a:avLst/>
        </a:prstGeom>
        <a:solidFill>
          <a:schemeClr val="bg2"/>
        </a:solidFill>
        <a:ln>
          <a:solidFill>
            <a:srgbClr val="BBC5AA"/>
          </a:solidFill>
        </a:ln>
        <a:effectLst>
          <a:glow rad="101600">
            <a:schemeClr val="tx1">
              <a:alpha val="6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3000" b="1">
              <a:solidFill>
                <a:sysClr val="windowText" lastClr="000000"/>
              </a:solidFill>
              <a:latin typeface="+mn-lt"/>
              <a:ea typeface="+mn-ea"/>
              <a:cs typeface="+mn-cs"/>
            </a:rPr>
            <a:t> </a:t>
          </a:r>
        </a:p>
      </xdr:txBody>
    </xdr:sp>
    <xdr:clientData/>
  </xdr:twoCellAnchor>
  <xdr:oneCellAnchor>
    <xdr:from>
      <xdr:col>20</xdr:col>
      <xdr:colOff>478952</xdr:colOff>
      <xdr:row>16</xdr:row>
      <xdr:rowOff>83210</xdr:rowOff>
    </xdr:from>
    <xdr:ext cx="4013673" cy="679923"/>
    <xdr:sp macro="" textlink="">
      <xdr:nvSpPr>
        <xdr:cNvPr id="16" name="TextBox 15">
          <a:extLst>
            <a:ext uri="{FF2B5EF4-FFF2-40B4-BE49-F238E27FC236}">
              <a16:creationId xmlns:a16="http://schemas.microsoft.com/office/drawing/2014/main" id="{10DC8A4D-6CBD-6CA6-F3F7-972DBC21D9AD}"/>
            </a:ext>
          </a:extLst>
        </xdr:cNvPr>
        <xdr:cNvSpPr txBox="1"/>
      </xdr:nvSpPr>
      <xdr:spPr>
        <a:xfrm>
          <a:off x="12816095" y="2986067"/>
          <a:ext cx="4013673" cy="679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US" sz="3000" b="1" i="0" baseline="0">
              <a:solidFill>
                <a:schemeClr val="tx1"/>
              </a:solidFill>
              <a:effectLst/>
              <a:latin typeface="+mn-lt"/>
              <a:ea typeface="+mn-ea"/>
              <a:cs typeface="+mn-cs"/>
            </a:rPr>
            <a:t>Total sales per Region</a:t>
          </a:r>
          <a:endParaRPr lang="en-US" sz="3000" b="1">
            <a:effectLst/>
          </a:endParaRPr>
        </a:p>
      </xdr:txBody>
    </xdr:sp>
    <xdr:clientData/>
  </xdr:oneCellAnchor>
  <xdr:oneCellAnchor>
    <xdr:from>
      <xdr:col>45</xdr:col>
      <xdr:colOff>20479</xdr:colOff>
      <xdr:row>41</xdr:row>
      <xdr:rowOff>72319</xdr:rowOff>
    </xdr:from>
    <xdr:ext cx="4971097" cy="561949"/>
    <xdr:sp macro="" textlink="">
      <xdr:nvSpPr>
        <xdr:cNvPr id="21" name="TextBox 20">
          <a:extLst>
            <a:ext uri="{FF2B5EF4-FFF2-40B4-BE49-F238E27FC236}">
              <a16:creationId xmlns:a16="http://schemas.microsoft.com/office/drawing/2014/main" id="{36A43004-B0EB-6348-F6BD-FA280DC46116}"/>
            </a:ext>
          </a:extLst>
        </xdr:cNvPr>
        <xdr:cNvSpPr txBox="1"/>
      </xdr:nvSpPr>
      <xdr:spPr>
        <a:xfrm>
          <a:off x="27452479" y="7423378"/>
          <a:ext cx="4971097"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3000"/>
        </a:p>
      </xdr:txBody>
    </xdr:sp>
    <xdr:clientData/>
  </xdr:oneCellAnchor>
  <xdr:oneCellAnchor>
    <xdr:from>
      <xdr:col>4</xdr:col>
      <xdr:colOff>304800</xdr:colOff>
      <xdr:row>6</xdr:row>
      <xdr:rowOff>85003</xdr:rowOff>
    </xdr:from>
    <xdr:ext cx="2946967" cy="516977"/>
    <xdr:sp macro="" textlink="PivotTables!AT25">
      <xdr:nvSpPr>
        <xdr:cNvPr id="31" name="TextBox 30">
          <a:extLst>
            <a:ext uri="{FF2B5EF4-FFF2-40B4-BE49-F238E27FC236}">
              <a16:creationId xmlns:a16="http://schemas.microsoft.com/office/drawing/2014/main" id="{51A31434-BAED-4B32-466F-5584E34D9A24}"/>
            </a:ext>
          </a:extLst>
        </xdr:cNvPr>
        <xdr:cNvSpPr txBox="1"/>
      </xdr:nvSpPr>
      <xdr:spPr>
        <a:xfrm>
          <a:off x="2743200" y="1182283"/>
          <a:ext cx="2946967" cy="5169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37AE6FAA-06F1-4971-A9FB-6021A9497CF8}" type="TxLink">
            <a:rPr lang="en-US" sz="2600" b="1" i="0" u="none" strike="noStrike">
              <a:solidFill>
                <a:srgbClr val="000000"/>
              </a:solidFill>
              <a:latin typeface="Calibri"/>
              <a:ea typeface="+mn-ea"/>
              <a:cs typeface="Calibri"/>
            </a:rPr>
            <a:pPr marL="0" indent="0"/>
            <a:t>$14,735,826</a:t>
          </a:fld>
          <a:endParaRPr lang="en-US" sz="2600" b="1" i="0" u="none" strike="noStrike">
            <a:solidFill>
              <a:srgbClr val="000000"/>
            </a:solidFill>
            <a:latin typeface="Calibri"/>
            <a:ea typeface="+mn-ea"/>
            <a:cs typeface="Calibri"/>
          </a:endParaRPr>
        </a:p>
      </xdr:txBody>
    </xdr:sp>
    <xdr:clientData/>
  </xdr:oneCellAnchor>
  <xdr:oneCellAnchor>
    <xdr:from>
      <xdr:col>5</xdr:col>
      <xdr:colOff>363433</xdr:colOff>
      <xdr:row>9</xdr:row>
      <xdr:rowOff>7335</xdr:rowOff>
    </xdr:from>
    <xdr:ext cx="1112107" cy="561949"/>
    <xdr:sp macro="" textlink="">
      <xdr:nvSpPr>
        <xdr:cNvPr id="32" name="TextBox 31">
          <a:extLst>
            <a:ext uri="{FF2B5EF4-FFF2-40B4-BE49-F238E27FC236}">
              <a16:creationId xmlns:a16="http://schemas.microsoft.com/office/drawing/2014/main" id="{37158EF5-BD06-110A-68C3-BCD9E2BDEE49}"/>
            </a:ext>
          </a:extLst>
        </xdr:cNvPr>
        <xdr:cNvSpPr txBox="1"/>
      </xdr:nvSpPr>
      <xdr:spPr>
        <a:xfrm>
          <a:off x="3432600" y="1721835"/>
          <a:ext cx="1112107"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000" b="1"/>
            <a:t>Total</a:t>
          </a:r>
        </a:p>
      </xdr:txBody>
    </xdr:sp>
    <xdr:clientData/>
  </xdr:oneCellAnchor>
  <xdr:oneCellAnchor>
    <xdr:from>
      <xdr:col>11</xdr:col>
      <xdr:colOff>488515</xdr:colOff>
      <xdr:row>9</xdr:row>
      <xdr:rowOff>34930</xdr:rowOff>
    </xdr:from>
    <xdr:ext cx="2003369" cy="561949"/>
    <xdr:sp macro="" textlink="PivotTables!$BA$23">
      <xdr:nvSpPr>
        <xdr:cNvPr id="33" name="TextBox 32">
          <a:extLst>
            <a:ext uri="{FF2B5EF4-FFF2-40B4-BE49-F238E27FC236}">
              <a16:creationId xmlns:a16="http://schemas.microsoft.com/office/drawing/2014/main" id="{3F685164-E4AE-8457-20D1-B91C8ADC914C}"/>
            </a:ext>
          </a:extLst>
        </xdr:cNvPr>
        <xdr:cNvSpPr txBox="1"/>
      </xdr:nvSpPr>
      <xdr:spPr>
        <a:xfrm>
          <a:off x="7240682" y="1749430"/>
          <a:ext cx="2003369"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000" b="1" i="0" u="none" strike="noStrike">
              <a:solidFill>
                <a:srgbClr val="000000"/>
              </a:solidFill>
              <a:latin typeface="Calibri"/>
              <a:cs typeface="Calibri"/>
            </a:rPr>
            <a:t>No.Product</a:t>
          </a:r>
          <a:endParaRPr lang="en-US" sz="3000" b="1"/>
        </a:p>
      </xdr:txBody>
    </xdr:sp>
    <xdr:clientData/>
  </xdr:oneCellAnchor>
  <xdr:oneCellAnchor>
    <xdr:from>
      <xdr:col>12</xdr:col>
      <xdr:colOff>590633</xdr:colOff>
      <xdr:row>6</xdr:row>
      <xdr:rowOff>86448</xdr:rowOff>
    </xdr:from>
    <xdr:ext cx="822429" cy="593304"/>
    <xdr:sp macro="" textlink="PivotTables!$BA38">
      <xdr:nvSpPr>
        <xdr:cNvPr id="35" name="TextBox 34">
          <a:extLst>
            <a:ext uri="{FF2B5EF4-FFF2-40B4-BE49-F238E27FC236}">
              <a16:creationId xmlns:a16="http://schemas.microsoft.com/office/drawing/2014/main" id="{34278955-0500-A037-BC33-0733997ACF91}"/>
            </a:ext>
          </a:extLst>
        </xdr:cNvPr>
        <xdr:cNvSpPr txBox="1"/>
      </xdr:nvSpPr>
      <xdr:spPr>
        <a:xfrm flipH="1">
          <a:off x="7905833" y="1229448"/>
          <a:ext cx="82242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BE530C8-634A-4BA6-9000-DC3695E51B6E}" type="TxLink">
            <a:rPr lang="en-US" sz="3200" b="1" i="0" u="none" strike="noStrike">
              <a:solidFill>
                <a:srgbClr val="000000"/>
              </a:solidFill>
              <a:latin typeface="Calibri"/>
              <a:cs typeface="Calibri"/>
            </a:rPr>
            <a:pPr/>
            <a:t>22</a:t>
          </a:fld>
          <a:endParaRPr lang="en-US" sz="3200" b="1"/>
        </a:p>
      </xdr:txBody>
    </xdr:sp>
    <xdr:clientData/>
  </xdr:oneCellAnchor>
  <xdr:twoCellAnchor>
    <xdr:from>
      <xdr:col>18</xdr:col>
      <xdr:colOff>361670</xdr:colOff>
      <xdr:row>9</xdr:row>
      <xdr:rowOff>33707</xdr:rowOff>
    </xdr:from>
    <xdr:to>
      <xdr:col>23</xdr:col>
      <xdr:colOff>0</xdr:colOff>
      <xdr:row>11</xdr:row>
      <xdr:rowOff>169333</xdr:rowOff>
    </xdr:to>
    <xdr:sp macro="" textlink="">
      <xdr:nvSpPr>
        <xdr:cNvPr id="39" name="TextBox 38">
          <a:extLst>
            <a:ext uri="{FF2B5EF4-FFF2-40B4-BE49-F238E27FC236}">
              <a16:creationId xmlns:a16="http://schemas.microsoft.com/office/drawing/2014/main" id="{00150C4C-63D8-8AF7-78BD-0645455D2B3A}"/>
            </a:ext>
          </a:extLst>
        </xdr:cNvPr>
        <xdr:cNvSpPr txBox="1"/>
      </xdr:nvSpPr>
      <xdr:spPr>
        <a:xfrm>
          <a:off x="11410670" y="1748207"/>
          <a:ext cx="2707497" cy="516626"/>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dk1"/>
              </a:solidFill>
              <a:effectLst/>
              <a:latin typeface="+mn-lt"/>
              <a:ea typeface="+mn-ea"/>
              <a:cs typeface="+mn-cs"/>
            </a:rPr>
            <a:t>No.Sales </a:t>
          </a:r>
          <a:r>
            <a:rPr lang="en-US" sz="2800" b="1" baseline="0">
              <a:solidFill>
                <a:schemeClr val="dk1"/>
              </a:solidFill>
              <a:effectLst/>
              <a:latin typeface="+mn-lt"/>
              <a:ea typeface="+mn-ea"/>
              <a:cs typeface="+mn-cs"/>
            </a:rPr>
            <a:t>Person</a:t>
          </a:r>
        </a:p>
      </xdr:txBody>
    </xdr:sp>
    <xdr:clientData/>
  </xdr:twoCellAnchor>
  <xdr:twoCellAnchor>
    <xdr:from>
      <xdr:col>19</xdr:col>
      <xdr:colOff>16680</xdr:colOff>
      <xdr:row>6</xdr:row>
      <xdr:rowOff>127843</xdr:rowOff>
    </xdr:from>
    <xdr:to>
      <xdr:col>22</xdr:col>
      <xdr:colOff>45987</xdr:colOff>
      <xdr:row>8</xdr:row>
      <xdr:rowOff>171219</xdr:rowOff>
    </xdr:to>
    <xdr:sp macro="" textlink="PivotTables!F3">
      <xdr:nvSpPr>
        <xdr:cNvPr id="44" name="TextBox 43">
          <a:extLst>
            <a:ext uri="{FF2B5EF4-FFF2-40B4-BE49-F238E27FC236}">
              <a16:creationId xmlns:a16="http://schemas.microsoft.com/office/drawing/2014/main" id="{C8DB6152-6893-6020-82E4-FF8C1EB98F0E}"/>
            </a:ext>
          </a:extLst>
        </xdr:cNvPr>
        <xdr:cNvSpPr txBox="1"/>
      </xdr:nvSpPr>
      <xdr:spPr>
        <a:xfrm>
          <a:off x="11513915" y="1203608"/>
          <a:ext cx="1844660" cy="40196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580538-73AD-44BC-9101-86A73FCD6CA2}" type="TxLink">
            <a:rPr lang="en-US" sz="3400" b="1" i="0" u="none" strike="noStrike">
              <a:solidFill>
                <a:srgbClr val="000000"/>
              </a:solidFill>
              <a:latin typeface="Calibri"/>
              <a:cs typeface="Calibri"/>
            </a:rPr>
            <a:pPr algn="ctr"/>
            <a:t>10</a:t>
          </a:fld>
          <a:endParaRPr lang="en-US" sz="3400" b="1"/>
        </a:p>
      </xdr:txBody>
    </xdr:sp>
    <xdr:clientData/>
  </xdr:twoCellAnchor>
  <xdr:twoCellAnchor>
    <xdr:from>
      <xdr:col>26</xdr:col>
      <xdr:colOff>585738</xdr:colOff>
      <xdr:row>5</xdr:row>
      <xdr:rowOff>174947</xdr:rowOff>
    </xdr:from>
    <xdr:to>
      <xdr:col>28</xdr:col>
      <xdr:colOff>107453</xdr:colOff>
      <xdr:row>9</xdr:row>
      <xdr:rowOff>41699</xdr:rowOff>
    </xdr:to>
    <xdr:sp macro="" textlink="PivotTables!G3">
      <xdr:nvSpPr>
        <xdr:cNvPr id="47" name="TextBox 46">
          <a:extLst>
            <a:ext uri="{FF2B5EF4-FFF2-40B4-BE49-F238E27FC236}">
              <a16:creationId xmlns:a16="http://schemas.microsoft.com/office/drawing/2014/main" id="{B85409C3-BDFD-AD94-9624-4CCC0A84BA04}"/>
            </a:ext>
          </a:extLst>
        </xdr:cNvPr>
        <xdr:cNvSpPr txBox="1"/>
      </xdr:nvSpPr>
      <xdr:spPr>
        <a:xfrm>
          <a:off x="16545405" y="1127447"/>
          <a:ext cx="749381" cy="628752"/>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A6A2F0-3F4D-4F1D-995F-36439CDFB2E1}" type="TxLink">
            <a:rPr lang="en-US" sz="3400" b="1" i="0" u="none" strike="noStrike">
              <a:solidFill>
                <a:srgbClr val="000000"/>
              </a:solidFill>
              <a:latin typeface="Calibri"/>
              <a:cs typeface="Calibri"/>
            </a:rPr>
            <a:pPr/>
            <a:t>6</a:t>
          </a:fld>
          <a:endParaRPr lang="en-US" sz="3400" b="1"/>
        </a:p>
      </xdr:txBody>
    </xdr:sp>
    <xdr:clientData/>
  </xdr:twoCellAnchor>
  <xdr:twoCellAnchor>
    <xdr:from>
      <xdr:col>25</xdr:col>
      <xdr:colOff>579291</xdr:colOff>
      <xdr:row>8</xdr:row>
      <xdr:rowOff>176740</xdr:rowOff>
    </xdr:from>
    <xdr:to>
      <xdr:col>29</xdr:col>
      <xdr:colOff>229881</xdr:colOff>
      <xdr:row>11</xdr:row>
      <xdr:rowOff>179434</xdr:rowOff>
    </xdr:to>
    <xdr:sp macro="" textlink="">
      <xdr:nvSpPr>
        <xdr:cNvPr id="48" name="TextBox 47">
          <a:extLst>
            <a:ext uri="{FF2B5EF4-FFF2-40B4-BE49-F238E27FC236}">
              <a16:creationId xmlns:a16="http://schemas.microsoft.com/office/drawing/2014/main" id="{002A9519-A7E4-B9AA-6132-75A99046E3D1}"/>
            </a:ext>
          </a:extLst>
        </xdr:cNvPr>
        <xdr:cNvSpPr txBox="1"/>
      </xdr:nvSpPr>
      <xdr:spPr>
        <a:xfrm>
          <a:off x="15925124" y="1700740"/>
          <a:ext cx="2105924" cy="57419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000" b="1">
              <a:solidFill>
                <a:schemeClr val="dk1"/>
              </a:solidFill>
              <a:effectLst/>
              <a:latin typeface="+mn-lt"/>
              <a:ea typeface="+mn-ea"/>
              <a:cs typeface="+mn-cs"/>
            </a:rPr>
            <a:t>No.Region</a:t>
          </a:r>
          <a:endParaRPr lang="en-US" sz="3000" b="1">
            <a:effectLst/>
          </a:endParaRPr>
        </a:p>
      </xdr:txBody>
    </xdr:sp>
    <xdr:clientData/>
  </xdr:twoCellAnchor>
  <xdr:twoCellAnchor>
    <xdr:from>
      <xdr:col>5</xdr:col>
      <xdr:colOff>316964</xdr:colOff>
      <xdr:row>16</xdr:row>
      <xdr:rowOff>144530</xdr:rowOff>
    </xdr:from>
    <xdr:to>
      <xdr:col>13</xdr:col>
      <xdr:colOff>572394</xdr:colOff>
      <xdr:row>19</xdr:row>
      <xdr:rowOff>112332</xdr:rowOff>
    </xdr:to>
    <xdr:sp macro="" textlink="">
      <xdr:nvSpPr>
        <xdr:cNvPr id="53" name="TextBox 52">
          <a:extLst>
            <a:ext uri="{FF2B5EF4-FFF2-40B4-BE49-F238E27FC236}">
              <a16:creationId xmlns:a16="http://schemas.microsoft.com/office/drawing/2014/main" id="{5E5AB39E-0506-C15E-FEBB-0441378AB275}"/>
            </a:ext>
          </a:extLst>
        </xdr:cNvPr>
        <xdr:cNvSpPr txBox="1"/>
      </xdr:nvSpPr>
      <xdr:spPr>
        <a:xfrm>
          <a:off x="3364964" y="2989330"/>
          <a:ext cx="5132230" cy="501202"/>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3000" b="1" i="0" baseline="0">
              <a:solidFill>
                <a:schemeClr val="dk1"/>
              </a:solidFill>
              <a:effectLst/>
              <a:latin typeface="+mn-lt"/>
              <a:ea typeface="+mn-ea"/>
              <a:cs typeface="+mn-cs"/>
            </a:rPr>
            <a:t>Total Units per sales person </a:t>
          </a:r>
          <a:endParaRPr lang="en-US" sz="3000" b="1">
            <a:effectLst/>
          </a:endParaRPr>
        </a:p>
      </xdr:txBody>
    </xdr:sp>
    <xdr:clientData/>
  </xdr:twoCellAnchor>
  <xdr:twoCellAnchor>
    <xdr:from>
      <xdr:col>17</xdr:col>
      <xdr:colOff>6513</xdr:colOff>
      <xdr:row>40</xdr:row>
      <xdr:rowOff>62204</xdr:rowOff>
    </xdr:from>
    <xdr:to>
      <xdr:col>30</xdr:col>
      <xdr:colOff>575388</xdr:colOff>
      <xdr:row>71</xdr:row>
      <xdr:rowOff>77755</xdr:rowOff>
    </xdr:to>
    <xdr:graphicFrame macro="">
      <xdr:nvGraphicFramePr>
        <xdr:cNvPr id="9" name="bar">
          <a:extLst>
            <a:ext uri="{FF2B5EF4-FFF2-40B4-BE49-F238E27FC236}">
              <a16:creationId xmlns:a16="http://schemas.microsoft.com/office/drawing/2014/main" id="{D9156709-6F75-47F7-8D2A-36F8C3BBB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254000</xdr:colOff>
      <xdr:row>8</xdr:row>
      <xdr:rowOff>21167</xdr:rowOff>
    </xdr:from>
    <xdr:to>
      <xdr:col>4</xdr:col>
      <xdr:colOff>219523</xdr:colOff>
      <xdr:row>11</xdr:row>
      <xdr:rowOff>29023</xdr:rowOff>
    </xdr:to>
    <xdr:pic>
      <xdr:nvPicPr>
        <xdr:cNvPr id="5" name="Picture 4">
          <a:extLst>
            <a:ext uri="{FF2B5EF4-FFF2-40B4-BE49-F238E27FC236}">
              <a16:creationId xmlns:a16="http://schemas.microsoft.com/office/drawing/2014/main" id="{319A6CF9-355F-EFF5-F41C-9935EBBE65B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95500" y="1545167"/>
          <a:ext cx="579356" cy="579356"/>
        </a:xfrm>
        <a:prstGeom prst="rect">
          <a:avLst/>
        </a:prstGeom>
      </xdr:spPr>
    </xdr:pic>
    <xdr:clientData/>
  </xdr:twoCellAnchor>
  <xdr:twoCellAnchor editAs="oneCell">
    <xdr:from>
      <xdr:col>10</xdr:col>
      <xdr:colOff>275167</xdr:colOff>
      <xdr:row>7</xdr:row>
      <xdr:rowOff>51481</xdr:rowOff>
    </xdr:from>
    <xdr:to>
      <xdr:col>11</xdr:col>
      <xdr:colOff>402166</xdr:colOff>
      <xdr:row>11</xdr:row>
      <xdr:rowOff>30314</xdr:rowOff>
    </xdr:to>
    <xdr:pic>
      <xdr:nvPicPr>
        <xdr:cNvPr id="8" name="Picture 7">
          <a:extLst>
            <a:ext uri="{FF2B5EF4-FFF2-40B4-BE49-F238E27FC236}">
              <a16:creationId xmlns:a16="http://schemas.microsoft.com/office/drawing/2014/main" id="{B7FD1544-9CCF-643F-1026-9AA93FC1B6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13500" y="1384981"/>
          <a:ext cx="740833" cy="740833"/>
        </a:xfrm>
        <a:prstGeom prst="rect">
          <a:avLst/>
        </a:prstGeom>
      </xdr:spPr>
    </xdr:pic>
    <xdr:clientData/>
  </xdr:twoCellAnchor>
  <xdr:twoCellAnchor editAs="oneCell">
    <xdr:from>
      <xdr:col>17</xdr:col>
      <xdr:colOff>465668</xdr:colOff>
      <xdr:row>7</xdr:row>
      <xdr:rowOff>93814</xdr:rowOff>
    </xdr:from>
    <xdr:to>
      <xdr:col>18</xdr:col>
      <xdr:colOff>508000</xdr:colOff>
      <xdr:row>11</xdr:row>
      <xdr:rowOff>1587</xdr:rowOff>
    </xdr:to>
    <xdr:pic>
      <xdr:nvPicPr>
        <xdr:cNvPr id="11" name="Picture 10">
          <a:extLst>
            <a:ext uri="{FF2B5EF4-FFF2-40B4-BE49-F238E27FC236}">
              <a16:creationId xmlns:a16="http://schemas.microsoft.com/office/drawing/2014/main" id="{43FB6662-7E5F-9B7C-BFA0-CE4A4E3D1DE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00835" y="1427314"/>
          <a:ext cx="656165" cy="656165"/>
        </a:xfrm>
        <a:prstGeom prst="rect">
          <a:avLst/>
        </a:prstGeom>
      </xdr:spPr>
    </xdr:pic>
    <xdr:clientData/>
  </xdr:twoCellAnchor>
  <xdr:twoCellAnchor editAs="oneCell">
    <xdr:from>
      <xdr:col>24</xdr:col>
      <xdr:colOff>465667</xdr:colOff>
      <xdr:row>7</xdr:row>
      <xdr:rowOff>80037</xdr:rowOff>
    </xdr:from>
    <xdr:to>
      <xdr:col>25</xdr:col>
      <xdr:colOff>486834</xdr:colOff>
      <xdr:row>10</xdr:row>
      <xdr:rowOff>143537</xdr:rowOff>
    </xdr:to>
    <xdr:pic>
      <xdr:nvPicPr>
        <xdr:cNvPr id="15" name="Picture 14">
          <a:extLst>
            <a:ext uri="{FF2B5EF4-FFF2-40B4-BE49-F238E27FC236}">
              <a16:creationId xmlns:a16="http://schemas.microsoft.com/office/drawing/2014/main" id="{A99927F5-90ED-7016-1AC9-41A0349361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197667" y="1413537"/>
          <a:ext cx="635000" cy="635000"/>
        </a:xfrm>
        <a:prstGeom prst="rect">
          <a:avLst/>
        </a:prstGeom>
      </xdr:spPr>
    </xdr:pic>
    <xdr:clientData/>
  </xdr:twoCellAnchor>
  <xdr:oneCellAnchor>
    <xdr:from>
      <xdr:col>47</xdr:col>
      <xdr:colOff>509589</xdr:colOff>
      <xdr:row>12</xdr:row>
      <xdr:rowOff>27891</xdr:rowOff>
    </xdr:from>
    <xdr:ext cx="1428750" cy="561949"/>
    <xdr:sp macro="" textlink="Dashboard!$BA$24">
      <xdr:nvSpPr>
        <xdr:cNvPr id="7" name="TextBox 6">
          <a:extLst>
            <a:ext uri="{FF2B5EF4-FFF2-40B4-BE49-F238E27FC236}">
              <a16:creationId xmlns:a16="http://schemas.microsoft.com/office/drawing/2014/main" id="{96E85E12-3310-347E-1EC7-4249E5484CC6}"/>
            </a:ext>
          </a:extLst>
        </xdr:cNvPr>
        <xdr:cNvSpPr txBox="1"/>
      </xdr:nvSpPr>
      <xdr:spPr>
        <a:xfrm>
          <a:off x="29571422" y="2313891"/>
          <a:ext cx="1428750" cy="5619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1A3AAD-F28A-4331-91A8-44B79E000007}" type="TxLink">
            <a:rPr lang="en-US" sz="3000" b="0" i="0" u="none" strike="noStrike">
              <a:solidFill>
                <a:srgbClr val="000000"/>
              </a:solidFill>
              <a:latin typeface="Calibri"/>
              <a:cs typeface="Calibri"/>
            </a:rPr>
            <a:pPr/>
            <a:t> </a:t>
          </a:fld>
          <a:endParaRPr lang="ar-EG" sz="3000"/>
        </a:p>
      </xdr:txBody>
    </xdr:sp>
    <xdr:clientData/>
  </xdr:oneCellAnchor>
  <xdr:oneCellAnchor>
    <xdr:from>
      <xdr:col>48</xdr:col>
      <xdr:colOff>48155</xdr:colOff>
      <xdr:row>12</xdr:row>
      <xdr:rowOff>180291</xdr:rowOff>
    </xdr:from>
    <xdr:ext cx="1428750" cy="561949"/>
    <xdr:sp macro="" textlink="Dashboard!$BA$24">
      <xdr:nvSpPr>
        <xdr:cNvPr id="10" name="TextBox 9">
          <a:extLst>
            <a:ext uri="{FF2B5EF4-FFF2-40B4-BE49-F238E27FC236}">
              <a16:creationId xmlns:a16="http://schemas.microsoft.com/office/drawing/2014/main" id="{B468C1F9-E42A-EEB2-35E1-B59A6C1ED56D}"/>
            </a:ext>
          </a:extLst>
        </xdr:cNvPr>
        <xdr:cNvSpPr txBox="1"/>
      </xdr:nvSpPr>
      <xdr:spPr>
        <a:xfrm>
          <a:off x="29723822" y="2466291"/>
          <a:ext cx="1428750" cy="5619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1A3AAD-F28A-4331-91A8-44B79E000007}" type="TxLink">
            <a:rPr lang="en-US" sz="3000" b="0" i="0" u="none" strike="noStrike">
              <a:solidFill>
                <a:srgbClr val="000000"/>
              </a:solidFill>
              <a:latin typeface="Calibri"/>
              <a:cs typeface="Calibri"/>
            </a:rPr>
            <a:pPr/>
            <a:t> </a:t>
          </a:fld>
          <a:endParaRPr lang="ar-EG" sz="3000"/>
        </a:p>
      </xdr:txBody>
    </xdr:sp>
    <xdr:clientData/>
  </xdr:oneCellAnchor>
  <xdr:oneCellAnchor>
    <xdr:from>
      <xdr:col>48</xdr:col>
      <xdr:colOff>200555</xdr:colOff>
      <xdr:row>13</xdr:row>
      <xdr:rowOff>142191</xdr:rowOff>
    </xdr:from>
    <xdr:ext cx="1428750" cy="561949"/>
    <xdr:sp macro="" textlink="Dashboard!$BA$24">
      <xdr:nvSpPr>
        <xdr:cNvPr id="12" name="TextBox 11">
          <a:extLst>
            <a:ext uri="{FF2B5EF4-FFF2-40B4-BE49-F238E27FC236}">
              <a16:creationId xmlns:a16="http://schemas.microsoft.com/office/drawing/2014/main" id="{303A9A12-9D67-84B9-4610-40FDA8DE231D}"/>
            </a:ext>
          </a:extLst>
        </xdr:cNvPr>
        <xdr:cNvSpPr txBox="1"/>
      </xdr:nvSpPr>
      <xdr:spPr>
        <a:xfrm>
          <a:off x="29876222" y="2618691"/>
          <a:ext cx="1428750" cy="5619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1A3AAD-F28A-4331-91A8-44B79E000007}" type="TxLink">
            <a:rPr lang="en-US" sz="3000" b="0" i="0" u="none" strike="noStrike">
              <a:solidFill>
                <a:srgbClr val="000000"/>
              </a:solidFill>
              <a:latin typeface="Calibri"/>
              <a:cs typeface="Calibri"/>
            </a:rPr>
            <a:pPr/>
            <a:t> </a:t>
          </a:fld>
          <a:endParaRPr lang="ar-EG" sz="3000"/>
        </a:p>
      </xdr:txBody>
    </xdr:sp>
    <xdr:clientData/>
  </xdr:oneCellAnchor>
  <xdr:oneCellAnchor>
    <xdr:from>
      <xdr:col>30</xdr:col>
      <xdr:colOff>136769</xdr:colOff>
      <xdr:row>50</xdr:row>
      <xdr:rowOff>97692</xdr:rowOff>
    </xdr:from>
    <xdr:ext cx="184731" cy="264560"/>
    <xdr:sp macro="" textlink="">
      <xdr:nvSpPr>
        <xdr:cNvPr id="17" name="TextBox 16">
          <a:extLst>
            <a:ext uri="{FF2B5EF4-FFF2-40B4-BE49-F238E27FC236}">
              <a16:creationId xmlns:a16="http://schemas.microsoft.com/office/drawing/2014/main" id="{DAA71412-2B27-8770-CC09-E073D2DCFB6C}"/>
            </a:ext>
          </a:extLst>
        </xdr:cNvPr>
        <xdr:cNvSpPr txBox="1"/>
      </xdr:nvSpPr>
      <xdr:spPr>
        <a:xfrm>
          <a:off x="18307538" y="889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17</xdr:col>
      <xdr:colOff>88604</xdr:colOff>
      <xdr:row>15</xdr:row>
      <xdr:rowOff>174740</xdr:rowOff>
    </xdr:from>
    <xdr:to>
      <xdr:col>30</xdr:col>
      <xdr:colOff>655674</xdr:colOff>
      <xdr:row>39</xdr:row>
      <xdr:rowOff>17720</xdr:rowOff>
    </xdr:to>
    <xdr:graphicFrame macro="">
      <xdr:nvGraphicFramePr>
        <xdr:cNvPr id="34" name="Chart 33">
          <a:extLst>
            <a:ext uri="{FF2B5EF4-FFF2-40B4-BE49-F238E27FC236}">
              <a16:creationId xmlns:a16="http://schemas.microsoft.com/office/drawing/2014/main" id="{AC7D4611-3E9A-46DD-B6B0-E3C94E129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51</xdr:col>
      <xdr:colOff>0</xdr:colOff>
      <xdr:row>38</xdr:row>
      <xdr:rowOff>0</xdr:rowOff>
    </xdr:from>
    <xdr:to>
      <xdr:col>54</xdr:col>
      <xdr:colOff>27709</xdr:colOff>
      <xdr:row>51</xdr:row>
      <xdr:rowOff>65520</xdr:rowOff>
    </xdr:to>
    <mc:AlternateContent xmlns:mc="http://schemas.openxmlformats.org/markup-compatibility/2006" xmlns:a14="http://schemas.microsoft.com/office/drawing/2010/main">
      <mc:Choice Requires="a14">
        <xdr:graphicFrame macro="">
          <xdr:nvGraphicFramePr>
            <xdr:cNvPr id="37" name="month 4">
              <a:extLst>
                <a:ext uri="{FF2B5EF4-FFF2-40B4-BE49-F238E27FC236}">
                  <a16:creationId xmlns:a16="http://schemas.microsoft.com/office/drawing/2014/main" id="{36DA3BE6-DD1D-4B5F-AFC5-D15F00D9D83F}"/>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31299150" y="7239000"/>
              <a:ext cx="1856509" cy="254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0.28008</cdr:x>
      <cdr:y>0.0399</cdr:y>
    </cdr:from>
    <cdr:to>
      <cdr:x>0.80661</cdr:x>
      <cdr:y>0.23075</cdr:y>
    </cdr:to>
    <cdr:sp macro="" textlink="">
      <cdr:nvSpPr>
        <cdr:cNvPr id="2" name="TextBox 1">
          <a:extLst xmlns:a="http://schemas.openxmlformats.org/drawingml/2006/main">
            <a:ext uri="{FF2B5EF4-FFF2-40B4-BE49-F238E27FC236}">
              <a16:creationId xmlns:a16="http://schemas.microsoft.com/office/drawing/2014/main" id="{D99863F8-BCAD-72A0-E5DF-0986569DCA12}"/>
            </a:ext>
          </a:extLst>
        </cdr:cNvPr>
        <cdr:cNvSpPr txBox="1"/>
      </cdr:nvSpPr>
      <cdr:spPr>
        <a:xfrm xmlns:a="http://schemas.openxmlformats.org/drawingml/2006/main">
          <a:off x="2510518" y="218726"/>
          <a:ext cx="4719734" cy="10461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rtl="0"/>
          <a:r>
            <a:rPr lang="en-US" sz="3000" b="1" i="0" baseline="0">
              <a:solidFill>
                <a:schemeClr val="tx1"/>
              </a:solidFill>
              <a:effectLst/>
              <a:latin typeface="+mn-lt"/>
              <a:ea typeface="+mn-ea"/>
              <a:cs typeface="+mn-cs"/>
            </a:rPr>
            <a:t>Total sales per month</a:t>
          </a:r>
        </a:p>
        <a:p xmlns:a="http://schemas.openxmlformats.org/drawingml/2006/main">
          <a:pPr rtl="0"/>
          <a:endParaRPr lang="en-US" sz="3000" b="1">
            <a:solidFill>
              <a:schemeClr val="tx1"/>
            </a:solidFill>
            <a:effectLst/>
          </a:endParaRPr>
        </a:p>
        <a:p xmlns:a="http://schemas.openxmlformats.org/drawingml/2006/main">
          <a:endParaRPr lang="en-US" sz="30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27</xdr:col>
      <xdr:colOff>267341</xdr:colOff>
      <xdr:row>8</xdr:row>
      <xdr:rowOff>71024</xdr:rowOff>
    </xdr:from>
    <xdr:to>
      <xdr:col>38</xdr:col>
      <xdr:colOff>99252</xdr:colOff>
      <xdr:row>31</xdr:row>
      <xdr:rowOff>159550</xdr:rowOff>
    </xdr:to>
    <xdr:graphicFrame macro="">
      <xdr:nvGraphicFramePr>
        <xdr:cNvPr id="3" name="Line">
          <a:extLst>
            <a:ext uri="{FF2B5EF4-FFF2-40B4-BE49-F238E27FC236}">
              <a16:creationId xmlns:a16="http://schemas.microsoft.com/office/drawing/2014/main" id="{FACE1ABD-006B-99A7-F528-078C890C0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384067</xdr:colOff>
      <xdr:row>27</xdr:row>
      <xdr:rowOff>97153</xdr:rowOff>
    </xdr:from>
    <xdr:to>
      <xdr:col>47</xdr:col>
      <xdr:colOff>145942</xdr:colOff>
      <xdr:row>42</xdr:row>
      <xdr:rowOff>72149</xdr:rowOff>
    </xdr:to>
    <xdr:graphicFrame macro="">
      <xdr:nvGraphicFramePr>
        <xdr:cNvPr id="4" name="Chart 3">
          <a:extLst>
            <a:ext uri="{FF2B5EF4-FFF2-40B4-BE49-F238E27FC236}">
              <a16:creationId xmlns:a16="http://schemas.microsoft.com/office/drawing/2014/main" id="{0D60C4B7-C7A1-BBDC-0BB1-69BB92428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66</xdr:col>
      <xdr:colOff>553233</xdr:colOff>
      <xdr:row>6</xdr:row>
      <xdr:rowOff>157620</xdr:rowOff>
    </xdr:from>
    <xdr:to>
      <xdr:col>74</xdr:col>
      <xdr:colOff>281836</xdr:colOff>
      <xdr:row>21</xdr:row>
      <xdr:rowOff>82463</xdr:rowOff>
    </xdr:to>
    <xdr:graphicFrame macro="">
      <xdr:nvGraphicFramePr>
        <xdr:cNvPr id="5" name="Chart 4">
          <a:extLst>
            <a:ext uri="{FF2B5EF4-FFF2-40B4-BE49-F238E27FC236}">
              <a16:creationId xmlns:a16="http://schemas.microsoft.com/office/drawing/2014/main" id="{EB277763-DA43-7EEF-E494-69152D426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397183</xdr:colOff>
      <xdr:row>31</xdr:row>
      <xdr:rowOff>44272</xdr:rowOff>
    </xdr:from>
    <xdr:to>
      <xdr:col>10</xdr:col>
      <xdr:colOff>215648</xdr:colOff>
      <xdr:row>44</xdr:row>
      <xdr:rowOff>166206</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BF57842B-5343-B0EE-FA75-BD1BDA99DBA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183440" y="5781043"/>
              <a:ext cx="1810550" cy="252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468170</xdr:colOff>
      <xdr:row>50</xdr:row>
      <xdr:rowOff>0</xdr:rowOff>
    </xdr:from>
    <xdr:to>
      <xdr:col>10</xdr:col>
      <xdr:colOff>286635</xdr:colOff>
      <xdr:row>57</xdr:row>
      <xdr:rowOff>116465</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3931580B-B79D-2C07-344B-9F194A3F2CD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254427" y="9252857"/>
              <a:ext cx="1810550" cy="1411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68</xdr:col>
      <xdr:colOff>0</xdr:colOff>
      <xdr:row>27</xdr:row>
      <xdr:rowOff>0</xdr:rowOff>
    </xdr:from>
    <xdr:to>
      <xdr:col>71</xdr:col>
      <xdr:colOff>1539</xdr:colOff>
      <xdr:row>40</xdr:row>
      <xdr:rowOff>55079</xdr:rowOff>
    </xdr:to>
    <mc:AlternateContent xmlns:mc="http://schemas.openxmlformats.org/markup-compatibility/2006" xmlns:a14="http://schemas.microsoft.com/office/drawing/2010/main">
      <mc:Choice Requires="a14">
        <xdr:graphicFrame macro="">
          <xdr:nvGraphicFramePr>
            <xdr:cNvPr id="9" name="month 2">
              <a:extLst>
                <a:ext uri="{FF2B5EF4-FFF2-40B4-BE49-F238E27FC236}">
                  <a16:creationId xmlns:a16="http://schemas.microsoft.com/office/drawing/2014/main" id="{466A7D69-B522-4F51-91DE-1659EFFAF27F}"/>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58064400" y="4996543"/>
              <a:ext cx="1830339" cy="246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43542</xdr:colOff>
      <xdr:row>22</xdr:row>
      <xdr:rowOff>5442</xdr:rowOff>
    </xdr:from>
    <xdr:to>
      <xdr:col>20</xdr:col>
      <xdr:colOff>65314</xdr:colOff>
      <xdr:row>36</xdr:row>
      <xdr:rowOff>157842</xdr:rowOff>
    </xdr:to>
    <xdr:graphicFrame macro="">
      <xdr:nvGraphicFramePr>
        <xdr:cNvPr id="10" name="Chart 9">
          <a:extLst>
            <a:ext uri="{FF2B5EF4-FFF2-40B4-BE49-F238E27FC236}">
              <a16:creationId xmlns:a16="http://schemas.microsoft.com/office/drawing/2014/main" id="{2B98140C-6AF6-A18D-5B1A-512731780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141514</xdr:colOff>
      <xdr:row>22</xdr:row>
      <xdr:rowOff>55517</xdr:rowOff>
    </xdr:from>
    <xdr:to>
      <xdr:col>15</xdr:col>
      <xdr:colOff>133350</xdr:colOff>
      <xdr:row>36</xdr:row>
      <xdr:rowOff>45992</xdr:rowOff>
    </xdr:to>
    <mc:AlternateContent xmlns:mc="http://schemas.openxmlformats.org/markup-compatibility/2006" xmlns:a14="http://schemas.microsoft.com/office/drawing/2010/main">
      <mc:Choice Requires="a14">
        <xdr:graphicFrame macro="">
          <xdr:nvGraphicFramePr>
            <xdr:cNvPr id="11" name="month 3">
              <a:extLst>
                <a:ext uri="{FF2B5EF4-FFF2-40B4-BE49-F238E27FC236}">
                  <a16:creationId xmlns:a16="http://schemas.microsoft.com/office/drawing/2014/main" id="{D2C352B8-0793-50D2-C63F-750749DB91E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3465628" y="4126774"/>
              <a:ext cx="1820636"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268310</xdr:colOff>
      <xdr:row>6</xdr:row>
      <xdr:rowOff>61175</xdr:rowOff>
    </xdr:from>
    <xdr:to>
      <xdr:col>17</xdr:col>
      <xdr:colOff>558085</xdr:colOff>
      <xdr:row>21</xdr:row>
      <xdr:rowOff>67614</xdr:rowOff>
    </xdr:to>
    <xdr:graphicFrame macro="">
      <xdr:nvGraphicFramePr>
        <xdr:cNvPr id="2" name="Chart 1">
          <a:extLst>
            <a:ext uri="{FF2B5EF4-FFF2-40B4-BE49-F238E27FC236}">
              <a16:creationId xmlns:a16="http://schemas.microsoft.com/office/drawing/2014/main" id="{E1976201-65C6-1D49-9798-1328331F9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ra" refreshedDate="45896.333457638888" createdVersion="8" refreshedVersion="8" minRefreshableVersion="3" recordCount="315" xr:uid="{E12096D4-16F3-4F06-8BA7-C75E4D446F0C}">
  <cacheSource type="worksheet">
    <worksheetSource name="Table1"/>
  </cacheSource>
  <cacheFields count="18">
    <cacheField name="Order-ID" numFmtId="0">
      <sharedItems containsSemiMixedTypes="0" containsString="0" containsNumber="1" containsInteger="1" minValue="1" maxValue="315"/>
    </cacheField>
    <cacheField name="Sales Person" numFmtId="0">
      <sharedItems count="10">
        <s v="Rahma mostafa "/>
        <s v="Ahmed said "/>
        <s v="Husein Augar"/>
        <s v="Samira mostafa "/>
        <s v="Hassan ahmed "/>
        <s v="Sara khaled "/>
        <s v="Hesham gamal "/>
        <s v="Mohamed Ali"/>
        <s v="Mohamed galal"/>
        <s v="Abd alrahman mohamed "/>
      </sharedItems>
    </cacheField>
    <cacheField name="Geography" numFmtId="0">
      <sharedItems count="6">
        <s v="Al Gharbia "/>
        <s v="Al sharqia "/>
        <s v="Cairo"/>
        <s v="Giza "/>
        <s v="Alex "/>
        <s v="Sharm "/>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Price" numFmtId="164">
      <sharedItems containsSemiMixedTypes="0" containsString="0" containsNumber="1" containsInteger="1" minValue="0" maxValue="16184"/>
    </cacheField>
    <cacheField name="Units" numFmtId="0">
      <sharedItems containsSemiMixedTypes="0" containsString="0" containsNumber="1" containsInteger="1" minValue="0" maxValue="525"/>
    </cacheField>
    <cacheField name="Order date " numFmtId="14">
      <sharedItems containsSemiMixedTypes="0" containsNonDate="0" containsDate="1" containsString="0" minDate="2023-01-01T00:00:00" maxDate="2023-11-12T00:00:00" count="31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sharedItems>
      <fieldGroup par="17"/>
    </cacheField>
    <cacheField name="Total Sales" numFmtId="164">
      <sharedItems containsSemiMixedTypes="0" containsString="0" containsNumber="1" containsInteger="1" minValue="0" maxValue="5291790"/>
    </cacheField>
    <cacheField name="Day" numFmtId="0">
      <sharedItems/>
    </cacheField>
    <cacheField name="month" numFmtId="0">
      <sharedItems containsSemiMixedTypes="0" containsString="0" containsNumber="1" containsInteger="1" minValue="1" maxValue="11" count="11">
        <n v="1"/>
        <n v="2"/>
        <n v="3"/>
        <n v="4"/>
        <n v="5"/>
        <n v="6"/>
        <n v="7"/>
        <n v="8"/>
        <n v="9"/>
        <n v="10"/>
        <n v="11"/>
      </sharedItems>
    </cacheField>
    <cacheField name="month2" numFmtId="0">
      <sharedItems/>
    </cacheField>
    <cacheField name="Quarter" numFmtId="0">
      <sharedItems containsSemiMixedTypes="0" containsString="0" containsNumber="1" containsInteger="1" minValue="1" maxValue="4"/>
    </cacheField>
    <cacheField name="Quater2" numFmtId="0">
      <sharedItems containsSemiMixedTypes="0" containsString="0" containsNumber="1" containsInteger="1" minValue="1" maxValue="4"/>
    </cacheField>
    <cacheField name="Quarter3" numFmtId="0">
      <sharedItems/>
    </cacheField>
    <cacheField name="Quarter4" numFmtId="0">
      <sharedItems/>
    </cacheField>
    <cacheField name="Quarter5" numFmtId="0">
      <sharedItems/>
    </cacheField>
    <cacheField name="Days (Order date )" numFmtId="0" databaseField="0">
      <fieldGroup base="6">
        <rangePr groupBy="days" startDate="2023-01-01T00:00:00" endDate="2023-11-12T00:00:00"/>
        <groupItems count="368">
          <s v="&lt;01-01-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11-23"/>
        </groupItems>
      </fieldGroup>
    </cacheField>
    <cacheField name="Months (Order date )" numFmtId="0" databaseField="0">
      <fieldGroup base="6">
        <rangePr groupBy="months" startDate="2023-01-01T00:00:00" endDate="2023-11-12T00:00:00"/>
        <groupItems count="14">
          <s v="&lt;01-01-23"/>
          <s v="Jan"/>
          <s v="Feb"/>
          <s v="Mar"/>
          <s v="Apr"/>
          <s v="May"/>
          <s v="Jun"/>
          <s v="Jul"/>
          <s v="Aug"/>
          <s v="Sep"/>
          <s v="Oct"/>
          <s v="Nov"/>
          <s v="Dec"/>
          <s v="&gt;12-11-23"/>
        </groupItems>
      </fieldGroup>
    </cacheField>
  </cacheFields>
  <extLst>
    <ext xmlns:x14="http://schemas.microsoft.com/office/spreadsheetml/2009/9/main" uri="{725AE2AE-9491-48be-B2B4-4EB974FC3084}">
      <x14:pivotCacheDefinition pivotCacheId="12289331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88710069445" backgroundQuery="1" createdVersion="6" refreshedVersion="8" minRefreshableVersion="3" recordCount="0" supportSubquery="1" supportAdvancedDrill="1" xr:uid="{00000000-000A-0000-FFFF-FFFF2D000000}">
  <cacheSource type="external" connectionId="3"/>
  <cacheFields count="1">
    <cacheField name="[Table1].[month].[month]" caption="month" numFmtId="0" hierarchy="9" level="1">
      <sharedItems containsSemiMixedTypes="0" containsNonDate="0" containsString="0"/>
    </cacheField>
  </cacheFields>
  <cacheHierarchies count="26">
    <cacheHierarchy uniqueName="[Table1].[Order-ID]" caption="Order-ID" attribute="1" defaultMemberUniqueName="[Table1].[Order-ID].[All]" allUniqueName="[Table1].[Order-ID].[All]" dimensionUniqueName="[Table1]" displayFolder="" count="0" memberValueDatatype="20" unbalanced="0"/>
    <cacheHierarchy uniqueName="[Table1].[Sales Person]" caption="Sales Person" attribute="1" defaultMemberUniqueName="[Table1].[Sales Person].[All]" allUniqueName="[Table1].[Sales Person].[All]" dimensionUniqueName="[Table1]" displayFolder="" count="2" memberValueDatatype="130" unbalanced="0"/>
    <cacheHierarchy uniqueName="[Table1].[Geography]" caption="Geography" attribute="1" defaultMemberUniqueName="[Table1].[Geography].[All]" allUniqueName="[Table1].[Geograph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Total Sales]" caption="Total Sales" attribute="1" defaultMemberUniqueName="[Table1].[Total Sales].[All]" allUniqueName="[Table1].[Total Sales].[All]" dimensionUniqueName="[Table1]" displayFolder="" count="0" memberValueDatatype="20" unbalanced="0"/>
    <cacheHierarchy uniqueName="[Table1].[Day]" caption="Day" attribute="1" defaultMemberUniqueName="[Table1].[Day].[All]" allUniqueName="[Table1].[Day].[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Table1].[month2]" caption="month2" attribute="1" defaultMemberUniqueName="[Table1].[month2].[All]" allUniqueName="[Table1].[month2].[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Quater2]" caption="Quater2" attribute="1" defaultMemberUniqueName="[Table1].[Quater2].[All]" allUniqueName="[Table1].[Quater2].[All]" dimensionUniqueName="[Table1]" displayFolder="" count="0" memberValueDatatype="20" unbalanced="0"/>
    <cacheHierarchy uniqueName="[Table1].[Quarter3]" caption="Quarter3" attribute="1" defaultMemberUniqueName="[Table1].[Quarter3].[All]" allUniqueName="[Table1].[Quarter3].[All]" dimensionUniqueName="[Table1]" displayFolder="" count="0" memberValueDatatype="130" unbalanced="0"/>
    <cacheHierarchy uniqueName="[Table1].[Quarter4]" caption="Quarter4" attribute="1" defaultMemberUniqueName="[Table1].[Quarter4].[All]" allUniqueName="[Table1].[Quarter4].[All]" dimensionUniqueName="[Table1]" displayFolder="" count="0" memberValueDatatype="130" unbalanced="0"/>
    <cacheHierarchy uniqueName="[Table1].[Quarter5]" caption="Quarter5" attribute="1" defaultMemberUniqueName="[Table1].[Quarter5].[All]" allUniqueName="[Table1].[Quarter5].[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88710416669" backgroundQuery="1" createdVersion="6" refreshedVersion="8" minRefreshableVersion="3" recordCount="0" supportSubquery="1" supportAdvancedDrill="1" xr:uid="{00000000-000A-0000-FFFF-FFFF26000000}">
  <cacheSource type="external" connectionId="3"/>
  <cacheFields count="3">
    <cacheField name="[Measures].[Distinct Count of Sales Person]" caption="Distinct Count of Sales Person" numFmtId="0" hierarchy="20" level="32767"/>
    <cacheField name="[Measures].[Distinct Count of Geography]" caption="Distinct Count of Geography" numFmtId="0" hierarchy="25" level="32767"/>
    <cacheField name="[Table1].[month].[month]" caption="month" numFmtId="0" hierarchy="9" level="1">
      <sharedItems containsSemiMixedTypes="0" containsNonDate="0" containsString="0"/>
    </cacheField>
  </cacheFields>
  <cacheHierarchies count="26">
    <cacheHierarchy uniqueName="[Table1].[Order-ID]" caption="Order-ID" attribute="1" defaultMemberUniqueName="[Table1].[Order-ID].[All]" allUniqueName="[Table1].[Order-ID].[All]" dimensionUniqueName="[Table1]" displayFolder="" count="0" memberValueDatatype="20" unbalanced="0"/>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Total Sales]" caption="Total Sales" attribute="1" defaultMemberUniqueName="[Table1].[Total Sales].[All]" allUniqueName="[Table1].[Total Sales].[All]" dimensionUniqueName="[Table1]" displayFolder="" count="0" memberValueDatatype="20" unbalanced="0"/>
    <cacheHierarchy uniqueName="[Table1].[Day]" caption="Day" attribute="1" defaultMemberUniqueName="[Table1].[Day].[All]" allUniqueName="[Table1].[Day].[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fieldsUsage count="2">
        <fieldUsage x="-1"/>
        <fieldUsage x="2"/>
      </fieldsUsage>
    </cacheHierarchy>
    <cacheHierarchy uniqueName="[Table1].[month2]" caption="month2" attribute="1" defaultMemberUniqueName="[Table1].[month2].[All]" allUniqueName="[Table1].[month2].[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Quater2]" caption="Quater2" attribute="1" defaultMemberUniqueName="[Table1].[Quater2].[All]" allUniqueName="[Table1].[Quater2].[All]" dimensionUniqueName="[Table1]" displayFolder="" count="0" memberValueDatatype="20" unbalanced="0"/>
    <cacheHierarchy uniqueName="[Table1].[Quarter3]" caption="Quarter3" attribute="1" defaultMemberUniqueName="[Table1].[Quarter3].[All]" allUniqueName="[Table1].[Quarter3].[All]" dimensionUniqueName="[Table1]" displayFolder="" count="0" memberValueDatatype="130" unbalanced="0"/>
    <cacheHierarchy uniqueName="[Table1].[Quarter4]" caption="Quarter4" attribute="1" defaultMemberUniqueName="[Table1].[Quarter4].[All]" allUniqueName="[Table1].[Quarter4].[All]" dimensionUniqueName="[Table1]" displayFolder="" count="0" memberValueDatatype="130" unbalanced="0"/>
    <cacheHierarchy uniqueName="[Table1].[Quarter5]" caption="Quarter5" attribute="1" defaultMemberUniqueName="[Table1].[Quarter5].[All]" allUniqueName="[Table1].[Quarter5].[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88710648146" backgroundQuery="1" createdVersion="8" refreshedVersion="8" minRefreshableVersion="3" recordCount="0" supportSubquery="1" supportAdvancedDrill="1" xr:uid="{650EDC16-AA68-4708-9CF0-1A8B39503914}">
  <cacheSource type="external" connectionId="3"/>
  <cacheFields count="1">
    <cacheField name="[Table1].[month].[month]" caption="month" numFmtId="0" hierarchy="9" level="1">
      <sharedItems containsSemiMixedTypes="0" containsNonDate="0" containsString="0"/>
    </cacheField>
  </cacheFields>
  <cacheHierarchies count="26">
    <cacheHierarchy uniqueName="[Table1].[Order-ID]" caption="Order-ID" attribute="1" defaultMemberUniqueName="[Table1].[Order-ID].[All]" allUniqueName="[Table1].[Order-ID].[All]" dimensionUniqueName="[Table1]" displayFolder="" count="2" memberValueDatatype="20" unbalanced="0"/>
    <cacheHierarchy uniqueName="[Table1].[Sales Person]" caption="Sales Person" attribute="1" defaultMemberUniqueName="[Table1].[Sales Person].[All]" allUniqueName="[Table1].[Sales Person].[All]" dimensionUniqueName="[Table1]" displayFolder="" count="2" memberValueDatatype="130" unbalanced="0"/>
    <cacheHierarchy uniqueName="[Table1].[Geography]" caption="Geography" attribute="1" defaultMemberUniqueName="[Table1].[Geography].[All]" allUniqueName="[Table1].[Geograph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2" memberValueDatatype="20" unbalanced="0"/>
    <cacheHierarchy uniqueName="[Table1].[Units]" caption="Units" attribute="1" defaultMemberUniqueName="[Table1].[Units].[All]" allUniqueName="[Table1].[Units].[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Total Sales]" caption="Total Sales" attribute="1" defaultMemberUniqueName="[Table1].[Total Sales].[All]" allUniqueName="[Table1].[Total Sales].[All]" dimensionUniqueName="[Table1]" displayFolder="" count="2" memberValueDatatype="20" unbalanced="0"/>
    <cacheHierarchy uniqueName="[Table1].[Day]" caption="Day" attribute="1" defaultMemberUniqueName="[Table1].[Day].[All]" allUniqueName="[Table1].[Day].[All]" dimensionUniqueName="[Table1]" displayFolder="" count="2" memberValueDatatype="13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Table1].[month2]" caption="month2" attribute="1" defaultMemberUniqueName="[Table1].[month2].[All]" allUniqueName="[Table1].[month2].[All]" dimensionUniqueName="[Table1]" displayFolder="" count="2" memberValueDatatype="130" unbalanced="0"/>
    <cacheHierarchy uniqueName="[Table1].[Quarter]" caption="Quarter" attribute="1" defaultMemberUniqueName="[Table1].[Quarter].[All]" allUniqueName="[Table1].[Quarter].[All]" dimensionUniqueName="[Table1]" displayFolder="" count="2" memberValueDatatype="20" unbalanced="0"/>
    <cacheHierarchy uniqueName="[Table1].[Quater2]" caption="Quater2" attribute="1" defaultMemberUniqueName="[Table1].[Quater2].[All]" allUniqueName="[Table1].[Quater2].[All]" dimensionUniqueName="[Table1]" displayFolder="" count="2" memberValueDatatype="20" unbalanced="0"/>
    <cacheHierarchy uniqueName="[Table1].[Quarter3]" caption="Quarter3" attribute="1" defaultMemberUniqueName="[Table1].[Quarter3].[All]" allUniqueName="[Table1].[Quarter3].[All]" dimensionUniqueName="[Table1]" displayFolder="" count="2" memberValueDatatype="130" unbalanced="0"/>
    <cacheHierarchy uniqueName="[Table1].[Quarter4]" caption="Quarter4" attribute="1" defaultMemberUniqueName="[Table1].[Quarter4].[All]" allUniqueName="[Table1].[Quarter4].[All]" dimensionUniqueName="[Table1]" displayFolder="" count="2" memberValueDatatype="130" unbalanced="0"/>
    <cacheHierarchy uniqueName="[Table1].[Quarter5]" caption="Quarter5" attribute="1" defaultMemberUniqueName="[Table1].[Quarter5].[All]" allUniqueName="[Table1].[Quarter5].[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88710995369" backgroundQuery="1" createdVersion="6" refreshedVersion="8" minRefreshableVersion="3" recordCount="0" supportSubquery="1" supportAdvancedDrill="1" xr:uid="{00000000-000A-0000-FFFF-FFFF27000000}">
  <cacheSource type="external" connectionId="3"/>
  <cacheFields count="3">
    <cacheField name="[Table1].[Sales Person].[Sales Person]" caption="Sales Person" numFmtId="0" hierarchy="1" level="1">
      <sharedItems count="10">
        <s v="Abd alrahman mohamed"/>
        <s v="Ahmed said"/>
        <s v="Hassan ahmed"/>
        <s v="Hesham gamal"/>
        <s v="Husein Augar"/>
        <s v="Mohamed Ali"/>
        <s v="Mohamed galal"/>
        <s v="Rahma mostafa"/>
        <s v="Samira mostafa"/>
        <s v="Sara khaled"/>
      </sharedItems>
    </cacheField>
    <cacheField name="[Measures].[Sum of Units]" caption="Sum of Units" numFmtId="0" hierarchy="18" level="32767"/>
    <cacheField name="[Table1].[month].[month]" caption="month" numFmtId="0" hierarchy="9" level="1">
      <sharedItems containsSemiMixedTypes="0" containsNonDate="0" containsString="0"/>
    </cacheField>
  </cacheFields>
  <cacheHierarchies count="26">
    <cacheHierarchy uniqueName="[Table1].[Order-ID]" caption="Order-ID" attribute="1" defaultMemberUniqueName="[Table1].[Order-ID].[All]" allUniqueName="[Table1].[Order-ID].[All]" dimensionUniqueName="[Table1]" displayFolder="" count="0" memberValueDatatype="2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0"/>
      </fieldsUsage>
    </cacheHierarchy>
    <cacheHierarchy uniqueName="[Table1].[Geography]" caption="Geography" attribute="1" defaultMemberUniqueName="[Table1].[Geography].[All]" allUniqueName="[Table1].[Geograph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Total Sales]" caption="Total Sales" attribute="1" defaultMemberUniqueName="[Table1].[Total Sales].[All]" allUniqueName="[Table1].[Total Sales].[All]" dimensionUniqueName="[Table1]" displayFolder="" count="0" memberValueDatatype="20" unbalanced="0"/>
    <cacheHierarchy uniqueName="[Table1].[Day]" caption="Day" attribute="1" defaultMemberUniqueName="[Table1].[Day].[All]" allUniqueName="[Table1].[Day].[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fieldsUsage count="2">
        <fieldUsage x="-1"/>
        <fieldUsage x="2"/>
      </fieldsUsage>
    </cacheHierarchy>
    <cacheHierarchy uniqueName="[Table1].[month2]" caption="month2" attribute="1" defaultMemberUniqueName="[Table1].[month2].[All]" allUniqueName="[Table1].[month2].[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Quater2]" caption="Quater2" attribute="1" defaultMemberUniqueName="[Table1].[Quater2].[All]" allUniqueName="[Table1].[Quater2].[All]" dimensionUniqueName="[Table1]" displayFolder="" count="0" memberValueDatatype="20" unbalanced="0"/>
    <cacheHierarchy uniqueName="[Table1].[Quarter3]" caption="Quarter3" attribute="1" defaultMemberUniqueName="[Table1].[Quarter3].[All]" allUniqueName="[Table1].[Quarter3].[All]" dimensionUniqueName="[Table1]" displayFolder="" count="0" memberValueDatatype="130" unbalanced="0"/>
    <cacheHierarchy uniqueName="[Table1].[Quarter4]" caption="Quarter4" attribute="1" defaultMemberUniqueName="[Table1].[Quarter4].[All]" allUniqueName="[Table1].[Quarter4].[All]" dimensionUniqueName="[Table1]" displayFolder="" count="0" memberValueDatatype="130" unbalanced="0"/>
    <cacheHierarchy uniqueName="[Table1].[Quarter5]" caption="Quarter5" attribute="1" defaultMemberUniqueName="[Table1].[Quarter5].[All]" allUniqueName="[Table1].[Quarter5].[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88711226854" backgroundQuery="1" createdVersion="8" refreshedVersion="8" minRefreshableVersion="3" recordCount="0" supportSubquery="1" supportAdvancedDrill="1" xr:uid="{3B68B26A-96BD-4C39-8A3E-0924DB8175F9}">
  <cacheSource type="external" connectionId="3"/>
  <cacheFields count="2">
    <cacheField name="[Measures].[Distinct Count of Product]" caption="Distinct Count of Product" numFmtId="0" hierarchy="23" level="32767"/>
    <cacheField name="[Table1].[month].[month]" caption="month" numFmtId="0" hierarchy="9" level="1">
      <sharedItems containsSemiMixedTypes="0" containsNonDate="0" containsString="0"/>
    </cacheField>
  </cacheFields>
  <cacheHierarchies count="26">
    <cacheHierarchy uniqueName="[Table1].[Order-ID]" caption="Order-ID" attribute="1" defaultMemberUniqueName="[Table1].[Order-ID].[All]" allUniqueName="[Table1].[Order-ID].[All]" dimensionUniqueName="[Table1]" displayFolder="" count="0" memberValueDatatype="20" unbalanced="0"/>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Total Sales]" caption="Total Sales" attribute="1" defaultMemberUniqueName="[Table1].[Total Sales].[All]" allUniqueName="[Table1].[Total Sales].[All]" dimensionUniqueName="[Table1]" displayFolder="" count="0" memberValueDatatype="20" unbalanced="0"/>
    <cacheHierarchy uniqueName="[Table1].[Day]" caption="Day" attribute="1" defaultMemberUniqueName="[Table1].[Day].[All]" allUniqueName="[Table1].[Day].[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fieldsUsage count="2">
        <fieldUsage x="-1"/>
        <fieldUsage x="1"/>
      </fieldsUsage>
    </cacheHierarchy>
    <cacheHierarchy uniqueName="[Table1].[month2]" caption="month2" attribute="1" defaultMemberUniqueName="[Table1].[month2].[All]" allUniqueName="[Table1].[month2].[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Quater2]" caption="Quater2" attribute="1" defaultMemberUniqueName="[Table1].[Quater2].[All]" allUniqueName="[Table1].[Quater2].[All]" dimensionUniqueName="[Table1]" displayFolder="" count="0" memberValueDatatype="20" unbalanced="0"/>
    <cacheHierarchy uniqueName="[Table1].[Quarter3]" caption="Quarter3" attribute="1" defaultMemberUniqueName="[Table1].[Quarter3].[All]" allUniqueName="[Table1].[Quarter3].[All]" dimensionUniqueName="[Table1]" displayFolder="" count="0" memberValueDatatype="130" unbalanced="0"/>
    <cacheHierarchy uniqueName="[Table1].[Quarter4]" caption="Quarter4" attribute="1" defaultMemberUniqueName="[Table1].[Quarter4].[All]" allUniqueName="[Table1].[Quarter4].[All]" dimensionUniqueName="[Table1]" displayFolder="" count="0" memberValueDatatype="130" unbalanced="0"/>
    <cacheHierarchy uniqueName="[Table1].[Quarter5]" caption="Quarter5" attribute="1" defaultMemberUniqueName="[Table1].[Quarter5].[All]" allUniqueName="[Table1].[Quarter5].[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999099537" backgroundQuery="1" createdVersion="8" refreshedVersion="8" minRefreshableVersion="3" recordCount="0" supportSubquery="1" supportAdvancedDrill="1" xr:uid="{31EECE59-C424-418D-9CD8-1B2EDD1EDC02}">
  <cacheSource type="external" connectionId="3"/>
  <cacheFields count="1">
    <cacheField name="[Measures].[Count of Product]" caption="Count of Product" numFmtId="0" hierarchy="22" level="32767"/>
  </cacheFields>
  <cacheHierarchies count="26">
    <cacheHierarchy uniqueName="[Table1].[Order-ID]" caption="Order-ID" attribute="1" defaultMemberUniqueName="[Table1].[Order-ID].[All]" allUniqueName="[Table1].[Order-ID].[All]" dimensionUniqueName="[Table1]" displayFolder="" count="0" memberValueDatatype="20" unbalanced="0"/>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caption="Price" attribute="1" defaultMemberUniqueName="[Table1].[Price].[All]" allUniqueName="[Table1].[Price].[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Total Sales]" caption="Total Sales" attribute="1" defaultMemberUniqueName="[Table1].[Total Sales].[All]" allUniqueName="[Table1].[Total Sales].[All]" dimensionUniqueName="[Table1]" displayFolder="" count="0" memberValueDatatype="20" unbalanced="0"/>
    <cacheHierarchy uniqueName="[Table1].[Day]" caption="Day" attribute="1" defaultMemberUniqueName="[Table1].[Day].[All]" allUniqueName="[Table1].[Day].[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month2]" caption="month2" attribute="1" defaultMemberUniqueName="[Table1].[month2].[All]" allUniqueName="[Table1].[month2].[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Quater2]" caption="Quater2" attribute="1" defaultMemberUniqueName="[Table1].[Quater2].[All]" allUniqueName="[Table1].[Quater2].[All]" dimensionUniqueName="[Table1]" displayFolder="" count="0" memberValueDatatype="20" unbalanced="0"/>
    <cacheHierarchy uniqueName="[Table1].[Quarter3]" caption="Quarter3" attribute="1" defaultMemberUniqueName="[Table1].[Quarter3].[All]" allUniqueName="[Table1].[Quarter3].[All]" dimensionUniqueName="[Table1]" displayFolder="" count="0" memberValueDatatype="130" unbalanced="0"/>
    <cacheHierarchy uniqueName="[Table1].[Quarter4]" caption="Quarter4" attribute="1" defaultMemberUniqueName="[Table1].[Quarter4].[All]" allUniqueName="[Table1].[Quarter4].[All]" dimensionUniqueName="[Table1]" displayFolder="" count="0" memberValueDatatype="130" unbalanced="0"/>
    <cacheHierarchy uniqueName="[Table1].[Quarter5]" caption="Quarter5" attribute="1" defaultMemberUniqueName="[Table1].[Quarter5].[All]" allUniqueName="[Table1].[Quarter5].[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 refreshedDate="45937.528580324077" backgroundQuery="1" createdVersion="3" refreshedVersion="8" minRefreshableVersion="3" recordCount="0" supportSubquery="1" supportAdvancedDrill="1" xr:uid="{29D6BAC8-67CE-40E1-B4BD-BCE0E62D45C7}">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Table1].[Order-ID]" caption="Order-ID" attribute="1" defaultMemberUniqueName="[Table1].[Order-ID].[All]" allUniqueName="[Table1].[Order-ID].[All]" dimensionUniqueName="[Table1]" displayFolder="" count="0" memberValueDatatype="20" unbalanced="0"/>
    <cacheHierarchy uniqueName="[Table1].[Sales Person]" caption="Sales Person" attribute="1" defaultMemberUniqueName="[Table1].[Sales Person].[All]" allUniqueName="[Table1].[Sales Person].[All]" dimensionUniqueName="[Table1]" displayFolder="" count="2" memberValueDatatype="130" unbalanced="0"/>
    <cacheHierarchy uniqueName="[Table1].[Geography]" caption="Geography" attribute="1" defaultMemberUniqueName="[Table1].[Geography].[All]" allUniqueName="[Table1].[Geograph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Total Sales]" caption="Total Sales" attribute="1" defaultMemberUniqueName="[Table1].[Total Sales].[All]" allUniqueName="[Table1].[Total Sales].[All]" dimensionUniqueName="[Table1]" displayFolder="" count="0" memberValueDatatype="20" unbalanced="0"/>
    <cacheHierarchy uniqueName="[Table1].[Day]" caption="Day" attribute="1" defaultMemberUniqueName="[Table1].[Day].[All]" allUniqueName="[Table1].[Day].[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cacheHierarchy uniqueName="[Table1].[month2]" caption="month2" attribute="1" defaultMemberUniqueName="[Table1].[month2].[All]" allUniqueName="[Table1].[month2].[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20" unbalanced="0"/>
    <cacheHierarchy uniqueName="[Table1].[Quater2]" caption="Quater2" attribute="1" defaultMemberUniqueName="[Table1].[Quater2].[All]" allUniqueName="[Table1].[Quater2].[All]" dimensionUniqueName="[Table1]" displayFolder="" count="0" memberValueDatatype="20" unbalanced="0"/>
    <cacheHierarchy uniqueName="[Table1].[Quarter3]" caption="Quarter3" attribute="1" defaultMemberUniqueName="[Table1].[Quarter3].[All]" allUniqueName="[Table1].[Quarter3].[All]" dimensionUniqueName="[Table1]" displayFolder="" count="0" memberValueDatatype="130" unbalanced="0"/>
    <cacheHierarchy uniqueName="[Table1].[Quarter4]" caption="Quarter4" attribute="1" defaultMemberUniqueName="[Table1].[Quarter4].[All]" allUniqueName="[Table1].[Quarter4].[All]" dimensionUniqueName="[Table1]" displayFolder="" count="0" memberValueDatatype="130" unbalanced="0"/>
    <cacheHierarchy uniqueName="[Table1].[Quarter5]" caption="Quarter5" attribute="1" defaultMemberUniqueName="[Table1].[Quarter5].[All]" allUniqueName="[Table1].[Quarter5].[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Table1" count="0" hidden="1">
      <extLst>
        <ext xmlns:x15="http://schemas.microsoft.com/office/spreadsheetml/2010/11/main" uri="{B97F6D7D-B522-45F9-BDA1-12C45D357490}">
          <x15:cacheHierarchy aggregatedColumn="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Geography]" caption="Count of Geography" measure="1" displayFolder="" measureGroup="Table1" count="0" hidden="1">
      <extLst>
        <ext xmlns:x15="http://schemas.microsoft.com/office/spreadsheetml/2010/11/main" uri="{B97F6D7D-B522-45F9-BDA1-12C45D357490}">
          <x15:cacheHierarchy aggregatedColumn="2"/>
        </ext>
      </extLst>
    </cacheHierarchy>
    <cacheHierarchy uniqueName="[Measures].[Distinct Count of Geography]" caption="Distinct Count of Geography"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30188940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n v="1"/>
    <x v="0"/>
    <x v="0"/>
    <x v="0"/>
    <n v="1624"/>
    <n v="114"/>
    <x v="0"/>
    <n v="185136"/>
    <s v="Sunday"/>
    <x v="0"/>
    <s v="January"/>
    <n v="1"/>
    <n v="1"/>
    <s v="Q1"/>
    <s v="Q1"/>
    <s v="Q1"/>
  </r>
  <r>
    <n v="2"/>
    <x v="1"/>
    <x v="1"/>
    <x v="1"/>
    <n v="6706"/>
    <n v="459"/>
    <x v="1"/>
    <n v="3078054"/>
    <s v="Monday"/>
    <x v="0"/>
    <s v="January"/>
    <n v="1"/>
    <n v="1"/>
    <s v="Q1"/>
    <s v="Q1"/>
    <s v="Q1"/>
  </r>
  <r>
    <n v="3"/>
    <x v="2"/>
    <x v="1"/>
    <x v="2"/>
    <n v="959"/>
    <n v="147"/>
    <x v="2"/>
    <n v="140973"/>
    <s v="Tuesday"/>
    <x v="0"/>
    <s v="January"/>
    <n v="1"/>
    <n v="1"/>
    <s v="Q1"/>
    <s v="Q1"/>
    <s v="Q1"/>
  </r>
  <r>
    <n v="4"/>
    <x v="3"/>
    <x v="2"/>
    <x v="3"/>
    <n v="9632"/>
    <n v="288"/>
    <x v="3"/>
    <n v="2774016"/>
    <s v="Wednesday"/>
    <x v="0"/>
    <s v="January"/>
    <n v="1"/>
    <n v="1"/>
    <s v="Q1"/>
    <s v="Q1"/>
    <s v="Q1"/>
  </r>
  <r>
    <n v="5"/>
    <x v="4"/>
    <x v="3"/>
    <x v="4"/>
    <n v="2100"/>
    <n v="414"/>
    <x v="4"/>
    <n v="869400"/>
    <s v="Thursday"/>
    <x v="0"/>
    <s v="January"/>
    <n v="1"/>
    <n v="1"/>
    <s v="Q1"/>
    <s v="Q1"/>
    <s v="Q1"/>
  </r>
  <r>
    <n v="6"/>
    <x v="0"/>
    <x v="1"/>
    <x v="5"/>
    <n v="8869"/>
    <n v="432"/>
    <x v="5"/>
    <n v="3831408"/>
    <s v="Friday"/>
    <x v="0"/>
    <s v="January"/>
    <n v="1"/>
    <n v="1"/>
    <s v="Q1"/>
    <s v="Q1"/>
    <s v="Q1"/>
  </r>
  <r>
    <n v="7"/>
    <x v="4"/>
    <x v="4"/>
    <x v="6"/>
    <n v="2681"/>
    <n v="54"/>
    <x v="6"/>
    <n v="144774"/>
    <s v="Saturday"/>
    <x v="0"/>
    <s v="January"/>
    <n v="1"/>
    <n v="1"/>
    <s v="Q1"/>
    <s v="Q1"/>
    <s v="Q1"/>
  </r>
  <r>
    <n v="8"/>
    <x v="1"/>
    <x v="1"/>
    <x v="7"/>
    <n v="5012"/>
    <n v="210"/>
    <x v="7"/>
    <n v="1052520"/>
    <s v="Sunday"/>
    <x v="0"/>
    <s v="January"/>
    <n v="1"/>
    <n v="1"/>
    <s v="Q1"/>
    <s v="Q1"/>
    <s v="Q1"/>
  </r>
  <r>
    <n v="9"/>
    <x v="5"/>
    <x v="4"/>
    <x v="8"/>
    <n v="1281"/>
    <n v="75"/>
    <x v="8"/>
    <n v="96075"/>
    <s v="Monday"/>
    <x v="0"/>
    <s v="January"/>
    <n v="1"/>
    <n v="1"/>
    <s v="Q1"/>
    <s v="Q1"/>
    <s v="Q1"/>
  </r>
  <r>
    <n v="10"/>
    <x v="6"/>
    <x v="0"/>
    <x v="8"/>
    <n v="4991"/>
    <n v="12"/>
    <x v="9"/>
    <n v="59892"/>
    <s v="Tuesday"/>
    <x v="0"/>
    <s v="January"/>
    <n v="1"/>
    <n v="1"/>
    <s v="Q1"/>
    <s v="Q1"/>
    <s v="Q1"/>
  </r>
  <r>
    <n v="11"/>
    <x v="7"/>
    <x v="3"/>
    <x v="4"/>
    <n v="1785"/>
    <n v="462"/>
    <x v="10"/>
    <n v="824670"/>
    <s v="Wednesday"/>
    <x v="0"/>
    <s v="January"/>
    <n v="1"/>
    <n v="1"/>
    <s v="Q1"/>
    <s v="Q1"/>
    <s v="Q1"/>
  </r>
  <r>
    <n v="12"/>
    <x v="8"/>
    <x v="0"/>
    <x v="9"/>
    <n v="3983"/>
    <n v="144"/>
    <x v="11"/>
    <n v="573552"/>
    <s v="Thursday"/>
    <x v="0"/>
    <s v="January"/>
    <n v="1"/>
    <n v="1"/>
    <s v="Q1"/>
    <s v="Q1"/>
    <s v="Q1"/>
  </r>
  <r>
    <n v="13"/>
    <x v="2"/>
    <x v="4"/>
    <x v="10"/>
    <n v="2646"/>
    <n v="120"/>
    <x v="12"/>
    <n v="317520"/>
    <s v="Friday"/>
    <x v="0"/>
    <s v="January"/>
    <n v="1"/>
    <n v="1"/>
    <s v="Q1"/>
    <s v="Q1"/>
    <s v="Q1"/>
  </r>
  <r>
    <n v="14"/>
    <x v="7"/>
    <x v="5"/>
    <x v="11"/>
    <n v="252"/>
    <n v="54"/>
    <x v="13"/>
    <n v="13608"/>
    <s v="Saturday"/>
    <x v="0"/>
    <s v="January"/>
    <n v="1"/>
    <n v="1"/>
    <s v="Q1"/>
    <s v="Q1"/>
    <s v="Q1"/>
  </r>
  <r>
    <n v="15"/>
    <x v="8"/>
    <x v="1"/>
    <x v="4"/>
    <n v="2464"/>
    <n v="234"/>
    <x v="14"/>
    <n v="576576"/>
    <s v="Sunday"/>
    <x v="0"/>
    <s v="January"/>
    <n v="1"/>
    <n v="1"/>
    <s v="Q1"/>
    <s v="Q1"/>
    <s v="Q1"/>
  </r>
  <r>
    <n v="16"/>
    <x v="8"/>
    <x v="1"/>
    <x v="12"/>
    <n v="2114"/>
    <n v="66"/>
    <x v="15"/>
    <n v="139524"/>
    <s v="Monday"/>
    <x v="0"/>
    <s v="January"/>
    <n v="1"/>
    <n v="1"/>
    <s v="Q1"/>
    <s v="Q1"/>
    <s v="Q1"/>
  </r>
  <r>
    <n v="17"/>
    <x v="4"/>
    <x v="0"/>
    <x v="6"/>
    <n v="7693"/>
    <n v="87"/>
    <x v="16"/>
    <n v="669291"/>
    <s v="Tuesday"/>
    <x v="0"/>
    <s v="January"/>
    <n v="1"/>
    <n v="1"/>
    <s v="Q1"/>
    <s v="Q1"/>
    <s v="Q1"/>
  </r>
  <r>
    <n v="18"/>
    <x v="6"/>
    <x v="5"/>
    <x v="13"/>
    <n v="15610"/>
    <n v="339"/>
    <x v="17"/>
    <n v="5291790"/>
    <s v="Wednesday"/>
    <x v="0"/>
    <s v="January"/>
    <n v="1"/>
    <n v="1"/>
    <s v="Q1"/>
    <s v="Q1"/>
    <s v="Q1"/>
  </r>
  <r>
    <n v="19"/>
    <x v="3"/>
    <x v="5"/>
    <x v="7"/>
    <n v="336"/>
    <n v="144"/>
    <x v="18"/>
    <n v="48384"/>
    <s v="Thursday"/>
    <x v="0"/>
    <s v="January"/>
    <n v="1"/>
    <n v="1"/>
    <s v="Q1"/>
    <s v="Q1"/>
    <s v="Q1"/>
  </r>
  <r>
    <n v="20"/>
    <x v="7"/>
    <x v="3"/>
    <x v="13"/>
    <n v="9443"/>
    <n v="162"/>
    <x v="19"/>
    <n v="1529766"/>
    <s v="Friday"/>
    <x v="0"/>
    <s v="January"/>
    <n v="1"/>
    <n v="1"/>
    <s v="Q1"/>
    <s v="Q1"/>
    <s v="Q1"/>
  </r>
  <r>
    <n v="21"/>
    <x v="2"/>
    <x v="5"/>
    <x v="14"/>
    <n v="8155"/>
    <n v="90"/>
    <x v="20"/>
    <n v="733950"/>
    <s v="Saturday"/>
    <x v="0"/>
    <s v="January"/>
    <n v="1"/>
    <n v="1"/>
    <s v="Q1"/>
    <s v="Q1"/>
    <s v="Q1"/>
  </r>
  <r>
    <n v="22"/>
    <x v="1"/>
    <x v="4"/>
    <x v="14"/>
    <n v="1701"/>
    <n v="234"/>
    <x v="21"/>
    <n v="398034"/>
    <s v="Sunday"/>
    <x v="0"/>
    <s v="January"/>
    <n v="1"/>
    <n v="1"/>
    <s v="Q1"/>
    <s v="Q1"/>
    <s v="Q1"/>
  </r>
  <r>
    <n v="23"/>
    <x v="9"/>
    <x v="4"/>
    <x v="7"/>
    <n v="2205"/>
    <n v="141"/>
    <x v="22"/>
    <n v="310905"/>
    <s v="Monday"/>
    <x v="0"/>
    <s v="January"/>
    <n v="1"/>
    <n v="1"/>
    <s v="Q1"/>
    <s v="Q1"/>
    <s v="Q1"/>
  </r>
  <r>
    <n v="24"/>
    <x v="1"/>
    <x v="0"/>
    <x v="15"/>
    <n v="1771"/>
    <n v="204"/>
    <x v="23"/>
    <n v="361284"/>
    <s v="Tuesday"/>
    <x v="0"/>
    <s v="January"/>
    <n v="1"/>
    <n v="1"/>
    <s v="Q1"/>
    <s v="Q1"/>
    <s v="Q1"/>
  </r>
  <r>
    <n v="25"/>
    <x v="3"/>
    <x v="1"/>
    <x v="16"/>
    <n v="2114"/>
    <n v="186"/>
    <x v="24"/>
    <n v="393204"/>
    <s v="Wednesday"/>
    <x v="0"/>
    <s v="January"/>
    <n v="1"/>
    <n v="1"/>
    <s v="Q1"/>
    <s v="Q1"/>
    <s v="Q1"/>
  </r>
  <r>
    <n v="26"/>
    <x v="3"/>
    <x v="2"/>
    <x v="11"/>
    <n v="10311"/>
    <n v="231"/>
    <x v="25"/>
    <n v="2381841"/>
    <s v="Thursday"/>
    <x v="0"/>
    <s v="January"/>
    <n v="1"/>
    <n v="1"/>
    <s v="Q1"/>
    <s v="Q1"/>
    <s v="Q1"/>
  </r>
  <r>
    <n v="27"/>
    <x v="8"/>
    <x v="3"/>
    <x v="10"/>
    <n v="21"/>
    <n v="168"/>
    <x v="26"/>
    <n v="3528"/>
    <s v="Friday"/>
    <x v="0"/>
    <s v="January"/>
    <n v="1"/>
    <n v="1"/>
    <s v="Q1"/>
    <s v="Q1"/>
    <s v="Q1"/>
  </r>
  <r>
    <n v="28"/>
    <x v="9"/>
    <x v="1"/>
    <x v="13"/>
    <n v="1974"/>
    <n v="195"/>
    <x v="27"/>
    <n v="384930"/>
    <s v="Saturday"/>
    <x v="0"/>
    <s v="January"/>
    <n v="1"/>
    <n v="1"/>
    <s v="Q1"/>
    <s v="Q1"/>
    <s v="Q1"/>
  </r>
  <r>
    <n v="29"/>
    <x v="6"/>
    <x v="2"/>
    <x v="14"/>
    <n v="6314"/>
    <n v="15"/>
    <x v="28"/>
    <n v="94710"/>
    <s v="Sunday"/>
    <x v="0"/>
    <s v="January"/>
    <n v="1"/>
    <n v="1"/>
    <s v="Q1"/>
    <s v="Q1"/>
    <s v="Q1"/>
  </r>
  <r>
    <n v="30"/>
    <x v="9"/>
    <x v="0"/>
    <x v="14"/>
    <n v="4683"/>
    <n v="30"/>
    <x v="29"/>
    <n v="140490"/>
    <s v="Monday"/>
    <x v="0"/>
    <s v="January"/>
    <n v="1"/>
    <n v="1"/>
    <s v="Q1"/>
    <s v="Q1"/>
    <s v="Q1"/>
  </r>
  <r>
    <n v="31"/>
    <x v="3"/>
    <x v="0"/>
    <x v="17"/>
    <n v="6398"/>
    <n v="102"/>
    <x v="30"/>
    <n v="652596"/>
    <s v="Tuesday"/>
    <x v="0"/>
    <s v="January"/>
    <n v="1"/>
    <n v="1"/>
    <s v="Q1"/>
    <s v="Q1"/>
    <s v="Q1"/>
  </r>
  <r>
    <n v="32"/>
    <x v="7"/>
    <x v="1"/>
    <x v="15"/>
    <n v="553"/>
    <n v="15"/>
    <x v="31"/>
    <n v="8295"/>
    <s v="Wednesday"/>
    <x v="1"/>
    <s v="February"/>
    <n v="1"/>
    <n v="1"/>
    <s v="Q1"/>
    <s v="Q1"/>
    <s v="Q1"/>
  </r>
  <r>
    <n v="33"/>
    <x v="1"/>
    <x v="3"/>
    <x v="0"/>
    <n v="7021"/>
    <n v="183"/>
    <x v="32"/>
    <n v="1284843"/>
    <s v="Thursday"/>
    <x v="1"/>
    <s v="February"/>
    <n v="1"/>
    <n v="1"/>
    <s v="Q1"/>
    <s v="Q1"/>
    <s v="Q1"/>
  </r>
  <r>
    <n v="34"/>
    <x v="0"/>
    <x v="3"/>
    <x v="7"/>
    <n v="5817"/>
    <n v="12"/>
    <x v="33"/>
    <n v="69804"/>
    <s v="Friday"/>
    <x v="1"/>
    <s v="February"/>
    <n v="1"/>
    <n v="1"/>
    <s v="Q1"/>
    <s v="Q1"/>
    <s v="Q1"/>
  </r>
  <r>
    <n v="35"/>
    <x v="3"/>
    <x v="3"/>
    <x v="8"/>
    <n v="3976"/>
    <n v="72"/>
    <x v="34"/>
    <n v="286272"/>
    <s v="Saturday"/>
    <x v="1"/>
    <s v="February"/>
    <n v="1"/>
    <n v="1"/>
    <s v="Q1"/>
    <s v="Q1"/>
    <s v="Q1"/>
  </r>
  <r>
    <n v="36"/>
    <x v="4"/>
    <x v="4"/>
    <x v="18"/>
    <n v="1134"/>
    <n v="282"/>
    <x v="35"/>
    <n v="319788"/>
    <s v="Sunday"/>
    <x v="1"/>
    <s v="February"/>
    <n v="1"/>
    <n v="1"/>
    <s v="Q1"/>
    <s v="Q1"/>
    <s v="Q1"/>
  </r>
  <r>
    <n v="37"/>
    <x v="7"/>
    <x v="3"/>
    <x v="19"/>
    <n v="6027"/>
    <n v="144"/>
    <x v="36"/>
    <n v="867888"/>
    <s v="Monday"/>
    <x v="1"/>
    <s v="February"/>
    <n v="1"/>
    <n v="1"/>
    <s v="Q1"/>
    <s v="Q1"/>
    <s v="Q1"/>
  </r>
  <r>
    <n v="38"/>
    <x v="4"/>
    <x v="0"/>
    <x v="10"/>
    <n v="1904"/>
    <n v="405"/>
    <x v="37"/>
    <n v="771120"/>
    <s v="Tuesday"/>
    <x v="1"/>
    <s v="February"/>
    <n v="1"/>
    <n v="1"/>
    <s v="Q1"/>
    <s v="Q1"/>
    <s v="Q1"/>
  </r>
  <r>
    <n v="39"/>
    <x v="5"/>
    <x v="5"/>
    <x v="1"/>
    <n v="3262"/>
    <n v="75"/>
    <x v="38"/>
    <n v="244650"/>
    <s v="Wednesday"/>
    <x v="1"/>
    <s v="February"/>
    <n v="1"/>
    <n v="1"/>
    <s v="Q1"/>
    <s v="Q1"/>
    <s v="Q1"/>
  </r>
  <r>
    <n v="40"/>
    <x v="0"/>
    <x v="5"/>
    <x v="18"/>
    <n v="2289"/>
    <n v="135"/>
    <x v="39"/>
    <n v="309015"/>
    <s v="Thursday"/>
    <x v="1"/>
    <s v="February"/>
    <n v="1"/>
    <n v="1"/>
    <s v="Q1"/>
    <s v="Q1"/>
    <s v="Q1"/>
  </r>
  <r>
    <n v="41"/>
    <x v="6"/>
    <x v="5"/>
    <x v="18"/>
    <n v="6986"/>
    <n v="21"/>
    <x v="40"/>
    <n v="146706"/>
    <s v="Friday"/>
    <x v="1"/>
    <s v="February"/>
    <n v="1"/>
    <n v="1"/>
    <s v="Q1"/>
    <s v="Q1"/>
    <s v="Q1"/>
  </r>
  <r>
    <n v="42"/>
    <x v="7"/>
    <x v="4"/>
    <x v="14"/>
    <n v="4417"/>
    <n v="153"/>
    <x v="41"/>
    <n v="675801"/>
    <s v="Saturday"/>
    <x v="1"/>
    <s v="February"/>
    <n v="1"/>
    <n v="1"/>
    <s v="Q1"/>
    <s v="Q1"/>
    <s v="Q1"/>
  </r>
  <r>
    <n v="43"/>
    <x v="4"/>
    <x v="5"/>
    <x v="16"/>
    <n v="1442"/>
    <n v="15"/>
    <x v="42"/>
    <n v="21630"/>
    <s v="Sunday"/>
    <x v="1"/>
    <s v="February"/>
    <n v="1"/>
    <n v="1"/>
    <s v="Q1"/>
    <s v="Q1"/>
    <s v="Q1"/>
  </r>
  <r>
    <n v="44"/>
    <x v="8"/>
    <x v="1"/>
    <x v="8"/>
    <n v="2415"/>
    <n v="255"/>
    <x v="43"/>
    <n v="615825"/>
    <s v="Monday"/>
    <x v="1"/>
    <s v="February"/>
    <n v="1"/>
    <n v="1"/>
    <s v="Q1"/>
    <s v="Q1"/>
    <s v="Q1"/>
  </r>
  <r>
    <n v="45"/>
    <x v="7"/>
    <x v="0"/>
    <x v="15"/>
    <n v="238"/>
    <n v="18"/>
    <x v="44"/>
    <n v="4284"/>
    <s v="Tuesday"/>
    <x v="1"/>
    <s v="February"/>
    <n v="1"/>
    <n v="1"/>
    <s v="Q1"/>
    <s v="Q1"/>
    <s v="Q1"/>
  </r>
  <r>
    <n v="46"/>
    <x v="4"/>
    <x v="0"/>
    <x v="14"/>
    <n v="4949"/>
    <n v="189"/>
    <x v="45"/>
    <n v="935361"/>
    <s v="Wednesday"/>
    <x v="1"/>
    <s v="February"/>
    <n v="1"/>
    <n v="1"/>
    <s v="Q1"/>
    <s v="Q1"/>
    <s v="Q1"/>
  </r>
  <r>
    <n v="47"/>
    <x v="6"/>
    <x v="4"/>
    <x v="1"/>
    <n v="5075"/>
    <n v="21"/>
    <x v="46"/>
    <n v="106575"/>
    <s v="Thursday"/>
    <x v="1"/>
    <s v="February"/>
    <n v="1"/>
    <n v="1"/>
    <s v="Q1"/>
    <s v="Q1"/>
    <s v="Q1"/>
  </r>
  <r>
    <n v="48"/>
    <x v="8"/>
    <x v="2"/>
    <x v="10"/>
    <n v="9198"/>
    <n v="36"/>
    <x v="47"/>
    <n v="331128"/>
    <s v="Friday"/>
    <x v="1"/>
    <s v="February"/>
    <n v="1"/>
    <n v="1"/>
    <s v="Q1"/>
    <s v="Q1"/>
    <s v="Q1"/>
  </r>
  <r>
    <n v="49"/>
    <x v="4"/>
    <x v="5"/>
    <x v="12"/>
    <n v="3339"/>
    <n v="75"/>
    <x v="48"/>
    <n v="250425"/>
    <s v="Saturday"/>
    <x v="1"/>
    <s v="February"/>
    <n v="1"/>
    <n v="1"/>
    <s v="Q1"/>
    <s v="Q1"/>
    <s v="Q1"/>
  </r>
  <r>
    <n v="50"/>
    <x v="0"/>
    <x v="5"/>
    <x v="9"/>
    <n v="5019"/>
    <n v="156"/>
    <x v="49"/>
    <n v="782964"/>
    <s v="Sunday"/>
    <x v="1"/>
    <s v="February"/>
    <n v="1"/>
    <n v="1"/>
    <s v="Q1"/>
    <s v="Q1"/>
    <s v="Q1"/>
  </r>
  <r>
    <n v="51"/>
    <x v="6"/>
    <x v="2"/>
    <x v="10"/>
    <n v="16184"/>
    <n v="39"/>
    <x v="50"/>
    <n v="631176"/>
    <s v="Monday"/>
    <x v="1"/>
    <s v="February"/>
    <n v="1"/>
    <n v="1"/>
    <s v="Q1"/>
    <s v="Q1"/>
    <s v="Q1"/>
  </r>
  <r>
    <n v="52"/>
    <x v="4"/>
    <x v="2"/>
    <x v="20"/>
    <n v="497"/>
    <n v="63"/>
    <x v="51"/>
    <n v="31311"/>
    <s v="Tuesday"/>
    <x v="1"/>
    <s v="February"/>
    <n v="1"/>
    <n v="1"/>
    <s v="Q1"/>
    <s v="Q1"/>
    <s v="Q1"/>
  </r>
  <r>
    <n v="53"/>
    <x v="7"/>
    <x v="2"/>
    <x v="12"/>
    <n v="8211"/>
    <n v="75"/>
    <x v="52"/>
    <n v="615825"/>
    <s v="Wednesday"/>
    <x v="1"/>
    <s v="February"/>
    <n v="1"/>
    <n v="1"/>
    <s v="Q1"/>
    <s v="Q1"/>
    <s v="Q1"/>
  </r>
  <r>
    <n v="54"/>
    <x v="7"/>
    <x v="4"/>
    <x v="19"/>
    <n v="6580"/>
    <n v="183"/>
    <x v="53"/>
    <n v="1204140"/>
    <s v="Thursday"/>
    <x v="1"/>
    <s v="February"/>
    <n v="1"/>
    <n v="1"/>
    <s v="Q1"/>
    <s v="Q1"/>
    <s v="Q1"/>
  </r>
  <r>
    <n v="55"/>
    <x v="3"/>
    <x v="1"/>
    <x v="11"/>
    <n v="4760"/>
    <n v="69"/>
    <x v="54"/>
    <n v="328440"/>
    <s v="Friday"/>
    <x v="1"/>
    <s v="February"/>
    <n v="1"/>
    <n v="1"/>
    <s v="Q1"/>
    <s v="Q1"/>
    <s v="Q1"/>
  </r>
  <r>
    <n v="56"/>
    <x v="0"/>
    <x v="2"/>
    <x v="4"/>
    <n v="5439"/>
    <n v="30"/>
    <x v="55"/>
    <n v="163170"/>
    <s v="Saturday"/>
    <x v="1"/>
    <s v="February"/>
    <n v="1"/>
    <n v="1"/>
    <s v="Q1"/>
    <s v="Q1"/>
    <s v="Q1"/>
  </r>
  <r>
    <n v="57"/>
    <x v="3"/>
    <x v="5"/>
    <x v="9"/>
    <n v="1463"/>
    <n v="39"/>
    <x v="56"/>
    <n v="57057"/>
    <s v="Sunday"/>
    <x v="1"/>
    <s v="February"/>
    <n v="1"/>
    <n v="1"/>
    <s v="Q1"/>
    <s v="Q1"/>
    <s v="Q1"/>
  </r>
  <r>
    <n v="58"/>
    <x v="8"/>
    <x v="5"/>
    <x v="1"/>
    <n v="7777"/>
    <n v="504"/>
    <x v="57"/>
    <n v="3919608"/>
    <s v="Monday"/>
    <x v="1"/>
    <s v="February"/>
    <n v="1"/>
    <n v="1"/>
    <s v="Q1"/>
    <s v="Q1"/>
    <s v="Q1"/>
  </r>
  <r>
    <n v="59"/>
    <x v="2"/>
    <x v="0"/>
    <x v="12"/>
    <n v="1085"/>
    <n v="273"/>
    <x v="58"/>
    <n v="296205"/>
    <s v="Tuesday"/>
    <x v="1"/>
    <s v="February"/>
    <n v="1"/>
    <n v="1"/>
    <s v="Q1"/>
    <s v="Q1"/>
    <s v="Q1"/>
  </r>
  <r>
    <n v="60"/>
    <x v="6"/>
    <x v="0"/>
    <x v="6"/>
    <n v="182"/>
    <n v="48"/>
    <x v="59"/>
    <n v="8736"/>
    <s v="Wednesday"/>
    <x v="2"/>
    <s v="March"/>
    <n v="1"/>
    <n v="1"/>
    <s v="Q1"/>
    <s v="Q1"/>
    <s v="Q1"/>
  </r>
  <r>
    <n v="61"/>
    <x v="4"/>
    <x v="5"/>
    <x v="18"/>
    <n v="4242"/>
    <n v="207"/>
    <x v="60"/>
    <n v="878094"/>
    <s v="Thursday"/>
    <x v="2"/>
    <s v="March"/>
    <n v="1"/>
    <n v="1"/>
    <s v="Q1"/>
    <s v="Q1"/>
    <s v="Q1"/>
  </r>
  <r>
    <n v="62"/>
    <x v="4"/>
    <x v="2"/>
    <x v="1"/>
    <n v="6118"/>
    <n v="9"/>
    <x v="61"/>
    <n v="55062"/>
    <s v="Friday"/>
    <x v="2"/>
    <s v="March"/>
    <n v="1"/>
    <n v="1"/>
    <s v="Q1"/>
    <s v="Q1"/>
    <s v="Q1"/>
  </r>
  <r>
    <n v="63"/>
    <x v="9"/>
    <x v="2"/>
    <x v="14"/>
    <n v="2317"/>
    <n v="261"/>
    <x v="62"/>
    <n v="604737"/>
    <s v="Saturday"/>
    <x v="2"/>
    <s v="March"/>
    <n v="1"/>
    <n v="1"/>
    <s v="Q1"/>
    <s v="Q1"/>
    <s v="Q1"/>
  </r>
  <r>
    <n v="64"/>
    <x v="4"/>
    <x v="4"/>
    <x v="10"/>
    <n v="938"/>
    <n v="6"/>
    <x v="63"/>
    <n v="5628"/>
    <s v="Sunday"/>
    <x v="2"/>
    <s v="March"/>
    <n v="1"/>
    <n v="1"/>
    <s v="Q1"/>
    <s v="Q1"/>
    <s v="Q1"/>
  </r>
  <r>
    <n v="65"/>
    <x v="1"/>
    <x v="0"/>
    <x v="16"/>
    <n v="9709"/>
    <n v="30"/>
    <x v="64"/>
    <n v="291270"/>
    <s v="Monday"/>
    <x v="2"/>
    <s v="March"/>
    <n v="1"/>
    <n v="1"/>
    <s v="Q1"/>
    <s v="Q1"/>
    <s v="Q1"/>
  </r>
  <r>
    <n v="66"/>
    <x v="5"/>
    <x v="5"/>
    <x v="13"/>
    <n v="2205"/>
    <n v="138"/>
    <x v="65"/>
    <n v="304290"/>
    <s v="Tuesday"/>
    <x v="2"/>
    <s v="March"/>
    <n v="1"/>
    <n v="1"/>
    <s v="Q1"/>
    <s v="Q1"/>
    <s v="Q1"/>
  </r>
  <r>
    <n v="67"/>
    <x v="5"/>
    <x v="0"/>
    <x v="9"/>
    <n v="4487"/>
    <n v="111"/>
    <x v="66"/>
    <n v="498057"/>
    <s v="Wednesday"/>
    <x v="2"/>
    <s v="March"/>
    <n v="1"/>
    <n v="1"/>
    <s v="Q1"/>
    <s v="Q1"/>
    <s v="Q1"/>
  </r>
  <r>
    <n v="68"/>
    <x v="6"/>
    <x v="1"/>
    <x v="3"/>
    <n v="2415"/>
    <n v="15"/>
    <x v="67"/>
    <n v="36225"/>
    <s v="Thursday"/>
    <x v="2"/>
    <s v="March"/>
    <n v="1"/>
    <n v="1"/>
    <s v="Q1"/>
    <s v="Q1"/>
    <s v="Q1"/>
  </r>
  <r>
    <n v="69"/>
    <x v="0"/>
    <x v="5"/>
    <x v="15"/>
    <n v="4018"/>
    <n v="162"/>
    <x v="68"/>
    <n v="650916"/>
    <s v="Friday"/>
    <x v="2"/>
    <s v="March"/>
    <n v="1"/>
    <n v="1"/>
    <s v="Q1"/>
    <s v="Q1"/>
    <s v="Q1"/>
  </r>
  <r>
    <n v="70"/>
    <x v="6"/>
    <x v="5"/>
    <x v="15"/>
    <n v="861"/>
    <n v="195"/>
    <x v="69"/>
    <n v="167895"/>
    <s v="Saturday"/>
    <x v="2"/>
    <s v="March"/>
    <n v="1"/>
    <n v="1"/>
    <s v="Q1"/>
    <s v="Q1"/>
    <s v="Q1"/>
  </r>
  <r>
    <n v="71"/>
    <x v="9"/>
    <x v="4"/>
    <x v="8"/>
    <n v="5586"/>
    <n v="525"/>
    <x v="70"/>
    <n v="2932650"/>
    <s v="Sunday"/>
    <x v="2"/>
    <s v="March"/>
    <n v="1"/>
    <n v="1"/>
    <s v="Q1"/>
    <s v="Q1"/>
    <s v="Q1"/>
  </r>
  <r>
    <n v="72"/>
    <x v="5"/>
    <x v="5"/>
    <x v="5"/>
    <n v="2226"/>
    <n v="48"/>
    <x v="71"/>
    <n v="106848"/>
    <s v="Monday"/>
    <x v="2"/>
    <s v="March"/>
    <n v="1"/>
    <n v="1"/>
    <s v="Q1"/>
    <s v="Q1"/>
    <s v="Q1"/>
  </r>
  <r>
    <n v="73"/>
    <x v="2"/>
    <x v="5"/>
    <x v="19"/>
    <n v="14329"/>
    <n v="150"/>
    <x v="72"/>
    <n v="2149350"/>
    <s v="Tuesday"/>
    <x v="2"/>
    <s v="March"/>
    <n v="1"/>
    <n v="1"/>
    <s v="Q1"/>
    <s v="Q1"/>
    <s v="Q1"/>
  </r>
  <r>
    <n v="74"/>
    <x v="2"/>
    <x v="5"/>
    <x v="13"/>
    <n v="8463"/>
    <n v="492"/>
    <x v="73"/>
    <n v="4163796"/>
    <s v="Wednesday"/>
    <x v="2"/>
    <s v="March"/>
    <n v="1"/>
    <n v="1"/>
    <s v="Q1"/>
    <s v="Q1"/>
    <s v="Q1"/>
  </r>
  <r>
    <n v="75"/>
    <x v="6"/>
    <x v="5"/>
    <x v="12"/>
    <n v="2891"/>
    <n v="102"/>
    <x v="74"/>
    <n v="294882"/>
    <s v="Thursday"/>
    <x v="2"/>
    <s v="March"/>
    <n v="1"/>
    <n v="1"/>
    <s v="Q1"/>
    <s v="Q1"/>
    <s v="Q1"/>
  </r>
  <r>
    <n v="76"/>
    <x v="8"/>
    <x v="2"/>
    <x v="14"/>
    <n v="3773"/>
    <n v="165"/>
    <x v="75"/>
    <n v="622545"/>
    <s v="Friday"/>
    <x v="2"/>
    <s v="March"/>
    <n v="1"/>
    <n v="1"/>
    <s v="Q1"/>
    <s v="Q1"/>
    <s v="Q1"/>
  </r>
  <r>
    <n v="77"/>
    <x v="3"/>
    <x v="2"/>
    <x v="19"/>
    <n v="854"/>
    <n v="309"/>
    <x v="76"/>
    <n v="263886"/>
    <s v="Saturday"/>
    <x v="2"/>
    <s v="March"/>
    <n v="1"/>
    <n v="1"/>
    <s v="Q1"/>
    <s v="Q1"/>
    <s v="Q1"/>
  </r>
  <r>
    <n v="78"/>
    <x v="4"/>
    <x v="2"/>
    <x v="9"/>
    <n v="4970"/>
    <n v="156"/>
    <x v="77"/>
    <n v="775320"/>
    <s v="Sunday"/>
    <x v="2"/>
    <s v="March"/>
    <n v="1"/>
    <n v="1"/>
    <s v="Q1"/>
    <s v="Q1"/>
    <s v="Q1"/>
  </r>
  <r>
    <n v="79"/>
    <x v="2"/>
    <x v="1"/>
    <x v="21"/>
    <n v="98"/>
    <n v="159"/>
    <x v="78"/>
    <n v="15582"/>
    <s v="Monday"/>
    <x v="2"/>
    <s v="March"/>
    <n v="1"/>
    <n v="1"/>
    <s v="Q1"/>
    <s v="Q1"/>
    <s v="Q1"/>
  </r>
  <r>
    <n v="80"/>
    <x v="6"/>
    <x v="1"/>
    <x v="16"/>
    <n v="13391"/>
    <n v="201"/>
    <x v="79"/>
    <n v="2691591"/>
    <s v="Tuesday"/>
    <x v="2"/>
    <s v="March"/>
    <n v="1"/>
    <n v="1"/>
    <s v="Q1"/>
    <s v="Q1"/>
    <s v="Q1"/>
  </r>
  <r>
    <n v="81"/>
    <x v="1"/>
    <x v="3"/>
    <x v="6"/>
    <n v="8890"/>
    <n v="210"/>
    <x v="80"/>
    <n v="1866900"/>
    <s v="Wednesday"/>
    <x v="2"/>
    <s v="March"/>
    <n v="1"/>
    <n v="1"/>
    <s v="Q1"/>
    <s v="Q1"/>
    <s v="Q1"/>
  </r>
  <r>
    <n v="82"/>
    <x v="7"/>
    <x v="4"/>
    <x v="11"/>
    <n v="56"/>
    <n v="51"/>
    <x v="81"/>
    <n v="2856"/>
    <s v="Thursday"/>
    <x v="2"/>
    <s v="March"/>
    <n v="1"/>
    <n v="1"/>
    <s v="Q1"/>
    <s v="Q1"/>
    <s v="Q1"/>
  </r>
  <r>
    <n v="83"/>
    <x v="8"/>
    <x v="2"/>
    <x v="4"/>
    <n v="3339"/>
    <n v="39"/>
    <x v="82"/>
    <n v="130221"/>
    <s v="Friday"/>
    <x v="2"/>
    <s v="March"/>
    <n v="1"/>
    <n v="1"/>
    <s v="Q1"/>
    <s v="Q1"/>
    <s v="Q1"/>
  </r>
  <r>
    <n v="84"/>
    <x v="9"/>
    <x v="1"/>
    <x v="3"/>
    <n v="3808"/>
    <n v="279"/>
    <x v="83"/>
    <n v="1062432"/>
    <s v="Saturday"/>
    <x v="2"/>
    <s v="March"/>
    <n v="1"/>
    <n v="1"/>
    <s v="Q1"/>
    <s v="Q1"/>
    <s v="Q1"/>
  </r>
  <r>
    <n v="85"/>
    <x v="9"/>
    <x v="4"/>
    <x v="11"/>
    <n v="63"/>
    <n v="123"/>
    <x v="84"/>
    <n v="7749"/>
    <s v="Sunday"/>
    <x v="2"/>
    <s v="March"/>
    <n v="1"/>
    <n v="1"/>
    <s v="Q1"/>
    <s v="Q1"/>
    <s v="Q1"/>
  </r>
  <r>
    <n v="86"/>
    <x v="7"/>
    <x v="3"/>
    <x v="18"/>
    <n v="7812"/>
    <n v="81"/>
    <x v="85"/>
    <n v="632772"/>
    <s v="Monday"/>
    <x v="2"/>
    <s v="March"/>
    <n v="1"/>
    <n v="1"/>
    <s v="Q1"/>
    <s v="Q1"/>
    <s v="Q1"/>
  </r>
  <r>
    <n v="87"/>
    <x v="0"/>
    <x v="0"/>
    <x v="15"/>
    <n v="7693"/>
    <n v="21"/>
    <x v="86"/>
    <n v="161553"/>
    <s v="Tuesday"/>
    <x v="2"/>
    <s v="March"/>
    <n v="1"/>
    <n v="1"/>
    <s v="Q1"/>
    <s v="Q1"/>
    <s v="Q1"/>
  </r>
  <r>
    <n v="88"/>
    <x v="8"/>
    <x v="2"/>
    <x v="19"/>
    <n v="973"/>
    <n v="162"/>
    <x v="87"/>
    <n v="157626"/>
    <s v="Wednesday"/>
    <x v="2"/>
    <s v="March"/>
    <n v="1"/>
    <n v="1"/>
    <s v="Q1"/>
    <s v="Q1"/>
    <s v="Q1"/>
  </r>
  <r>
    <n v="89"/>
    <x v="9"/>
    <x v="1"/>
    <x v="20"/>
    <n v="567"/>
    <n v="228"/>
    <x v="88"/>
    <n v="129276"/>
    <s v="Thursday"/>
    <x v="2"/>
    <s v="March"/>
    <n v="1"/>
    <n v="1"/>
    <s v="Q1"/>
    <s v="Q1"/>
    <s v="Q1"/>
  </r>
  <r>
    <n v="90"/>
    <x v="9"/>
    <x v="2"/>
    <x v="12"/>
    <n v="2471"/>
    <n v="342"/>
    <x v="89"/>
    <n v="845082"/>
    <s v="Friday"/>
    <x v="2"/>
    <s v="March"/>
    <n v="1"/>
    <n v="1"/>
    <s v="Q1"/>
    <s v="Q1"/>
    <s v="Q1"/>
  </r>
  <r>
    <n v="91"/>
    <x v="6"/>
    <x v="4"/>
    <x v="11"/>
    <n v="7189"/>
    <n v="54"/>
    <x v="90"/>
    <n v="388206"/>
    <s v="Saturday"/>
    <x v="3"/>
    <s v="April"/>
    <n v="2"/>
    <n v="2"/>
    <s v="Q2"/>
    <s v="Q2"/>
    <s v="Q2"/>
  </r>
  <r>
    <n v="92"/>
    <x v="3"/>
    <x v="1"/>
    <x v="19"/>
    <n v="7455"/>
    <n v="216"/>
    <x v="91"/>
    <n v="1610280"/>
    <s v="Sunday"/>
    <x v="3"/>
    <s v="April"/>
    <n v="2"/>
    <n v="2"/>
    <s v="Q2"/>
    <s v="Q2"/>
    <s v="Q2"/>
  </r>
  <r>
    <n v="93"/>
    <x v="8"/>
    <x v="5"/>
    <x v="21"/>
    <n v="3108"/>
    <n v="54"/>
    <x v="92"/>
    <n v="167832"/>
    <s v="Monday"/>
    <x v="3"/>
    <s v="April"/>
    <n v="2"/>
    <n v="2"/>
    <s v="Q2"/>
    <s v="Q2"/>
    <s v="Q2"/>
  </r>
  <r>
    <n v="94"/>
    <x v="4"/>
    <x v="4"/>
    <x v="4"/>
    <n v="469"/>
    <n v="75"/>
    <x v="93"/>
    <n v="35175"/>
    <s v="Tuesday"/>
    <x v="3"/>
    <s v="April"/>
    <n v="2"/>
    <n v="2"/>
    <s v="Q2"/>
    <s v="Q2"/>
    <s v="Q2"/>
  </r>
  <r>
    <n v="95"/>
    <x v="2"/>
    <x v="0"/>
    <x v="14"/>
    <n v="2737"/>
    <n v="93"/>
    <x v="94"/>
    <n v="254541"/>
    <s v="Wednesday"/>
    <x v="3"/>
    <s v="April"/>
    <n v="2"/>
    <n v="2"/>
    <s v="Q2"/>
    <s v="Q2"/>
    <s v="Q2"/>
  </r>
  <r>
    <n v="96"/>
    <x v="2"/>
    <x v="0"/>
    <x v="4"/>
    <n v="4305"/>
    <n v="156"/>
    <x v="95"/>
    <n v="671580"/>
    <s v="Thursday"/>
    <x v="3"/>
    <s v="April"/>
    <n v="2"/>
    <n v="2"/>
    <s v="Q2"/>
    <s v="Q2"/>
    <s v="Q2"/>
  </r>
  <r>
    <n v="97"/>
    <x v="2"/>
    <x v="4"/>
    <x v="9"/>
    <n v="2408"/>
    <n v="9"/>
    <x v="96"/>
    <n v="21672"/>
    <s v="Friday"/>
    <x v="3"/>
    <s v="April"/>
    <n v="2"/>
    <n v="2"/>
    <s v="Q2"/>
    <s v="Q2"/>
    <s v="Q2"/>
  </r>
  <r>
    <n v="98"/>
    <x v="8"/>
    <x v="2"/>
    <x v="15"/>
    <n v="1281"/>
    <n v="18"/>
    <x v="97"/>
    <n v="23058"/>
    <s v="Saturday"/>
    <x v="3"/>
    <s v="April"/>
    <n v="2"/>
    <n v="2"/>
    <s v="Q2"/>
    <s v="Q2"/>
    <s v="Q2"/>
  </r>
  <r>
    <n v="99"/>
    <x v="0"/>
    <x v="1"/>
    <x v="1"/>
    <n v="12348"/>
    <n v="234"/>
    <x v="98"/>
    <n v="2889432"/>
    <s v="Sunday"/>
    <x v="3"/>
    <s v="April"/>
    <n v="2"/>
    <n v="2"/>
    <s v="Q2"/>
    <s v="Q2"/>
    <s v="Q2"/>
  </r>
  <r>
    <n v="100"/>
    <x v="8"/>
    <x v="5"/>
    <x v="19"/>
    <n v="3689"/>
    <n v="312"/>
    <x v="99"/>
    <n v="1150968"/>
    <s v="Monday"/>
    <x v="3"/>
    <s v="April"/>
    <n v="2"/>
    <n v="2"/>
    <s v="Q2"/>
    <s v="Q2"/>
    <s v="Q2"/>
  </r>
  <r>
    <n v="101"/>
    <x v="5"/>
    <x v="2"/>
    <x v="15"/>
    <n v="2870"/>
    <n v="300"/>
    <x v="100"/>
    <n v="861000"/>
    <s v="Tuesday"/>
    <x v="3"/>
    <s v="April"/>
    <n v="2"/>
    <n v="2"/>
    <s v="Q2"/>
    <s v="Q2"/>
    <s v="Q2"/>
  </r>
  <r>
    <n v="102"/>
    <x v="7"/>
    <x v="2"/>
    <x v="18"/>
    <n v="798"/>
    <n v="519"/>
    <x v="101"/>
    <n v="414162"/>
    <s v="Wednesday"/>
    <x v="3"/>
    <s v="April"/>
    <n v="2"/>
    <n v="2"/>
    <s v="Q2"/>
    <s v="Q2"/>
    <s v="Q2"/>
  </r>
  <r>
    <n v="103"/>
    <x v="3"/>
    <x v="0"/>
    <x v="20"/>
    <n v="2933"/>
    <n v="9"/>
    <x v="102"/>
    <n v="26397"/>
    <s v="Thursday"/>
    <x v="3"/>
    <s v="April"/>
    <n v="2"/>
    <n v="2"/>
    <s v="Q2"/>
    <s v="Q2"/>
    <s v="Q2"/>
  </r>
  <r>
    <n v="104"/>
    <x v="6"/>
    <x v="1"/>
    <x v="2"/>
    <n v="2744"/>
    <n v="9"/>
    <x v="103"/>
    <n v="24696"/>
    <s v="Friday"/>
    <x v="3"/>
    <s v="April"/>
    <n v="2"/>
    <n v="2"/>
    <s v="Q2"/>
    <s v="Q2"/>
    <s v="Q2"/>
  </r>
  <r>
    <n v="105"/>
    <x v="0"/>
    <x v="2"/>
    <x v="5"/>
    <n v="9772"/>
    <n v="90"/>
    <x v="104"/>
    <n v="879480"/>
    <s v="Saturday"/>
    <x v="3"/>
    <s v="April"/>
    <n v="2"/>
    <n v="2"/>
    <s v="Q2"/>
    <s v="Q2"/>
    <s v="Q2"/>
  </r>
  <r>
    <n v="106"/>
    <x v="5"/>
    <x v="5"/>
    <x v="4"/>
    <n v="1568"/>
    <n v="96"/>
    <x v="105"/>
    <n v="150528"/>
    <s v="Sunday"/>
    <x v="3"/>
    <s v="April"/>
    <n v="2"/>
    <n v="2"/>
    <s v="Q2"/>
    <s v="Q2"/>
    <s v="Q2"/>
  </r>
  <r>
    <n v="107"/>
    <x v="7"/>
    <x v="2"/>
    <x v="10"/>
    <n v="11417"/>
    <n v="21"/>
    <x v="106"/>
    <n v="239757"/>
    <s v="Monday"/>
    <x v="3"/>
    <s v="April"/>
    <n v="2"/>
    <n v="2"/>
    <s v="Q2"/>
    <s v="Q2"/>
    <s v="Q2"/>
  </r>
  <r>
    <n v="108"/>
    <x v="0"/>
    <x v="5"/>
    <x v="21"/>
    <n v="6748"/>
    <n v="48"/>
    <x v="107"/>
    <n v="323904"/>
    <s v="Tuesday"/>
    <x v="3"/>
    <s v="April"/>
    <n v="2"/>
    <n v="2"/>
    <s v="Q2"/>
    <s v="Q2"/>
    <s v="Q2"/>
  </r>
  <r>
    <n v="109"/>
    <x v="9"/>
    <x v="2"/>
    <x v="18"/>
    <n v="1407"/>
    <n v="72"/>
    <x v="108"/>
    <n v="101304"/>
    <s v="Wednesday"/>
    <x v="3"/>
    <s v="April"/>
    <n v="2"/>
    <n v="2"/>
    <s v="Q2"/>
    <s v="Q2"/>
    <s v="Q2"/>
  </r>
  <r>
    <n v="110"/>
    <x v="1"/>
    <x v="1"/>
    <x v="12"/>
    <n v="2023"/>
    <n v="168"/>
    <x v="109"/>
    <n v="339864"/>
    <s v="Thursday"/>
    <x v="3"/>
    <s v="April"/>
    <n v="2"/>
    <n v="2"/>
    <s v="Q2"/>
    <s v="Q2"/>
    <s v="Q2"/>
  </r>
  <r>
    <n v="111"/>
    <x v="6"/>
    <x v="3"/>
    <x v="21"/>
    <n v="5236"/>
    <n v="51"/>
    <x v="110"/>
    <n v="267036"/>
    <s v="Friday"/>
    <x v="3"/>
    <s v="April"/>
    <n v="2"/>
    <n v="2"/>
    <s v="Q2"/>
    <s v="Q2"/>
    <s v="Q2"/>
  </r>
  <r>
    <n v="112"/>
    <x v="3"/>
    <x v="2"/>
    <x v="15"/>
    <n v="1925"/>
    <n v="192"/>
    <x v="111"/>
    <n v="369600"/>
    <s v="Saturday"/>
    <x v="3"/>
    <s v="April"/>
    <n v="2"/>
    <n v="2"/>
    <s v="Q2"/>
    <s v="Q2"/>
    <s v="Q2"/>
  </r>
  <r>
    <n v="113"/>
    <x v="5"/>
    <x v="0"/>
    <x v="8"/>
    <n v="6608"/>
    <n v="225"/>
    <x v="112"/>
    <n v="1486800"/>
    <s v="Sunday"/>
    <x v="3"/>
    <s v="April"/>
    <n v="2"/>
    <n v="2"/>
    <s v="Q2"/>
    <s v="Q2"/>
    <s v="Q2"/>
  </r>
  <r>
    <n v="114"/>
    <x v="4"/>
    <x v="5"/>
    <x v="21"/>
    <n v="8008"/>
    <n v="456"/>
    <x v="113"/>
    <n v="3651648"/>
    <s v="Monday"/>
    <x v="3"/>
    <s v="April"/>
    <n v="2"/>
    <n v="2"/>
    <s v="Q2"/>
    <s v="Q2"/>
    <s v="Q2"/>
  </r>
  <r>
    <n v="115"/>
    <x v="9"/>
    <x v="5"/>
    <x v="4"/>
    <n v="1428"/>
    <n v="93"/>
    <x v="114"/>
    <n v="132804"/>
    <s v="Tuesday"/>
    <x v="3"/>
    <s v="April"/>
    <n v="2"/>
    <n v="2"/>
    <s v="Q2"/>
    <s v="Q2"/>
    <s v="Q2"/>
  </r>
  <r>
    <n v="116"/>
    <x v="4"/>
    <x v="5"/>
    <x v="2"/>
    <n v="525"/>
    <n v="48"/>
    <x v="115"/>
    <n v="25200"/>
    <s v="Wednesday"/>
    <x v="3"/>
    <s v="April"/>
    <n v="2"/>
    <n v="2"/>
    <s v="Q2"/>
    <s v="Q2"/>
    <s v="Q2"/>
  </r>
  <r>
    <n v="117"/>
    <x v="4"/>
    <x v="0"/>
    <x v="3"/>
    <n v="1505"/>
    <n v="102"/>
    <x v="116"/>
    <n v="153510"/>
    <s v="Thursday"/>
    <x v="3"/>
    <s v="April"/>
    <n v="2"/>
    <n v="2"/>
    <s v="Q2"/>
    <s v="Q2"/>
    <s v="Q2"/>
  </r>
  <r>
    <n v="118"/>
    <x v="5"/>
    <x v="1"/>
    <x v="0"/>
    <n v="6755"/>
    <n v="252"/>
    <x v="117"/>
    <n v="1702260"/>
    <s v="Friday"/>
    <x v="3"/>
    <s v="April"/>
    <n v="2"/>
    <n v="2"/>
    <s v="Q2"/>
    <s v="Q2"/>
    <s v="Q2"/>
  </r>
  <r>
    <n v="119"/>
    <x v="7"/>
    <x v="0"/>
    <x v="3"/>
    <n v="11571"/>
    <n v="138"/>
    <x v="118"/>
    <n v="1596798"/>
    <s v="Saturday"/>
    <x v="3"/>
    <s v="April"/>
    <n v="2"/>
    <n v="2"/>
    <s v="Q2"/>
    <s v="Q2"/>
    <s v="Q2"/>
  </r>
  <r>
    <n v="120"/>
    <x v="0"/>
    <x v="4"/>
    <x v="4"/>
    <n v="2541"/>
    <n v="90"/>
    <x v="119"/>
    <n v="228690"/>
    <s v="Sunday"/>
    <x v="3"/>
    <s v="April"/>
    <n v="2"/>
    <n v="2"/>
    <s v="Q2"/>
    <s v="Q2"/>
    <s v="Q2"/>
  </r>
  <r>
    <n v="121"/>
    <x v="3"/>
    <x v="0"/>
    <x v="0"/>
    <n v="1526"/>
    <n v="240"/>
    <x v="120"/>
    <n v="366240"/>
    <s v="Monday"/>
    <x v="4"/>
    <s v="May"/>
    <n v="2"/>
    <n v="2"/>
    <s v="Q2"/>
    <s v="Q2"/>
    <s v="Q2"/>
  </r>
  <r>
    <n v="122"/>
    <x v="0"/>
    <x v="4"/>
    <x v="2"/>
    <n v="6125"/>
    <n v="102"/>
    <x v="121"/>
    <n v="624750"/>
    <s v="Tuesday"/>
    <x v="4"/>
    <s v="May"/>
    <n v="2"/>
    <n v="2"/>
    <s v="Q2"/>
    <s v="Q2"/>
    <s v="Q2"/>
  </r>
  <r>
    <n v="123"/>
    <x v="3"/>
    <x v="1"/>
    <x v="18"/>
    <n v="847"/>
    <n v="129"/>
    <x v="122"/>
    <n v="109263"/>
    <s v="Wednesday"/>
    <x v="4"/>
    <s v="May"/>
    <n v="2"/>
    <n v="2"/>
    <s v="Q2"/>
    <s v="Q2"/>
    <s v="Q2"/>
  </r>
  <r>
    <n v="124"/>
    <x v="1"/>
    <x v="1"/>
    <x v="18"/>
    <n v="4753"/>
    <n v="300"/>
    <x v="123"/>
    <n v="1425900"/>
    <s v="Thursday"/>
    <x v="4"/>
    <s v="May"/>
    <n v="2"/>
    <n v="2"/>
    <s v="Q2"/>
    <s v="Q2"/>
    <s v="Q2"/>
  </r>
  <r>
    <n v="125"/>
    <x v="4"/>
    <x v="4"/>
    <x v="5"/>
    <n v="959"/>
    <n v="135"/>
    <x v="124"/>
    <n v="129465"/>
    <s v="Friday"/>
    <x v="4"/>
    <s v="May"/>
    <n v="2"/>
    <n v="2"/>
    <s v="Q2"/>
    <s v="Q2"/>
    <s v="Q2"/>
  </r>
  <r>
    <n v="126"/>
    <x v="5"/>
    <x v="1"/>
    <x v="17"/>
    <n v="2793"/>
    <n v="114"/>
    <x v="125"/>
    <n v="318402"/>
    <s v="Saturday"/>
    <x v="4"/>
    <s v="May"/>
    <n v="2"/>
    <n v="2"/>
    <s v="Q2"/>
    <s v="Q2"/>
    <s v="Q2"/>
  </r>
  <r>
    <n v="127"/>
    <x v="5"/>
    <x v="1"/>
    <x v="8"/>
    <n v="4606"/>
    <n v="63"/>
    <x v="126"/>
    <n v="290178"/>
    <s v="Sunday"/>
    <x v="4"/>
    <s v="May"/>
    <n v="2"/>
    <n v="2"/>
    <s v="Q2"/>
    <s v="Q2"/>
    <s v="Q2"/>
  </r>
  <r>
    <n v="128"/>
    <x v="5"/>
    <x v="2"/>
    <x v="12"/>
    <n v="5551"/>
    <n v="252"/>
    <x v="127"/>
    <n v="1398852"/>
    <s v="Monday"/>
    <x v="4"/>
    <s v="May"/>
    <n v="2"/>
    <n v="2"/>
    <s v="Q2"/>
    <s v="Q2"/>
    <s v="Q2"/>
  </r>
  <r>
    <n v="129"/>
    <x v="9"/>
    <x v="2"/>
    <x v="1"/>
    <n v="6657"/>
    <n v="303"/>
    <x v="128"/>
    <n v="2017071"/>
    <s v="Tuesday"/>
    <x v="4"/>
    <s v="May"/>
    <n v="2"/>
    <n v="2"/>
    <s v="Q2"/>
    <s v="Q2"/>
    <s v="Q2"/>
  </r>
  <r>
    <n v="130"/>
    <x v="5"/>
    <x v="3"/>
    <x v="9"/>
    <n v="4438"/>
    <n v="246"/>
    <x v="129"/>
    <n v="1091748"/>
    <s v="Wednesday"/>
    <x v="4"/>
    <s v="May"/>
    <n v="2"/>
    <n v="2"/>
    <s v="Q2"/>
    <s v="Q2"/>
    <s v="Q2"/>
  </r>
  <r>
    <n v="131"/>
    <x v="1"/>
    <x v="4"/>
    <x v="7"/>
    <n v="168"/>
    <n v="84"/>
    <x v="130"/>
    <n v="14112"/>
    <s v="Thursday"/>
    <x v="4"/>
    <s v="May"/>
    <n v="2"/>
    <n v="2"/>
    <s v="Q2"/>
    <s v="Q2"/>
    <s v="Q2"/>
  </r>
  <r>
    <n v="132"/>
    <x v="5"/>
    <x v="5"/>
    <x v="9"/>
    <n v="7777"/>
    <n v="39"/>
    <x v="131"/>
    <n v="303303"/>
    <s v="Friday"/>
    <x v="4"/>
    <s v="May"/>
    <n v="2"/>
    <n v="2"/>
    <s v="Q2"/>
    <s v="Q2"/>
    <s v="Q2"/>
  </r>
  <r>
    <n v="133"/>
    <x v="6"/>
    <x v="2"/>
    <x v="9"/>
    <n v="3339"/>
    <n v="348"/>
    <x v="132"/>
    <n v="1161972"/>
    <s v="Saturday"/>
    <x v="4"/>
    <s v="May"/>
    <n v="2"/>
    <n v="2"/>
    <s v="Q2"/>
    <s v="Q2"/>
    <s v="Q2"/>
  </r>
  <r>
    <n v="134"/>
    <x v="5"/>
    <x v="0"/>
    <x v="5"/>
    <n v="6391"/>
    <n v="48"/>
    <x v="133"/>
    <n v="306768"/>
    <s v="Sunday"/>
    <x v="4"/>
    <s v="May"/>
    <n v="2"/>
    <n v="2"/>
    <s v="Q2"/>
    <s v="Q2"/>
    <s v="Q2"/>
  </r>
  <r>
    <n v="135"/>
    <x v="6"/>
    <x v="0"/>
    <x v="7"/>
    <n v="518"/>
    <n v="75"/>
    <x v="134"/>
    <n v="38850"/>
    <s v="Monday"/>
    <x v="4"/>
    <s v="May"/>
    <n v="2"/>
    <n v="2"/>
    <s v="Q2"/>
    <s v="Q2"/>
    <s v="Q2"/>
  </r>
  <r>
    <n v="136"/>
    <x v="5"/>
    <x v="4"/>
    <x v="19"/>
    <n v="5677"/>
    <n v="258"/>
    <x v="135"/>
    <n v="1464666"/>
    <s v="Tuesday"/>
    <x v="4"/>
    <s v="May"/>
    <n v="2"/>
    <n v="2"/>
    <s v="Q2"/>
    <s v="Q2"/>
    <s v="Q2"/>
  </r>
  <r>
    <n v="137"/>
    <x v="4"/>
    <x v="3"/>
    <x v="9"/>
    <n v="6048"/>
    <n v="27"/>
    <x v="136"/>
    <n v="163296"/>
    <s v="Wednesday"/>
    <x v="4"/>
    <s v="May"/>
    <n v="2"/>
    <n v="2"/>
    <s v="Q2"/>
    <s v="Q2"/>
    <s v="Q2"/>
  </r>
  <r>
    <n v="138"/>
    <x v="1"/>
    <x v="4"/>
    <x v="1"/>
    <n v="3752"/>
    <n v="213"/>
    <x v="137"/>
    <n v="799176"/>
    <s v="Thursday"/>
    <x v="4"/>
    <s v="May"/>
    <n v="2"/>
    <n v="2"/>
    <s v="Q2"/>
    <s v="Q2"/>
    <s v="Q2"/>
  </r>
  <r>
    <n v="139"/>
    <x v="6"/>
    <x v="1"/>
    <x v="12"/>
    <n v="4480"/>
    <n v="357"/>
    <x v="138"/>
    <n v="1599360"/>
    <s v="Friday"/>
    <x v="4"/>
    <s v="May"/>
    <n v="2"/>
    <n v="2"/>
    <s v="Q2"/>
    <s v="Q2"/>
    <s v="Q2"/>
  </r>
  <r>
    <n v="140"/>
    <x v="2"/>
    <x v="0"/>
    <x v="2"/>
    <n v="259"/>
    <n v="207"/>
    <x v="139"/>
    <n v="53613"/>
    <s v="Saturday"/>
    <x v="4"/>
    <s v="May"/>
    <n v="2"/>
    <n v="2"/>
    <s v="Q2"/>
    <s v="Q2"/>
    <s v="Q2"/>
  </r>
  <r>
    <n v="141"/>
    <x v="1"/>
    <x v="0"/>
    <x v="0"/>
    <n v="42"/>
    <n v="150"/>
    <x v="140"/>
    <n v="6300"/>
    <s v="Sunday"/>
    <x v="4"/>
    <s v="May"/>
    <n v="2"/>
    <n v="2"/>
    <s v="Q2"/>
    <s v="Q2"/>
    <s v="Q2"/>
  </r>
  <r>
    <n v="142"/>
    <x v="3"/>
    <x v="2"/>
    <x v="21"/>
    <n v="98"/>
    <n v="204"/>
    <x v="141"/>
    <n v="19992"/>
    <s v="Monday"/>
    <x v="4"/>
    <s v="May"/>
    <n v="2"/>
    <n v="2"/>
    <s v="Q2"/>
    <s v="Q2"/>
    <s v="Q2"/>
  </r>
  <r>
    <n v="143"/>
    <x v="5"/>
    <x v="1"/>
    <x v="18"/>
    <n v="2478"/>
    <n v="21"/>
    <x v="142"/>
    <n v="52038"/>
    <s v="Tuesday"/>
    <x v="4"/>
    <s v="May"/>
    <n v="2"/>
    <n v="2"/>
    <s v="Q2"/>
    <s v="Q2"/>
    <s v="Q2"/>
  </r>
  <r>
    <n v="144"/>
    <x v="3"/>
    <x v="5"/>
    <x v="5"/>
    <n v="7847"/>
    <n v="174"/>
    <x v="143"/>
    <n v="1365378"/>
    <s v="Wednesday"/>
    <x v="4"/>
    <s v="May"/>
    <n v="2"/>
    <n v="2"/>
    <s v="Q2"/>
    <s v="Q2"/>
    <s v="Q2"/>
  </r>
  <r>
    <n v="145"/>
    <x v="7"/>
    <x v="0"/>
    <x v="9"/>
    <n v="9926"/>
    <n v="201"/>
    <x v="144"/>
    <n v="1995126"/>
    <s v="Thursday"/>
    <x v="4"/>
    <s v="May"/>
    <n v="2"/>
    <n v="2"/>
    <s v="Q2"/>
    <s v="Q2"/>
    <s v="Q2"/>
  </r>
  <r>
    <n v="146"/>
    <x v="1"/>
    <x v="4"/>
    <x v="11"/>
    <n v="819"/>
    <n v="510"/>
    <x v="145"/>
    <n v="417690"/>
    <s v="Friday"/>
    <x v="4"/>
    <s v="May"/>
    <n v="2"/>
    <n v="2"/>
    <s v="Q2"/>
    <s v="Q2"/>
    <s v="Q2"/>
  </r>
  <r>
    <n v="147"/>
    <x v="4"/>
    <x v="3"/>
    <x v="12"/>
    <n v="3052"/>
    <n v="378"/>
    <x v="146"/>
    <n v="1153656"/>
    <s v="Saturday"/>
    <x v="4"/>
    <s v="May"/>
    <n v="2"/>
    <n v="2"/>
    <s v="Q2"/>
    <s v="Q2"/>
    <s v="Q2"/>
  </r>
  <r>
    <n v="148"/>
    <x v="2"/>
    <x v="5"/>
    <x v="20"/>
    <n v="6832"/>
    <n v="27"/>
    <x v="147"/>
    <n v="184464"/>
    <s v="Sunday"/>
    <x v="4"/>
    <s v="May"/>
    <n v="2"/>
    <n v="2"/>
    <s v="Q2"/>
    <s v="Q2"/>
    <s v="Q2"/>
  </r>
  <r>
    <n v="149"/>
    <x v="7"/>
    <x v="3"/>
    <x v="10"/>
    <n v="2016"/>
    <n v="117"/>
    <x v="148"/>
    <n v="235872"/>
    <s v="Monday"/>
    <x v="4"/>
    <s v="May"/>
    <n v="2"/>
    <n v="2"/>
    <s v="Q2"/>
    <s v="Q2"/>
    <s v="Q2"/>
  </r>
  <r>
    <n v="150"/>
    <x v="4"/>
    <x v="4"/>
    <x v="20"/>
    <n v="7322"/>
    <n v="36"/>
    <x v="149"/>
    <n v="263592"/>
    <s v="Tuesday"/>
    <x v="4"/>
    <s v="May"/>
    <n v="2"/>
    <n v="2"/>
    <s v="Q2"/>
    <s v="Q2"/>
    <s v="Q2"/>
  </r>
  <r>
    <n v="151"/>
    <x v="1"/>
    <x v="1"/>
    <x v="5"/>
    <n v="357"/>
    <n v="126"/>
    <x v="150"/>
    <n v="44982"/>
    <s v="Wednesday"/>
    <x v="4"/>
    <s v="May"/>
    <n v="2"/>
    <n v="2"/>
    <s v="Q2"/>
    <s v="Q2"/>
    <s v="Q2"/>
  </r>
  <r>
    <n v="152"/>
    <x v="2"/>
    <x v="3"/>
    <x v="4"/>
    <n v="3192"/>
    <n v="72"/>
    <x v="151"/>
    <n v="229824"/>
    <s v="Thursday"/>
    <x v="5"/>
    <s v="June"/>
    <n v="2"/>
    <n v="2"/>
    <s v="Q2"/>
    <s v="Q2"/>
    <s v="Q2"/>
  </r>
  <r>
    <n v="153"/>
    <x v="5"/>
    <x v="2"/>
    <x v="7"/>
    <n v="8435"/>
    <n v="42"/>
    <x v="152"/>
    <n v="354270"/>
    <s v="Friday"/>
    <x v="5"/>
    <s v="June"/>
    <n v="2"/>
    <n v="2"/>
    <s v="Q2"/>
    <s v="Q2"/>
    <s v="Q2"/>
  </r>
  <r>
    <n v="154"/>
    <x v="0"/>
    <x v="3"/>
    <x v="12"/>
    <n v="0"/>
    <n v="135"/>
    <x v="153"/>
    <n v="0"/>
    <s v="Saturday"/>
    <x v="5"/>
    <s v="June"/>
    <n v="2"/>
    <n v="2"/>
    <s v="Q2"/>
    <s v="Q2"/>
    <s v="Q2"/>
  </r>
  <r>
    <n v="155"/>
    <x v="5"/>
    <x v="5"/>
    <x v="17"/>
    <n v="8862"/>
    <n v="189"/>
    <x v="154"/>
    <n v="1674918"/>
    <s v="Sunday"/>
    <x v="5"/>
    <s v="June"/>
    <n v="2"/>
    <n v="2"/>
    <s v="Q2"/>
    <s v="Q2"/>
    <s v="Q2"/>
  </r>
  <r>
    <n v="156"/>
    <x v="4"/>
    <x v="0"/>
    <x v="19"/>
    <n v="3556"/>
    <n v="459"/>
    <x v="155"/>
    <n v="1632204"/>
    <s v="Monday"/>
    <x v="5"/>
    <s v="June"/>
    <n v="2"/>
    <n v="2"/>
    <s v="Q2"/>
    <s v="Q2"/>
    <s v="Q2"/>
  </r>
  <r>
    <n v="157"/>
    <x v="6"/>
    <x v="5"/>
    <x v="16"/>
    <n v="7280"/>
    <n v="201"/>
    <x v="156"/>
    <n v="1463280"/>
    <s v="Tuesday"/>
    <x v="5"/>
    <s v="June"/>
    <n v="2"/>
    <n v="2"/>
    <s v="Q2"/>
    <s v="Q2"/>
    <s v="Q2"/>
  </r>
  <r>
    <n v="158"/>
    <x v="4"/>
    <x v="5"/>
    <x v="0"/>
    <n v="3402"/>
    <n v="366"/>
    <x v="157"/>
    <n v="1245132"/>
    <s v="Wednesday"/>
    <x v="5"/>
    <s v="June"/>
    <n v="2"/>
    <n v="2"/>
    <s v="Q2"/>
    <s v="Q2"/>
    <s v="Q2"/>
  </r>
  <r>
    <n v="159"/>
    <x v="8"/>
    <x v="0"/>
    <x v="12"/>
    <n v="4592"/>
    <n v="324"/>
    <x v="158"/>
    <n v="1487808"/>
    <s v="Thursday"/>
    <x v="5"/>
    <s v="June"/>
    <n v="2"/>
    <n v="2"/>
    <s v="Q2"/>
    <s v="Q2"/>
    <s v="Q2"/>
  </r>
  <r>
    <n v="160"/>
    <x v="2"/>
    <x v="1"/>
    <x v="16"/>
    <n v="7833"/>
    <n v="243"/>
    <x v="159"/>
    <n v="1903419"/>
    <s v="Friday"/>
    <x v="5"/>
    <s v="June"/>
    <n v="2"/>
    <n v="2"/>
    <s v="Q2"/>
    <s v="Q2"/>
    <s v="Q2"/>
  </r>
  <r>
    <n v="161"/>
    <x v="7"/>
    <x v="3"/>
    <x v="20"/>
    <n v="7651"/>
    <n v="213"/>
    <x v="160"/>
    <n v="1629663"/>
    <s v="Saturday"/>
    <x v="5"/>
    <s v="June"/>
    <n v="2"/>
    <n v="2"/>
    <s v="Q2"/>
    <s v="Q2"/>
    <s v="Q2"/>
  </r>
  <r>
    <n v="162"/>
    <x v="0"/>
    <x v="1"/>
    <x v="0"/>
    <n v="2275"/>
    <n v="447"/>
    <x v="161"/>
    <n v="1016925"/>
    <s v="Sunday"/>
    <x v="5"/>
    <s v="June"/>
    <n v="2"/>
    <n v="2"/>
    <s v="Q2"/>
    <s v="Q2"/>
    <s v="Q2"/>
  </r>
  <r>
    <n v="163"/>
    <x v="0"/>
    <x v="4"/>
    <x v="11"/>
    <n v="5670"/>
    <n v="297"/>
    <x v="162"/>
    <n v="1683990"/>
    <s v="Monday"/>
    <x v="5"/>
    <s v="June"/>
    <n v="2"/>
    <n v="2"/>
    <s v="Q2"/>
    <s v="Q2"/>
    <s v="Q2"/>
  </r>
  <r>
    <n v="164"/>
    <x v="5"/>
    <x v="1"/>
    <x v="10"/>
    <n v="2135"/>
    <n v="27"/>
    <x v="163"/>
    <n v="57645"/>
    <s v="Tuesday"/>
    <x v="5"/>
    <s v="June"/>
    <n v="2"/>
    <n v="2"/>
    <s v="Q2"/>
    <s v="Q2"/>
    <s v="Q2"/>
  </r>
  <r>
    <n v="165"/>
    <x v="0"/>
    <x v="5"/>
    <x v="14"/>
    <n v="2779"/>
    <n v="75"/>
    <x v="164"/>
    <n v="208425"/>
    <s v="Wednesday"/>
    <x v="5"/>
    <s v="June"/>
    <n v="2"/>
    <n v="2"/>
    <s v="Q2"/>
    <s v="Q2"/>
    <s v="Q2"/>
  </r>
  <r>
    <n v="166"/>
    <x v="9"/>
    <x v="3"/>
    <x v="5"/>
    <n v="12950"/>
    <n v="30"/>
    <x v="165"/>
    <n v="388500"/>
    <s v="Thursday"/>
    <x v="5"/>
    <s v="June"/>
    <n v="2"/>
    <n v="2"/>
    <s v="Q2"/>
    <s v="Q2"/>
    <s v="Q2"/>
  </r>
  <r>
    <n v="167"/>
    <x v="5"/>
    <x v="2"/>
    <x v="3"/>
    <n v="2646"/>
    <n v="177"/>
    <x v="166"/>
    <n v="468342"/>
    <s v="Friday"/>
    <x v="5"/>
    <s v="June"/>
    <n v="2"/>
    <n v="2"/>
    <s v="Q2"/>
    <s v="Q2"/>
    <s v="Q2"/>
  </r>
  <r>
    <n v="168"/>
    <x v="0"/>
    <x v="5"/>
    <x v="5"/>
    <n v="3794"/>
    <n v="159"/>
    <x v="167"/>
    <n v="603246"/>
    <s v="Saturday"/>
    <x v="5"/>
    <s v="June"/>
    <n v="2"/>
    <n v="2"/>
    <s v="Q2"/>
    <s v="Q2"/>
    <s v="Q2"/>
  </r>
  <r>
    <n v="169"/>
    <x v="8"/>
    <x v="1"/>
    <x v="5"/>
    <n v="819"/>
    <n v="306"/>
    <x v="168"/>
    <n v="250614"/>
    <s v="Sunday"/>
    <x v="5"/>
    <s v="June"/>
    <n v="2"/>
    <n v="2"/>
    <s v="Q2"/>
    <s v="Q2"/>
    <s v="Q2"/>
  </r>
  <r>
    <n v="170"/>
    <x v="8"/>
    <x v="5"/>
    <x v="13"/>
    <n v="2583"/>
    <n v="18"/>
    <x v="169"/>
    <n v="46494"/>
    <s v="Monday"/>
    <x v="5"/>
    <s v="June"/>
    <n v="2"/>
    <n v="2"/>
    <s v="Q2"/>
    <s v="Q2"/>
    <s v="Q2"/>
  </r>
  <r>
    <n v="171"/>
    <x v="5"/>
    <x v="1"/>
    <x v="15"/>
    <n v="4585"/>
    <n v="240"/>
    <x v="170"/>
    <n v="1100400"/>
    <s v="Tuesday"/>
    <x v="5"/>
    <s v="June"/>
    <n v="2"/>
    <n v="2"/>
    <s v="Q2"/>
    <s v="Q2"/>
    <s v="Q2"/>
  </r>
  <r>
    <n v="172"/>
    <x v="6"/>
    <x v="5"/>
    <x v="5"/>
    <n v="1652"/>
    <n v="93"/>
    <x v="171"/>
    <n v="153636"/>
    <s v="Wednesday"/>
    <x v="5"/>
    <s v="June"/>
    <n v="2"/>
    <n v="2"/>
    <s v="Q2"/>
    <s v="Q2"/>
    <s v="Q2"/>
  </r>
  <r>
    <n v="173"/>
    <x v="9"/>
    <x v="5"/>
    <x v="21"/>
    <n v="4991"/>
    <n v="9"/>
    <x v="172"/>
    <n v="44919"/>
    <s v="Thursday"/>
    <x v="5"/>
    <s v="June"/>
    <n v="2"/>
    <n v="2"/>
    <s v="Q2"/>
    <s v="Q2"/>
    <s v="Q2"/>
  </r>
  <r>
    <n v="174"/>
    <x v="1"/>
    <x v="5"/>
    <x v="10"/>
    <n v="2009"/>
    <n v="219"/>
    <x v="173"/>
    <n v="439971"/>
    <s v="Friday"/>
    <x v="5"/>
    <s v="June"/>
    <n v="2"/>
    <n v="2"/>
    <s v="Q2"/>
    <s v="Q2"/>
    <s v="Q2"/>
  </r>
  <r>
    <n v="175"/>
    <x v="7"/>
    <x v="3"/>
    <x v="7"/>
    <n v="1568"/>
    <n v="141"/>
    <x v="174"/>
    <n v="221088"/>
    <s v="Saturday"/>
    <x v="5"/>
    <s v="June"/>
    <n v="2"/>
    <n v="2"/>
    <s v="Q2"/>
    <s v="Q2"/>
    <s v="Q2"/>
  </r>
  <r>
    <n v="176"/>
    <x v="3"/>
    <x v="0"/>
    <x v="13"/>
    <n v="3388"/>
    <n v="123"/>
    <x v="175"/>
    <n v="416724"/>
    <s v="Sunday"/>
    <x v="5"/>
    <s v="June"/>
    <n v="2"/>
    <n v="2"/>
    <s v="Q2"/>
    <s v="Q2"/>
    <s v="Q2"/>
  </r>
  <r>
    <n v="177"/>
    <x v="0"/>
    <x v="4"/>
    <x v="17"/>
    <n v="623"/>
    <n v="51"/>
    <x v="176"/>
    <n v="31773"/>
    <s v="Monday"/>
    <x v="5"/>
    <s v="June"/>
    <n v="2"/>
    <n v="2"/>
    <s v="Q2"/>
    <s v="Q2"/>
    <s v="Q2"/>
  </r>
  <r>
    <n v="178"/>
    <x v="4"/>
    <x v="2"/>
    <x v="2"/>
    <n v="10073"/>
    <n v="120"/>
    <x v="177"/>
    <n v="1208760"/>
    <s v="Tuesday"/>
    <x v="5"/>
    <s v="June"/>
    <n v="2"/>
    <n v="2"/>
    <s v="Q2"/>
    <s v="Q2"/>
    <s v="Q2"/>
  </r>
  <r>
    <n v="179"/>
    <x v="1"/>
    <x v="3"/>
    <x v="21"/>
    <n v="1561"/>
    <n v="27"/>
    <x v="178"/>
    <n v="42147"/>
    <s v="Wednesday"/>
    <x v="5"/>
    <s v="June"/>
    <n v="2"/>
    <n v="2"/>
    <s v="Q2"/>
    <s v="Q2"/>
    <s v="Q2"/>
  </r>
  <r>
    <n v="180"/>
    <x v="2"/>
    <x v="2"/>
    <x v="18"/>
    <n v="11522"/>
    <n v="204"/>
    <x v="179"/>
    <n v="2350488"/>
    <s v="Thursday"/>
    <x v="5"/>
    <s v="June"/>
    <n v="2"/>
    <n v="2"/>
    <s v="Q2"/>
    <s v="Q2"/>
    <s v="Q2"/>
  </r>
  <r>
    <n v="181"/>
    <x v="4"/>
    <x v="4"/>
    <x v="11"/>
    <n v="2317"/>
    <n v="123"/>
    <x v="180"/>
    <n v="284991"/>
    <s v="Friday"/>
    <x v="5"/>
    <s v="June"/>
    <n v="2"/>
    <n v="2"/>
    <s v="Q2"/>
    <s v="Q2"/>
    <s v="Q2"/>
  </r>
  <r>
    <n v="182"/>
    <x v="9"/>
    <x v="0"/>
    <x v="19"/>
    <n v="3059"/>
    <n v="27"/>
    <x v="181"/>
    <n v="82593"/>
    <s v="Saturday"/>
    <x v="6"/>
    <s v="July"/>
    <n v="3"/>
    <n v="3"/>
    <s v="Q3"/>
    <s v="Q3"/>
    <s v="Q3"/>
  </r>
  <r>
    <n v="183"/>
    <x v="3"/>
    <x v="0"/>
    <x v="21"/>
    <n v="2324"/>
    <n v="177"/>
    <x v="182"/>
    <n v="411348"/>
    <s v="Sunday"/>
    <x v="6"/>
    <s v="July"/>
    <n v="3"/>
    <n v="3"/>
    <s v="Q3"/>
    <s v="Q3"/>
    <s v="Q3"/>
  </r>
  <r>
    <n v="184"/>
    <x v="8"/>
    <x v="3"/>
    <x v="21"/>
    <n v="4956"/>
    <n v="171"/>
    <x v="183"/>
    <n v="847476"/>
    <s v="Monday"/>
    <x v="6"/>
    <s v="July"/>
    <n v="3"/>
    <n v="3"/>
    <s v="Q3"/>
    <s v="Q3"/>
    <s v="Q3"/>
  </r>
  <r>
    <n v="185"/>
    <x v="9"/>
    <x v="5"/>
    <x v="15"/>
    <n v="5355"/>
    <n v="204"/>
    <x v="184"/>
    <n v="1092420"/>
    <s v="Tuesday"/>
    <x v="6"/>
    <s v="July"/>
    <n v="3"/>
    <n v="3"/>
    <s v="Q3"/>
    <s v="Q3"/>
    <s v="Q3"/>
  </r>
  <r>
    <n v="186"/>
    <x v="8"/>
    <x v="5"/>
    <x v="8"/>
    <n v="7259"/>
    <n v="276"/>
    <x v="185"/>
    <n v="2003484"/>
    <s v="Wednesday"/>
    <x v="6"/>
    <s v="July"/>
    <n v="3"/>
    <n v="3"/>
    <s v="Q3"/>
    <s v="Q3"/>
    <s v="Q3"/>
  </r>
  <r>
    <n v="187"/>
    <x v="1"/>
    <x v="0"/>
    <x v="21"/>
    <n v="6279"/>
    <n v="45"/>
    <x v="186"/>
    <n v="282555"/>
    <s v="Thursday"/>
    <x v="6"/>
    <s v="July"/>
    <n v="3"/>
    <n v="3"/>
    <s v="Q3"/>
    <s v="Q3"/>
    <s v="Q3"/>
  </r>
  <r>
    <n v="188"/>
    <x v="0"/>
    <x v="4"/>
    <x v="12"/>
    <n v="2541"/>
    <n v="45"/>
    <x v="187"/>
    <n v="114345"/>
    <s v="Friday"/>
    <x v="6"/>
    <s v="July"/>
    <n v="3"/>
    <n v="3"/>
    <s v="Q3"/>
    <s v="Q3"/>
    <s v="Q3"/>
  </r>
  <r>
    <n v="189"/>
    <x v="4"/>
    <x v="1"/>
    <x v="18"/>
    <n v="3864"/>
    <n v="177"/>
    <x v="188"/>
    <n v="683928"/>
    <s v="Saturday"/>
    <x v="6"/>
    <s v="July"/>
    <n v="3"/>
    <n v="3"/>
    <s v="Q3"/>
    <s v="Q3"/>
    <s v="Q3"/>
  </r>
  <r>
    <n v="190"/>
    <x v="6"/>
    <x v="2"/>
    <x v="11"/>
    <n v="6146"/>
    <n v="63"/>
    <x v="189"/>
    <n v="387198"/>
    <s v="Sunday"/>
    <x v="6"/>
    <s v="July"/>
    <n v="3"/>
    <n v="3"/>
    <s v="Q3"/>
    <s v="Q3"/>
    <s v="Q3"/>
  </r>
  <r>
    <n v="191"/>
    <x v="2"/>
    <x v="3"/>
    <x v="3"/>
    <n v="2639"/>
    <n v="204"/>
    <x v="190"/>
    <n v="538356"/>
    <s v="Monday"/>
    <x v="6"/>
    <s v="July"/>
    <n v="3"/>
    <n v="3"/>
    <s v="Q3"/>
    <s v="Q3"/>
    <s v="Q3"/>
  </r>
  <r>
    <n v="192"/>
    <x v="1"/>
    <x v="0"/>
    <x v="7"/>
    <n v="1890"/>
    <n v="195"/>
    <x v="191"/>
    <n v="368550"/>
    <s v="Tuesday"/>
    <x v="6"/>
    <s v="July"/>
    <n v="3"/>
    <n v="3"/>
    <s v="Q3"/>
    <s v="Q3"/>
    <s v="Q3"/>
  </r>
  <r>
    <n v="193"/>
    <x v="5"/>
    <x v="5"/>
    <x v="8"/>
    <n v="1932"/>
    <n v="369"/>
    <x v="192"/>
    <n v="712908"/>
    <s v="Wednesday"/>
    <x v="6"/>
    <s v="July"/>
    <n v="3"/>
    <n v="3"/>
    <s v="Q3"/>
    <s v="Q3"/>
    <s v="Q3"/>
  </r>
  <r>
    <n v="194"/>
    <x v="8"/>
    <x v="5"/>
    <x v="4"/>
    <n v="6300"/>
    <n v="42"/>
    <x v="193"/>
    <n v="264600"/>
    <s v="Thursday"/>
    <x v="6"/>
    <s v="July"/>
    <n v="3"/>
    <n v="3"/>
    <s v="Q3"/>
    <s v="Q3"/>
    <s v="Q3"/>
  </r>
  <r>
    <n v="195"/>
    <x v="4"/>
    <x v="0"/>
    <x v="0"/>
    <n v="560"/>
    <n v="81"/>
    <x v="194"/>
    <n v="45360"/>
    <s v="Friday"/>
    <x v="6"/>
    <s v="July"/>
    <n v="3"/>
    <n v="3"/>
    <s v="Q3"/>
    <s v="Q3"/>
    <s v="Q3"/>
  </r>
  <r>
    <n v="196"/>
    <x v="2"/>
    <x v="0"/>
    <x v="21"/>
    <n v="2856"/>
    <n v="246"/>
    <x v="195"/>
    <n v="702576"/>
    <s v="Saturday"/>
    <x v="6"/>
    <s v="July"/>
    <n v="3"/>
    <n v="3"/>
    <s v="Q3"/>
    <s v="Q3"/>
    <s v="Q3"/>
  </r>
  <r>
    <n v="197"/>
    <x v="2"/>
    <x v="5"/>
    <x v="9"/>
    <n v="707"/>
    <n v="174"/>
    <x v="196"/>
    <n v="123018"/>
    <s v="Sunday"/>
    <x v="6"/>
    <s v="July"/>
    <n v="3"/>
    <n v="3"/>
    <s v="Q3"/>
    <s v="Q3"/>
    <s v="Q3"/>
  </r>
  <r>
    <n v="198"/>
    <x v="1"/>
    <x v="1"/>
    <x v="0"/>
    <n v="3598"/>
    <n v="81"/>
    <x v="197"/>
    <n v="291438"/>
    <s v="Monday"/>
    <x v="6"/>
    <s v="July"/>
    <n v="3"/>
    <n v="3"/>
    <s v="Q3"/>
    <s v="Q3"/>
    <s v="Q3"/>
  </r>
  <r>
    <n v="199"/>
    <x v="0"/>
    <x v="1"/>
    <x v="7"/>
    <n v="6853"/>
    <n v="372"/>
    <x v="198"/>
    <n v="2549316"/>
    <s v="Tuesday"/>
    <x v="6"/>
    <s v="July"/>
    <n v="3"/>
    <n v="3"/>
    <s v="Q3"/>
    <s v="Q3"/>
    <s v="Q3"/>
  </r>
  <r>
    <n v="200"/>
    <x v="0"/>
    <x v="1"/>
    <x v="10"/>
    <n v="4725"/>
    <n v="174"/>
    <x v="199"/>
    <n v="822150"/>
    <s v="Wednesday"/>
    <x v="6"/>
    <s v="July"/>
    <n v="3"/>
    <n v="3"/>
    <s v="Q3"/>
    <s v="Q3"/>
    <s v="Q3"/>
  </r>
  <r>
    <n v="201"/>
    <x v="3"/>
    <x v="2"/>
    <x v="1"/>
    <n v="10304"/>
    <n v="84"/>
    <x v="200"/>
    <n v="865536"/>
    <s v="Thursday"/>
    <x v="6"/>
    <s v="July"/>
    <n v="3"/>
    <n v="3"/>
    <s v="Q3"/>
    <s v="Q3"/>
    <s v="Q3"/>
  </r>
  <r>
    <n v="202"/>
    <x v="3"/>
    <x v="5"/>
    <x v="10"/>
    <n v="1274"/>
    <n v="225"/>
    <x v="201"/>
    <n v="286650"/>
    <s v="Friday"/>
    <x v="6"/>
    <s v="July"/>
    <n v="3"/>
    <n v="3"/>
    <s v="Q3"/>
    <s v="Q3"/>
    <s v="Q3"/>
  </r>
  <r>
    <n v="203"/>
    <x v="6"/>
    <x v="2"/>
    <x v="0"/>
    <n v="1526"/>
    <n v="105"/>
    <x v="202"/>
    <n v="160230"/>
    <s v="Saturday"/>
    <x v="6"/>
    <s v="July"/>
    <n v="3"/>
    <n v="3"/>
    <s v="Q3"/>
    <s v="Q3"/>
    <s v="Q3"/>
  </r>
  <r>
    <n v="204"/>
    <x v="0"/>
    <x v="3"/>
    <x v="19"/>
    <n v="3101"/>
    <n v="225"/>
    <x v="203"/>
    <n v="697725"/>
    <s v="Sunday"/>
    <x v="6"/>
    <s v="July"/>
    <n v="3"/>
    <n v="3"/>
    <s v="Q3"/>
    <s v="Q3"/>
    <s v="Q3"/>
  </r>
  <r>
    <n v="205"/>
    <x v="7"/>
    <x v="0"/>
    <x v="8"/>
    <n v="1057"/>
    <n v="54"/>
    <x v="204"/>
    <n v="57078"/>
    <s v="Monday"/>
    <x v="6"/>
    <s v="July"/>
    <n v="3"/>
    <n v="3"/>
    <s v="Q3"/>
    <s v="Q3"/>
    <s v="Q3"/>
  </r>
  <r>
    <n v="206"/>
    <x v="5"/>
    <x v="0"/>
    <x v="21"/>
    <n v="5306"/>
    <n v="0"/>
    <x v="205"/>
    <n v="0"/>
    <s v="Tuesday"/>
    <x v="6"/>
    <s v="July"/>
    <n v="3"/>
    <n v="3"/>
    <s v="Q3"/>
    <s v="Q3"/>
    <s v="Q3"/>
  </r>
  <r>
    <n v="207"/>
    <x v="6"/>
    <x v="3"/>
    <x v="17"/>
    <n v="4018"/>
    <n v="171"/>
    <x v="206"/>
    <n v="687078"/>
    <s v="Wednesday"/>
    <x v="6"/>
    <s v="July"/>
    <n v="3"/>
    <n v="3"/>
    <s v="Q3"/>
    <s v="Q3"/>
    <s v="Q3"/>
  </r>
  <r>
    <n v="208"/>
    <x v="2"/>
    <x v="5"/>
    <x v="10"/>
    <n v="938"/>
    <n v="189"/>
    <x v="207"/>
    <n v="177282"/>
    <s v="Thursday"/>
    <x v="6"/>
    <s v="July"/>
    <n v="3"/>
    <n v="3"/>
    <s v="Q3"/>
    <s v="Q3"/>
    <s v="Q3"/>
  </r>
  <r>
    <n v="209"/>
    <x v="5"/>
    <x v="4"/>
    <x v="3"/>
    <n v="1778"/>
    <n v="270"/>
    <x v="208"/>
    <n v="480060"/>
    <s v="Friday"/>
    <x v="6"/>
    <s v="July"/>
    <n v="3"/>
    <n v="3"/>
    <s v="Q3"/>
    <s v="Q3"/>
    <s v="Q3"/>
  </r>
  <r>
    <n v="210"/>
    <x v="4"/>
    <x v="3"/>
    <x v="0"/>
    <n v="1638"/>
    <n v="63"/>
    <x v="209"/>
    <n v="103194"/>
    <s v="Saturday"/>
    <x v="6"/>
    <s v="July"/>
    <n v="3"/>
    <n v="3"/>
    <s v="Q3"/>
    <s v="Q3"/>
    <s v="Q3"/>
  </r>
  <r>
    <n v="211"/>
    <x v="3"/>
    <x v="4"/>
    <x v="4"/>
    <n v="154"/>
    <n v="21"/>
    <x v="210"/>
    <n v="3234"/>
    <s v="Sunday"/>
    <x v="6"/>
    <s v="July"/>
    <n v="3"/>
    <n v="3"/>
    <s v="Q3"/>
    <s v="Q3"/>
    <s v="Q3"/>
  </r>
  <r>
    <n v="212"/>
    <x v="5"/>
    <x v="0"/>
    <x v="7"/>
    <n v="9835"/>
    <n v="207"/>
    <x v="211"/>
    <n v="2035845"/>
    <s v="Monday"/>
    <x v="6"/>
    <s v="July"/>
    <n v="3"/>
    <n v="3"/>
    <s v="Q3"/>
    <s v="Q3"/>
    <s v="Q3"/>
  </r>
  <r>
    <n v="213"/>
    <x v="2"/>
    <x v="0"/>
    <x v="13"/>
    <n v="7273"/>
    <n v="96"/>
    <x v="212"/>
    <n v="698208"/>
    <s v="Tuesday"/>
    <x v="7"/>
    <s v="August"/>
    <n v="3"/>
    <n v="3"/>
    <s v="Q3"/>
    <s v="Q3"/>
    <s v="Q3"/>
  </r>
  <r>
    <n v="214"/>
    <x v="6"/>
    <x v="3"/>
    <x v="7"/>
    <n v="6909"/>
    <n v="81"/>
    <x v="213"/>
    <n v="559629"/>
    <s v="Wednesday"/>
    <x v="7"/>
    <s v="August"/>
    <n v="3"/>
    <n v="3"/>
    <s v="Q3"/>
    <s v="Q3"/>
    <s v="Q3"/>
  </r>
  <r>
    <n v="215"/>
    <x v="2"/>
    <x v="3"/>
    <x v="17"/>
    <n v="3920"/>
    <n v="306"/>
    <x v="214"/>
    <n v="1199520"/>
    <s v="Thursday"/>
    <x v="7"/>
    <s v="August"/>
    <n v="3"/>
    <n v="3"/>
    <s v="Q3"/>
    <s v="Q3"/>
    <s v="Q3"/>
  </r>
  <r>
    <n v="216"/>
    <x v="9"/>
    <x v="3"/>
    <x v="20"/>
    <n v="4858"/>
    <n v="279"/>
    <x v="215"/>
    <n v="1355382"/>
    <s v="Friday"/>
    <x v="7"/>
    <s v="August"/>
    <n v="3"/>
    <n v="3"/>
    <s v="Q3"/>
    <s v="Q3"/>
    <s v="Q3"/>
  </r>
  <r>
    <n v="217"/>
    <x v="7"/>
    <x v="4"/>
    <x v="2"/>
    <n v="3549"/>
    <n v="3"/>
    <x v="216"/>
    <n v="10647"/>
    <s v="Saturday"/>
    <x v="7"/>
    <s v="August"/>
    <n v="3"/>
    <n v="3"/>
    <s v="Q3"/>
    <s v="Q3"/>
    <s v="Q3"/>
  </r>
  <r>
    <n v="218"/>
    <x v="5"/>
    <x v="3"/>
    <x v="18"/>
    <n v="966"/>
    <n v="198"/>
    <x v="217"/>
    <n v="191268"/>
    <s v="Sunday"/>
    <x v="7"/>
    <s v="August"/>
    <n v="3"/>
    <n v="3"/>
    <s v="Q3"/>
    <s v="Q3"/>
    <s v="Q3"/>
  </r>
  <r>
    <n v="219"/>
    <x v="6"/>
    <x v="3"/>
    <x v="3"/>
    <n v="385"/>
    <n v="249"/>
    <x v="218"/>
    <n v="95865"/>
    <s v="Monday"/>
    <x v="7"/>
    <s v="August"/>
    <n v="3"/>
    <n v="3"/>
    <s v="Q3"/>
    <s v="Q3"/>
    <s v="Q3"/>
  </r>
  <r>
    <n v="220"/>
    <x v="4"/>
    <x v="5"/>
    <x v="10"/>
    <n v="2219"/>
    <n v="75"/>
    <x v="219"/>
    <n v="166425"/>
    <s v="Tuesday"/>
    <x v="7"/>
    <s v="August"/>
    <n v="3"/>
    <n v="3"/>
    <s v="Q3"/>
    <s v="Q3"/>
    <s v="Q3"/>
  </r>
  <r>
    <n v="221"/>
    <x v="2"/>
    <x v="2"/>
    <x v="1"/>
    <n v="2954"/>
    <n v="189"/>
    <x v="220"/>
    <n v="558306"/>
    <s v="Wednesday"/>
    <x v="7"/>
    <s v="August"/>
    <n v="3"/>
    <n v="3"/>
    <s v="Q3"/>
    <s v="Q3"/>
    <s v="Q3"/>
  </r>
  <r>
    <n v="222"/>
    <x v="5"/>
    <x v="2"/>
    <x v="1"/>
    <n v="280"/>
    <n v="87"/>
    <x v="221"/>
    <n v="24360"/>
    <s v="Thursday"/>
    <x v="7"/>
    <s v="August"/>
    <n v="3"/>
    <n v="3"/>
    <s v="Q3"/>
    <s v="Q3"/>
    <s v="Q3"/>
  </r>
  <r>
    <n v="223"/>
    <x v="3"/>
    <x v="2"/>
    <x v="0"/>
    <n v="6118"/>
    <n v="174"/>
    <x v="222"/>
    <n v="1064532"/>
    <s v="Friday"/>
    <x v="7"/>
    <s v="August"/>
    <n v="3"/>
    <n v="3"/>
    <s v="Q3"/>
    <s v="Q3"/>
    <s v="Q3"/>
  </r>
  <r>
    <n v="224"/>
    <x v="7"/>
    <x v="3"/>
    <x v="16"/>
    <n v="4802"/>
    <n v="36"/>
    <x v="223"/>
    <n v="172872"/>
    <s v="Saturday"/>
    <x v="7"/>
    <s v="August"/>
    <n v="3"/>
    <n v="3"/>
    <s v="Q3"/>
    <s v="Q3"/>
    <s v="Q3"/>
  </r>
  <r>
    <n v="225"/>
    <x v="2"/>
    <x v="4"/>
    <x v="17"/>
    <n v="4137"/>
    <n v="60"/>
    <x v="224"/>
    <n v="248220"/>
    <s v="Sunday"/>
    <x v="7"/>
    <s v="August"/>
    <n v="3"/>
    <n v="3"/>
    <s v="Q3"/>
    <s v="Q3"/>
    <s v="Q3"/>
  </r>
  <r>
    <n v="226"/>
    <x v="8"/>
    <x v="1"/>
    <x v="14"/>
    <n v="2023"/>
    <n v="78"/>
    <x v="225"/>
    <n v="157794"/>
    <s v="Monday"/>
    <x v="7"/>
    <s v="August"/>
    <n v="3"/>
    <n v="3"/>
    <s v="Q3"/>
    <s v="Q3"/>
    <s v="Q3"/>
  </r>
  <r>
    <n v="227"/>
    <x v="2"/>
    <x v="2"/>
    <x v="0"/>
    <n v="9051"/>
    <n v="57"/>
    <x v="226"/>
    <n v="515907"/>
    <s v="Tuesday"/>
    <x v="7"/>
    <s v="August"/>
    <n v="3"/>
    <n v="3"/>
    <s v="Q3"/>
    <s v="Q3"/>
    <s v="Q3"/>
  </r>
  <r>
    <n v="228"/>
    <x v="2"/>
    <x v="0"/>
    <x v="19"/>
    <n v="2919"/>
    <n v="45"/>
    <x v="227"/>
    <n v="131355"/>
    <s v="Wednesday"/>
    <x v="7"/>
    <s v="August"/>
    <n v="3"/>
    <n v="3"/>
    <s v="Q3"/>
    <s v="Q3"/>
    <s v="Q3"/>
  </r>
  <r>
    <n v="229"/>
    <x v="3"/>
    <x v="4"/>
    <x v="7"/>
    <n v="5915"/>
    <n v="3"/>
    <x v="228"/>
    <n v="17745"/>
    <s v="Thursday"/>
    <x v="7"/>
    <s v="August"/>
    <n v="3"/>
    <n v="3"/>
    <s v="Q3"/>
    <s v="Q3"/>
    <s v="Q3"/>
  </r>
  <r>
    <n v="230"/>
    <x v="9"/>
    <x v="1"/>
    <x v="16"/>
    <n v="2562"/>
    <n v="6"/>
    <x v="229"/>
    <n v="15372"/>
    <s v="Friday"/>
    <x v="7"/>
    <s v="August"/>
    <n v="3"/>
    <n v="3"/>
    <s v="Q3"/>
    <s v="Q3"/>
    <s v="Q3"/>
  </r>
  <r>
    <n v="231"/>
    <x v="6"/>
    <x v="0"/>
    <x v="4"/>
    <n v="8813"/>
    <n v="21"/>
    <x v="230"/>
    <n v="185073"/>
    <s v="Saturday"/>
    <x v="7"/>
    <s v="August"/>
    <n v="3"/>
    <n v="3"/>
    <s v="Q3"/>
    <s v="Q3"/>
    <s v="Q3"/>
  </r>
  <r>
    <n v="232"/>
    <x v="6"/>
    <x v="2"/>
    <x v="3"/>
    <n v="6111"/>
    <n v="3"/>
    <x v="231"/>
    <n v="18333"/>
    <s v="Sunday"/>
    <x v="7"/>
    <s v="August"/>
    <n v="3"/>
    <n v="3"/>
    <s v="Q3"/>
    <s v="Q3"/>
    <s v="Q3"/>
  </r>
  <r>
    <n v="233"/>
    <x v="1"/>
    <x v="5"/>
    <x v="6"/>
    <n v="3507"/>
    <n v="288"/>
    <x v="232"/>
    <n v="1010016"/>
    <s v="Monday"/>
    <x v="7"/>
    <s v="August"/>
    <n v="3"/>
    <n v="3"/>
    <s v="Q3"/>
    <s v="Q3"/>
    <s v="Q3"/>
  </r>
  <r>
    <n v="234"/>
    <x v="4"/>
    <x v="2"/>
    <x v="11"/>
    <n v="4319"/>
    <n v="30"/>
    <x v="233"/>
    <n v="129570"/>
    <s v="Tuesday"/>
    <x v="7"/>
    <s v="August"/>
    <n v="3"/>
    <n v="3"/>
    <s v="Q3"/>
    <s v="Q3"/>
    <s v="Q3"/>
  </r>
  <r>
    <n v="235"/>
    <x v="0"/>
    <x v="4"/>
    <x v="21"/>
    <n v="609"/>
    <n v="87"/>
    <x v="234"/>
    <n v="52983"/>
    <s v="Wednesday"/>
    <x v="7"/>
    <s v="August"/>
    <n v="3"/>
    <n v="3"/>
    <s v="Q3"/>
    <s v="Q3"/>
    <s v="Q3"/>
  </r>
  <r>
    <n v="236"/>
    <x v="0"/>
    <x v="3"/>
    <x v="18"/>
    <n v="6370"/>
    <n v="30"/>
    <x v="235"/>
    <n v="191100"/>
    <s v="Thursday"/>
    <x v="7"/>
    <s v="August"/>
    <n v="3"/>
    <n v="3"/>
    <s v="Q3"/>
    <s v="Q3"/>
    <s v="Q3"/>
  </r>
  <r>
    <n v="237"/>
    <x v="6"/>
    <x v="4"/>
    <x v="15"/>
    <n v="5474"/>
    <n v="168"/>
    <x v="236"/>
    <n v="919632"/>
    <s v="Friday"/>
    <x v="7"/>
    <s v="August"/>
    <n v="3"/>
    <n v="3"/>
    <s v="Q3"/>
    <s v="Q3"/>
    <s v="Q3"/>
  </r>
  <r>
    <n v="238"/>
    <x v="0"/>
    <x v="2"/>
    <x v="18"/>
    <n v="3164"/>
    <n v="306"/>
    <x v="237"/>
    <n v="968184"/>
    <s v="Saturday"/>
    <x v="7"/>
    <s v="August"/>
    <n v="3"/>
    <n v="3"/>
    <s v="Q3"/>
    <s v="Q3"/>
    <s v="Q3"/>
  </r>
  <r>
    <n v="239"/>
    <x v="4"/>
    <x v="1"/>
    <x v="2"/>
    <n v="1302"/>
    <n v="402"/>
    <x v="238"/>
    <n v="523404"/>
    <s v="Sunday"/>
    <x v="7"/>
    <s v="August"/>
    <n v="3"/>
    <n v="3"/>
    <s v="Q3"/>
    <s v="Q3"/>
    <s v="Q3"/>
  </r>
  <r>
    <n v="240"/>
    <x v="8"/>
    <x v="0"/>
    <x v="19"/>
    <n v="7308"/>
    <n v="327"/>
    <x v="239"/>
    <n v="2389716"/>
    <s v="Monday"/>
    <x v="7"/>
    <s v="August"/>
    <n v="3"/>
    <n v="3"/>
    <s v="Q3"/>
    <s v="Q3"/>
    <s v="Q3"/>
  </r>
  <r>
    <n v="241"/>
    <x v="0"/>
    <x v="0"/>
    <x v="18"/>
    <n v="6132"/>
    <n v="93"/>
    <x v="240"/>
    <n v="570276"/>
    <s v="Tuesday"/>
    <x v="7"/>
    <s v="August"/>
    <n v="3"/>
    <n v="3"/>
    <s v="Q3"/>
    <s v="Q3"/>
    <s v="Q3"/>
  </r>
  <r>
    <n v="242"/>
    <x v="9"/>
    <x v="1"/>
    <x v="8"/>
    <n v="3472"/>
    <n v="96"/>
    <x v="241"/>
    <n v="333312"/>
    <s v="Wednesday"/>
    <x v="7"/>
    <s v="August"/>
    <n v="3"/>
    <n v="3"/>
    <s v="Q3"/>
    <s v="Q3"/>
    <s v="Q3"/>
  </r>
  <r>
    <n v="243"/>
    <x v="1"/>
    <x v="3"/>
    <x v="3"/>
    <n v="9660"/>
    <n v="27"/>
    <x v="242"/>
    <n v="260820"/>
    <s v="Thursday"/>
    <x v="7"/>
    <s v="August"/>
    <n v="3"/>
    <n v="3"/>
    <s v="Q3"/>
    <s v="Q3"/>
    <s v="Q3"/>
  </r>
  <r>
    <n v="244"/>
    <x v="2"/>
    <x v="4"/>
    <x v="21"/>
    <n v="2436"/>
    <n v="99"/>
    <x v="243"/>
    <n v="241164"/>
    <s v="Friday"/>
    <x v="8"/>
    <s v="September"/>
    <n v="3"/>
    <n v="3"/>
    <s v="Q3"/>
    <s v="Q3"/>
    <s v="Q3"/>
  </r>
  <r>
    <n v="245"/>
    <x v="2"/>
    <x v="4"/>
    <x v="5"/>
    <n v="9506"/>
    <n v="87"/>
    <x v="244"/>
    <n v="827022"/>
    <s v="Saturday"/>
    <x v="8"/>
    <s v="September"/>
    <n v="3"/>
    <n v="3"/>
    <s v="Q3"/>
    <s v="Q3"/>
    <s v="Q3"/>
  </r>
  <r>
    <n v="246"/>
    <x v="9"/>
    <x v="0"/>
    <x v="20"/>
    <n v="245"/>
    <n v="288"/>
    <x v="245"/>
    <n v="70560"/>
    <s v="Sunday"/>
    <x v="8"/>
    <s v="September"/>
    <n v="3"/>
    <n v="3"/>
    <s v="Q3"/>
    <s v="Q3"/>
    <s v="Q3"/>
  </r>
  <r>
    <n v="247"/>
    <x v="1"/>
    <x v="1"/>
    <x v="13"/>
    <n v="2702"/>
    <n v="363"/>
    <x v="246"/>
    <n v="980826"/>
    <s v="Monday"/>
    <x v="8"/>
    <s v="September"/>
    <n v="3"/>
    <n v="3"/>
    <s v="Q3"/>
    <s v="Q3"/>
    <s v="Q3"/>
  </r>
  <r>
    <n v="248"/>
    <x v="9"/>
    <x v="5"/>
    <x v="9"/>
    <n v="700"/>
    <n v="87"/>
    <x v="247"/>
    <n v="60900"/>
    <s v="Tuesday"/>
    <x v="8"/>
    <s v="September"/>
    <n v="3"/>
    <n v="3"/>
    <s v="Q3"/>
    <s v="Q3"/>
    <s v="Q3"/>
  </r>
  <r>
    <n v="249"/>
    <x v="4"/>
    <x v="5"/>
    <x v="9"/>
    <n v="3759"/>
    <n v="150"/>
    <x v="248"/>
    <n v="563850"/>
    <s v="Wednesday"/>
    <x v="8"/>
    <s v="September"/>
    <n v="3"/>
    <n v="3"/>
    <s v="Q3"/>
    <s v="Q3"/>
    <s v="Q3"/>
  </r>
  <r>
    <n v="250"/>
    <x v="7"/>
    <x v="1"/>
    <x v="9"/>
    <n v="1589"/>
    <n v="303"/>
    <x v="249"/>
    <n v="481467"/>
    <s v="Thursday"/>
    <x v="8"/>
    <s v="September"/>
    <n v="3"/>
    <n v="3"/>
    <s v="Q3"/>
    <s v="Q3"/>
    <s v="Q3"/>
  </r>
  <r>
    <n v="251"/>
    <x v="5"/>
    <x v="1"/>
    <x v="19"/>
    <n v="5194"/>
    <n v="288"/>
    <x v="250"/>
    <n v="1495872"/>
    <s v="Friday"/>
    <x v="8"/>
    <s v="September"/>
    <n v="3"/>
    <n v="3"/>
    <s v="Q3"/>
    <s v="Q3"/>
    <s v="Q3"/>
  </r>
  <r>
    <n v="252"/>
    <x v="9"/>
    <x v="2"/>
    <x v="11"/>
    <n v="945"/>
    <n v="75"/>
    <x v="251"/>
    <n v="70875"/>
    <s v="Saturday"/>
    <x v="8"/>
    <s v="September"/>
    <n v="3"/>
    <n v="3"/>
    <s v="Q3"/>
    <s v="Q3"/>
    <s v="Q3"/>
  </r>
  <r>
    <n v="253"/>
    <x v="0"/>
    <x v="4"/>
    <x v="6"/>
    <n v="1988"/>
    <n v="39"/>
    <x v="252"/>
    <n v="77532"/>
    <s v="Sunday"/>
    <x v="8"/>
    <s v="September"/>
    <n v="3"/>
    <n v="3"/>
    <s v="Q3"/>
    <s v="Q3"/>
    <s v="Q3"/>
  </r>
  <r>
    <n v="254"/>
    <x v="4"/>
    <x v="5"/>
    <x v="1"/>
    <n v="6734"/>
    <n v="123"/>
    <x v="253"/>
    <n v="828282"/>
    <s v="Monday"/>
    <x v="8"/>
    <s v="September"/>
    <n v="3"/>
    <n v="3"/>
    <s v="Q3"/>
    <s v="Q3"/>
    <s v="Q3"/>
  </r>
  <r>
    <n v="255"/>
    <x v="0"/>
    <x v="2"/>
    <x v="2"/>
    <n v="217"/>
    <n v="36"/>
    <x v="254"/>
    <n v="7812"/>
    <s v="Tuesday"/>
    <x v="8"/>
    <s v="September"/>
    <n v="3"/>
    <n v="3"/>
    <s v="Q3"/>
    <s v="Q3"/>
    <s v="Q3"/>
  </r>
  <r>
    <n v="256"/>
    <x v="6"/>
    <x v="5"/>
    <x v="7"/>
    <n v="6279"/>
    <n v="237"/>
    <x v="255"/>
    <n v="1488123"/>
    <s v="Wednesday"/>
    <x v="8"/>
    <s v="September"/>
    <n v="3"/>
    <n v="3"/>
    <s v="Q3"/>
    <s v="Q3"/>
    <s v="Q3"/>
  </r>
  <r>
    <n v="257"/>
    <x v="0"/>
    <x v="2"/>
    <x v="11"/>
    <n v="4424"/>
    <n v="201"/>
    <x v="256"/>
    <n v="889224"/>
    <s v="Thursday"/>
    <x v="8"/>
    <s v="September"/>
    <n v="3"/>
    <n v="3"/>
    <s v="Q3"/>
    <s v="Q3"/>
    <s v="Q3"/>
  </r>
  <r>
    <n v="258"/>
    <x v="7"/>
    <x v="2"/>
    <x v="9"/>
    <n v="189"/>
    <n v="48"/>
    <x v="257"/>
    <n v="9072"/>
    <s v="Friday"/>
    <x v="8"/>
    <s v="September"/>
    <n v="3"/>
    <n v="3"/>
    <s v="Q3"/>
    <s v="Q3"/>
    <s v="Q3"/>
  </r>
  <r>
    <n v="259"/>
    <x v="6"/>
    <x v="1"/>
    <x v="7"/>
    <n v="490"/>
    <n v="84"/>
    <x v="258"/>
    <n v="41160"/>
    <s v="Saturday"/>
    <x v="8"/>
    <s v="September"/>
    <n v="3"/>
    <n v="3"/>
    <s v="Q3"/>
    <s v="Q3"/>
    <s v="Q3"/>
  </r>
  <r>
    <n v="260"/>
    <x v="1"/>
    <x v="0"/>
    <x v="20"/>
    <n v="434"/>
    <n v="87"/>
    <x v="259"/>
    <n v="37758"/>
    <s v="Sunday"/>
    <x v="8"/>
    <s v="September"/>
    <n v="3"/>
    <n v="3"/>
    <s v="Q3"/>
    <s v="Q3"/>
    <s v="Q3"/>
  </r>
  <r>
    <n v="261"/>
    <x v="5"/>
    <x v="4"/>
    <x v="0"/>
    <n v="10129"/>
    <n v="312"/>
    <x v="260"/>
    <n v="3160248"/>
    <s v="Monday"/>
    <x v="8"/>
    <s v="September"/>
    <n v="3"/>
    <n v="3"/>
    <s v="Q3"/>
    <s v="Q3"/>
    <s v="Q3"/>
  </r>
  <r>
    <n v="262"/>
    <x v="8"/>
    <x v="3"/>
    <x v="19"/>
    <n v="1652"/>
    <n v="102"/>
    <x v="261"/>
    <n v="168504"/>
    <s v="Tuesday"/>
    <x v="8"/>
    <s v="September"/>
    <n v="3"/>
    <n v="3"/>
    <s v="Q3"/>
    <s v="Q3"/>
    <s v="Q3"/>
  </r>
  <r>
    <n v="263"/>
    <x v="1"/>
    <x v="4"/>
    <x v="20"/>
    <n v="6433"/>
    <n v="78"/>
    <x v="262"/>
    <n v="501774"/>
    <s v="Wednesday"/>
    <x v="8"/>
    <s v="September"/>
    <n v="3"/>
    <n v="3"/>
    <s v="Q3"/>
    <s v="Q3"/>
    <s v="Q3"/>
  </r>
  <r>
    <n v="264"/>
    <x v="8"/>
    <x v="5"/>
    <x v="14"/>
    <n v="2212"/>
    <n v="117"/>
    <x v="263"/>
    <n v="258804"/>
    <s v="Thursday"/>
    <x v="8"/>
    <s v="September"/>
    <n v="3"/>
    <n v="3"/>
    <s v="Q3"/>
    <s v="Q3"/>
    <s v="Q3"/>
  </r>
  <r>
    <n v="265"/>
    <x v="3"/>
    <x v="1"/>
    <x v="15"/>
    <n v="609"/>
    <n v="99"/>
    <x v="264"/>
    <n v="60291"/>
    <s v="Friday"/>
    <x v="8"/>
    <s v="September"/>
    <n v="3"/>
    <n v="3"/>
    <s v="Q3"/>
    <s v="Q3"/>
    <s v="Q3"/>
  </r>
  <r>
    <n v="266"/>
    <x v="0"/>
    <x v="1"/>
    <x v="17"/>
    <n v="1638"/>
    <n v="48"/>
    <x v="265"/>
    <n v="78624"/>
    <s v="Saturday"/>
    <x v="8"/>
    <s v="September"/>
    <n v="3"/>
    <n v="3"/>
    <s v="Q3"/>
    <s v="Q3"/>
    <s v="Q3"/>
  </r>
  <r>
    <n v="267"/>
    <x v="5"/>
    <x v="5"/>
    <x v="16"/>
    <n v="3829"/>
    <n v="24"/>
    <x v="266"/>
    <n v="91896"/>
    <s v="Sunday"/>
    <x v="8"/>
    <s v="September"/>
    <n v="3"/>
    <n v="3"/>
    <s v="Q3"/>
    <s v="Q3"/>
    <s v="Q3"/>
  </r>
  <r>
    <n v="268"/>
    <x v="0"/>
    <x v="3"/>
    <x v="16"/>
    <n v="5775"/>
    <n v="42"/>
    <x v="267"/>
    <n v="242550"/>
    <s v="Monday"/>
    <x v="8"/>
    <s v="September"/>
    <n v="3"/>
    <n v="3"/>
    <s v="Q3"/>
    <s v="Q3"/>
    <s v="Q3"/>
  </r>
  <r>
    <n v="269"/>
    <x v="4"/>
    <x v="1"/>
    <x v="13"/>
    <n v="1071"/>
    <n v="270"/>
    <x v="268"/>
    <n v="289170"/>
    <s v="Tuesday"/>
    <x v="8"/>
    <s v="September"/>
    <n v="3"/>
    <n v="3"/>
    <s v="Q3"/>
    <s v="Q3"/>
    <s v="Q3"/>
  </r>
  <r>
    <n v="270"/>
    <x v="1"/>
    <x v="2"/>
    <x v="14"/>
    <n v="5019"/>
    <n v="150"/>
    <x v="269"/>
    <n v="752850"/>
    <s v="Wednesday"/>
    <x v="8"/>
    <s v="September"/>
    <n v="3"/>
    <n v="3"/>
    <s v="Q3"/>
    <s v="Q3"/>
    <s v="Q3"/>
  </r>
  <r>
    <n v="271"/>
    <x v="7"/>
    <x v="0"/>
    <x v="16"/>
    <n v="2863"/>
    <n v="42"/>
    <x v="270"/>
    <n v="120246"/>
    <s v="Thursday"/>
    <x v="8"/>
    <s v="September"/>
    <n v="3"/>
    <n v="3"/>
    <s v="Q3"/>
    <s v="Q3"/>
    <s v="Q3"/>
  </r>
  <r>
    <n v="272"/>
    <x v="0"/>
    <x v="1"/>
    <x v="12"/>
    <n v="1617"/>
    <n v="126"/>
    <x v="271"/>
    <n v="203742"/>
    <s v="Friday"/>
    <x v="8"/>
    <s v="September"/>
    <n v="3"/>
    <n v="3"/>
    <s v="Q3"/>
    <s v="Q3"/>
    <s v="Q3"/>
  </r>
  <r>
    <n v="273"/>
    <x v="4"/>
    <x v="0"/>
    <x v="21"/>
    <n v="6818"/>
    <n v="6"/>
    <x v="272"/>
    <n v="40908"/>
    <s v="Saturday"/>
    <x v="8"/>
    <s v="September"/>
    <n v="3"/>
    <n v="3"/>
    <s v="Q3"/>
    <s v="Q3"/>
    <s v="Q3"/>
  </r>
  <r>
    <n v="274"/>
    <x v="8"/>
    <x v="1"/>
    <x v="16"/>
    <n v="6657"/>
    <n v="276"/>
    <x v="273"/>
    <n v="1837332"/>
    <s v="Sunday"/>
    <x v="9"/>
    <s v="October"/>
    <n v="4"/>
    <n v="4"/>
    <s v="Q4"/>
    <s v="Q4"/>
    <s v="Q4"/>
  </r>
  <r>
    <n v="275"/>
    <x v="8"/>
    <x v="5"/>
    <x v="9"/>
    <n v="2919"/>
    <n v="93"/>
    <x v="274"/>
    <n v="271467"/>
    <s v="Monday"/>
    <x v="9"/>
    <s v="October"/>
    <n v="4"/>
    <n v="4"/>
    <s v="Q4"/>
    <s v="Q4"/>
    <s v="Q4"/>
  </r>
  <r>
    <n v="276"/>
    <x v="7"/>
    <x v="2"/>
    <x v="6"/>
    <n v="3094"/>
    <n v="246"/>
    <x v="275"/>
    <n v="761124"/>
    <s v="Tuesday"/>
    <x v="9"/>
    <s v="October"/>
    <n v="4"/>
    <n v="4"/>
    <s v="Q4"/>
    <s v="Q4"/>
    <s v="Q4"/>
  </r>
  <r>
    <n v="277"/>
    <x v="4"/>
    <x v="3"/>
    <x v="17"/>
    <n v="2989"/>
    <n v="3"/>
    <x v="276"/>
    <n v="8967"/>
    <s v="Wednesday"/>
    <x v="9"/>
    <s v="October"/>
    <n v="4"/>
    <n v="4"/>
    <s v="Q4"/>
    <s v="Q4"/>
    <s v="Q4"/>
  </r>
  <r>
    <n v="278"/>
    <x v="1"/>
    <x v="4"/>
    <x v="18"/>
    <n v="2268"/>
    <n v="63"/>
    <x v="277"/>
    <n v="142884"/>
    <s v="Thursday"/>
    <x v="9"/>
    <s v="October"/>
    <n v="4"/>
    <n v="4"/>
    <s v="Q4"/>
    <s v="Q4"/>
    <s v="Q4"/>
  </r>
  <r>
    <n v="279"/>
    <x v="6"/>
    <x v="1"/>
    <x v="6"/>
    <n v="4753"/>
    <n v="246"/>
    <x v="278"/>
    <n v="1169238"/>
    <s v="Friday"/>
    <x v="9"/>
    <s v="October"/>
    <n v="4"/>
    <n v="4"/>
    <s v="Q4"/>
    <s v="Q4"/>
    <s v="Q4"/>
  </r>
  <r>
    <n v="280"/>
    <x v="7"/>
    <x v="5"/>
    <x v="15"/>
    <n v="7511"/>
    <n v="120"/>
    <x v="279"/>
    <n v="901320"/>
    <s v="Saturday"/>
    <x v="9"/>
    <s v="October"/>
    <n v="4"/>
    <n v="4"/>
    <s v="Q4"/>
    <s v="Q4"/>
    <s v="Q4"/>
  </r>
  <r>
    <n v="281"/>
    <x v="7"/>
    <x v="4"/>
    <x v="6"/>
    <n v="4326"/>
    <n v="348"/>
    <x v="280"/>
    <n v="1505448"/>
    <s v="Sunday"/>
    <x v="9"/>
    <s v="October"/>
    <n v="4"/>
    <n v="4"/>
    <s v="Q4"/>
    <s v="Q4"/>
    <s v="Q4"/>
  </r>
  <r>
    <n v="282"/>
    <x v="3"/>
    <x v="5"/>
    <x v="14"/>
    <n v="4935"/>
    <n v="126"/>
    <x v="281"/>
    <n v="621810"/>
    <s v="Monday"/>
    <x v="9"/>
    <s v="October"/>
    <n v="4"/>
    <n v="4"/>
    <s v="Q4"/>
    <s v="Q4"/>
    <s v="Q4"/>
  </r>
  <r>
    <n v="283"/>
    <x v="4"/>
    <x v="1"/>
    <x v="0"/>
    <n v="4781"/>
    <n v="123"/>
    <x v="282"/>
    <n v="588063"/>
    <s v="Tuesday"/>
    <x v="9"/>
    <s v="October"/>
    <n v="4"/>
    <n v="4"/>
    <s v="Q4"/>
    <s v="Q4"/>
    <s v="Q4"/>
  </r>
  <r>
    <n v="284"/>
    <x v="6"/>
    <x v="4"/>
    <x v="4"/>
    <n v="7483"/>
    <n v="45"/>
    <x v="283"/>
    <n v="336735"/>
    <s v="Wednesday"/>
    <x v="9"/>
    <s v="October"/>
    <n v="4"/>
    <n v="4"/>
    <s v="Q4"/>
    <s v="Q4"/>
    <s v="Q4"/>
  </r>
  <r>
    <n v="285"/>
    <x v="9"/>
    <x v="4"/>
    <x v="2"/>
    <n v="6860"/>
    <n v="126"/>
    <x v="284"/>
    <n v="864360"/>
    <s v="Thursday"/>
    <x v="9"/>
    <s v="October"/>
    <n v="4"/>
    <n v="4"/>
    <s v="Q4"/>
    <s v="Q4"/>
    <s v="Q4"/>
  </r>
  <r>
    <n v="286"/>
    <x v="0"/>
    <x v="0"/>
    <x v="12"/>
    <n v="9002"/>
    <n v="72"/>
    <x v="285"/>
    <n v="648144"/>
    <s v="Friday"/>
    <x v="9"/>
    <s v="October"/>
    <n v="4"/>
    <n v="4"/>
    <s v="Q4"/>
    <s v="Q4"/>
    <s v="Q4"/>
  </r>
  <r>
    <n v="287"/>
    <x v="4"/>
    <x v="2"/>
    <x v="12"/>
    <n v="1400"/>
    <n v="135"/>
    <x v="286"/>
    <n v="189000"/>
    <s v="Saturday"/>
    <x v="9"/>
    <s v="October"/>
    <n v="4"/>
    <n v="4"/>
    <s v="Q4"/>
    <s v="Q4"/>
    <s v="Q4"/>
  </r>
  <r>
    <n v="288"/>
    <x v="9"/>
    <x v="5"/>
    <x v="7"/>
    <n v="4053"/>
    <n v="24"/>
    <x v="287"/>
    <n v="97272"/>
    <s v="Sunday"/>
    <x v="9"/>
    <s v="October"/>
    <n v="4"/>
    <n v="4"/>
    <s v="Q4"/>
    <s v="Q4"/>
    <s v="Q4"/>
  </r>
  <r>
    <n v="289"/>
    <x v="5"/>
    <x v="2"/>
    <x v="6"/>
    <n v="2149"/>
    <n v="117"/>
    <x v="288"/>
    <n v="251433"/>
    <s v="Monday"/>
    <x v="9"/>
    <s v="October"/>
    <n v="4"/>
    <n v="4"/>
    <s v="Q4"/>
    <s v="Q4"/>
    <s v="Q4"/>
  </r>
  <r>
    <n v="290"/>
    <x v="8"/>
    <x v="3"/>
    <x v="12"/>
    <n v="3640"/>
    <n v="51"/>
    <x v="289"/>
    <n v="185640"/>
    <s v="Tuesday"/>
    <x v="9"/>
    <s v="October"/>
    <n v="4"/>
    <n v="4"/>
    <s v="Q4"/>
    <s v="Q4"/>
    <s v="Q4"/>
  </r>
  <r>
    <n v="291"/>
    <x v="7"/>
    <x v="3"/>
    <x v="14"/>
    <n v="630"/>
    <n v="36"/>
    <x v="290"/>
    <n v="22680"/>
    <s v="Wednesday"/>
    <x v="9"/>
    <s v="October"/>
    <n v="4"/>
    <n v="4"/>
    <s v="Q4"/>
    <s v="Q4"/>
    <s v="Q4"/>
  </r>
  <r>
    <n v="292"/>
    <x v="2"/>
    <x v="1"/>
    <x v="18"/>
    <n v="2429"/>
    <n v="144"/>
    <x v="291"/>
    <n v="349776"/>
    <s v="Thursday"/>
    <x v="9"/>
    <s v="October"/>
    <n v="4"/>
    <n v="4"/>
    <s v="Q4"/>
    <s v="Q4"/>
    <s v="Q4"/>
  </r>
  <r>
    <n v="293"/>
    <x v="2"/>
    <x v="2"/>
    <x v="4"/>
    <n v="2142"/>
    <n v="114"/>
    <x v="292"/>
    <n v="244188"/>
    <s v="Friday"/>
    <x v="9"/>
    <s v="October"/>
    <n v="4"/>
    <n v="4"/>
    <s v="Q4"/>
    <s v="Q4"/>
    <s v="Q4"/>
  </r>
  <r>
    <n v="294"/>
    <x v="5"/>
    <x v="0"/>
    <x v="0"/>
    <n v="6454"/>
    <n v="54"/>
    <x v="293"/>
    <n v="348516"/>
    <s v="Saturday"/>
    <x v="9"/>
    <s v="October"/>
    <n v="4"/>
    <n v="4"/>
    <s v="Q4"/>
    <s v="Q4"/>
    <s v="Q4"/>
  </r>
  <r>
    <n v="295"/>
    <x v="5"/>
    <x v="0"/>
    <x v="10"/>
    <n v="4487"/>
    <n v="333"/>
    <x v="294"/>
    <n v="1494171"/>
    <s v="Sunday"/>
    <x v="9"/>
    <s v="October"/>
    <n v="4"/>
    <n v="4"/>
    <s v="Q4"/>
    <s v="Q4"/>
    <s v="Q4"/>
  </r>
  <r>
    <n v="296"/>
    <x v="8"/>
    <x v="0"/>
    <x v="2"/>
    <n v="938"/>
    <n v="366"/>
    <x v="295"/>
    <n v="343308"/>
    <s v="Monday"/>
    <x v="9"/>
    <s v="October"/>
    <n v="4"/>
    <n v="4"/>
    <s v="Q4"/>
    <s v="Q4"/>
    <s v="Q4"/>
  </r>
  <r>
    <n v="297"/>
    <x v="8"/>
    <x v="4"/>
    <x v="21"/>
    <n v="8841"/>
    <n v="303"/>
    <x v="296"/>
    <n v="2678823"/>
    <s v="Tuesday"/>
    <x v="9"/>
    <s v="October"/>
    <n v="4"/>
    <n v="4"/>
    <s v="Q4"/>
    <s v="Q4"/>
    <s v="Q4"/>
  </r>
  <r>
    <n v="298"/>
    <x v="7"/>
    <x v="3"/>
    <x v="5"/>
    <n v="4018"/>
    <n v="126"/>
    <x v="297"/>
    <n v="506268"/>
    <s v="Wednesday"/>
    <x v="9"/>
    <s v="October"/>
    <n v="4"/>
    <n v="4"/>
    <s v="Q4"/>
    <s v="Q4"/>
    <s v="Q4"/>
  </r>
  <r>
    <n v="299"/>
    <x v="3"/>
    <x v="0"/>
    <x v="16"/>
    <n v="714"/>
    <n v="231"/>
    <x v="298"/>
    <n v="164934"/>
    <s v="Thursday"/>
    <x v="9"/>
    <s v="October"/>
    <n v="4"/>
    <n v="4"/>
    <s v="Q4"/>
    <s v="Q4"/>
    <s v="Q4"/>
  </r>
  <r>
    <n v="300"/>
    <x v="2"/>
    <x v="4"/>
    <x v="4"/>
    <n v="3850"/>
    <n v="102"/>
    <x v="299"/>
    <n v="392700"/>
    <s v="Friday"/>
    <x v="9"/>
    <s v="October"/>
    <n v="4"/>
    <n v="4"/>
    <s v="Q4"/>
    <s v="Q4"/>
    <s v="Q4"/>
  </r>
  <r>
    <n v="301"/>
    <x v="7"/>
    <x v="4"/>
    <x v="6"/>
    <n v="4326"/>
    <n v="348"/>
    <x v="300"/>
    <n v="1505448"/>
    <s v="Saturday"/>
    <x v="9"/>
    <s v="October"/>
    <n v="4"/>
    <n v="4"/>
    <s v="Q4"/>
    <s v="Q4"/>
    <s v="Q4"/>
  </r>
  <r>
    <n v="302"/>
    <x v="3"/>
    <x v="5"/>
    <x v="14"/>
    <n v="4935"/>
    <n v="126"/>
    <x v="301"/>
    <n v="621810"/>
    <s v="Sunday"/>
    <x v="9"/>
    <s v="October"/>
    <n v="4"/>
    <n v="4"/>
    <s v="Q4"/>
    <s v="Q4"/>
    <s v="Q4"/>
  </r>
  <r>
    <n v="303"/>
    <x v="4"/>
    <x v="1"/>
    <x v="0"/>
    <n v="4781"/>
    <n v="123"/>
    <x v="302"/>
    <n v="588063"/>
    <s v="Monday"/>
    <x v="9"/>
    <s v="October"/>
    <n v="4"/>
    <n v="4"/>
    <s v="Q4"/>
    <s v="Q4"/>
    <s v="Q4"/>
  </r>
  <r>
    <n v="304"/>
    <x v="6"/>
    <x v="4"/>
    <x v="4"/>
    <n v="7483"/>
    <n v="45"/>
    <x v="303"/>
    <n v="336735"/>
    <s v="Tuesday"/>
    <x v="9"/>
    <s v="October"/>
    <n v="4"/>
    <n v="4"/>
    <s v="Q4"/>
    <s v="Q4"/>
    <s v="Q4"/>
  </r>
  <r>
    <n v="305"/>
    <x v="9"/>
    <x v="4"/>
    <x v="2"/>
    <n v="6860"/>
    <n v="126"/>
    <x v="304"/>
    <n v="864360"/>
    <s v="Wednesday"/>
    <x v="10"/>
    <s v="November"/>
    <n v="4"/>
    <n v="4"/>
    <s v="Q4"/>
    <s v="Q4"/>
    <s v="Q4"/>
  </r>
  <r>
    <n v="306"/>
    <x v="7"/>
    <x v="4"/>
    <x v="6"/>
    <n v="4326"/>
    <n v="348"/>
    <x v="305"/>
    <n v="1505448"/>
    <s v="Thursday"/>
    <x v="10"/>
    <s v="November"/>
    <n v="4"/>
    <n v="4"/>
    <s v="Q4"/>
    <s v="Q4"/>
    <s v="Q4"/>
  </r>
  <r>
    <n v="307"/>
    <x v="3"/>
    <x v="5"/>
    <x v="14"/>
    <n v="4935"/>
    <n v="126"/>
    <x v="306"/>
    <n v="621810"/>
    <s v="Friday"/>
    <x v="10"/>
    <s v="November"/>
    <n v="4"/>
    <n v="4"/>
    <s v="Q4"/>
    <s v="Q4"/>
    <s v="Q4"/>
  </r>
  <r>
    <n v="308"/>
    <x v="4"/>
    <x v="1"/>
    <x v="0"/>
    <n v="4781"/>
    <n v="123"/>
    <x v="307"/>
    <n v="588063"/>
    <s v="Saturday"/>
    <x v="10"/>
    <s v="November"/>
    <n v="4"/>
    <n v="4"/>
    <s v="Q4"/>
    <s v="Q4"/>
    <s v="Q4"/>
  </r>
  <r>
    <n v="309"/>
    <x v="6"/>
    <x v="4"/>
    <x v="4"/>
    <n v="7483"/>
    <n v="45"/>
    <x v="308"/>
    <n v="336735"/>
    <s v="Sunday"/>
    <x v="10"/>
    <s v="November"/>
    <n v="4"/>
    <n v="4"/>
    <s v="Q4"/>
    <s v="Q4"/>
    <s v="Q4"/>
  </r>
  <r>
    <n v="310"/>
    <x v="9"/>
    <x v="4"/>
    <x v="2"/>
    <n v="6860"/>
    <n v="126"/>
    <x v="309"/>
    <n v="864360"/>
    <s v="Monday"/>
    <x v="10"/>
    <s v="November"/>
    <n v="4"/>
    <n v="4"/>
    <s v="Q4"/>
    <s v="Q4"/>
    <s v="Q4"/>
  </r>
  <r>
    <n v="311"/>
    <x v="7"/>
    <x v="4"/>
    <x v="6"/>
    <n v="4326"/>
    <n v="348"/>
    <x v="310"/>
    <n v="1505448"/>
    <s v="Tuesday"/>
    <x v="10"/>
    <s v="November"/>
    <n v="4"/>
    <n v="4"/>
    <s v="Q4"/>
    <s v="Q4"/>
    <s v="Q4"/>
  </r>
  <r>
    <n v="312"/>
    <x v="3"/>
    <x v="5"/>
    <x v="14"/>
    <n v="4935"/>
    <n v="126"/>
    <x v="311"/>
    <n v="621810"/>
    <s v="Wednesday"/>
    <x v="10"/>
    <s v="November"/>
    <n v="4"/>
    <n v="4"/>
    <s v="Q4"/>
    <s v="Q4"/>
    <s v="Q4"/>
  </r>
  <r>
    <n v="313"/>
    <x v="4"/>
    <x v="1"/>
    <x v="0"/>
    <n v="4781"/>
    <n v="123"/>
    <x v="312"/>
    <n v="588063"/>
    <s v="Thursday"/>
    <x v="10"/>
    <s v="November"/>
    <n v="4"/>
    <n v="4"/>
    <s v="Q4"/>
    <s v="Q4"/>
    <s v="Q4"/>
  </r>
  <r>
    <n v="314"/>
    <x v="6"/>
    <x v="4"/>
    <x v="4"/>
    <n v="7483"/>
    <n v="45"/>
    <x v="313"/>
    <n v="336735"/>
    <s v="Friday"/>
    <x v="10"/>
    <s v="November"/>
    <n v="4"/>
    <n v="4"/>
    <s v="Q4"/>
    <s v="Q4"/>
    <s v="Q4"/>
  </r>
  <r>
    <n v="315"/>
    <x v="9"/>
    <x v="4"/>
    <x v="2"/>
    <n v="6860"/>
    <n v="126"/>
    <x v="314"/>
    <n v="864360"/>
    <s v="Saturday"/>
    <x v="10"/>
    <s v="November"/>
    <n v="4"/>
    <n v="4"/>
    <s v="Q4"/>
    <s v="Q4"/>
    <s v="Q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266F8-4014-469E-AC43-97BD63F828B0}" name="PivotTable1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4:G25" firstHeaderRow="1" firstDataRow="1" firstDataCol="0"/>
  <pivotFields count="1">
    <pivotField dataField="1" subtotalTop="0" showAll="0" defaultSubtotal="0"/>
  </pivotFields>
  <rowItems count="1">
    <i/>
  </rowItems>
  <colItems count="1">
    <i/>
  </colItems>
  <dataFields count="1">
    <dataField name="Count of Product"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1_.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CFDC45-6F3B-4197-AFB8-0DCDBEECDB6E}" name="PivotTable10" cacheId="5" applyNumberFormats="0" applyBorderFormats="0" applyFontFormats="0" applyPatternFormats="0" applyAlignmentFormats="0" applyWidthHeightFormats="1" dataCaption="Values" tag="a3a84559-47c9-4b66-8985-4618ecae52cd" updatedVersion="8" minRefreshableVersion="3" useAutoFormatting="1" itemPrintTitles="1" createdVersion="8" indent="0" outline="1" outlineData="1" multipleFieldFilters="0">
  <location ref="BA37:BA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Produc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1_.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1E7CC4-D31C-4CAB-AA6D-80652281FFE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Z39:AZ40" firstHeaderRow="1" firstDataRow="1" firstDataCol="0"/>
  <pivotFields count="18">
    <pivotField showAll="0"/>
    <pivotField showAll="0"/>
    <pivotField showAll="0"/>
    <pivotField dataField="1" showAll="0">
      <items count="23">
        <item x="8"/>
        <item x="0"/>
        <item x="17"/>
        <item x="15"/>
        <item x="7"/>
        <item x="2"/>
        <item x="21"/>
        <item x="19"/>
        <item x="1"/>
        <item x="3"/>
        <item x="9"/>
        <item x="14"/>
        <item x="12"/>
        <item x="11"/>
        <item x="10"/>
        <item x="13"/>
        <item x="18"/>
        <item x="5"/>
        <item x="16"/>
        <item x="6"/>
        <item x="20"/>
        <item x="4"/>
        <item t="default"/>
      </items>
    </pivotField>
    <pivotField numFmtId="164" showAll="0"/>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umFmtId="164"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4AA153-2EF5-4A0D-91C5-559623ACFED0}" name="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S14:AT25" firstHeaderRow="1" firstDataRow="1" firstDataCol="1"/>
  <pivotFields count="18">
    <pivotField showAll="0"/>
    <pivotField axis="axisRow" showAll="0">
      <items count="11">
        <item x="9"/>
        <item x="1"/>
        <item x="4"/>
        <item x="6"/>
        <item x="2"/>
        <item x="7"/>
        <item x="8"/>
        <item x="0"/>
        <item x="3"/>
        <item x="5"/>
        <item t="default"/>
      </items>
    </pivotField>
    <pivotField showAll="0"/>
    <pivotField showAll="0"/>
    <pivotField numFmtId="164" showAll="0"/>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numFmtId="164"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4"/>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8CF8A2-FE83-4DE6-BB9E-40029B50FC84}" name="Coulmn 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H15" firstHeaderRow="1" firstDataRow="2" firstDataCol="1"/>
  <pivotFields count="18">
    <pivotField showAll="0"/>
    <pivotField axis="axisRow" showAll="0" sortType="ascending">
      <items count="11">
        <item x="9"/>
        <item x="1"/>
        <item x="4"/>
        <item x="6"/>
        <item x="2"/>
        <item x="7"/>
        <item x="8"/>
        <item x="0"/>
        <item x="3"/>
        <item x="5"/>
        <item t="default"/>
      </items>
      <autoSortScope>
        <pivotArea dataOnly="0" outline="0" fieldPosition="0">
          <references count="2">
            <reference field="4294967294" count="1" selected="0">
              <x v="0"/>
            </reference>
            <reference field="2" count="1" selected="0">
              <x v="5"/>
            </reference>
          </references>
        </pivotArea>
      </autoSortScope>
    </pivotField>
    <pivotField axis="axisCol" showAll="0">
      <items count="7">
        <item x="0"/>
        <item x="1"/>
        <item x="4"/>
        <item x="2"/>
        <item x="3"/>
        <item x="5"/>
        <item t="default"/>
      </items>
    </pivotField>
    <pivotField showAll="0"/>
    <pivotField numFmtId="164" showAll="0"/>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numFmtId="164"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v="4"/>
    </i>
    <i>
      <x v="5"/>
    </i>
    <i>
      <x/>
    </i>
    <i>
      <x v="9"/>
    </i>
    <i>
      <x v="3"/>
    </i>
    <i>
      <x v="6"/>
    </i>
    <i>
      <x v="8"/>
    </i>
    <i>
      <x v="7"/>
    </i>
    <i>
      <x v="2"/>
    </i>
    <i>
      <x v="1"/>
    </i>
    <i t="grand">
      <x/>
    </i>
  </rowItems>
  <colFields count="1">
    <field x="2"/>
  </colFields>
  <colItems count="7">
    <i>
      <x/>
    </i>
    <i>
      <x v="1"/>
    </i>
    <i>
      <x v="2"/>
    </i>
    <i>
      <x v="3"/>
    </i>
    <i>
      <x v="4"/>
    </i>
    <i>
      <x v="5"/>
    </i>
    <i t="grand">
      <x/>
    </i>
  </colItems>
  <dataFields count="1">
    <dataField name="Sum of Total Sales" fld="7" baseField="0" baseItem="0" numFmtId="164"/>
  </dataFields>
  <chartFormats count="5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 chart="8" format="9" series="1">
      <pivotArea type="data" outline="0" fieldPosition="0">
        <references count="2">
          <reference field="4294967294" count="1" selected="0">
            <x v="0"/>
          </reference>
          <reference field="2" count="1" selected="0">
            <x v="3"/>
          </reference>
        </references>
      </pivotArea>
    </chartFormat>
    <chartFormat chart="8" format="10" series="1">
      <pivotArea type="data" outline="0" fieldPosition="0">
        <references count="2">
          <reference field="4294967294" count="1" selected="0">
            <x v="0"/>
          </reference>
          <reference field="2" count="1" selected="0">
            <x v="4"/>
          </reference>
        </references>
      </pivotArea>
    </chartFormat>
    <chartFormat chart="8" format="11" series="1">
      <pivotArea type="data" outline="0" fieldPosition="0">
        <references count="2">
          <reference field="4294967294" count="1" selected="0">
            <x v="0"/>
          </reference>
          <reference field="2" count="1" selected="0">
            <x v="5"/>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2"/>
          </reference>
        </references>
      </pivotArea>
    </chartFormat>
    <chartFormat chart="9" format="15" series="1">
      <pivotArea type="data" outline="0" fieldPosition="0">
        <references count="2">
          <reference field="4294967294" count="1" selected="0">
            <x v="0"/>
          </reference>
          <reference field="2" count="1" selected="0">
            <x v="3"/>
          </reference>
        </references>
      </pivotArea>
    </chartFormat>
    <chartFormat chart="9" format="16" series="1">
      <pivotArea type="data" outline="0" fieldPosition="0">
        <references count="2">
          <reference field="4294967294" count="1" selected="0">
            <x v="0"/>
          </reference>
          <reference field="2" count="1" selected="0">
            <x v="4"/>
          </reference>
        </references>
      </pivotArea>
    </chartFormat>
    <chartFormat chart="9" format="17" series="1">
      <pivotArea type="data" outline="0" fieldPosition="0">
        <references count="2">
          <reference field="4294967294" count="1" selected="0">
            <x v="0"/>
          </reference>
          <reference field="2" count="1" selected="0">
            <x v="5"/>
          </reference>
        </references>
      </pivotArea>
    </chartFormat>
    <chartFormat chart="12" format="12" series="1">
      <pivotArea type="data" outline="0" fieldPosition="0">
        <references count="2">
          <reference field="4294967294" count="1" selected="0">
            <x v="0"/>
          </reference>
          <reference field="2" count="1" selected="0">
            <x v="0"/>
          </reference>
        </references>
      </pivotArea>
    </chartFormat>
    <chartFormat chart="12" format="13" series="1">
      <pivotArea type="data" outline="0" fieldPosition="0">
        <references count="2">
          <reference field="4294967294" count="1" selected="0">
            <x v="0"/>
          </reference>
          <reference field="2" count="1" selected="0">
            <x v="1"/>
          </reference>
        </references>
      </pivotArea>
    </chartFormat>
    <chartFormat chart="12" format="14" series="1">
      <pivotArea type="data" outline="0" fieldPosition="0">
        <references count="2">
          <reference field="4294967294" count="1" selected="0">
            <x v="0"/>
          </reference>
          <reference field="2" count="1" selected="0">
            <x v="2"/>
          </reference>
        </references>
      </pivotArea>
    </chartFormat>
    <chartFormat chart="12" format="15" series="1">
      <pivotArea type="data" outline="0" fieldPosition="0">
        <references count="2">
          <reference field="4294967294" count="1" selected="0">
            <x v="0"/>
          </reference>
          <reference field="2" count="1" selected="0">
            <x v="3"/>
          </reference>
        </references>
      </pivotArea>
    </chartFormat>
    <chartFormat chart="12" format="16" series="1">
      <pivotArea type="data" outline="0" fieldPosition="0">
        <references count="2">
          <reference field="4294967294" count="1" selected="0">
            <x v="0"/>
          </reference>
          <reference field="2" count="1" selected="0">
            <x v="4"/>
          </reference>
        </references>
      </pivotArea>
    </chartFormat>
    <chartFormat chart="12" format="17" series="1">
      <pivotArea type="data" outline="0" fieldPosition="0">
        <references count="2">
          <reference field="4294967294" count="1" selected="0">
            <x v="0"/>
          </reference>
          <reference field="2" count="1" selected="0">
            <x v="5"/>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0"/>
          </reference>
          <reference field="2" count="1" selected="0">
            <x v="1"/>
          </reference>
        </references>
      </pivotArea>
    </chartFormat>
    <chartFormat chart="18" format="2" series="1">
      <pivotArea type="data" outline="0" fieldPosition="0">
        <references count="2">
          <reference field="4294967294" count="1" selected="0">
            <x v="0"/>
          </reference>
          <reference field="2" count="1" selected="0">
            <x v="2"/>
          </reference>
        </references>
      </pivotArea>
    </chartFormat>
    <chartFormat chart="18" format="3" series="1">
      <pivotArea type="data" outline="0" fieldPosition="0">
        <references count="2">
          <reference field="4294967294" count="1" selected="0">
            <x v="0"/>
          </reference>
          <reference field="2" count="1" selected="0">
            <x v="3"/>
          </reference>
        </references>
      </pivotArea>
    </chartFormat>
    <chartFormat chart="18" format="4" series="1">
      <pivotArea type="data" outline="0" fieldPosition="0">
        <references count="2">
          <reference field="4294967294" count="1" selected="0">
            <x v="0"/>
          </reference>
          <reference field="2" count="1" selected="0">
            <x v="4"/>
          </reference>
        </references>
      </pivotArea>
    </chartFormat>
    <chartFormat chart="18" format="5" series="1">
      <pivotArea type="data" outline="0" fieldPosition="0">
        <references count="2">
          <reference field="4294967294" count="1" selected="0">
            <x v="0"/>
          </reference>
          <reference field="2" count="1" selected="0">
            <x v="5"/>
          </reference>
        </references>
      </pivotArea>
    </chartFormat>
    <chartFormat chart="23" format="12" series="1">
      <pivotArea type="data" outline="0" fieldPosition="0">
        <references count="2">
          <reference field="4294967294" count="1" selected="0">
            <x v="0"/>
          </reference>
          <reference field="2" count="1" selected="0">
            <x v="0"/>
          </reference>
        </references>
      </pivotArea>
    </chartFormat>
    <chartFormat chart="23" format="13" series="1">
      <pivotArea type="data" outline="0" fieldPosition="0">
        <references count="2">
          <reference field="4294967294" count="1" selected="0">
            <x v="0"/>
          </reference>
          <reference field="2" count="1" selected="0">
            <x v="1"/>
          </reference>
        </references>
      </pivotArea>
    </chartFormat>
    <chartFormat chart="23" format="14" series="1">
      <pivotArea type="data" outline="0" fieldPosition="0">
        <references count="2">
          <reference field="4294967294" count="1" selected="0">
            <x v="0"/>
          </reference>
          <reference field="2" count="1" selected="0">
            <x v="2"/>
          </reference>
        </references>
      </pivotArea>
    </chartFormat>
    <chartFormat chart="23" format="15" series="1">
      <pivotArea type="data" outline="0" fieldPosition="0">
        <references count="2">
          <reference field="4294967294" count="1" selected="0">
            <x v="0"/>
          </reference>
          <reference field="2" count="1" selected="0">
            <x v="3"/>
          </reference>
        </references>
      </pivotArea>
    </chartFormat>
    <chartFormat chart="23" format="16" series="1">
      <pivotArea type="data" outline="0" fieldPosition="0">
        <references count="2">
          <reference field="4294967294" count="1" selected="0">
            <x v="0"/>
          </reference>
          <reference field="2" count="1" selected="0">
            <x v="4"/>
          </reference>
        </references>
      </pivotArea>
    </chartFormat>
    <chartFormat chart="23" format="17" series="1">
      <pivotArea type="data" outline="0" fieldPosition="0">
        <references count="2">
          <reference field="4294967294" count="1" selected="0">
            <x v="0"/>
          </reference>
          <reference field="2" count="1" selected="0">
            <x v="5"/>
          </reference>
        </references>
      </pivotArea>
    </chartFormat>
    <chartFormat chart="24" format="12" series="1">
      <pivotArea type="data" outline="0" fieldPosition="0">
        <references count="2">
          <reference field="4294967294" count="1" selected="0">
            <x v="0"/>
          </reference>
          <reference field="2" count="1" selected="0">
            <x v="0"/>
          </reference>
        </references>
      </pivotArea>
    </chartFormat>
    <chartFormat chart="24" format="13" series="1">
      <pivotArea type="data" outline="0" fieldPosition="0">
        <references count="2">
          <reference field="4294967294" count="1" selected="0">
            <x v="0"/>
          </reference>
          <reference field="2" count="1" selected="0">
            <x v="1"/>
          </reference>
        </references>
      </pivotArea>
    </chartFormat>
    <chartFormat chart="24" format="14" series="1">
      <pivotArea type="data" outline="0" fieldPosition="0">
        <references count="2">
          <reference field="4294967294" count="1" selected="0">
            <x v="0"/>
          </reference>
          <reference field="2" count="1" selected="0">
            <x v="2"/>
          </reference>
        </references>
      </pivotArea>
    </chartFormat>
    <chartFormat chart="24" format="15" series="1">
      <pivotArea type="data" outline="0" fieldPosition="0">
        <references count="2">
          <reference field="4294967294" count="1" selected="0">
            <x v="0"/>
          </reference>
          <reference field="2" count="1" selected="0">
            <x v="3"/>
          </reference>
        </references>
      </pivotArea>
    </chartFormat>
    <chartFormat chart="24" format="16" series="1">
      <pivotArea type="data" outline="0" fieldPosition="0">
        <references count="2">
          <reference field="4294967294" count="1" selected="0">
            <x v="0"/>
          </reference>
          <reference field="2" count="1" selected="0">
            <x v="4"/>
          </reference>
        </references>
      </pivotArea>
    </chartFormat>
    <chartFormat chart="24" format="17" series="1">
      <pivotArea type="data" outline="0" fieldPosition="0">
        <references count="2">
          <reference field="4294967294" count="1" selected="0">
            <x v="0"/>
          </reference>
          <reference field="2" count="1" selected="0">
            <x v="5"/>
          </reference>
        </references>
      </pivotArea>
    </chartFormat>
    <chartFormat chart="27" format="18" series="1">
      <pivotArea type="data" outline="0" fieldPosition="0">
        <references count="2">
          <reference field="4294967294" count="1" selected="0">
            <x v="0"/>
          </reference>
          <reference field="2" count="1" selected="0">
            <x v="0"/>
          </reference>
        </references>
      </pivotArea>
    </chartFormat>
    <chartFormat chart="27" format="19" series="1">
      <pivotArea type="data" outline="0" fieldPosition="0">
        <references count="2">
          <reference field="4294967294" count="1" selected="0">
            <x v="0"/>
          </reference>
          <reference field="2" count="1" selected="0">
            <x v="1"/>
          </reference>
        </references>
      </pivotArea>
    </chartFormat>
    <chartFormat chart="27" format="20" series="1">
      <pivotArea type="data" outline="0" fieldPosition="0">
        <references count="2">
          <reference field="4294967294" count="1" selected="0">
            <x v="0"/>
          </reference>
          <reference field="2" count="1" selected="0">
            <x v="2"/>
          </reference>
        </references>
      </pivotArea>
    </chartFormat>
    <chartFormat chart="27" format="21" series="1">
      <pivotArea type="data" outline="0" fieldPosition="0">
        <references count="2">
          <reference field="4294967294" count="1" selected="0">
            <x v="0"/>
          </reference>
          <reference field="2" count="1" selected="0">
            <x v="3"/>
          </reference>
        </references>
      </pivotArea>
    </chartFormat>
    <chartFormat chart="27" format="22" series="1">
      <pivotArea type="data" outline="0" fieldPosition="0">
        <references count="2">
          <reference field="4294967294" count="1" selected="0">
            <x v="0"/>
          </reference>
          <reference field="2" count="1" selected="0">
            <x v="4"/>
          </reference>
        </references>
      </pivotArea>
    </chartFormat>
    <chartFormat chart="27" format="23" series="1">
      <pivotArea type="data" outline="0" fieldPosition="0">
        <references count="2">
          <reference field="4294967294" count="1" selected="0">
            <x v="0"/>
          </reference>
          <reference field="2" count="1" selected="0">
            <x v="5"/>
          </reference>
        </references>
      </pivotArea>
    </chartFormat>
    <chartFormat chart="28" format="24" series="1">
      <pivotArea type="data" outline="0" fieldPosition="0">
        <references count="2">
          <reference field="4294967294" count="1" selected="0">
            <x v="0"/>
          </reference>
          <reference field="2" count="1" selected="0">
            <x v="0"/>
          </reference>
        </references>
      </pivotArea>
    </chartFormat>
    <chartFormat chart="28" format="25" series="1">
      <pivotArea type="data" outline="0" fieldPosition="0">
        <references count="2">
          <reference field="4294967294" count="1" selected="0">
            <x v="0"/>
          </reference>
          <reference field="2" count="1" selected="0">
            <x v="1"/>
          </reference>
        </references>
      </pivotArea>
    </chartFormat>
    <chartFormat chart="28" format="26" series="1">
      <pivotArea type="data" outline="0" fieldPosition="0">
        <references count="2">
          <reference field="4294967294" count="1" selected="0">
            <x v="0"/>
          </reference>
          <reference field="2" count="1" selected="0">
            <x v="2"/>
          </reference>
        </references>
      </pivotArea>
    </chartFormat>
    <chartFormat chart="28" format="27" series="1">
      <pivotArea type="data" outline="0" fieldPosition="0">
        <references count="2">
          <reference field="4294967294" count="1" selected="0">
            <x v="0"/>
          </reference>
          <reference field="2" count="1" selected="0">
            <x v="3"/>
          </reference>
        </references>
      </pivotArea>
    </chartFormat>
    <chartFormat chart="28" format="28" series="1">
      <pivotArea type="data" outline="0" fieldPosition="0">
        <references count="2">
          <reference field="4294967294" count="1" selected="0">
            <x v="0"/>
          </reference>
          <reference field="2" count="1" selected="0">
            <x v="4"/>
          </reference>
        </references>
      </pivotArea>
    </chartFormat>
    <chartFormat chart="28" format="2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CBAB6-36A7-498E-AA4B-3A3DE99BE12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P14:Q21" firstHeaderRow="1" firstDataRow="1" firstDataCol="1"/>
  <pivotFields count="18">
    <pivotField showAll="0"/>
    <pivotField showAll="0"/>
    <pivotField axis="axisRow" showAll="0">
      <items count="7">
        <item x="0"/>
        <item x="1"/>
        <item x="4"/>
        <item x="2"/>
        <item x="3"/>
        <item x="5"/>
        <item t="default"/>
      </items>
    </pivotField>
    <pivotField showAll="0"/>
    <pivotField numFmtId="164" showAll="0"/>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numFmtId="164"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Items count="1">
    <i/>
  </colItems>
  <dataFields count="1">
    <dataField name="Sum of Total Sales" fld="7" baseField="0" baseItem="0" numFmtId="164"/>
  </dataFields>
  <chartFormats count="14">
    <chartFormat chart="0"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
  <location ref="A3:B14"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Units" fld="1" baseField="0" baseItem="2" numFmtId="3"/>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1_.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e Chart" cacheId="1" applyNumberFormats="0" applyBorderFormats="0" applyFontFormats="0" applyPatternFormats="0" applyAlignmentFormats="0" applyWidthHeightFormats="1" dataCaption="Values" tag="8627ef27-e3f9-42d2-a162-8ef3476ebce7" updatedVersion="8" minRefreshableVersion="3" useAutoFormatting="1" subtotalHiddenItems="1" itemPrintTitles="1" createdVersion="6" indent="0" outline="1" outlineData="1" multipleFieldFilters="0" chartFormat="42">
  <location ref="I2:K19" firstHeaderRow="1" firstDataRow="1" firstDataCol="0"/>
  <pivotFields count="1">
    <pivotField allDrilled="1" showAll="0" dataSourceSort="1" defaultAttributeDrillState="1">
      <items count="1">
        <item t="default"/>
      </items>
    </pivotField>
  </pivotField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1_.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5F0FA9-9969-4286-A198-B398DDDD743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I12:CK29" firstHeaderRow="1" firstDataRow="1" firstDataCol="0"/>
  <pivotFields count="18">
    <pivotField showAll="0"/>
    <pivotField showAll="0"/>
    <pivotField showAll="0"/>
    <pivotField showAll="0"/>
    <pivotField numFmtId="164" showAll="0"/>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umFmtId="164"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sales person" cacheId="2" applyNumberFormats="0" applyBorderFormats="0" applyFontFormats="0" applyPatternFormats="0" applyAlignmentFormats="0" applyWidthHeightFormats="1" dataCaption="Values" tag="19674545-ee74-44e9-b9a0-7dee5be7489d" updatedVersion="8" minRefreshableVersion="3" useAutoFormatting="1" subtotalHiddenItems="1" itemPrintTitles="1" createdVersion="6" indent="0" outline="1" outlineData="1" multipleFieldFilters="0">
  <location ref="F2:G3"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Distinct Count of Sales Person" fld="0" subtotal="count" baseField="0" baseItem="520235456">
      <extLst>
        <ext xmlns:x15="http://schemas.microsoft.com/office/spreadsheetml/2010/11/main" uri="{FABC7310-3BB5-11E1-824E-6D434824019B}">
          <x15:dataField isCountDistinct="1"/>
        </ext>
      </extLst>
    </dataField>
    <dataField name="Distinct Count of Geography" fld="1" subtotal="count" baseField="0" baseItem="1">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Sales Person"/>
    <pivotHierarchy dragToData="1"/>
    <pivotHierarchy dragToData="1"/>
    <pivotHierarchy dragToData="1"/>
    <pivotHierarchy dragToData="1"/>
    <pivotHierarchy dragToData="1" caption="Distinct Count of Geograp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1_.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7A329B-8CCA-4849-8358-FCCEED0FC97D}"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D10:CF27" firstHeaderRow="1" firstDataRow="1" firstDataCol="0"/>
  <pivotFields count="1">
    <pivotField allDrilled="1" subtotalTop="0" showAll="0" dataSourceSort="1" defaultSubtotal="0" defaultAttributeDrillState="1"/>
  </pivot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85CC9D-FC23-44D7-9B4B-8BE3D041939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Z10:AA12" firstHeaderRow="1" firstDataRow="1" firstDataCol="1"/>
  <pivotFields count="18">
    <pivotField showAll="0"/>
    <pivotField showAll="0"/>
    <pivotField showAll="0"/>
    <pivotField showAll="0"/>
    <pivotField numFmtId="164" showAll="0"/>
    <pivotField showAll="0"/>
    <pivotField axis="axisRow"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numFmtId="164"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6"/>
  </rowFields>
  <rowItems count="2">
    <i>
      <x v="8"/>
    </i>
    <i t="grand">
      <x/>
    </i>
  </rowItems>
  <colItems count="1">
    <i/>
  </colItems>
  <dataFields count="1">
    <dataField name="Average of Total Sales" fld="7" subtotal="average" baseField="17" baseItem="1" numFmtId="3"/>
  </dataFields>
  <chartFormats count="2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2">
          <reference field="4294967294" count="1" selected="0">
            <x v="0"/>
          </reference>
          <reference field="17" count="1" selected="0">
            <x v="2"/>
          </reference>
        </references>
      </pivotArea>
    </chartFormat>
    <chartFormat chart="13" format="4" series="1">
      <pivotArea type="data" outline="0" fieldPosition="0">
        <references count="2">
          <reference field="4294967294" count="1" selected="0">
            <x v="0"/>
          </reference>
          <reference field="17" count="1" selected="0">
            <x v="3"/>
          </reference>
        </references>
      </pivotArea>
    </chartFormat>
    <chartFormat chart="13" format="5" series="1">
      <pivotArea type="data" outline="0" fieldPosition="0">
        <references count="2">
          <reference field="4294967294" count="1" selected="0">
            <x v="0"/>
          </reference>
          <reference field="17" count="1" selected="0">
            <x v="4"/>
          </reference>
        </references>
      </pivotArea>
    </chartFormat>
    <chartFormat chart="13" format="6" series="1">
      <pivotArea type="data" outline="0" fieldPosition="0">
        <references count="2">
          <reference field="4294967294" count="1" selected="0">
            <x v="0"/>
          </reference>
          <reference field="17" count="1" selected="0">
            <x v="5"/>
          </reference>
        </references>
      </pivotArea>
    </chartFormat>
    <chartFormat chart="13" format="7" series="1">
      <pivotArea type="data" outline="0" fieldPosition="0">
        <references count="2">
          <reference field="4294967294" count="1" selected="0">
            <x v="0"/>
          </reference>
          <reference field="17" count="1" selected="0">
            <x v="6"/>
          </reference>
        </references>
      </pivotArea>
    </chartFormat>
    <chartFormat chart="13" format="8" series="1">
      <pivotArea type="data" outline="0" fieldPosition="0">
        <references count="2">
          <reference field="4294967294" count="1" selected="0">
            <x v="0"/>
          </reference>
          <reference field="17" count="1" selected="0">
            <x v="7"/>
          </reference>
        </references>
      </pivotArea>
    </chartFormat>
    <chartFormat chart="13" format="9" series="1">
      <pivotArea type="data" outline="0" fieldPosition="0">
        <references count="2">
          <reference field="4294967294" count="1" selected="0">
            <x v="0"/>
          </reference>
          <reference field="17" count="1" selected="0">
            <x v="8"/>
          </reference>
        </references>
      </pivotArea>
    </chartFormat>
    <chartFormat chart="13" format="10" series="1">
      <pivotArea type="data" outline="0" fieldPosition="0">
        <references count="2">
          <reference field="4294967294" count="1" selected="0">
            <x v="0"/>
          </reference>
          <reference field="17" count="1" selected="0">
            <x v="9"/>
          </reference>
        </references>
      </pivotArea>
    </chartFormat>
    <chartFormat chart="13" format="11" series="1">
      <pivotArea type="data" outline="0" fieldPosition="0">
        <references count="2">
          <reference field="4294967294" count="1" selected="0">
            <x v="0"/>
          </reference>
          <reference field="17" count="1" selected="0">
            <x v="10"/>
          </reference>
        </references>
      </pivotArea>
    </chartFormat>
    <chartFormat chart="13" format="12" series="1">
      <pivotArea type="data" outline="0" fieldPosition="0">
        <references count="2">
          <reference field="4294967294" count="1" selected="0">
            <x v="0"/>
          </reference>
          <reference field="17" count="1" selected="0">
            <x v="11"/>
          </reference>
        </references>
      </pivotArea>
    </chartFormat>
    <chartFormat chart="0" format="1" series="1">
      <pivotArea type="data" outline="0" fieldPosition="0">
        <references count="2">
          <reference field="4294967294" count="1" selected="0">
            <x v="0"/>
          </reference>
          <reference field="17" count="1" selected="0">
            <x v="2"/>
          </reference>
        </references>
      </pivotArea>
    </chartFormat>
    <chartFormat chart="0" format="2" series="1">
      <pivotArea type="data" outline="0" fieldPosition="0">
        <references count="2">
          <reference field="4294967294" count="1" selected="0">
            <x v="0"/>
          </reference>
          <reference field="17" count="1" selected="0">
            <x v="3"/>
          </reference>
        </references>
      </pivotArea>
    </chartFormat>
    <chartFormat chart="0" format="3" series="1">
      <pivotArea type="data" outline="0" fieldPosition="0">
        <references count="2">
          <reference field="4294967294" count="1" selected="0">
            <x v="0"/>
          </reference>
          <reference field="17" count="1" selected="0">
            <x v="4"/>
          </reference>
        </references>
      </pivotArea>
    </chartFormat>
    <chartFormat chart="0" format="4" series="1">
      <pivotArea type="data" outline="0" fieldPosition="0">
        <references count="2">
          <reference field="4294967294" count="1" selected="0">
            <x v="0"/>
          </reference>
          <reference field="17" count="1" selected="0">
            <x v="5"/>
          </reference>
        </references>
      </pivotArea>
    </chartFormat>
    <chartFormat chart="0" format="5" series="1">
      <pivotArea type="data" outline="0" fieldPosition="0">
        <references count="2">
          <reference field="4294967294" count="1" selected="0">
            <x v="0"/>
          </reference>
          <reference field="17" count="1" selected="0">
            <x v="6"/>
          </reference>
        </references>
      </pivotArea>
    </chartFormat>
    <chartFormat chart="0" format="6" series="1">
      <pivotArea type="data" outline="0" fieldPosition="0">
        <references count="2">
          <reference field="4294967294" count="1" selected="0">
            <x v="0"/>
          </reference>
          <reference field="17" count="1" selected="0">
            <x v="7"/>
          </reference>
        </references>
      </pivotArea>
    </chartFormat>
    <chartFormat chart="0" format="7" series="1">
      <pivotArea type="data" outline="0" fieldPosition="0">
        <references count="2">
          <reference field="4294967294" count="1" selected="0">
            <x v="0"/>
          </reference>
          <reference field="17" count="1" selected="0">
            <x v="8"/>
          </reference>
        </references>
      </pivotArea>
    </chartFormat>
    <chartFormat chart="0" format="8" series="1">
      <pivotArea type="data" outline="0" fieldPosition="0">
        <references count="2">
          <reference field="4294967294" count="1" selected="0">
            <x v="0"/>
          </reference>
          <reference field="17" count="1" selected="0">
            <x v="9"/>
          </reference>
        </references>
      </pivotArea>
    </chartFormat>
    <chartFormat chart="0" format="9" series="1">
      <pivotArea type="data" outline="0" fieldPosition="0">
        <references count="2">
          <reference field="4294967294" count="1" selected="0">
            <x v="0"/>
          </reference>
          <reference field="17" count="1" selected="0">
            <x v="10"/>
          </reference>
        </references>
      </pivotArea>
    </chartFormat>
    <chartFormat chart="0" format="10" series="1">
      <pivotArea type="data" outline="0" fieldPosition="0">
        <references count="2">
          <reference field="4294967294" count="1" selected="0">
            <x v="0"/>
          </reference>
          <reference field="1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6E7B59-B460-43E2-B66A-5FF78A1820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L13:BM24" firstHeaderRow="1" firstDataRow="1" firstDataCol="1"/>
  <pivotFields count="18">
    <pivotField showAll="0"/>
    <pivotField showAll="0"/>
    <pivotField showAll="0"/>
    <pivotField axis="axisRow" showAll="0" measureFilter="1" sortType="ascending">
      <items count="23">
        <item x="8"/>
        <item x="0"/>
        <item x="17"/>
        <item x="15"/>
        <item x="7"/>
        <item x="2"/>
        <item x="21"/>
        <item x="19"/>
        <item x="1"/>
        <item x="3"/>
        <item x="9"/>
        <item x="14"/>
        <item x="12"/>
        <item x="11"/>
        <item x="10"/>
        <item x="13"/>
        <item x="18"/>
        <item x="5"/>
        <item x="16"/>
        <item x="6"/>
        <item x="20"/>
        <item x="4"/>
        <item t="default"/>
      </items>
    </pivotField>
    <pivotField numFmtId="164" showAll="0"/>
    <pivotField showAll="0"/>
    <pivotField numFmtId="14"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numFmtId="164" showAll="0"/>
    <pivotField showAll="0"/>
    <pivotField showAll="0">
      <items count="12">
        <item h="1" x="0"/>
        <item h="1" x="1"/>
        <item h="1" x="2"/>
        <item h="1" x="3"/>
        <item h="1" x="4"/>
        <item h="1" x="5"/>
        <item h="1" x="6"/>
        <item x="7"/>
        <item h="1" x="8"/>
        <item h="1" x="9"/>
        <item h="1" x="1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v="1"/>
    </i>
    <i>
      <x v="2"/>
    </i>
    <i>
      <x v="3"/>
    </i>
    <i>
      <x v="4"/>
    </i>
    <i>
      <x v="7"/>
    </i>
    <i>
      <x v="8"/>
    </i>
    <i>
      <x v="15"/>
    </i>
    <i>
      <x v="16"/>
    </i>
    <i>
      <x v="19"/>
    </i>
    <i>
      <x v="20"/>
    </i>
    <i t="grand">
      <x/>
    </i>
  </rowItems>
  <colItems count="1">
    <i/>
  </colItems>
  <dataFields count="1">
    <dataField name="Sum of Total Sales" fld="7" baseField="0" baseItem="0" numFmtId="164"/>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8AECABC-93B0-451D-9128-F369CAB02FB6}" autoFormatId="16" applyNumberFormats="0" applyBorderFormats="0" applyFontFormats="0" applyPatternFormats="0" applyAlignmentFormats="0" applyWidthHeightFormats="0">
  <queryTableRefresh nextId="17">
    <queryTableFields count="16">
      <queryTableField id="1" name="Table1[Order-ID]" tableColumnId="1"/>
      <queryTableField id="2" name="Table1[Sales Person]" tableColumnId="2"/>
      <queryTableField id="3" name="Table1[Geography]" tableColumnId="3"/>
      <queryTableField id="4" name="Table1[Product]" tableColumnId="4"/>
      <queryTableField id="5" name="Table1[Price]" tableColumnId="5"/>
      <queryTableField id="6" name="Table1[Units]" tableColumnId="6"/>
      <queryTableField id="7" name="Table1[Order date]" tableColumnId="7"/>
      <queryTableField id="8" name="Table1[Total Sales]" tableColumnId="8"/>
      <queryTableField id="9" name="Table1[Day]" tableColumnId="9"/>
      <queryTableField id="10" name="Table1[month]" tableColumnId="10"/>
      <queryTableField id="11" name="Table1[month2]" tableColumnId="11"/>
      <queryTableField id="12" name="Table1[Quarter]" tableColumnId="12"/>
      <queryTableField id="13" name="Table1[Quater2]" tableColumnId="13"/>
      <queryTableField id="14" name="Table1[Quarter3]" tableColumnId="14"/>
      <queryTableField id="15" name="Table1[Quarter4]" tableColumnId="15"/>
      <queryTableField id="16" name="Table1[Quarter5]"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09B935F-A135-459A-9CDB-211FE9D90998}" autoFormatId="16" applyNumberFormats="0" applyBorderFormats="0" applyFontFormats="0" applyPatternFormats="0" applyAlignmentFormats="0" applyWidthHeightFormats="0">
  <queryTableRefresh nextId="17">
    <queryTableFields count="16">
      <queryTableField id="1" name="Table1[Order-ID]" tableColumnId="1"/>
      <queryTableField id="2" name="Table1[Sales Person]" tableColumnId="2"/>
      <queryTableField id="3" name="Table1[Geography]" tableColumnId="3"/>
      <queryTableField id="4" name="Table1[Product]" tableColumnId="4"/>
      <queryTableField id="5" name="Table1[Price]" tableColumnId="5"/>
      <queryTableField id="6" name="Table1[Units]" tableColumnId="6"/>
      <queryTableField id="7" name="Table1[Order date]" tableColumnId="7"/>
      <queryTableField id="8" name="Table1[Total Sales]" tableColumnId="8"/>
      <queryTableField id="9" name="Table1[Day]" tableColumnId="9"/>
      <queryTableField id="10" name="Table1[month]" tableColumnId="10"/>
      <queryTableField id="11" name="Table1[month2]" tableColumnId="11"/>
      <queryTableField id="12" name="Table1[Quarter]" tableColumnId="12"/>
      <queryTableField id="13" name="Table1[Quater2]" tableColumnId="13"/>
      <queryTableField id="14" name="Table1[Quarter3]" tableColumnId="14"/>
      <queryTableField id="15" name="Table1[Quarter4]" tableColumnId="15"/>
      <queryTableField id="16" name="Table1[Quarter5]"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D64B52-2338-4556-B9DB-EE075CC2413E}" sourceName="[Table1].[month]">
  <pivotTables>
    <pivotTable tabId="7" name="Pie Chart"/>
    <pivotTable tabId="7" name="sales person"/>
    <pivotTable tabId="7" name="PivotTable5"/>
    <pivotTable tabId="7" name="PivotTable1"/>
    <pivotTable tabId="7" name="PivotTable10"/>
  </pivotTables>
  <data>
    <olap pivotCacheId="1301889405">
      <levels count="2">
        <level uniqueName="[Table1].[month].[(All)]" sourceCaption="(All)" count="0"/>
        <level uniqueName="[Table1].[month].[month]" sourceCaption="month" count="11">
          <ranges>
            <range startItem="0">
              <i n="[Table1].[month].&amp;[1]" c="1"/>
              <i n="[Table1].[month].&amp;[2]" c="2"/>
              <i n="[Table1].[month].&amp;[3]" c="3"/>
              <i n="[Table1].[month].&amp;[4]" c="4"/>
              <i n="[Table1].[month].&amp;[5]" c="5"/>
              <i n="[Table1].[month].&amp;[6]" c="6"/>
              <i n="[Table1].[month].&amp;[7]" c="7"/>
              <i n="[Table1].[month].&amp;[8]" c="8"/>
              <i n="[Table1].[month].&amp;[9]" c="9"/>
              <i n="[Table1].[month].&amp;[10]" c="10"/>
              <i n="[Table1].[month].&amp;[11]" c="11"/>
            </range>
          </ranges>
        </level>
      </levels>
      <selections count="1">
        <selection n="[Table1].[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96E8AC6-294A-45AE-BE3E-6DDA523CE04F}" sourceName="[Table1].[Sales Person]">
  <pivotTables>
    <pivotTable tabId="7" name="Pie Chart"/>
  </pivotTables>
  <data>
    <olap pivotCacheId="1301889405">
      <levels count="2">
        <level uniqueName="[Table1].[Sales Person].[(All)]" sourceCaption="(All)" count="0"/>
        <level uniqueName="[Table1].[Sales Person].[Sales Person]" sourceCaption="Sales Person" count="10">
          <ranges>
            <range startItem="0">
              <i n="[Table1].[Sales Person].&amp;[Abd alrahman mohamed]" c="Abd alrahman mohamed"/>
              <i n="[Table1].[Sales Person].&amp;[Ahmed said]" c="Ahmed said"/>
              <i n="[Table1].[Sales Person].&amp;[Hassan ahmed]" c="Hassan ahmed"/>
              <i n="[Table1].[Sales Person].&amp;[Hesham gamal]" c="Hesham gamal"/>
              <i n="[Table1].[Sales Person].&amp;[Husein Augar]" c="Husein Augar"/>
              <i n="[Table1].[Sales Person].&amp;[Mohamed Ali]" c="Mohamed Ali"/>
              <i n="[Table1].[Sales Person].&amp;[Mohamed galal]" c="Mohamed galal"/>
              <i n="[Table1].[Sales Person].&amp;[Rahma mostafa]" c="Rahma mostafa"/>
              <i n="[Table1].[Sales Person].&amp;[Samira mostafa]" c="Samira mostafa"/>
              <i n="[Table1].[Sales Person].&amp;[Sara khaled]" c="Sara khaled"/>
            </range>
          </ranges>
        </level>
      </levels>
      <selections count="1">
        <selection n="[Table1].[Sales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63BD8269-5BA6-4F9B-8BB7-30ADCACEB404}" sourceName="month">
  <pivotTables>
    <pivotTable tabId="7" name="PivotTable8"/>
    <pivotTable tabId="7" name="total"/>
    <pivotTable tabId="8" name="Coulmn chart"/>
    <pivotTable tabId="7" name="PivotTable4"/>
    <pivotTable tabId="7" name="PivotTable6"/>
    <pivotTable tabId="7" name="PivotTable7"/>
  </pivotTables>
  <data>
    <tabular pivotCacheId="1228933142">
      <items count="11">
        <i x="0"/>
        <i x="1"/>
        <i x="2"/>
        <i x="3"/>
        <i x="4"/>
        <i x="5"/>
        <i x="6"/>
        <i x="7" s="1"/>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CAE5C682-B9AB-4D81-9B00-3F3D70FDF971}" cache="Slicer_month2"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06B3822-413E-40C4-A8B0-D59422E41E0A}" cache="Slicer_month" caption="month" level="1" rowHeight="234950"/>
  <slicer name="Sales Person" xr10:uid="{FEC2CFBD-5856-41AB-8708-AF59BCB0845C}" cache="Slicer_Sales_Person" caption="Sales Person" level="1" rowHeight="234950"/>
  <slicer name="month 3" xr10:uid="{3A1096A0-82D6-4ED5-A3EF-9231C2EB117E}" cache="Slicer_month2" caption="month" rowHeight="234950"/>
  <slicer name="month 2" xr10:uid="{E0734AB2-B1DE-4CB9-984D-231A4AD1AC44}" cache="Slicer_month2" caption="month"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4:T319" totalsRowShown="0">
  <autoFilter ref="E4:T319" xr:uid="{00000000-0009-0000-0100-000001000000}"/>
  <tableColumns count="16">
    <tableColumn id="1" xr3:uid="{00000000-0010-0000-0000-000001000000}" name="Order-ID"/>
    <tableColumn id="2" xr3:uid="{00000000-0010-0000-0000-000002000000}" name="Order-ID2"/>
    <tableColumn id="3" xr3:uid="{00000000-0010-0000-0000-000003000000}" name="Order-ID3"/>
    <tableColumn id="4" xr3:uid="{00000000-0010-0000-0000-000004000000}" name="Order-ID4"/>
    <tableColumn id="5" xr3:uid="{00000000-0010-0000-0000-000005000000}" name="Order-ID5" dataDxfId="12"/>
    <tableColumn id="6" xr3:uid="{00000000-0010-0000-0000-000006000000}" name="Order-ID6"/>
    <tableColumn id="7" xr3:uid="{00000000-0010-0000-0000-000007000000}" name="Order-ID7" dataDxfId="11"/>
    <tableColumn id="8" xr3:uid="{00000000-0010-0000-0000-000008000000}" name="Order-ID8" dataDxfId="10">
      <calculatedColumnFormula>Table1[[#This Row],[Order-ID5]]*Table1[[#This Row],[Order-ID6]]</calculatedColumnFormula>
    </tableColumn>
    <tableColumn id="9" xr3:uid="{00000000-0010-0000-0000-000009000000}" name="Day" dataDxfId="9">
      <calculatedColumnFormula>TEXT(Table1[[#This Row],[Order-ID7]],"dddd")</calculatedColumnFormula>
    </tableColumn>
    <tableColumn id="10" xr3:uid="{00000000-0010-0000-0000-00000A000000}" name="month" dataDxfId="8">
      <calculatedColumnFormula>MONTH(Table1[[#This Row],[Order-ID7]])</calculatedColumnFormula>
    </tableColumn>
    <tableColumn id="11" xr3:uid="{00000000-0010-0000-0000-00000B000000}" name="month2" dataDxfId="7">
      <calculatedColumnFormula>TEXT(Table1[[#This Row],[Order-ID7]],"mmmm")</calculatedColumnFormula>
    </tableColumn>
    <tableColumn id="12" xr3:uid="{00000000-0010-0000-0000-00000C000000}" name="Quarter" dataDxfId="6">
      <calculatedColumnFormula>ROUNDUP(Table1[[#This Row],[month]]/3,0)</calculatedColumnFormula>
    </tableColumn>
    <tableColumn id="13" xr3:uid="{00000000-0010-0000-0000-00000D000000}" name="Quater2" dataDxfId="5">
      <calculatedColumnFormula>ROUNDUP(MONTH(Table1[[#This Row],[Order-ID7]])/3,0)</calculatedColumnFormula>
    </tableColumn>
    <tableColumn id="14" xr3:uid="{00000000-0010-0000-0000-00000E000000}" name="Quarter3" dataDxfId="4">
      <calculatedColumnFormula>"Q"&amp;ROUNDUP(Table1[[#This Row],[month]]/3,0)</calculatedColumnFormula>
    </tableColumn>
    <tableColumn id="15" xr3:uid="{00000000-0010-0000-0000-00000F000000}" name="Quarter4" dataDxfId="3">
      <calculatedColumnFormula>"Q"&amp;ROUNDUP(Table1[[#This Row],[month]]/3,0)</calculatedColumnFormula>
    </tableColumn>
    <tableColumn id="16" xr3:uid="{00000000-0010-0000-0000-000010000000}" name="Quarter5" dataDxfId="2">
      <calculatedColumnFormula>"Q"&amp;ROUNDUP(MONTH(Table1[[#This Row],[Order-ID7]])/3,0)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485556-B0E3-4267-8970-642F04D39CEA}" name="Table_ExternalData_14" displayName="Table_ExternalData_14" ref="A3:P318" tableType="queryTable" totalsRowShown="0">
  <autoFilter ref="A3:P318" xr:uid="{BC485556-B0E3-4267-8970-642F04D39CEA}"/>
  <tableColumns count="16">
    <tableColumn id="1" xr3:uid="{F394BBD7-D0FC-4922-B682-4C8459D0ABA2}" uniqueName="1" name="Table1[Order-ID]" queryTableFieldId="1"/>
    <tableColumn id="2" xr3:uid="{CE55CC18-823F-46B9-9D3B-7486E4C082C9}" uniqueName="2" name="Table1[Order-ID]2" queryTableFieldId="2"/>
    <tableColumn id="3" xr3:uid="{15E83535-2CC2-44EF-8749-7A1826B97E3E}" uniqueName="3" name="Table1[Order-ID]3" queryTableFieldId="3"/>
    <tableColumn id="4" xr3:uid="{72ACFC36-39E8-4E50-BDD5-8A0C13D5501F}" uniqueName="4" name="Table1[Order-ID]4" queryTableFieldId="4"/>
    <tableColumn id="5" xr3:uid="{9E7A29C2-EBAE-48ED-A208-60845C489B94}" uniqueName="5" name="Table1[Order-ID]5" queryTableFieldId="5"/>
    <tableColumn id="6" xr3:uid="{DE8EAFB5-7EE2-4690-8999-9AC2ED8029C3}" uniqueName="6" name="Table1[Order-ID]6" queryTableFieldId="6"/>
    <tableColumn id="7" xr3:uid="{311E6624-7CEC-4AF9-BB48-D33544F385DB}" uniqueName="7" name="Table1[Order-ID]7" queryTableFieldId="7" dataDxfId="1"/>
    <tableColumn id="8" xr3:uid="{1AD016A0-B4B3-4110-93B1-79C195D26346}" uniqueName="8" name="Table1[Order-ID]8" queryTableFieldId="8"/>
    <tableColumn id="9" xr3:uid="{3C2AD886-D157-439D-A749-50DA53CD39BB}" uniqueName="9" name="Table1[Order-ID]9" queryTableFieldId="9"/>
    <tableColumn id="10" xr3:uid="{97F1FF67-87E7-46C7-A384-ACB874318157}" uniqueName="10" name="Table1[Order-ID]10" queryTableFieldId="10"/>
    <tableColumn id="11" xr3:uid="{F9E1FF12-7649-42B0-9B6A-A46625DF55A5}" uniqueName="11" name="Table1[Order-ID]11" queryTableFieldId="11"/>
    <tableColumn id="12" xr3:uid="{06519C22-FDC8-4033-AD05-3215253B8DFE}" uniqueName="12" name="Table1[Order-ID]12" queryTableFieldId="12"/>
    <tableColumn id="13" xr3:uid="{DB55BC9F-9276-4DFD-B208-D240C774B55C}" uniqueName="13" name="Table1[Order-ID]13" queryTableFieldId="13"/>
    <tableColumn id="14" xr3:uid="{52B59305-6B71-42AF-9412-48489FDEFB2A}" uniqueName="14" name="Table1[Order-ID]14" queryTableFieldId="14"/>
    <tableColumn id="15" xr3:uid="{CEBE992E-1C9F-434F-9C78-A6BB49773958}" uniqueName="15" name="Table1[Order-ID]15" queryTableFieldId="15"/>
    <tableColumn id="16" xr3:uid="{506EF7EF-7123-4BAF-A4A9-3F698F2DBE40}" uniqueName="16" name="Table1[Order-ID]16" queryTableField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3CA484-DB94-4CF4-A003-24C0F6BEEC7A}" name="Table_ExternalData_1" displayName="Table_ExternalData_1" ref="A3:P318" tableType="queryTable" totalsRowShown="0">
  <autoFilter ref="A3:P318" xr:uid="{DD3CA484-DB94-4CF4-A003-24C0F6BEEC7A}"/>
  <tableColumns count="16">
    <tableColumn id="1" xr3:uid="{08BC33DC-F453-4B40-9766-19793456563C}" uniqueName="1" name="Table1[Order-ID]" queryTableFieldId="1"/>
    <tableColumn id="2" xr3:uid="{E76D0E22-C589-4520-A5E0-4CECDE7B225C}" uniqueName="2" name="Table1[Sales Person]" queryTableFieldId="2"/>
    <tableColumn id="3" xr3:uid="{76FC4E16-CDEA-4773-9094-DCFA51E06D9F}" uniqueName="3" name="Table1[Geography]" queryTableFieldId="3"/>
    <tableColumn id="4" xr3:uid="{2F470A70-56DF-4C91-9B1E-BAF7C1222F01}" uniqueName="4" name="Table1[Product]" queryTableFieldId="4"/>
    <tableColumn id="5" xr3:uid="{0CC1E4DD-9AE3-4111-A759-7B1ED204023C}" uniqueName="5" name="Table1[Price]" queryTableFieldId="5"/>
    <tableColumn id="6" xr3:uid="{D21AE20A-2E7E-4BAF-9351-E85678CF6344}" uniqueName="6" name="Table1[Units]" queryTableFieldId="6"/>
    <tableColumn id="7" xr3:uid="{49D2C5B2-248C-4080-962B-AC6014CBBB71}" uniqueName="7" name="Table1[Order date]" queryTableFieldId="7" dataDxfId="0"/>
    <tableColumn id="8" xr3:uid="{B46E2F70-8194-4BB4-8DCD-CED99C760CB1}" uniqueName="8" name="Table1[Total Sales]" queryTableFieldId="8"/>
    <tableColumn id="9" xr3:uid="{C424D06B-5492-4477-A50D-56EE7A0036C8}" uniqueName="9" name="Table1[Day]" queryTableFieldId="9"/>
    <tableColumn id="10" xr3:uid="{FB616685-1D76-45AB-B503-34633FCDF21A}" uniqueName="10" name="Table1[month]" queryTableFieldId="10"/>
    <tableColumn id="11" xr3:uid="{ED28D5DA-7144-404F-B125-BA740CA3687D}" uniqueName="11" name="Table1[month2]" queryTableFieldId="11"/>
    <tableColumn id="12" xr3:uid="{2828E53B-D4F5-4B2D-B4D1-CF5F5F6A90A9}" uniqueName="12" name="Table1[Quarter]" queryTableFieldId="12"/>
    <tableColumn id="13" xr3:uid="{314D7DB0-F8E0-42D8-9522-9773F4BABFA7}" uniqueName="13" name="Table1[Quater2]" queryTableFieldId="13"/>
    <tableColumn id="14" xr3:uid="{9191216E-E54A-4EC3-BD9E-7332052E4C42}" uniqueName="14" name="Table1[Quarter3]" queryTableFieldId="14"/>
    <tableColumn id="15" xr3:uid="{7D1769FC-C6BC-4C16-9B0A-A1314C8F2EA6}" uniqueName="15" name="Table1[Quarter4]" queryTableFieldId="15"/>
    <tableColumn id="16" xr3:uid="{B30CDB77-2067-4E8A-9AAE-87A92AFA065D}" uniqueName="16" name="Table1[Quarter5]"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AC000-DE0A-467F-9539-09095095894B}">
  <sheetPr codeName="Sheet1">
    <tabColor theme="2"/>
  </sheetPr>
  <dimension ref="AO48:CQ87"/>
  <sheetViews>
    <sheetView showGridLines="0" zoomScale="30" zoomScaleNormal="43" workbookViewId="0">
      <selection activeCell="AU20" sqref="AU20"/>
    </sheetView>
  </sheetViews>
  <sheetFormatPr defaultRowHeight="14.4" x14ac:dyDescent="0.3"/>
  <cols>
    <col min="24" max="24" width="8.88671875" customWidth="1"/>
    <col min="31" max="31" width="11.88671875" customWidth="1"/>
  </cols>
  <sheetData>
    <row r="48" spans="41:41" x14ac:dyDescent="0.3">
      <c r="AO48" t="s">
        <v>133</v>
      </c>
    </row>
    <row r="87" spans="95:95" x14ac:dyDescent="0.3">
      <c r="CQ87">
        <f>Dashboard!AY65</f>
        <v>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CK41"/>
  <sheetViews>
    <sheetView showGridLines="0" tabSelected="1" topLeftCell="D6" zoomScale="70" zoomScaleNormal="49" workbookViewId="0">
      <selection activeCell="G24" sqref="G24"/>
    </sheetView>
  </sheetViews>
  <sheetFormatPr defaultRowHeight="14.4" x14ac:dyDescent="0.3"/>
  <cols>
    <col min="1" max="1" width="21.33203125" bestFit="1" customWidth="1"/>
    <col min="2" max="2" width="11.88671875" bestFit="1" customWidth="1"/>
    <col min="3" max="3" width="11" customWidth="1"/>
    <col min="4" max="4" width="13.88671875" style="10" customWidth="1"/>
    <col min="5" max="5" width="18.5546875" bestFit="1" customWidth="1"/>
    <col min="6" max="6" width="26.5546875" bestFit="1" customWidth="1"/>
    <col min="7" max="7" width="16" bestFit="1" customWidth="1"/>
    <col min="8" max="8" width="14.21875" style="10" customWidth="1"/>
    <col min="9" max="9" width="12.5546875" bestFit="1" customWidth="1"/>
    <col min="10" max="10" width="16.44140625" bestFit="1" customWidth="1"/>
    <col min="11" max="11" width="11.21875" customWidth="1"/>
    <col min="12" max="12" width="11.33203125" style="10" bestFit="1" customWidth="1"/>
    <col min="16" max="16" width="18.21875" bestFit="1" customWidth="1"/>
    <col min="17" max="17" width="22.5546875" bestFit="1" customWidth="1"/>
    <col min="23" max="23" width="8.88671875" style="10"/>
    <col min="26" max="26" width="18.21875" bestFit="1" customWidth="1"/>
    <col min="27" max="27" width="27.109375" bestFit="1" customWidth="1"/>
    <col min="28" max="34" width="10.33203125" bestFit="1" customWidth="1"/>
    <col min="35" max="36" width="9.88671875" bestFit="1" customWidth="1"/>
    <col min="37" max="37" width="10.33203125" bestFit="1" customWidth="1"/>
    <col min="38" max="38" width="15.33203125" bestFit="1" customWidth="1"/>
    <col min="42" max="42" width="8.88671875" style="10"/>
    <col min="45" max="45" width="24.33203125" bestFit="1" customWidth="1"/>
    <col min="46" max="46" width="22.5546875" bestFit="1" customWidth="1"/>
    <col min="50" max="50" width="8.88671875" style="10"/>
    <col min="52" max="52" width="15.6640625" bestFit="1" customWidth="1"/>
    <col min="53" max="53" width="22.6640625" bestFit="1" customWidth="1"/>
    <col min="54" max="54" width="9.109375" bestFit="1" customWidth="1"/>
    <col min="57" max="57" width="8.88671875" style="10"/>
    <col min="58" max="58" width="15" bestFit="1" customWidth="1"/>
    <col min="64" max="64" width="23.33203125" bestFit="1" customWidth="1"/>
    <col min="65" max="65" width="22.5546875" bestFit="1" customWidth="1"/>
    <col min="78" max="78" width="8.88671875" style="10"/>
  </cols>
  <sheetData>
    <row r="2" spans="1:89" x14ac:dyDescent="0.3">
      <c r="F2" t="s">
        <v>82</v>
      </c>
      <c r="G2" t="s">
        <v>132</v>
      </c>
      <c r="I2" s="12"/>
      <c r="J2" s="13"/>
      <c r="K2" s="14"/>
    </row>
    <row r="3" spans="1:89" x14ac:dyDescent="0.3">
      <c r="A3" s="7" t="s">
        <v>80</v>
      </c>
      <c r="B3" t="s">
        <v>81</v>
      </c>
      <c r="F3">
        <v>10</v>
      </c>
      <c r="G3">
        <v>6</v>
      </c>
      <c r="I3" s="15"/>
      <c r="J3" s="16"/>
      <c r="K3" s="17"/>
    </row>
    <row r="4" spans="1:89" x14ac:dyDescent="0.3">
      <c r="A4" s="8" t="s">
        <v>72</v>
      </c>
      <c r="B4" s="9">
        <v>4221</v>
      </c>
      <c r="I4" s="15"/>
      <c r="J4" s="16"/>
      <c r="K4" s="17"/>
    </row>
    <row r="5" spans="1:89" x14ac:dyDescent="0.3">
      <c r="A5" s="8" t="s">
        <v>73</v>
      </c>
      <c r="B5" s="9">
        <v>4704</v>
      </c>
      <c r="I5" s="15"/>
      <c r="J5" s="16"/>
      <c r="K5" s="17"/>
    </row>
    <row r="6" spans="1:89" x14ac:dyDescent="0.3">
      <c r="A6" s="8" t="s">
        <v>74</v>
      </c>
      <c r="B6" s="9">
        <v>6294</v>
      </c>
      <c r="I6" s="15"/>
      <c r="J6" s="16"/>
      <c r="K6" s="17"/>
    </row>
    <row r="7" spans="1:89" x14ac:dyDescent="0.3">
      <c r="A7" s="8" t="s">
        <v>75</v>
      </c>
      <c r="B7" s="9">
        <v>3804</v>
      </c>
      <c r="I7" s="15"/>
      <c r="J7" s="16"/>
      <c r="K7" s="17"/>
    </row>
    <row r="8" spans="1:89" x14ac:dyDescent="0.3">
      <c r="A8" s="8" t="s">
        <v>3</v>
      </c>
      <c r="B8" s="9">
        <v>4554</v>
      </c>
      <c r="I8" s="15"/>
      <c r="J8" s="16"/>
      <c r="K8" s="17"/>
    </row>
    <row r="9" spans="1:89" x14ac:dyDescent="0.3">
      <c r="A9" s="8" t="s">
        <v>28</v>
      </c>
      <c r="B9" s="9">
        <v>5154</v>
      </c>
      <c r="I9" s="15"/>
      <c r="J9" s="16"/>
      <c r="K9" s="17"/>
    </row>
    <row r="10" spans="1:89" x14ac:dyDescent="0.3">
      <c r="A10" s="8" t="s">
        <v>34</v>
      </c>
      <c r="B10" s="9">
        <v>5007</v>
      </c>
      <c r="I10" s="15"/>
      <c r="J10" s="16"/>
      <c r="K10" s="17"/>
      <c r="Z10" s="7" t="s">
        <v>80</v>
      </c>
      <c r="AA10" t="s">
        <v>92</v>
      </c>
      <c r="CD10" s="12"/>
      <c r="CE10" s="13"/>
      <c r="CF10" s="14"/>
    </row>
    <row r="11" spans="1:89" x14ac:dyDescent="0.3">
      <c r="A11" s="8" t="s">
        <v>76</v>
      </c>
      <c r="B11" s="9">
        <v>4686</v>
      </c>
      <c r="I11" s="15"/>
      <c r="J11" s="16"/>
      <c r="K11" s="17"/>
      <c r="Z11" s="8" t="s">
        <v>91</v>
      </c>
      <c r="AA11" s="9">
        <v>475349.22580645164</v>
      </c>
      <c r="CD11" s="15"/>
      <c r="CE11" s="16"/>
      <c r="CF11" s="17"/>
    </row>
    <row r="12" spans="1:89" x14ac:dyDescent="0.3">
      <c r="A12" s="8" t="s">
        <v>77</v>
      </c>
      <c r="B12" s="9">
        <v>4245</v>
      </c>
      <c r="I12" s="15"/>
      <c r="J12" s="16"/>
      <c r="K12" s="17"/>
      <c r="Z12" s="8" t="s">
        <v>79</v>
      </c>
      <c r="AA12" s="9">
        <v>475349.22580645164</v>
      </c>
      <c r="CD12" s="15"/>
      <c r="CE12" s="16"/>
      <c r="CF12" s="17"/>
      <c r="CI12" s="12"/>
      <c r="CJ12" s="13"/>
      <c r="CK12" s="14"/>
    </row>
    <row r="13" spans="1:89" x14ac:dyDescent="0.3">
      <c r="A13" s="8" t="s">
        <v>78</v>
      </c>
      <c r="B13" s="9">
        <v>5295</v>
      </c>
      <c r="I13" s="15"/>
      <c r="J13" s="16"/>
      <c r="K13" s="17"/>
      <c r="BL13" s="7" t="s">
        <v>80</v>
      </c>
      <c r="BM13" t="s">
        <v>88</v>
      </c>
      <c r="CD13" s="15"/>
      <c r="CE13" s="16"/>
      <c r="CF13" s="17"/>
      <c r="CI13" s="15"/>
      <c r="CJ13" s="16"/>
      <c r="CK13" s="17"/>
    </row>
    <row r="14" spans="1:89" x14ac:dyDescent="0.3">
      <c r="A14" s="8" t="s">
        <v>79</v>
      </c>
      <c r="B14" s="9">
        <v>47964</v>
      </c>
      <c r="I14" s="15"/>
      <c r="J14" s="16"/>
      <c r="K14" s="17"/>
      <c r="P14" s="7" t="s">
        <v>80</v>
      </c>
      <c r="Q14" t="s">
        <v>88</v>
      </c>
      <c r="AC14" s="8"/>
      <c r="AF14" s="8"/>
      <c r="AI14" s="8"/>
      <c r="AS14" s="7" t="s">
        <v>80</v>
      </c>
      <c r="AT14" t="s">
        <v>88</v>
      </c>
      <c r="BL14" s="8" t="s">
        <v>23</v>
      </c>
      <c r="BM14" s="5">
        <v>1580439</v>
      </c>
      <c r="CD14" s="15"/>
      <c r="CE14" s="16"/>
      <c r="CF14" s="17"/>
      <c r="CI14" s="15"/>
      <c r="CJ14" s="16"/>
      <c r="CK14" s="17"/>
    </row>
    <row r="15" spans="1:89" x14ac:dyDescent="0.3">
      <c r="I15" s="15"/>
      <c r="J15" s="16"/>
      <c r="K15" s="17"/>
      <c r="P15" s="8" t="s">
        <v>40</v>
      </c>
      <c r="Q15" s="5">
        <v>3974628</v>
      </c>
      <c r="AC15" s="8"/>
      <c r="AF15" s="8"/>
      <c r="AI15" s="8"/>
      <c r="AS15" s="8" t="s">
        <v>35</v>
      </c>
      <c r="AT15" s="5">
        <v>1704066</v>
      </c>
      <c r="BL15" s="8" t="s">
        <v>17</v>
      </c>
      <c r="BM15" s="5">
        <v>1447740</v>
      </c>
      <c r="CD15" s="15"/>
      <c r="CE15" s="16"/>
      <c r="CF15" s="17"/>
      <c r="CI15" s="15"/>
      <c r="CJ15" s="16"/>
      <c r="CK15" s="17"/>
    </row>
    <row r="16" spans="1:89" x14ac:dyDescent="0.3">
      <c r="I16" s="15"/>
      <c r="J16" s="16"/>
      <c r="K16" s="17"/>
      <c r="P16" s="8" t="s">
        <v>45</v>
      </c>
      <c r="Q16" s="5">
        <v>1029882</v>
      </c>
      <c r="AC16" s="8"/>
      <c r="AF16" s="8"/>
      <c r="AI16" s="8"/>
      <c r="AS16" s="8" t="s">
        <v>29</v>
      </c>
      <c r="AT16" s="5">
        <v>1270836</v>
      </c>
      <c r="BL16" s="8" t="s">
        <v>12</v>
      </c>
      <c r="BM16" s="5">
        <v>919632</v>
      </c>
      <c r="CD16" s="15"/>
      <c r="CE16" s="16"/>
      <c r="CF16" s="17"/>
      <c r="CI16" s="15"/>
      <c r="CJ16" s="16"/>
      <c r="CK16" s="17"/>
    </row>
    <row r="17" spans="7:89" x14ac:dyDescent="0.3">
      <c r="I17" s="15"/>
      <c r="J17" s="16"/>
      <c r="K17" s="17"/>
      <c r="P17" s="8" t="s">
        <v>37</v>
      </c>
      <c r="Q17" s="5">
        <v>1249227</v>
      </c>
      <c r="AC17" s="8"/>
      <c r="AF17" s="8"/>
      <c r="AI17" s="8"/>
      <c r="AS17" s="8" t="s">
        <v>32</v>
      </c>
      <c r="AT17" s="5">
        <v>819399</v>
      </c>
      <c r="BL17" s="8" t="s">
        <v>15</v>
      </c>
      <c r="BM17" s="5">
        <v>577374</v>
      </c>
      <c r="CD17" s="15"/>
      <c r="CE17" s="16"/>
      <c r="CF17" s="17"/>
      <c r="CI17" s="15"/>
      <c r="CJ17" s="16"/>
      <c r="CK17" s="17"/>
    </row>
    <row r="18" spans="7:89" x14ac:dyDescent="0.3">
      <c r="I18" s="15"/>
      <c r="J18" s="16"/>
      <c r="K18" s="17"/>
      <c r="P18" s="8" t="s">
        <v>38</v>
      </c>
      <c r="Q18" s="5">
        <v>3279192</v>
      </c>
      <c r="AC18" s="8"/>
      <c r="AF18" s="8"/>
      <c r="AI18" s="8"/>
      <c r="AS18" s="8" t="s">
        <v>33</v>
      </c>
      <c r="AT18" s="5">
        <v>1778532</v>
      </c>
      <c r="BL18" s="8" t="s">
        <v>21</v>
      </c>
      <c r="BM18" s="5">
        <v>2521071</v>
      </c>
      <c r="CD18" s="15"/>
      <c r="CE18" s="16"/>
      <c r="CF18" s="17"/>
      <c r="CI18" s="15"/>
      <c r="CJ18" s="16"/>
      <c r="CK18" s="17"/>
    </row>
    <row r="19" spans="7:89" x14ac:dyDescent="0.3">
      <c r="I19" s="18"/>
      <c r="J19" s="19"/>
      <c r="K19" s="20"/>
      <c r="P19" s="8" t="s">
        <v>43</v>
      </c>
      <c r="Q19" s="5">
        <v>4026456</v>
      </c>
      <c r="AC19" s="8"/>
      <c r="AF19" s="8"/>
      <c r="AI19" s="8"/>
      <c r="AS19" s="8" t="s">
        <v>3</v>
      </c>
      <c r="AT19" s="5">
        <v>3351516</v>
      </c>
      <c r="BL19" s="8" t="s">
        <v>25</v>
      </c>
      <c r="BM19" s="5">
        <v>582666</v>
      </c>
      <c r="CD19" s="15"/>
      <c r="CE19" s="16"/>
      <c r="CF19" s="17"/>
      <c r="CI19" s="15"/>
      <c r="CJ19" s="16"/>
      <c r="CK19" s="17"/>
    </row>
    <row r="20" spans="7:89" x14ac:dyDescent="0.3">
      <c r="P20" s="8" t="s">
        <v>39</v>
      </c>
      <c r="Q20" s="5">
        <v>1176441</v>
      </c>
      <c r="AC20" s="8"/>
      <c r="AF20" s="8"/>
      <c r="AI20" s="8"/>
      <c r="AS20" s="8" t="s">
        <v>28</v>
      </c>
      <c r="AT20" s="5">
        <v>183519</v>
      </c>
      <c r="BL20" s="8" t="s">
        <v>13</v>
      </c>
      <c r="BM20" s="5">
        <v>698208</v>
      </c>
      <c r="CD20" s="15"/>
      <c r="CE20" s="16"/>
      <c r="CF20" s="17"/>
      <c r="CI20" s="15"/>
      <c r="CJ20" s="16"/>
      <c r="CK20" s="17"/>
    </row>
    <row r="21" spans="7:89" x14ac:dyDescent="0.3">
      <c r="P21" s="8" t="s">
        <v>79</v>
      </c>
      <c r="Q21" s="5">
        <v>14735826</v>
      </c>
      <c r="AC21" s="8"/>
      <c r="AF21" s="8"/>
      <c r="AI21" s="8"/>
      <c r="AS21" s="8" t="s">
        <v>34</v>
      </c>
      <c r="AT21" s="5">
        <v>2547510</v>
      </c>
      <c r="BL21" s="8" t="s">
        <v>20</v>
      </c>
      <c r="BM21" s="5">
        <v>1920828</v>
      </c>
      <c r="CD21" s="15"/>
      <c r="CE21" s="16"/>
      <c r="CF21" s="17"/>
      <c r="CI21" s="15"/>
      <c r="CJ21" s="16"/>
      <c r="CK21" s="17"/>
    </row>
    <row r="22" spans="7:89" x14ac:dyDescent="0.3">
      <c r="AC22" s="8"/>
      <c r="AF22" s="8"/>
      <c r="AI22" s="8"/>
      <c r="AS22" s="8" t="s">
        <v>36</v>
      </c>
      <c r="AT22" s="5">
        <v>1782543</v>
      </c>
      <c r="BL22" s="8" t="s">
        <v>24</v>
      </c>
      <c r="BM22" s="5">
        <v>1010016</v>
      </c>
      <c r="CD22" s="15"/>
      <c r="CE22" s="16"/>
      <c r="CF22" s="17"/>
      <c r="CI22" s="15"/>
      <c r="CJ22" s="16"/>
      <c r="CK22" s="17"/>
    </row>
    <row r="23" spans="7:89" x14ac:dyDescent="0.3">
      <c r="AS23" s="8" t="s">
        <v>30</v>
      </c>
      <c r="AT23" s="5">
        <v>1082277</v>
      </c>
      <c r="BL23" s="8" t="s">
        <v>14</v>
      </c>
      <c r="BM23" s="5">
        <v>1355382</v>
      </c>
      <c r="CD23" s="15"/>
      <c r="CE23" s="16"/>
      <c r="CF23" s="17"/>
      <c r="CI23" s="15"/>
      <c r="CJ23" s="16"/>
      <c r="CK23" s="17"/>
    </row>
    <row r="24" spans="7:89" x14ac:dyDescent="0.3">
      <c r="G24" t="s">
        <v>156</v>
      </c>
      <c r="H24"/>
      <c r="AS24" s="8" t="s">
        <v>31</v>
      </c>
      <c r="AT24" s="5">
        <v>215628</v>
      </c>
      <c r="BL24" s="8" t="s">
        <v>79</v>
      </c>
      <c r="BM24" s="5">
        <v>12613356</v>
      </c>
      <c r="CD24" s="15"/>
      <c r="CE24" s="16"/>
      <c r="CF24" s="17"/>
      <c r="CI24" s="15"/>
      <c r="CJ24" s="16"/>
      <c r="CK24" s="17"/>
    </row>
    <row r="25" spans="7:89" x14ac:dyDescent="0.3">
      <c r="G25" s="21">
        <v>315</v>
      </c>
      <c r="H25"/>
      <c r="AS25" s="8" t="s">
        <v>79</v>
      </c>
      <c r="AT25" s="5">
        <v>14735826</v>
      </c>
      <c r="CD25" s="15"/>
      <c r="CE25" s="16"/>
      <c r="CF25" s="17"/>
      <c r="CI25" s="15"/>
      <c r="CJ25" s="16"/>
      <c r="CK25" s="17"/>
    </row>
    <row r="26" spans="7:89" x14ac:dyDescent="0.3">
      <c r="H26"/>
      <c r="CD26" s="15"/>
      <c r="CE26" s="16"/>
      <c r="CF26" s="17"/>
      <c r="CI26" s="15"/>
      <c r="CJ26" s="16"/>
      <c r="CK26" s="17"/>
    </row>
    <row r="27" spans="7:89" x14ac:dyDescent="0.3">
      <c r="H27"/>
      <c r="CD27" s="18"/>
      <c r="CE27" s="19"/>
      <c r="CF27" s="20"/>
      <c r="CI27" s="15"/>
      <c r="CJ27" s="16"/>
      <c r="CK27" s="17"/>
    </row>
    <row r="28" spans="7:89" x14ac:dyDescent="0.3">
      <c r="H28"/>
      <c r="AA28" s="10"/>
      <c r="CI28" s="15"/>
      <c r="CJ28" s="16"/>
      <c r="CK28" s="17"/>
    </row>
    <row r="29" spans="7:89" x14ac:dyDescent="0.3">
      <c r="H29"/>
      <c r="CI29" s="18"/>
      <c r="CJ29" s="19"/>
      <c r="CK29" s="20"/>
    </row>
    <row r="30" spans="7:89" x14ac:dyDescent="0.3">
      <c r="H30"/>
    </row>
    <row r="31" spans="7:89" x14ac:dyDescent="0.3">
      <c r="H31"/>
    </row>
    <row r="32" spans="7:89" x14ac:dyDescent="0.3">
      <c r="H32"/>
    </row>
    <row r="33" spans="8:53" x14ac:dyDescent="0.3">
      <c r="H33"/>
    </row>
    <row r="34" spans="8:53" x14ac:dyDescent="0.3">
      <c r="H34"/>
    </row>
    <row r="35" spans="8:53" x14ac:dyDescent="0.3">
      <c r="H35"/>
    </row>
    <row r="36" spans="8:53" x14ac:dyDescent="0.3">
      <c r="H36"/>
    </row>
    <row r="37" spans="8:53" x14ac:dyDescent="0.3">
      <c r="H37"/>
      <c r="BA37" t="s">
        <v>157</v>
      </c>
    </row>
    <row r="38" spans="8:53" x14ac:dyDescent="0.3">
      <c r="H38"/>
      <c r="BA38">
        <v>22</v>
      </c>
    </row>
    <row r="39" spans="8:53" x14ac:dyDescent="0.3">
      <c r="H39"/>
      <c r="AZ39" t="s">
        <v>156</v>
      </c>
    </row>
    <row r="40" spans="8:53" x14ac:dyDescent="0.3">
      <c r="H40"/>
      <c r="AZ40">
        <v>315</v>
      </c>
    </row>
    <row r="41" spans="8:53" x14ac:dyDescent="0.3">
      <c r="H41"/>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E2:Z319"/>
  <sheetViews>
    <sheetView topLeftCell="B5" zoomScaleNormal="130" workbookViewId="0">
      <selection activeCell="H8" sqref="H8"/>
    </sheetView>
  </sheetViews>
  <sheetFormatPr defaultRowHeight="14.4" x14ac:dyDescent="0.3"/>
  <cols>
    <col min="1" max="1" width="2.44140625" customWidth="1"/>
    <col min="2" max="2" width="4.88671875" customWidth="1"/>
    <col min="3" max="3" width="9.77734375" customWidth="1"/>
    <col min="4" max="4" width="11.44140625" bestFit="1" customWidth="1"/>
    <col min="5" max="5" width="9.77734375" customWidth="1"/>
    <col min="6" max="6" width="21.77734375" bestFit="1" customWidth="1"/>
    <col min="7" max="7" width="12.109375" customWidth="1"/>
    <col min="8" max="8" width="20.6640625" bestFit="1" customWidth="1"/>
    <col min="9" max="9" width="9" style="5" customWidth="1"/>
    <col min="10" max="10" width="6.6640625" customWidth="1"/>
    <col min="11" max="11" width="12.109375" style="6" customWidth="1"/>
    <col min="12" max="12" width="12.6640625" style="5" customWidth="1"/>
    <col min="13" max="13" width="12.21875" customWidth="1"/>
    <col min="17" max="17" width="10.21875" customWidth="1"/>
    <col min="25" max="25" width="21.77734375" bestFit="1" customWidth="1"/>
  </cols>
  <sheetData>
    <row r="2" spans="5:26" x14ac:dyDescent="0.3">
      <c r="Y2" t="s">
        <v>4</v>
      </c>
      <c r="Z2" t="s">
        <v>71</v>
      </c>
    </row>
    <row r="3" spans="5:26" x14ac:dyDescent="0.3">
      <c r="I3"/>
      <c r="K3"/>
      <c r="L3"/>
      <c r="Y3" t="s">
        <v>36</v>
      </c>
      <c r="Z3">
        <f>SUMIF(F:F,Y3,J:J)</f>
        <v>4686</v>
      </c>
    </row>
    <row r="4" spans="5:26" x14ac:dyDescent="0.3">
      <c r="E4" t="s">
        <v>47</v>
      </c>
      <c r="F4" t="s">
        <v>149</v>
      </c>
      <c r="G4" t="s">
        <v>150</v>
      </c>
      <c r="H4" t="s">
        <v>151</v>
      </c>
      <c r="I4" t="s">
        <v>152</v>
      </c>
      <c r="J4" t="s">
        <v>153</v>
      </c>
      <c r="K4" t="s">
        <v>154</v>
      </c>
      <c r="L4" t="s">
        <v>155</v>
      </c>
      <c r="M4" t="s">
        <v>62</v>
      </c>
      <c r="N4" t="s">
        <v>63</v>
      </c>
      <c r="O4" t="s">
        <v>64</v>
      </c>
      <c r="P4" t="s">
        <v>65</v>
      </c>
      <c r="Q4" t="s">
        <v>66</v>
      </c>
      <c r="R4" t="s">
        <v>67</v>
      </c>
      <c r="S4" t="s">
        <v>68</v>
      </c>
      <c r="T4" t="s">
        <v>69</v>
      </c>
      <c r="Y4" t="s">
        <v>29</v>
      </c>
      <c r="Z4">
        <f t="shared" ref="Z4:Z12" si="0">SUMIF(F:F,Y4,J:J)</f>
        <v>4704</v>
      </c>
    </row>
    <row r="5" spans="5:26" x14ac:dyDescent="0.3">
      <c r="E5">
        <v>1</v>
      </c>
      <c r="F5" t="s">
        <v>36</v>
      </c>
      <c r="G5" t="s">
        <v>40</v>
      </c>
      <c r="H5" t="s">
        <v>23</v>
      </c>
      <c r="I5" s="5">
        <v>1624</v>
      </c>
      <c r="J5">
        <v>114</v>
      </c>
      <c r="K5" s="6">
        <v>44927</v>
      </c>
      <c r="L5" s="5">
        <f>Table1[[#This Row],[Order-ID5]]*Table1[[#This Row],[Order-ID6]]</f>
        <v>185136</v>
      </c>
      <c r="M5" t="str">
        <f>TEXT(Table1[[#This Row],[Order-ID7]],"dddd")</f>
        <v>Sunday</v>
      </c>
      <c r="N5">
        <f>MONTH(Table1[[#This Row],[Order-ID7]])</f>
        <v>1</v>
      </c>
      <c r="O5" t="str">
        <f>TEXT(Table1[[#This Row],[Order-ID7]],"mmmm")</f>
        <v>January</v>
      </c>
      <c r="P5">
        <f>ROUNDUP(Table1[[#This Row],[month]]/3,0)</f>
        <v>1</v>
      </c>
      <c r="Q5">
        <f>ROUNDUP(MONTH(Table1[[#This Row],[Order-ID7]])/3,0)</f>
        <v>1</v>
      </c>
      <c r="R5" t="str">
        <f>"Q"&amp;ROUNDUP(Table1[[#This Row],[month]]/3,0)</f>
        <v>Q1</v>
      </c>
      <c r="S5" t="str">
        <f>"Q"&amp;ROUNDUP(Table1[[#This Row],[month]]/3,0)</f>
        <v>Q1</v>
      </c>
      <c r="T5" t="str">
        <f>"Q"&amp;ROUNDUP(MONTH(Table1[[#This Row],[Order-ID7]])/3,0)</f>
        <v>Q1</v>
      </c>
      <c r="Y5" t="s">
        <v>3</v>
      </c>
      <c r="Z5">
        <f t="shared" si="0"/>
        <v>4554</v>
      </c>
    </row>
    <row r="6" spans="5:26" x14ac:dyDescent="0.3">
      <c r="E6">
        <v>2</v>
      </c>
      <c r="F6" t="s">
        <v>29</v>
      </c>
      <c r="G6" t="s">
        <v>45</v>
      </c>
      <c r="H6" t="s">
        <v>25</v>
      </c>
      <c r="I6" s="5">
        <v>6706</v>
      </c>
      <c r="J6">
        <v>459</v>
      </c>
      <c r="K6" s="6">
        <v>44928</v>
      </c>
      <c r="L6" s="5">
        <f>Table1[[#This Row],[Order-ID5]]*Table1[[#This Row],[Order-ID6]]</f>
        <v>3078054</v>
      </c>
      <c r="M6" t="str">
        <f>TEXT(Table1[[#This Row],[Order-ID7]],"dddd")</f>
        <v>Monday</v>
      </c>
      <c r="N6">
        <f>MONTH(Table1[[#This Row],[Order-ID7]])</f>
        <v>1</v>
      </c>
      <c r="O6" t="str">
        <f>TEXT(Table1[[#This Row],[Order-ID7]],"mmmm")</f>
        <v>January</v>
      </c>
      <c r="P6">
        <f>ROUNDUP(Table1[[#This Row],[month]]/3,0)</f>
        <v>1</v>
      </c>
      <c r="Q6">
        <f>ROUNDUP(MONTH(Table1[[#This Row],[Order-ID7]])/3,0)</f>
        <v>1</v>
      </c>
      <c r="R6" t="str">
        <f>"Q"&amp;ROUNDUP(Table1[[#This Row],[month]]/3,0)</f>
        <v>Q1</v>
      </c>
      <c r="S6" t="str">
        <f>"Q"&amp;ROUNDUP(Table1[[#This Row],[month]]/3,0)</f>
        <v>Q1</v>
      </c>
      <c r="T6" t="str">
        <f>"Q"&amp;ROUNDUP(MONTH(Table1[[#This Row],[Order-ID7]])/3,0)</f>
        <v>Q1</v>
      </c>
      <c r="Y6" t="s">
        <v>30</v>
      </c>
      <c r="Z6">
        <f t="shared" si="0"/>
        <v>4245</v>
      </c>
    </row>
    <row r="7" spans="5:26" x14ac:dyDescent="0.3">
      <c r="E7">
        <v>3</v>
      </c>
      <c r="F7" t="s">
        <v>3</v>
      </c>
      <c r="G7" t="s">
        <v>45</v>
      </c>
      <c r="H7" t="s">
        <v>2</v>
      </c>
      <c r="I7" s="5">
        <v>959</v>
      </c>
      <c r="J7">
        <v>147</v>
      </c>
      <c r="K7" s="6">
        <v>44929</v>
      </c>
      <c r="L7" s="5">
        <f>Table1[[#This Row],[Order-ID5]]*Table1[[#This Row],[Order-ID6]]</f>
        <v>140973</v>
      </c>
      <c r="M7" t="str">
        <f>TEXT(Table1[[#This Row],[Order-ID7]],"dddd")</f>
        <v>Tuesday</v>
      </c>
      <c r="N7">
        <f>MONTH(Table1[[#This Row],[Order-ID7]])</f>
        <v>1</v>
      </c>
      <c r="O7" t="str">
        <f>TEXT(Table1[[#This Row],[Order-ID7]],"mmmm")</f>
        <v>January</v>
      </c>
      <c r="P7">
        <f>ROUNDUP(Table1[[#This Row],[month]]/3,0)</f>
        <v>1</v>
      </c>
      <c r="Q7">
        <f>ROUNDUP(MONTH(Table1[[#This Row],[Order-ID7]])/3,0)</f>
        <v>1</v>
      </c>
      <c r="R7" t="str">
        <f>"Q"&amp;ROUNDUP(Table1[[#This Row],[month]]/3,0)</f>
        <v>Q1</v>
      </c>
      <c r="S7" t="str">
        <f>"Q"&amp;ROUNDUP(Table1[[#This Row],[month]]/3,0)</f>
        <v>Q1</v>
      </c>
      <c r="T7" t="str">
        <f>"Q"&amp;ROUNDUP(MONTH(Table1[[#This Row],[Order-ID7]])/3,0)</f>
        <v>Q1</v>
      </c>
      <c r="Y7" t="s">
        <v>32</v>
      </c>
      <c r="Z7">
        <f t="shared" si="0"/>
        <v>6294</v>
      </c>
    </row>
    <row r="8" spans="5:26" x14ac:dyDescent="0.3">
      <c r="E8">
        <v>4</v>
      </c>
      <c r="F8" t="s">
        <v>30</v>
      </c>
      <c r="G8" t="s">
        <v>38</v>
      </c>
      <c r="H8" t="s">
        <v>11</v>
      </c>
      <c r="I8" s="5">
        <v>9632</v>
      </c>
      <c r="J8">
        <v>288</v>
      </c>
      <c r="K8" s="6">
        <v>44930</v>
      </c>
      <c r="L8" s="5">
        <f>Table1[[#This Row],[Order-ID5]]*Table1[[#This Row],[Order-ID6]]</f>
        <v>2774016</v>
      </c>
      <c r="M8" t="str">
        <f>TEXT(Table1[[#This Row],[Order-ID7]],"dddd")</f>
        <v>Wednesday</v>
      </c>
      <c r="N8">
        <f>MONTH(Table1[[#This Row],[Order-ID7]])</f>
        <v>1</v>
      </c>
      <c r="O8" t="str">
        <f>TEXT(Table1[[#This Row],[Order-ID7]],"mmmm")</f>
        <v>January</v>
      </c>
      <c r="P8">
        <f>ROUNDUP(Table1[[#This Row],[month]]/3,0)</f>
        <v>1</v>
      </c>
      <c r="Q8">
        <f>ROUNDUP(MONTH(Table1[[#This Row],[Order-ID7]])/3,0)</f>
        <v>1</v>
      </c>
      <c r="R8" t="str">
        <f>"Q"&amp;ROUNDUP(Table1[[#This Row],[month]]/3,0)</f>
        <v>Q1</v>
      </c>
      <c r="S8" t="str">
        <f>"Q"&amp;ROUNDUP(Table1[[#This Row],[month]]/3,0)</f>
        <v>Q1</v>
      </c>
      <c r="T8" t="str">
        <f>"Q"&amp;ROUNDUP(MONTH(Table1[[#This Row],[Order-ID7]])/3,0)</f>
        <v>Q1</v>
      </c>
      <c r="Y8" t="s">
        <v>31</v>
      </c>
      <c r="Z8">
        <f t="shared" si="0"/>
        <v>5295</v>
      </c>
    </row>
    <row r="9" spans="5:26" x14ac:dyDescent="0.3">
      <c r="E9">
        <v>5</v>
      </c>
      <c r="F9" t="s">
        <v>32</v>
      </c>
      <c r="G9" t="s">
        <v>43</v>
      </c>
      <c r="H9" t="s">
        <v>18</v>
      </c>
      <c r="I9" s="5">
        <v>2100</v>
      </c>
      <c r="J9">
        <v>414</v>
      </c>
      <c r="K9" s="6">
        <v>44931</v>
      </c>
      <c r="L9" s="5">
        <f>Table1[[#This Row],[Order-ID5]]*Table1[[#This Row],[Order-ID6]]</f>
        <v>869400</v>
      </c>
      <c r="M9" t="str">
        <f>TEXT(Table1[[#This Row],[Order-ID7]],"dddd")</f>
        <v>Thursday</v>
      </c>
      <c r="N9">
        <f>MONTH(Table1[[#This Row],[Order-ID7]])</f>
        <v>1</v>
      </c>
      <c r="O9" t="str">
        <f>TEXT(Table1[[#This Row],[Order-ID7]],"mmmm")</f>
        <v>January</v>
      </c>
      <c r="P9">
        <f>ROUNDUP(Table1[[#This Row],[month]]/3,0)</f>
        <v>1</v>
      </c>
      <c r="Q9">
        <f>ROUNDUP(MONTH(Table1[[#This Row],[Order-ID7]])/3,0)</f>
        <v>1</v>
      </c>
      <c r="R9" t="str">
        <f>"Q"&amp;ROUNDUP(Table1[[#This Row],[month]]/3,0)</f>
        <v>Q1</v>
      </c>
      <c r="S9" t="str">
        <f>"Q"&amp;ROUNDUP(Table1[[#This Row],[month]]/3,0)</f>
        <v>Q1</v>
      </c>
      <c r="T9" t="str">
        <f>"Q"&amp;ROUNDUP(MONTH(Table1[[#This Row],[Order-ID7]])/3,0)</f>
        <v>Q1</v>
      </c>
      <c r="Y9" t="s">
        <v>33</v>
      </c>
      <c r="Z9">
        <f t="shared" si="0"/>
        <v>3804</v>
      </c>
    </row>
    <row r="10" spans="5:26" x14ac:dyDescent="0.3">
      <c r="E10">
        <v>6</v>
      </c>
      <c r="F10" t="s">
        <v>36</v>
      </c>
      <c r="G10" t="s">
        <v>45</v>
      </c>
      <c r="H10" t="s">
        <v>26</v>
      </c>
      <c r="I10" s="5">
        <v>8869</v>
      </c>
      <c r="J10">
        <v>432</v>
      </c>
      <c r="K10" s="6">
        <v>44932</v>
      </c>
      <c r="L10" s="5">
        <f>Table1[[#This Row],[Order-ID5]]*Table1[[#This Row],[Order-ID6]]</f>
        <v>3831408</v>
      </c>
      <c r="M10" t="str">
        <f>TEXT(Table1[[#This Row],[Order-ID7]],"dddd")</f>
        <v>Friday</v>
      </c>
      <c r="N10">
        <f>MONTH(Table1[[#This Row],[Order-ID7]])</f>
        <v>1</v>
      </c>
      <c r="O10" t="str">
        <f>TEXT(Table1[[#This Row],[Order-ID7]],"mmmm")</f>
        <v>January</v>
      </c>
      <c r="P10">
        <f>ROUNDUP(Table1[[#This Row],[month]]/3,0)</f>
        <v>1</v>
      </c>
      <c r="Q10">
        <f>ROUNDUP(MONTH(Table1[[#This Row],[Order-ID7]])/3,0)</f>
        <v>1</v>
      </c>
      <c r="R10" t="str">
        <f>"Q"&amp;ROUNDUP(Table1[[#This Row],[month]]/3,0)</f>
        <v>Q1</v>
      </c>
      <c r="S10" t="str">
        <f>"Q"&amp;ROUNDUP(Table1[[#This Row],[month]]/3,0)</f>
        <v>Q1</v>
      </c>
      <c r="T10" t="str">
        <f>"Q"&amp;ROUNDUP(MONTH(Table1[[#This Row],[Order-ID7]])/3,0)</f>
        <v>Q1</v>
      </c>
      <c r="Y10" t="s">
        <v>28</v>
      </c>
      <c r="Z10">
        <f t="shared" si="0"/>
        <v>5154</v>
      </c>
    </row>
    <row r="11" spans="5:26" x14ac:dyDescent="0.3">
      <c r="E11">
        <v>7</v>
      </c>
      <c r="F11" t="s">
        <v>32</v>
      </c>
      <c r="G11" t="s">
        <v>37</v>
      </c>
      <c r="H11" t="s">
        <v>24</v>
      </c>
      <c r="I11" s="5">
        <v>2681</v>
      </c>
      <c r="J11">
        <v>54</v>
      </c>
      <c r="K11" s="6">
        <v>44933</v>
      </c>
      <c r="L11" s="5">
        <f>Table1[[#This Row],[Order-ID5]]*Table1[[#This Row],[Order-ID6]]</f>
        <v>144774</v>
      </c>
      <c r="M11" t="str">
        <f>TEXT(Table1[[#This Row],[Order-ID7]],"dddd")</f>
        <v>Saturday</v>
      </c>
      <c r="N11">
        <f>MONTH(Table1[[#This Row],[Order-ID7]])</f>
        <v>1</v>
      </c>
      <c r="O11" t="str">
        <f>TEXT(Table1[[#This Row],[Order-ID7]],"mmmm")</f>
        <v>January</v>
      </c>
      <c r="P11">
        <f>ROUNDUP(Table1[[#This Row],[month]]/3,0)</f>
        <v>1</v>
      </c>
      <c r="Q11">
        <f>ROUNDUP(MONTH(Table1[[#This Row],[Order-ID7]])/3,0)</f>
        <v>1</v>
      </c>
      <c r="R11" t="str">
        <f>"Q"&amp;ROUNDUP(Table1[[#This Row],[month]]/3,0)</f>
        <v>Q1</v>
      </c>
      <c r="S11" t="str">
        <f>"Q"&amp;ROUNDUP(Table1[[#This Row],[month]]/3,0)</f>
        <v>Q1</v>
      </c>
      <c r="T11" t="str">
        <f>"Q"&amp;ROUNDUP(MONTH(Table1[[#This Row],[Order-ID7]])/3,0)</f>
        <v>Q1</v>
      </c>
      <c r="Y11" t="s">
        <v>34</v>
      </c>
      <c r="Z11">
        <f t="shared" si="0"/>
        <v>5007</v>
      </c>
    </row>
    <row r="12" spans="5:26" x14ac:dyDescent="0.3">
      <c r="E12">
        <v>8</v>
      </c>
      <c r="F12" t="s">
        <v>29</v>
      </c>
      <c r="G12" t="s">
        <v>45</v>
      </c>
      <c r="H12" t="s">
        <v>15</v>
      </c>
      <c r="I12" s="5">
        <v>5012</v>
      </c>
      <c r="J12">
        <v>210</v>
      </c>
      <c r="K12" s="6">
        <v>44934</v>
      </c>
      <c r="L12" s="5">
        <f>Table1[[#This Row],[Order-ID5]]*Table1[[#This Row],[Order-ID6]]</f>
        <v>1052520</v>
      </c>
      <c r="M12" t="str">
        <f>TEXT(Table1[[#This Row],[Order-ID7]],"dddd")</f>
        <v>Sunday</v>
      </c>
      <c r="N12">
        <f>MONTH(Table1[[#This Row],[Order-ID7]])</f>
        <v>1</v>
      </c>
      <c r="O12" t="str">
        <f>TEXT(Table1[[#This Row],[Order-ID7]],"mmmm")</f>
        <v>January</v>
      </c>
      <c r="P12">
        <f>ROUNDUP(Table1[[#This Row],[month]]/3,0)</f>
        <v>1</v>
      </c>
      <c r="Q12">
        <f>ROUNDUP(MONTH(Table1[[#This Row],[Order-ID7]])/3,0)</f>
        <v>1</v>
      </c>
      <c r="R12" t="str">
        <f>"Q"&amp;ROUNDUP(Table1[[#This Row],[month]]/3,0)</f>
        <v>Q1</v>
      </c>
      <c r="S12" t="str">
        <f>"Q"&amp;ROUNDUP(Table1[[#This Row],[month]]/3,0)</f>
        <v>Q1</v>
      </c>
      <c r="T12" t="str">
        <f>"Q"&amp;ROUNDUP(MONTH(Table1[[#This Row],[Order-ID7]])/3,0)</f>
        <v>Q1</v>
      </c>
      <c r="Y12" t="s">
        <v>35</v>
      </c>
      <c r="Z12">
        <f t="shared" si="0"/>
        <v>4221</v>
      </c>
    </row>
    <row r="13" spans="5:26" x14ac:dyDescent="0.3">
      <c r="E13">
        <v>9</v>
      </c>
      <c r="F13" t="s">
        <v>31</v>
      </c>
      <c r="G13" t="s">
        <v>37</v>
      </c>
      <c r="H13" t="s">
        <v>7</v>
      </c>
      <c r="I13" s="5">
        <v>1281</v>
      </c>
      <c r="J13">
        <v>75</v>
      </c>
      <c r="K13" s="6">
        <v>44935</v>
      </c>
      <c r="L13" s="5">
        <f>Table1[[#This Row],[Order-ID5]]*Table1[[#This Row],[Order-ID6]]</f>
        <v>96075</v>
      </c>
      <c r="M13" t="str">
        <f>TEXT(Table1[[#This Row],[Order-ID7]],"dddd")</f>
        <v>Monday</v>
      </c>
      <c r="N13">
        <f>MONTH(Table1[[#This Row],[Order-ID7]])</f>
        <v>1</v>
      </c>
      <c r="O13" t="str">
        <f>TEXT(Table1[[#This Row],[Order-ID7]],"mmmm")</f>
        <v>January</v>
      </c>
      <c r="P13">
        <f>ROUNDUP(Table1[[#This Row],[month]]/3,0)</f>
        <v>1</v>
      </c>
      <c r="Q13">
        <f>ROUNDUP(MONTH(Table1[[#This Row],[Order-ID7]])/3,0)</f>
        <v>1</v>
      </c>
      <c r="R13" t="str">
        <f>"Q"&amp;ROUNDUP(Table1[[#This Row],[month]]/3,0)</f>
        <v>Q1</v>
      </c>
      <c r="S13" t="str">
        <f>"Q"&amp;ROUNDUP(Table1[[#This Row],[month]]/3,0)</f>
        <v>Q1</v>
      </c>
      <c r="T13" t="str">
        <f>"Q"&amp;ROUNDUP(MONTH(Table1[[#This Row],[Order-ID7]])/3,0)</f>
        <v>Q1</v>
      </c>
    </row>
    <row r="14" spans="5:26" x14ac:dyDescent="0.3">
      <c r="E14">
        <v>10</v>
      </c>
      <c r="F14" t="s">
        <v>33</v>
      </c>
      <c r="G14" t="s">
        <v>40</v>
      </c>
      <c r="H14" t="s">
        <v>7</v>
      </c>
      <c r="I14" s="5">
        <v>4991</v>
      </c>
      <c r="J14">
        <v>12</v>
      </c>
      <c r="K14" s="6">
        <v>44936</v>
      </c>
      <c r="L14" s="5">
        <f>Table1[[#This Row],[Order-ID5]]*Table1[[#This Row],[Order-ID6]]</f>
        <v>59892</v>
      </c>
      <c r="M14" t="str">
        <f>TEXT(Table1[[#This Row],[Order-ID7]],"dddd")</f>
        <v>Tuesday</v>
      </c>
      <c r="N14">
        <f>MONTH(Table1[[#This Row],[Order-ID7]])</f>
        <v>1</v>
      </c>
      <c r="O14" t="str">
        <f>TEXT(Table1[[#This Row],[Order-ID7]],"mmmm")</f>
        <v>January</v>
      </c>
      <c r="P14">
        <f>ROUNDUP(Table1[[#This Row],[month]]/3,0)</f>
        <v>1</v>
      </c>
      <c r="Q14">
        <f>ROUNDUP(MONTH(Table1[[#This Row],[Order-ID7]])/3,0)</f>
        <v>1</v>
      </c>
      <c r="R14" t="str">
        <f>"Q"&amp;ROUNDUP(Table1[[#This Row],[month]]/3,0)</f>
        <v>Q1</v>
      </c>
      <c r="S14" t="str">
        <f>"Q"&amp;ROUNDUP(Table1[[#This Row],[month]]/3,0)</f>
        <v>Q1</v>
      </c>
      <c r="T14" t="str">
        <f>"Q"&amp;ROUNDUP(MONTH(Table1[[#This Row],[Order-ID7]])/3,0)</f>
        <v>Q1</v>
      </c>
      <c r="W14" t="s">
        <v>70</v>
      </c>
      <c r="X14">
        <f>COUNTA(Y3:Y12)</f>
        <v>10</v>
      </c>
    </row>
    <row r="15" spans="5:26" x14ac:dyDescent="0.3">
      <c r="E15">
        <v>11</v>
      </c>
      <c r="F15" t="s">
        <v>28</v>
      </c>
      <c r="G15" t="s">
        <v>43</v>
      </c>
      <c r="H15" t="s">
        <v>18</v>
      </c>
      <c r="I15" s="5">
        <v>1785</v>
      </c>
      <c r="J15">
        <v>462</v>
      </c>
      <c r="K15" s="6">
        <v>44937</v>
      </c>
      <c r="L15" s="5">
        <f>Table1[[#This Row],[Order-ID5]]*Table1[[#This Row],[Order-ID6]]</f>
        <v>824670</v>
      </c>
      <c r="M15" t="str">
        <f>TEXT(Table1[[#This Row],[Order-ID7]],"dddd")</f>
        <v>Wednesday</v>
      </c>
      <c r="N15">
        <f>MONTH(Table1[[#This Row],[Order-ID7]])</f>
        <v>1</v>
      </c>
      <c r="O15" t="str">
        <f>TEXT(Table1[[#This Row],[Order-ID7]],"mmmm")</f>
        <v>January</v>
      </c>
      <c r="P15">
        <f>ROUNDUP(Table1[[#This Row],[month]]/3,0)</f>
        <v>1</v>
      </c>
      <c r="Q15">
        <f>ROUNDUP(MONTH(Table1[[#This Row],[Order-ID7]])/3,0)</f>
        <v>1</v>
      </c>
      <c r="R15" t="str">
        <f>"Q"&amp;ROUNDUP(Table1[[#This Row],[month]]/3,0)</f>
        <v>Q1</v>
      </c>
      <c r="S15" t="str">
        <f>"Q"&amp;ROUNDUP(Table1[[#This Row],[month]]/3,0)</f>
        <v>Q1</v>
      </c>
      <c r="T15" t="str">
        <f>"Q"&amp;ROUNDUP(MONTH(Table1[[#This Row],[Order-ID7]])/3,0)</f>
        <v>Q1</v>
      </c>
    </row>
    <row r="16" spans="5:26" x14ac:dyDescent="0.3">
      <c r="E16">
        <v>12</v>
      </c>
      <c r="F16" t="s">
        <v>34</v>
      </c>
      <c r="G16" t="s">
        <v>40</v>
      </c>
      <c r="H16" t="s">
        <v>10</v>
      </c>
      <c r="I16" s="5">
        <v>3983</v>
      </c>
      <c r="J16">
        <v>144</v>
      </c>
      <c r="K16" s="6">
        <v>44938</v>
      </c>
      <c r="L16" s="5">
        <f>Table1[[#This Row],[Order-ID5]]*Table1[[#This Row],[Order-ID6]]</f>
        <v>573552</v>
      </c>
      <c r="M16" t="str">
        <f>TEXT(Table1[[#This Row],[Order-ID7]],"dddd")</f>
        <v>Thursday</v>
      </c>
      <c r="N16">
        <f>MONTH(Table1[[#This Row],[Order-ID7]])</f>
        <v>1</v>
      </c>
      <c r="O16" t="str">
        <f>TEXT(Table1[[#This Row],[Order-ID7]],"mmmm")</f>
        <v>January</v>
      </c>
      <c r="P16">
        <f>ROUNDUP(Table1[[#This Row],[month]]/3,0)</f>
        <v>1</v>
      </c>
      <c r="Q16">
        <f>ROUNDUP(MONTH(Table1[[#This Row],[Order-ID7]])/3,0)</f>
        <v>1</v>
      </c>
      <c r="R16" t="str">
        <f>"Q"&amp;ROUNDUP(Table1[[#This Row],[month]]/3,0)</f>
        <v>Q1</v>
      </c>
      <c r="S16" t="str">
        <f>"Q"&amp;ROUNDUP(Table1[[#This Row],[month]]/3,0)</f>
        <v>Q1</v>
      </c>
      <c r="T16" t="str">
        <f>"Q"&amp;ROUNDUP(MONTH(Table1[[#This Row],[Order-ID7]])/3,0)</f>
        <v>Q1</v>
      </c>
    </row>
    <row r="17" spans="5:20" x14ac:dyDescent="0.3">
      <c r="E17">
        <v>13</v>
      </c>
      <c r="F17" t="s">
        <v>3</v>
      </c>
      <c r="G17" t="s">
        <v>37</v>
      </c>
      <c r="H17" t="s">
        <v>9</v>
      </c>
      <c r="I17" s="5">
        <v>2646</v>
      </c>
      <c r="J17">
        <v>120</v>
      </c>
      <c r="K17" s="6">
        <v>44939</v>
      </c>
      <c r="L17" s="5">
        <f>Table1[[#This Row],[Order-ID5]]*Table1[[#This Row],[Order-ID6]]</f>
        <v>317520</v>
      </c>
      <c r="M17" t="str">
        <f>TEXT(Table1[[#This Row],[Order-ID7]],"dddd")</f>
        <v>Friday</v>
      </c>
      <c r="N17">
        <f>MONTH(Table1[[#This Row],[Order-ID7]])</f>
        <v>1</v>
      </c>
      <c r="O17" t="str">
        <f>TEXT(Table1[[#This Row],[Order-ID7]],"mmmm")</f>
        <v>January</v>
      </c>
      <c r="P17">
        <f>ROUNDUP(Table1[[#This Row],[month]]/3,0)</f>
        <v>1</v>
      </c>
      <c r="Q17">
        <f>ROUNDUP(MONTH(Table1[[#This Row],[Order-ID7]])/3,0)</f>
        <v>1</v>
      </c>
      <c r="R17" t="str">
        <f>"Q"&amp;ROUNDUP(Table1[[#This Row],[month]]/3,0)</f>
        <v>Q1</v>
      </c>
      <c r="S17" t="str">
        <f>"Q"&amp;ROUNDUP(Table1[[#This Row],[month]]/3,0)</f>
        <v>Q1</v>
      </c>
      <c r="T17" t="str">
        <f>"Q"&amp;ROUNDUP(MONTH(Table1[[#This Row],[Order-ID7]])/3,0)</f>
        <v>Q1</v>
      </c>
    </row>
    <row r="18" spans="5:20" x14ac:dyDescent="0.3">
      <c r="E18">
        <v>14</v>
      </c>
      <c r="F18" t="s">
        <v>28</v>
      </c>
      <c r="G18" t="s">
        <v>39</v>
      </c>
      <c r="H18" t="s">
        <v>6</v>
      </c>
      <c r="I18" s="5">
        <v>252</v>
      </c>
      <c r="J18">
        <v>54</v>
      </c>
      <c r="K18" s="6">
        <v>44940</v>
      </c>
      <c r="L18" s="5">
        <f>Table1[[#This Row],[Order-ID5]]*Table1[[#This Row],[Order-ID6]]</f>
        <v>13608</v>
      </c>
      <c r="M18" t="str">
        <f>TEXT(Table1[[#This Row],[Order-ID7]],"dddd")</f>
        <v>Saturday</v>
      </c>
      <c r="N18">
        <f>MONTH(Table1[[#This Row],[Order-ID7]])</f>
        <v>1</v>
      </c>
      <c r="O18" t="str">
        <f>TEXT(Table1[[#This Row],[Order-ID7]],"mmmm")</f>
        <v>January</v>
      </c>
      <c r="P18">
        <f>ROUNDUP(Table1[[#This Row],[month]]/3,0)</f>
        <v>1</v>
      </c>
      <c r="Q18">
        <f>ROUNDUP(MONTH(Table1[[#This Row],[Order-ID7]])/3,0)</f>
        <v>1</v>
      </c>
      <c r="R18" t="str">
        <f>"Q"&amp;ROUNDUP(Table1[[#This Row],[month]]/3,0)</f>
        <v>Q1</v>
      </c>
      <c r="S18" t="str">
        <f>"Q"&amp;ROUNDUP(Table1[[#This Row],[month]]/3,0)</f>
        <v>Q1</v>
      </c>
      <c r="T18" t="str">
        <f>"Q"&amp;ROUNDUP(MONTH(Table1[[#This Row],[Order-ID7]])/3,0)</f>
        <v>Q1</v>
      </c>
    </row>
    <row r="19" spans="5:20" x14ac:dyDescent="0.3">
      <c r="E19">
        <v>15</v>
      </c>
      <c r="F19" t="s">
        <v>34</v>
      </c>
      <c r="G19" t="s">
        <v>45</v>
      </c>
      <c r="H19" t="s">
        <v>18</v>
      </c>
      <c r="I19" s="5">
        <v>2464</v>
      </c>
      <c r="J19">
        <v>234</v>
      </c>
      <c r="K19" s="6">
        <v>44941</v>
      </c>
      <c r="L19" s="5">
        <f>Table1[[#This Row],[Order-ID5]]*Table1[[#This Row],[Order-ID6]]</f>
        <v>576576</v>
      </c>
      <c r="M19" t="str">
        <f>TEXT(Table1[[#This Row],[Order-ID7]],"dddd")</f>
        <v>Sunday</v>
      </c>
      <c r="N19">
        <f>MONTH(Table1[[#This Row],[Order-ID7]])</f>
        <v>1</v>
      </c>
      <c r="O19" t="str">
        <f>TEXT(Table1[[#This Row],[Order-ID7]],"mmmm")</f>
        <v>January</v>
      </c>
      <c r="P19">
        <f>ROUNDUP(Table1[[#This Row],[month]]/3,0)</f>
        <v>1</v>
      </c>
      <c r="Q19">
        <f>ROUNDUP(MONTH(Table1[[#This Row],[Order-ID7]])/3,0)</f>
        <v>1</v>
      </c>
      <c r="R19" t="str">
        <f>"Q"&amp;ROUNDUP(Table1[[#This Row],[month]]/3,0)</f>
        <v>Q1</v>
      </c>
      <c r="S19" t="str">
        <f>"Q"&amp;ROUNDUP(Table1[[#This Row],[month]]/3,0)</f>
        <v>Q1</v>
      </c>
      <c r="T19" t="str">
        <f>"Q"&amp;ROUNDUP(MONTH(Table1[[#This Row],[Order-ID7]])/3,0)</f>
        <v>Q1</v>
      </c>
    </row>
    <row r="20" spans="5:20" x14ac:dyDescent="0.3">
      <c r="E20">
        <v>16</v>
      </c>
      <c r="F20" t="s">
        <v>34</v>
      </c>
      <c r="G20" t="s">
        <v>45</v>
      </c>
      <c r="H20" t="s">
        <v>22</v>
      </c>
      <c r="I20" s="5">
        <v>2114</v>
      </c>
      <c r="J20">
        <v>66</v>
      </c>
      <c r="K20" s="6">
        <v>44942</v>
      </c>
      <c r="L20" s="5">
        <f>Table1[[#This Row],[Order-ID5]]*Table1[[#This Row],[Order-ID6]]</f>
        <v>139524</v>
      </c>
      <c r="M20" t="str">
        <f>TEXT(Table1[[#This Row],[Order-ID7]],"dddd")</f>
        <v>Monday</v>
      </c>
      <c r="N20">
        <f>MONTH(Table1[[#This Row],[Order-ID7]])</f>
        <v>1</v>
      </c>
      <c r="O20" t="str">
        <f>TEXT(Table1[[#This Row],[Order-ID7]],"mmmm")</f>
        <v>January</v>
      </c>
      <c r="P20">
        <f>ROUNDUP(Table1[[#This Row],[month]]/3,0)</f>
        <v>1</v>
      </c>
      <c r="Q20">
        <f>ROUNDUP(MONTH(Table1[[#This Row],[Order-ID7]])/3,0)</f>
        <v>1</v>
      </c>
      <c r="R20" t="str">
        <f>"Q"&amp;ROUNDUP(Table1[[#This Row],[month]]/3,0)</f>
        <v>Q1</v>
      </c>
      <c r="S20" t="str">
        <f>"Q"&amp;ROUNDUP(Table1[[#This Row],[month]]/3,0)</f>
        <v>Q1</v>
      </c>
      <c r="T20" t="str">
        <f>"Q"&amp;ROUNDUP(MONTH(Table1[[#This Row],[Order-ID7]])/3,0)</f>
        <v>Q1</v>
      </c>
    </row>
    <row r="21" spans="5:20" x14ac:dyDescent="0.3">
      <c r="E21">
        <v>17</v>
      </c>
      <c r="F21" t="s">
        <v>32</v>
      </c>
      <c r="G21" t="s">
        <v>40</v>
      </c>
      <c r="H21" t="s">
        <v>24</v>
      </c>
      <c r="I21" s="5">
        <v>7693</v>
      </c>
      <c r="J21">
        <v>87</v>
      </c>
      <c r="K21" s="6">
        <v>44943</v>
      </c>
      <c r="L21" s="5">
        <f>Table1[[#This Row],[Order-ID5]]*Table1[[#This Row],[Order-ID6]]</f>
        <v>669291</v>
      </c>
      <c r="M21" t="str">
        <f>TEXT(Table1[[#This Row],[Order-ID7]],"dddd")</f>
        <v>Tuesday</v>
      </c>
      <c r="N21">
        <f>MONTH(Table1[[#This Row],[Order-ID7]])</f>
        <v>1</v>
      </c>
      <c r="O21" t="str">
        <f>TEXT(Table1[[#This Row],[Order-ID7]],"mmmm")</f>
        <v>January</v>
      </c>
      <c r="P21">
        <f>ROUNDUP(Table1[[#This Row],[month]]/3,0)</f>
        <v>1</v>
      </c>
      <c r="Q21">
        <f>ROUNDUP(MONTH(Table1[[#This Row],[Order-ID7]])/3,0)</f>
        <v>1</v>
      </c>
      <c r="R21" t="str">
        <f>"Q"&amp;ROUNDUP(Table1[[#This Row],[month]]/3,0)</f>
        <v>Q1</v>
      </c>
      <c r="S21" t="str">
        <f>"Q"&amp;ROUNDUP(Table1[[#This Row],[month]]/3,0)</f>
        <v>Q1</v>
      </c>
      <c r="T21" t="str">
        <f>"Q"&amp;ROUNDUP(MONTH(Table1[[#This Row],[Order-ID7]])/3,0)</f>
        <v>Q1</v>
      </c>
    </row>
    <row r="22" spans="5:20" x14ac:dyDescent="0.3">
      <c r="E22">
        <v>18</v>
      </c>
      <c r="F22" t="s">
        <v>33</v>
      </c>
      <c r="G22" t="s">
        <v>39</v>
      </c>
      <c r="H22" t="s">
        <v>13</v>
      </c>
      <c r="I22" s="5">
        <v>15610</v>
      </c>
      <c r="J22">
        <v>339</v>
      </c>
      <c r="K22" s="6">
        <v>44944</v>
      </c>
      <c r="L22" s="5">
        <f>Table1[[#This Row],[Order-ID5]]*Table1[[#This Row],[Order-ID6]]</f>
        <v>5291790</v>
      </c>
      <c r="M22" t="str">
        <f>TEXT(Table1[[#This Row],[Order-ID7]],"dddd")</f>
        <v>Wednesday</v>
      </c>
      <c r="N22">
        <f>MONTH(Table1[[#This Row],[Order-ID7]])</f>
        <v>1</v>
      </c>
      <c r="O22" t="str">
        <f>TEXT(Table1[[#This Row],[Order-ID7]],"mmmm")</f>
        <v>January</v>
      </c>
      <c r="P22">
        <f>ROUNDUP(Table1[[#This Row],[month]]/3,0)</f>
        <v>1</v>
      </c>
      <c r="Q22">
        <f>ROUNDUP(MONTH(Table1[[#This Row],[Order-ID7]])/3,0)</f>
        <v>1</v>
      </c>
      <c r="R22" t="str">
        <f>"Q"&amp;ROUNDUP(Table1[[#This Row],[month]]/3,0)</f>
        <v>Q1</v>
      </c>
      <c r="S22" t="str">
        <f>"Q"&amp;ROUNDUP(Table1[[#This Row],[month]]/3,0)</f>
        <v>Q1</v>
      </c>
      <c r="T22" t="str">
        <f>"Q"&amp;ROUNDUP(MONTH(Table1[[#This Row],[Order-ID7]])/3,0)</f>
        <v>Q1</v>
      </c>
    </row>
    <row r="23" spans="5:20" x14ac:dyDescent="0.3">
      <c r="E23">
        <v>19</v>
      </c>
      <c r="F23" t="s">
        <v>30</v>
      </c>
      <c r="G23" t="s">
        <v>39</v>
      </c>
      <c r="H23" t="s">
        <v>15</v>
      </c>
      <c r="I23" s="5">
        <v>336</v>
      </c>
      <c r="J23">
        <v>144</v>
      </c>
      <c r="K23" s="6">
        <v>44945</v>
      </c>
      <c r="L23" s="5">
        <f>Table1[[#This Row],[Order-ID5]]*Table1[[#This Row],[Order-ID6]]</f>
        <v>48384</v>
      </c>
      <c r="M23" t="str">
        <f>TEXT(Table1[[#This Row],[Order-ID7]],"dddd")</f>
        <v>Thursday</v>
      </c>
      <c r="N23">
        <f>MONTH(Table1[[#This Row],[Order-ID7]])</f>
        <v>1</v>
      </c>
      <c r="O23" t="str">
        <f>TEXT(Table1[[#This Row],[Order-ID7]],"mmmm")</f>
        <v>January</v>
      </c>
      <c r="P23">
        <f>ROUNDUP(Table1[[#This Row],[month]]/3,0)</f>
        <v>1</v>
      </c>
      <c r="Q23">
        <f>ROUNDUP(MONTH(Table1[[#This Row],[Order-ID7]])/3,0)</f>
        <v>1</v>
      </c>
      <c r="R23" t="str">
        <f>"Q"&amp;ROUNDUP(Table1[[#This Row],[month]]/3,0)</f>
        <v>Q1</v>
      </c>
      <c r="S23" t="str">
        <f>"Q"&amp;ROUNDUP(Table1[[#This Row],[month]]/3,0)</f>
        <v>Q1</v>
      </c>
      <c r="T23" t="str">
        <f>"Q"&amp;ROUNDUP(MONTH(Table1[[#This Row],[Order-ID7]])/3,0)</f>
        <v>Q1</v>
      </c>
    </row>
    <row r="24" spans="5:20" x14ac:dyDescent="0.3">
      <c r="E24">
        <v>20</v>
      </c>
      <c r="F24" t="s">
        <v>28</v>
      </c>
      <c r="G24" t="s">
        <v>43</v>
      </c>
      <c r="H24" t="s">
        <v>13</v>
      </c>
      <c r="I24" s="5">
        <v>9443</v>
      </c>
      <c r="J24">
        <v>162</v>
      </c>
      <c r="K24" s="6">
        <v>44946</v>
      </c>
      <c r="L24" s="5">
        <f>Table1[[#This Row],[Order-ID5]]*Table1[[#This Row],[Order-ID6]]</f>
        <v>1529766</v>
      </c>
      <c r="M24" t="str">
        <f>TEXT(Table1[[#This Row],[Order-ID7]],"dddd")</f>
        <v>Friday</v>
      </c>
      <c r="N24">
        <f>MONTH(Table1[[#This Row],[Order-ID7]])</f>
        <v>1</v>
      </c>
      <c r="O24" t="str">
        <f>TEXT(Table1[[#This Row],[Order-ID7]],"mmmm")</f>
        <v>January</v>
      </c>
      <c r="P24">
        <f>ROUNDUP(Table1[[#This Row],[month]]/3,0)</f>
        <v>1</v>
      </c>
      <c r="Q24">
        <f>ROUNDUP(MONTH(Table1[[#This Row],[Order-ID7]])/3,0)</f>
        <v>1</v>
      </c>
      <c r="R24" t="str">
        <f>"Q"&amp;ROUNDUP(Table1[[#This Row],[month]]/3,0)</f>
        <v>Q1</v>
      </c>
      <c r="S24" t="str">
        <f>"Q"&amp;ROUNDUP(Table1[[#This Row],[month]]/3,0)</f>
        <v>Q1</v>
      </c>
      <c r="T24" t="str">
        <f>"Q"&amp;ROUNDUP(MONTH(Table1[[#This Row],[Order-ID7]])/3,0)</f>
        <v>Q1</v>
      </c>
    </row>
    <row r="25" spans="5:20" x14ac:dyDescent="0.3">
      <c r="E25">
        <v>21</v>
      </c>
      <c r="F25" t="s">
        <v>3</v>
      </c>
      <c r="G25" t="s">
        <v>39</v>
      </c>
      <c r="H25" t="s">
        <v>16</v>
      </c>
      <c r="I25" s="5">
        <v>8155</v>
      </c>
      <c r="J25">
        <v>90</v>
      </c>
      <c r="K25" s="6">
        <v>44947</v>
      </c>
      <c r="L25" s="5">
        <f>Table1[[#This Row],[Order-ID5]]*Table1[[#This Row],[Order-ID6]]</f>
        <v>733950</v>
      </c>
      <c r="M25" t="str">
        <f>TEXT(Table1[[#This Row],[Order-ID7]],"dddd")</f>
        <v>Saturday</v>
      </c>
      <c r="N25">
        <f>MONTH(Table1[[#This Row],[Order-ID7]])</f>
        <v>1</v>
      </c>
      <c r="O25" t="str">
        <f>TEXT(Table1[[#This Row],[Order-ID7]],"mmmm")</f>
        <v>January</v>
      </c>
      <c r="P25">
        <f>ROUNDUP(Table1[[#This Row],[month]]/3,0)</f>
        <v>1</v>
      </c>
      <c r="Q25">
        <f>ROUNDUP(MONTH(Table1[[#This Row],[Order-ID7]])/3,0)</f>
        <v>1</v>
      </c>
      <c r="R25" t="str">
        <f>"Q"&amp;ROUNDUP(Table1[[#This Row],[month]]/3,0)</f>
        <v>Q1</v>
      </c>
      <c r="S25" t="str">
        <f>"Q"&amp;ROUNDUP(Table1[[#This Row],[month]]/3,0)</f>
        <v>Q1</v>
      </c>
      <c r="T25" t="str">
        <f>"Q"&amp;ROUNDUP(MONTH(Table1[[#This Row],[Order-ID7]])/3,0)</f>
        <v>Q1</v>
      </c>
    </row>
    <row r="26" spans="5:20" x14ac:dyDescent="0.3">
      <c r="E26">
        <v>22</v>
      </c>
      <c r="F26" t="s">
        <v>29</v>
      </c>
      <c r="G26" t="s">
        <v>37</v>
      </c>
      <c r="H26" t="s">
        <v>16</v>
      </c>
      <c r="I26" s="5">
        <v>1701</v>
      </c>
      <c r="J26">
        <v>234</v>
      </c>
      <c r="K26" s="6">
        <v>44948</v>
      </c>
      <c r="L26" s="5">
        <f>Table1[[#This Row],[Order-ID5]]*Table1[[#This Row],[Order-ID6]]</f>
        <v>398034</v>
      </c>
      <c r="M26" t="str">
        <f>TEXT(Table1[[#This Row],[Order-ID7]],"dddd")</f>
        <v>Sunday</v>
      </c>
      <c r="N26">
        <f>MONTH(Table1[[#This Row],[Order-ID7]])</f>
        <v>1</v>
      </c>
      <c r="O26" t="str">
        <f>TEXT(Table1[[#This Row],[Order-ID7]],"mmmm")</f>
        <v>January</v>
      </c>
      <c r="P26">
        <f>ROUNDUP(Table1[[#This Row],[month]]/3,0)</f>
        <v>1</v>
      </c>
      <c r="Q26">
        <f>ROUNDUP(MONTH(Table1[[#This Row],[Order-ID7]])/3,0)</f>
        <v>1</v>
      </c>
      <c r="R26" t="str">
        <f>"Q"&amp;ROUNDUP(Table1[[#This Row],[month]]/3,0)</f>
        <v>Q1</v>
      </c>
      <c r="S26" t="str">
        <f>"Q"&amp;ROUNDUP(Table1[[#This Row],[month]]/3,0)</f>
        <v>Q1</v>
      </c>
      <c r="T26" t="str">
        <f>"Q"&amp;ROUNDUP(MONTH(Table1[[#This Row],[Order-ID7]])/3,0)</f>
        <v>Q1</v>
      </c>
    </row>
    <row r="27" spans="5:20" x14ac:dyDescent="0.3">
      <c r="E27">
        <v>23</v>
      </c>
      <c r="F27" t="s">
        <v>35</v>
      </c>
      <c r="G27" t="s">
        <v>37</v>
      </c>
      <c r="H27" t="s">
        <v>15</v>
      </c>
      <c r="I27" s="5">
        <v>2205</v>
      </c>
      <c r="J27">
        <v>141</v>
      </c>
      <c r="K27" s="6">
        <v>44949</v>
      </c>
      <c r="L27" s="5">
        <f>Table1[[#This Row],[Order-ID5]]*Table1[[#This Row],[Order-ID6]]</f>
        <v>310905</v>
      </c>
      <c r="M27" t="str">
        <f>TEXT(Table1[[#This Row],[Order-ID7]],"dddd")</f>
        <v>Monday</v>
      </c>
      <c r="N27">
        <f>MONTH(Table1[[#This Row],[Order-ID7]])</f>
        <v>1</v>
      </c>
      <c r="O27" t="str">
        <f>TEXT(Table1[[#This Row],[Order-ID7]],"mmmm")</f>
        <v>January</v>
      </c>
      <c r="P27">
        <f>ROUNDUP(Table1[[#This Row],[month]]/3,0)</f>
        <v>1</v>
      </c>
      <c r="Q27">
        <f>ROUNDUP(MONTH(Table1[[#This Row],[Order-ID7]])/3,0)</f>
        <v>1</v>
      </c>
      <c r="R27" t="str">
        <f>"Q"&amp;ROUNDUP(Table1[[#This Row],[month]]/3,0)</f>
        <v>Q1</v>
      </c>
      <c r="S27" t="str">
        <f>"Q"&amp;ROUNDUP(Table1[[#This Row],[month]]/3,0)</f>
        <v>Q1</v>
      </c>
      <c r="T27" t="str">
        <f>"Q"&amp;ROUNDUP(MONTH(Table1[[#This Row],[Order-ID7]])/3,0)</f>
        <v>Q1</v>
      </c>
    </row>
    <row r="28" spans="5:20" x14ac:dyDescent="0.3">
      <c r="E28">
        <v>24</v>
      </c>
      <c r="F28" t="s">
        <v>29</v>
      </c>
      <c r="G28" t="s">
        <v>40</v>
      </c>
      <c r="H28" t="s">
        <v>12</v>
      </c>
      <c r="I28" s="5">
        <v>1771</v>
      </c>
      <c r="J28">
        <v>204</v>
      </c>
      <c r="K28" s="6">
        <v>44950</v>
      </c>
      <c r="L28" s="5">
        <f>Table1[[#This Row],[Order-ID5]]*Table1[[#This Row],[Order-ID6]]</f>
        <v>361284</v>
      </c>
      <c r="M28" t="str">
        <f>TEXT(Table1[[#This Row],[Order-ID7]],"dddd")</f>
        <v>Tuesday</v>
      </c>
      <c r="N28">
        <f>MONTH(Table1[[#This Row],[Order-ID7]])</f>
        <v>1</v>
      </c>
      <c r="O28" t="str">
        <f>TEXT(Table1[[#This Row],[Order-ID7]],"mmmm")</f>
        <v>January</v>
      </c>
      <c r="P28">
        <f>ROUNDUP(Table1[[#This Row],[month]]/3,0)</f>
        <v>1</v>
      </c>
      <c r="Q28">
        <f>ROUNDUP(MONTH(Table1[[#This Row],[Order-ID7]])/3,0)</f>
        <v>1</v>
      </c>
      <c r="R28" t="str">
        <f>"Q"&amp;ROUNDUP(Table1[[#This Row],[month]]/3,0)</f>
        <v>Q1</v>
      </c>
      <c r="S28" t="str">
        <f>"Q"&amp;ROUNDUP(Table1[[#This Row],[month]]/3,0)</f>
        <v>Q1</v>
      </c>
      <c r="T28" t="str">
        <f>"Q"&amp;ROUNDUP(MONTH(Table1[[#This Row],[Order-ID7]])/3,0)</f>
        <v>Q1</v>
      </c>
    </row>
    <row r="29" spans="5:20" x14ac:dyDescent="0.3">
      <c r="E29">
        <v>25</v>
      </c>
      <c r="F29" t="s">
        <v>30</v>
      </c>
      <c r="G29" t="s">
        <v>45</v>
      </c>
      <c r="H29" t="s">
        <v>8</v>
      </c>
      <c r="I29" s="5">
        <v>2114</v>
      </c>
      <c r="J29">
        <v>186</v>
      </c>
      <c r="K29" s="6">
        <v>44951</v>
      </c>
      <c r="L29" s="5">
        <f>Table1[[#This Row],[Order-ID5]]*Table1[[#This Row],[Order-ID6]]</f>
        <v>393204</v>
      </c>
      <c r="M29" t="str">
        <f>TEXT(Table1[[#This Row],[Order-ID7]],"dddd")</f>
        <v>Wednesday</v>
      </c>
      <c r="N29">
        <f>MONTH(Table1[[#This Row],[Order-ID7]])</f>
        <v>1</v>
      </c>
      <c r="O29" t="str">
        <f>TEXT(Table1[[#This Row],[Order-ID7]],"mmmm")</f>
        <v>January</v>
      </c>
      <c r="P29">
        <f>ROUNDUP(Table1[[#This Row],[month]]/3,0)</f>
        <v>1</v>
      </c>
      <c r="Q29">
        <f>ROUNDUP(MONTH(Table1[[#This Row],[Order-ID7]])/3,0)</f>
        <v>1</v>
      </c>
      <c r="R29" t="str">
        <f>"Q"&amp;ROUNDUP(Table1[[#This Row],[month]]/3,0)</f>
        <v>Q1</v>
      </c>
      <c r="S29" t="str">
        <f>"Q"&amp;ROUNDUP(Table1[[#This Row],[month]]/3,0)</f>
        <v>Q1</v>
      </c>
      <c r="T29" t="str">
        <f>"Q"&amp;ROUNDUP(MONTH(Table1[[#This Row],[Order-ID7]])/3,0)</f>
        <v>Q1</v>
      </c>
    </row>
    <row r="30" spans="5:20" x14ac:dyDescent="0.3">
      <c r="E30">
        <v>26</v>
      </c>
      <c r="F30" t="s">
        <v>30</v>
      </c>
      <c r="G30" t="s">
        <v>38</v>
      </c>
      <c r="H30" t="s">
        <v>6</v>
      </c>
      <c r="I30" s="5">
        <v>10311</v>
      </c>
      <c r="J30">
        <v>231</v>
      </c>
      <c r="K30" s="6">
        <v>44952</v>
      </c>
      <c r="L30" s="5">
        <f>Table1[[#This Row],[Order-ID5]]*Table1[[#This Row],[Order-ID6]]</f>
        <v>2381841</v>
      </c>
      <c r="M30" t="str">
        <f>TEXT(Table1[[#This Row],[Order-ID7]],"dddd")</f>
        <v>Thursday</v>
      </c>
      <c r="N30">
        <f>MONTH(Table1[[#This Row],[Order-ID7]])</f>
        <v>1</v>
      </c>
      <c r="O30" t="str">
        <f>TEXT(Table1[[#This Row],[Order-ID7]],"mmmm")</f>
        <v>January</v>
      </c>
      <c r="P30">
        <f>ROUNDUP(Table1[[#This Row],[month]]/3,0)</f>
        <v>1</v>
      </c>
      <c r="Q30">
        <f>ROUNDUP(MONTH(Table1[[#This Row],[Order-ID7]])/3,0)</f>
        <v>1</v>
      </c>
      <c r="R30" t="str">
        <f>"Q"&amp;ROUNDUP(Table1[[#This Row],[month]]/3,0)</f>
        <v>Q1</v>
      </c>
      <c r="S30" t="str">
        <f>"Q"&amp;ROUNDUP(Table1[[#This Row],[month]]/3,0)</f>
        <v>Q1</v>
      </c>
      <c r="T30" t="str">
        <f>"Q"&amp;ROUNDUP(MONTH(Table1[[#This Row],[Order-ID7]])/3,0)</f>
        <v>Q1</v>
      </c>
    </row>
    <row r="31" spans="5:20" x14ac:dyDescent="0.3">
      <c r="E31">
        <v>27</v>
      </c>
      <c r="F31" t="s">
        <v>34</v>
      </c>
      <c r="G31" t="s">
        <v>43</v>
      </c>
      <c r="H31" t="s">
        <v>9</v>
      </c>
      <c r="I31" s="5">
        <v>21</v>
      </c>
      <c r="J31">
        <v>168</v>
      </c>
      <c r="K31" s="6">
        <v>44953</v>
      </c>
      <c r="L31" s="5">
        <f>Table1[[#This Row],[Order-ID5]]*Table1[[#This Row],[Order-ID6]]</f>
        <v>3528</v>
      </c>
      <c r="M31" t="str">
        <f>TEXT(Table1[[#This Row],[Order-ID7]],"dddd")</f>
        <v>Friday</v>
      </c>
      <c r="N31">
        <f>MONTH(Table1[[#This Row],[Order-ID7]])</f>
        <v>1</v>
      </c>
      <c r="O31" t="str">
        <f>TEXT(Table1[[#This Row],[Order-ID7]],"mmmm")</f>
        <v>January</v>
      </c>
      <c r="P31">
        <f>ROUNDUP(Table1[[#This Row],[month]]/3,0)</f>
        <v>1</v>
      </c>
      <c r="Q31">
        <f>ROUNDUP(MONTH(Table1[[#This Row],[Order-ID7]])/3,0)</f>
        <v>1</v>
      </c>
      <c r="R31" t="str">
        <f>"Q"&amp;ROUNDUP(Table1[[#This Row],[month]]/3,0)</f>
        <v>Q1</v>
      </c>
      <c r="S31" t="str">
        <f>"Q"&amp;ROUNDUP(Table1[[#This Row],[month]]/3,0)</f>
        <v>Q1</v>
      </c>
      <c r="T31" t="str">
        <f>"Q"&amp;ROUNDUP(MONTH(Table1[[#This Row],[Order-ID7]])/3,0)</f>
        <v>Q1</v>
      </c>
    </row>
    <row r="32" spans="5:20" x14ac:dyDescent="0.3">
      <c r="E32">
        <v>28</v>
      </c>
      <c r="F32" t="s">
        <v>35</v>
      </c>
      <c r="G32" t="s">
        <v>45</v>
      </c>
      <c r="H32" t="s">
        <v>13</v>
      </c>
      <c r="I32" s="5">
        <v>1974</v>
      </c>
      <c r="J32">
        <v>195</v>
      </c>
      <c r="K32" s="6">
        <v>44954</v>
      </c>
      <c r="L32" s="5">
        <f>Table1[[#This Row],[Order-ID5]]*Table1[[#This Row],[Order-ID6]]</f>
        <v>384930</v>
      </c>
      <c r="M32" t="str">
        <f>TEXT(Table1[[#This Row],[Order-ID7]],"dddd")</f>
        <v>Saturday</v>
      </c>
      <c r="N32">
        <f>MONTH(Table1[[#This Row],[Order-ID7]])</f>
        <v>1</v>
      </c>
      <c r="O32" t="str">
        <f>TEXT(Table1[[#This Row],[Order-ID7]],"mmmm")</f>
        <v>January</v>
      </c>
      <c r="P32">
        <f>ROUNDUP(Table1[[#This Row],[month]]/3,0)</f>
        <v>1</v>
      </c>
      <c r="Q32">
        <f>ROUNDUP(MONTH(Table1[[#This Row],[Order-ID7]])/3,0)</f>
        <v>1</v>
      </c>
      <c r="R32" t="str">
        <f>"Q"&amp;ROUNDUP(Table1[[#This Row],[month]]/3,0)</f>
        <v>Q1</v>
      </c>
      <c r="S32" t="str">
        <f>"Q"&amp;ROUNDUP(Table1[[#This Row],[month]]/3,0)</f>
        <v>Q1</v>
      </c>
      <c r="T32" t="str">
        <f>"Q"&amp;ROUNDUP(MONTH(Table1[[#This Row],[Order-ID7]])/3,0)</f>
        <v>Q1</v>
      </c>
    </row>
    <row r="33" spans="5:20" x14ac:dyDescent="0.3">
      <c r="E33">
        <v>29</v>
      </c>
      <c r="F33" t="s">
        <v>33</v>
      </c>
      <c r="G33" t="s">
        <v>38</v>
      </c>
      <c r="H33" t="s">
        <v>16</v>
      </c>
      <c r="I33" s="5">
        <v>6314</v>
      </c>
      <c r="J33">
        <v>15</v>
      </c>
      <c r="K33" s="6">
        <v>44955</v>
      </c>
      <c r="L33" s="5">
        <f>Table1[[#This Row],[Order-ID5]]*Table1[[#This Row],[Order-ID6]]</f>
        <v>94710</v>
      </c>
      <c r="M33" t="str">
        <f>TEXT(Table1[[#This Row],[Order-ID7]],"dddd")</f>
        <v>Sunday</v>
      </c>
      <c r="N33">
        <f>MONTH(Table1[[#This Row],[Order-ID7]])</f>
        <v>1</v>
      </c>
      <c r="O33" t="str">
        <f>TEXT(Table1[[#This Row],[Order-ID7]],"mmmm")</f>
        <v>January</v>
      </c>
      <c r="P33">
        <f>ROUNDUP(Table1[[#This Row],[month]]/3,0)</f>
        <v>1</v>
      </c>
      <c r="Q33">
        <f>ROUNDUP(MONTH(Table1[[#This Row],[Order-ID7]])/3,0)</f>
        <v>1</v>
      </c>
      <c r="R33" t="str">
        <f>"Q"&amp;ROUNDUP(Table1[[#This Row],[month]]/3,0)</f>
        <v>Q1</v>
      </c>
      <c r="S33" t="str">
        <f>"Q"&amp;ROUNDUP(Table1[[#This Row],[month]]/3,0)</f>
        <v>Q1</v>
      </c>
      <c r="T33" t="str">
        <f>"Q"&amp;ROUNDUP(MONTH(Table1[[#This Row],[Order-ID7]])/3,0)</f>
        <v>Q1</v>
      </c>
    </row>
    <row r="34" spans="5:20" x14ac:dyDescent="0.3">
      <c r="E34">
        <v>30</v>
      </c>
      <c r="F34" t="s">
        <v>35</v>
      </c>
      <c r="G34" t="s">
        <v>40</v>
      </c>
      <c r="H34" t="s">
        <v>16</v>
      </c>
      <c r="I34" s="5">
        <v>4683</v>
      </c>
      <c r="J34">
        <v>30</v>
      </c>
      <c r="K34" s="6">
        <v>44956</v>
      </c>
      <c r="L34" s="5">
        <f>Table1[[#This Row],[Order-ID5]]*Table1[[#This Row],[Order-ID6]]</f>
        <v>140490</v>
      </c>
      <c r="M34" t="str">
        <f>TEXT(Table1[[#This Row],[Order-ID7]],"dddd")</f>
        <v>Monday</v>
      </c>
      <c r="N34">
        <f>MONTH(Table1[[#This Row],[Order-ID7]])</f>
        <v>1</v>
      </c>
      <c r="O34" t="str">
        <f>TEXT(Table1[[#This Row],[Order-ID7]],"mmmm")</f>
        <v>January</v>
      </c>
      <c r="P34">
        <f>ROUNDUP(Table1[[#This Row],[month]]/3,0)</f>
        <v>1</v>
      </c>
      <c r="Q34">
        <f>ROUNDUP(MONTH(Table1[[#This Row],[Order-ID7]])/3,0)</f>
        <v>1</v>
      </c>
      <c r="R34" t="str">
        <f>"Q"&amp;ROUNDUP(Table1[[#This Row],[month]]/3,0)</f>
        <v>Q1</v>
      </c>
      <c r="S34" t="str">
        <f>"Q"&amp;ROUNDUP(Table1[[#This Row],[month]]/3,0)</f>
        <v>Q1</v>
      </c>
      <c r="T34" t="str">
        <f>"Q"&amp;ROUNDUP(MONTH(Table1[[#This Row],[Order-ID7]])/3,0)</f>
        <v>Q1</v>
      </c>
    </row>
    <row r="35" spans="5:20" x14ac:dyDescent="0.3">
      <c r="E35">
        <v>31</v>
      </c>
      <c r="F35" t="s">
        <v>30</v>
      </c>
      <c r="G35" t="s">
        <v>40</v>
      </c>
      <c r="H35" t="s">
        <v>17</v>
      </c>
      <c r="I35" s="5">
        <v>6398</v>
      </c>
      <c r="J35">
        <v>102</v>
      </c>
      <c r="K35" s="6">
        <v>44957</v>
      </c>
      <c r="L35" s="5">
        <f>Table1[[#This Row],[Order-ID5]]*Table1[[#This Row],[Order-ID6]]</f>
        <v>652596</v>
      </c>
      <c r="M35" t="str">
        <f>TEXT(Table1[[#This Row],[Order-ID7]],"dddd")</f>
        <v>Tuesday</v>
      </c>
      <c r="N35">
        <f>MONTH(Table1[[#This Row],[Order-ID7]])</f>
        <v>1</v>
      </c>
      <c r="O35" t="str">
        <f>TEXT(Table1[[#This Row],[Order-ID7]],"mmmm")</f>
        <v>January</v>
      </c>
      <c r="P35">
        <f>ROUNDUP(Table1[[#This Row],[month]]/3,0)</f>
        <v>1</v>
      </c>
      <c r="Q35">
        <f>ROUNDUP(MONTH(Table1[[#This Row],[Order-ID7]])/3,0)</f>
        <v>1</v>
      </c>
      <c r="R35" t="str">
        <f>"Q"&amp;ROUNDUP(Table1[[#This Row],[month]]/3,0)</f>
        <v>Q1</v>
      </c>
      <c r="S35" t="str">
        <f>"Q"&amp;ROUNDUP(Table1[[#This Row],[month]]/3,0)</f>
        <v>Q1</v>
      </c>
      <c r="T35" t="str">
        <f>"Q"&amp;ROUNDUP(MONTH(Table1[[#This Row],[Order-ID7]])/3,0)</f>
        <v>Q1</v>
      </c>
    </row>
    <row r="36" spans="5:20" x14ac:dyDescent="0.3">
      <c r="E36">
        <v>32</v>
      </c>
      <c r="F36" t="s">
        <v>28</v>
      </c>
      <c r="G36" t="s">
        <v>45</v>
      </c>
      <c r="H36" t="s">
        <v>12</v>
      </c>
      <c r="I36" s="5">
        <v>553</v>
      </c>
      <c r="J36">
        <v>15</v>
      </c>
      <c r="K36" s="6">
        <v>44958</v>
      </c>
      <c r="L36" s="5">
        <f>Table1[[#This Row],[Order-ID5]]*Table1[[#This Row],[Order-ID6]]</f>
        <v>8295</v>
      </c>
      <c r="M36" t="str">
        <f>TEXT(Table1[[#This Row],[Order-ID7]],"dddd")</f>
        <v>Wednesday</v>
      </c>
      <c r="N36">
        <f>MONTH(Table1[[#This Row],[Order-ID7]])</f>
        <v>2</v>
      </c>
      <c r="O36" t="str">
        <f>TEXT(Table1[[#This Row],[Order-ID7]],"mmmm")</f>
        <v>February</v>
      </c>
      <c r="P36">
        <f>ROUNDUP(Table1[[#This Row],[month]]/3,0)</f>
        <v>1</v>
      </c>
      <c r="Q36">
        <f>ROUNDUP(MONTH(Table1[[#This Row],[Order-ID7]])/3,0)</f>
        <v>1</v>
      </c>
      <c r="R36" t="str">
        <f>"Q"&amp;ROUNDUP(Table1[[#This Row],[month]]/3,0)</f>
        <v>Q1</v>
      </c>
      <c r="S36" t="str">
        <f>"Q"&amp;ROUNDUP(Table1[[#This Row],[month]]/3,0)</f>
        <v>Q1</v>
      </c>
      <c r="T36" t="str">
        <f>"Q"&amp;ROUNDUP(MONTH(Table1[[#This Row],[Order-ID7]])/3,0)</f>
        <v>Q1</v>
      </c>
    </row>
    <row r="37" spans="5:20" x14ac:dyDescent="0.3">
      <c r="E37">
        <v>33</v>
      </c>
      <c r="F37" t="s">
        <v>29</v>
      </c>
      <c r="G37" t="s">
        <v>43</v>
      </c>
      <c r="H37" t="s">
        <v>23</v>
      </c>
      <c r="I37" s="5">
        <v>7021</v>
      </c>
      <c r="J37">
        <v>183</v>
      </c>
      <c r="K37" s="6">
        <v>44959</v>
      </c>
      <c r="L37" s="5">
        <f>Table1[[#This Row],[Order-ID5]]*Table1[[#This Row],[Order-ID6]]</f>
        <v>1284843</v>
      </c>
      <c r="M37" t="str">
        <f>TEXT(Table1[[#This Row],[Order-ID7]],"dddd")</f>
        <v>Thursday</v>
      </c>
      <c r="N37">
        <f>MONTH(Table1[[#This Row],[Order-ID7]])</f>
        <v>2</v>
      </c>
      <c r="O37" t="str">
        <f>TEXT(Table1[[#This Row],[Order-ID7]],"mmmm")</f>
        <v>February</v>
      </c>
      <c r="P37">
        <f>ROUNDUP(Table1[[#This Row],[month]]/3,0)</f>
        <v>1</v>
      </c>
      <c r="Q37">
        <f>ROUNDUP(MONTH(Table1[[#This Row],[Order-ID7]])/3,0)</f>
        <v>1</v>
      </c>
      <c r="R37" t="str">
        <f>"Q"&amp;ROUNDUP(Table1[[#This Row],[month]]/3,0)</f>
        <v>Q1</v>
      </c>
      <c r="S37" t="str">
        <f>"Q"&amp;ROUNDUP(Table1[[#This Row],[month]]/3,0)</f>
        <v>Q1</v>
      </c>
      <c r="T37" t="str">
        <f>"Q"&amp;ROUNDUP(MONTH(Table1[[#This Row],[Order-ID7]])/3,0)</f>
        <v>Q1</v>
      </c>
    </row>
    <row r="38" spans="5:20" x14ac:dyDescent="0.3">
      <c r="E38">
        <v>34</v>
      </c>
      <c r="F38" t="s">
        <v>36</v>
      </c>
      <c r="G38" t="s">
        <v>43</v>
      </c>
      <c r="H38" t="s">
        <v>15</v>
      </c>
      <c r="I38" s="5">
        <v>5817</v>
      </c>
      <c r="J38">
        <v>12</v>
      </c>
      <c r="K38" s="6">
        <v>44960</v>
      </c>
      <c r="L38" s="5">
        <f>Table1[[#This Row],[Order-ID5]]*Table1[[#This Row],[Order-ID6]]</f>
        <v>69804</v>
      </c>
      <c r="M38" t="str">
        <f>TEXT(Table1[[#This Row],[Order-ID7]],"dddd")</f>
        <v>Friday</v>
      </c>
      <c r="N38">
        <f>MONTH(Table1[[#This Row],[Order-ID7]])</f>
        <v>2</v>
      </c>
      <c r="O38" t="str">
        <f>TEXT(Table1[[#This Row],[Order-ID7]],"mmmm")</f>
        <v>February</v>
      </c>
      <c r="P38">
        <f>ROUNDUP(Table1[[#This Row],[month]]/3,0)</f>
        <v>1</v>
      </c>
      <c r="Q38">
        <f>ROUNDUP(MONTH(Table1[[#This Row],[Order-ID7]])/3,0)</f>
        <v>1</v>
      </c>
      <c r="R38" t="str">
        <f>"Q"&amp;ROUNDUP(Table1[[#This Row],[month]]/3,0)</f>
        <v>Q1</v>
      </c>
      <c r="S38" t="str">
        <f>"Q"&amp;ROUNDUP(Table1[[#This Row],[month]]/3,0)</f>
        <v>Q1</v>
      </c>
      <c r="T38" t="str">
        <f>"Q"&amp;ROUNDUP(MONTH(Table1[[#This Row],[Order-ID7]])/3,0)</f>
        <v>Q1</v>
      </c>
    </row>
    <row r="39" spans="5:20" x14ac:dyDescent="0.3">
      <c r="E39">
        <v>35</v>
      </c>
      <c r="F39" t="s">
        <v>30</v>
      </c>
      <c r="G39" t="s">
        <v>43</v>
      </c>
      <c r="H39" t="s">
        <v>7</v>
      </c>
      <c r="I39" s="5">
        <v>3976</v>
      </c>
      <c r="J39">
        <v>72</v>
      </c>
      <c r="K39" s="6">
        <v>44961</v>
      </c>
      <c r="L39" s="5">
        <f>Table1[[#This Row],[Order-ID5]]*Table1[[#This Row],[Order-ID6]]</f>
        <v>286272</v>
      </c>
      <c r="M39" t="str">
        <f>TEXT(Table1[[#This Row],[Order-ID7]],"dddd")</f>
        <v>Saturday</v>
      </c>
      <c r="N39">
        <f>MONTH(Table1[[#This Row],[Order-ID7]])</f>
        <v>2</v>
      </c>
      <c r="O39" t="str">
        <f>TEXT(Table1[[#This Row],[Order-ID7]],"mmmm")</f>
        <v>February</v>
      </c>
      <c r="P39">
        <f>ROUNDUP(Table1[[#This Row],[month]]/3,0)</f>
        <v>1</v>
      </c>
      <c r="Q39">
        <f>ROUNDUP(MONTH(Table1[[#This Row],[Order-ID7]])/3,0)</f>
        <v>1</v>
      </c>
      <c r="R39" t="str">
        <f>"Q"&amp;ROUNDUP(Table1[[#This Row],[month]]/3,0)</f>
        <v>Q1</v>
      </c>
      <c r="S39" t="str">
        <f>"Q"&amp;ROUNDUP(Table1[[#This Row],[month]]/3,0)</f>
        <v>Q1</v>
      </c>
      <c r="T39" t="str">
        <f>"Q"&amp;ROUNDUP(MONTH(Table1[[#This Row],[Order-ID7]])/3,0)</f>
        <v>Q1</v>
      </c>
    </row>
    <row r="40" spans="5:20" x14ac:dyDescent="0.3">
      <c r="E40">
        <v>36</v>
      </c>
      <c r="F40" t="s">
        <v>32</v>
      </c>
      <c r="G40" t="s">
        <v>37</v>
      </c>
      <c r="H40" t="s">
        <v>20</v>
      </c>
      <c r="I40" s="5">
        <v>1134</v>
      </c>
      <c r="J40">
        <v>282</v>
      </c>
      <c r="K40" s="6">
        <v>44962</v>
      </c>
      <c r="L40" s="5">
        <f>Table1[[#This Row],[Order-ID5]]*Table1[[#This Row],[Order-ID6]]</f>
        <v>319788</v>
      </c>
      <c r="M40" t="str">
        <f>TEXT(Table1[[#This Row],[Order-ID7]],"dddd")</f>
        <v>Sunday</v>
      </c>
      <c r="N40">
        <f>MONTH(Table1[[#This Row],[Order-ID7]])</f>
        <v>2</v>
      </c>
      <c r="O40" t="str">
        <f>TEXT(Table1[[#This Row],[Order-ID7]],"mmmm")</f>
        <v>February</v>
      </c>
      <c r="P40">
        <f>ROUNDUP(Table1[[#This Row],[month]]/3,0)</f>
        <v>1</v>
      </c>
      <c r="Q40">
        <f>ROUNDUP(MONTH(Table1[[#This Row],[Order-ID7]])/3,0)</f>
        <v>1</v>
      </c>
      <c r="R40" t="str">
        <f>"Q"&amp;ROUNDUP(Table1[[#This Row],[month]]/3,0)</f>
        <v>Q1</v>
      </c>
      <c r="S40" t="str">
        <f>"Q"&amp;ROUNDUP(Table1[[#This Row],[month]]/3,0)</f>
        <v>Q1</v>
      </c>
      <c r="T40" t="str">
        <f>"Q"&amp;ROUNDUP(MONTH(Table1[[#This Row],[Order-ID7]])/3,0)</f>
        <v>Q1</v>
      </c>
    </row>
    <row r="41" spans="5:20" x14ac:dyDescent="0.3">
      <c r="E41">
        <v>37</v>
      </c>
      <c r="F41" t="s">
        <v>28</v>
      </c>
      <c r="G41" t="s">
        <v>43</v>
      </c>
      <c r="H41" t="s">
        <v>21</v>
      </c>
      <c r="I41" s="5">
        <v>6027</v>
      </c>
      <c r="J41">
        <v>144</v>
      </c>
      <c r="K41" s="6">
        <v>44963</v>
      </c>
      <c r="L41" s="5">
        <f>Table1[[#This Row],[Order-ID5]]*Table1[[#This Row],[Order-ID6]]</f>
        <v>867888</v>
      </c>
      <c r="M41" t="str">
        <f>TEXT(Table1[[#This Row],[Order-ID7]],"dddd")</f>
        <v>Monday</v>
      </c>
      <c r="N41">
        <f>MONTH(Table1[[#This Row],[Order-ID7]])</f>
        <v>2</v>
      </c>
      <c r="O41" t="str">
        <f>TEXT(Table1[[#This Row],[Order-ID7]],"mmmm")</f>
        <v>February</v>
      </c>
      <c r="P41">
        <f>ROUNDUP(Table1[[#This Row],[month]]/3,0)</f>
        <v>1</v>
      </c>
      <c r="Q41">
        <f>ROUNDUP(MONTH(Table1[[#This Row],[Order-ID7]])/3,0)</f>
        <v>1</v>
      </c>
      <c r="R41" t="str">
        <f>"Q"&amp;ROUNDUP(Table1[[#This Row],[month]]/3,0)</f>
        <v>Q1</v>
      </c>
      <c r="S41" t="str">
        <f>"Q"&amp;ROUNDUP(Table1[[#This Row],[month]]/3,0)</f>
        <v>Q1</v>
      </c>
      <c r="T41" t="str">
        <f>"Q"&amp;ROUNDUP(MONTH(Table1[[#This Row],[Order-ID7]])/3,0)</f>
        <v>Q1</v>
      </c>
    </row>
    <row r="42" spans="5:20" x14ac:dyDescent="0.3">
      <c r="E42">
        <v>38</v>
      </c>
      <c r="F42" t="s">
        <v>32</v>
      </c>
      <c r="G42" t="s">
        <v>40</v>
      </c>
      <c r="H42" t="s">
        <v>9</v>
      </c>
      <c r="I42" s="5">
        <v>1904</v>
      </c>
      <c r="J42">
        <v>405</v>
      </c>
      <c r="K42" s="6">
        <v>44964</v>
      </c>
      <c r="L42" s="5">
        <f>Table1[[#This Row],[Order-ID5]]*Table1[[#This Row],[Order-ID6]]</f>
        <v>771120</v>
      </c>
      <c r="M42" t="str">
        <f>TEXT(Table1[[#This Row],[Order-ID7]],"dddd")</f>
        <v>Tuesday</v>
      </c>
      <c r="N42">
        <f>MONTH(Table1[[#This Row],[Order-ID7]])</f>
        <v>2</v>
      </c>
      <c r="O42" t="str">
        <f>TEXT(Table1[[#This Row],[Order-ID7]],"mmmm")</f>
        <v>February</v>
      </c>
      <c r="P42">
        <f>ROUNDUP(Table1[[#This Row],[month]]/3,0)</f>
        <v>1</v>
      </c>
      <c r="Q42">
        <f>ROUNDUP(MONTH(Table1[[#This Row],[Order-ID7]])/3,0)</f>
        <v>1</v>
      </c>
      <c r="R42" t="str">
        <f>"Q"&amp;ROUNDUP(Table1[[#This Row],[month]]/3,0)</f>
        <v>Q1</v>
      </c>
      <c r="S42" t="str">
        <f>"Q"&amp;ROUNDUP(Table1[[#This Row],[month]]/3,0)</f>
        <v>Q1</v>
      </c>
      <c r="T42" t="str">
        <f>"Q"&amp;ROUNDUP(MONTH(Table1[[#This Row],[Order-ID7]])/3,0)</f>
        <v>Q1</v>
      </c>
    </row>
    <row r="43" spans="5:20" x14ac:dyDescent="0.3">
      <c r="E43">
        <v>39</v>
      </c>
      <c r="F43" t="s">
        <v>31</v>
      </c>
      <c r="G43" t="s">
        <v>39</v>
      </c>
      <c r="H43" t="s">
        <v>25</v>
      </c>
      <c r="I43" s="5">
        <v>3262</v>
      </c>
      <c r="J43">
        <v>75</v>
      </c>
      <c r="K43" s="6">
        <v>44965</v>
      </c>
      <c r="L43" s="5">
        <f>Table1[[#This Row],[Order-ID5]]*Table1[[#This Row],[Order-ID6]]</f>
        <v>244650</v>
      </c>
      <c r="M43" t="str">
        <f>TEXT(Table1[[#This Row],[Order-ID7]],"dddd")</f>
        <v>Wednesday</v>
      </c>
      <c r="N43">
        <f>MONTH(Table1[[#This Row],[Order-ID7]])</f>
        <v>2</v>
      </c>
      <c r="O43" t="str">
        <f>TEXT(Table1[[#This Row],[Order-ID7]],"mmmm")</f>
        <v>February</v>
      </c>
      <c r="P43">
        <f>ROUNDUP(Table1[[#This Row],[month]]/3,0)</f>
        <v>1</v>
      </c>
      <c r="Q43">
        <f>ROUNDUP(MONTH(Table1[[#This Row],[Order-ID7]])/3,0)</f>
        <v>1</v>
      </c>
      <c r="R43" t="str">
        <f>"Q"&amp;ROUNDUP(Table1[[#This Row],[month]]/3,0)</f>
        <v>Q1</v>
      </c>
      <c r="S43" t="str">
        <f>"Q"&amp;ROUNDUP(Table1[[#This Row],[month]]/3,0)</f>
        <v>Q1</v>
      </c>
      <c r="T43" t="str">
        <f>"Q"&amp;ROUNDUP(MONTH(Table1[[#This Row],[Order-ID7]])/3,0)</f>
        <v>Q1</v>
      </c>
    </row>
    <row r="44" spans="5:20" x14ac:dyDescent="0.3">
      <c r="E44">
        <v>40</v>
      </c>
      <c r="F44" t="s">
        <v>36</v>
      </c>
      <c r="G44" t="s">
        <v>39</v>
      </c>
      <c r="H44" t="s">
        <v>20</v>
      </c>
      <c r="I44" s="5">
        <v>2289</v>
      </c>
      <c r="J44">
        <v>135</v>
      </c>
      <c r="K44" s="6">
        <v>44966</v>
      </c>
      <c r="L44" s="5">
        <f>Table1[[#This Row],[Order-ID5]]*Table1[[#This Row],[Order-ID6]]</f>
        <v>309015</v>
      </c>
      <c r="M44" t="str">
        <f>TEXT(Table1[[#This Row],[Order-ID7]],"dddd")</f>
        <v>Thursday</v>
      </c>
      <c r="N44">
        <f>MONTH(Table1[[#This Row],[Order-ID7]])</f>
        <v>2</v>
      </c>
      <c r="O44" t="str">
        <f>TEXT(Table1[[#This Row],[Order-ID7]],"mmmm")</f>
        <v>February</v>
      </c>
      <c r="P44">
        <f>ROUNDUP(Table1[[#This Row],[month]]/3,0)</f>
        <v>1</v>
      </c>
      <c r="Q44">
        <f>ROUNDUP(MONTH(Table1[[#This Row],[Order-ID7]])/3,0)</f>
        <v>1</v>
      </c>
      <c r="R44" t="str">
        <f>"Q"&amp;ROUNDUP(Table1[[#This Row],[month]]/3,0)</f>
        <v>Q1</v>
      </c>
      <c r="S44" t="str">
        <f>"Q"&amp;ROUNDUP(Table1[[#This Row],[month]]/3,0)</f>
        <v>Q1</v>
      </c>
      <c r="T44" t="str">
        <f>"Q"&amp;ROUNDUP(MONTH(Table1[[#This Row],[Order-ID7]])/3,0)</f>
        <v>Q1</v>
      </c>
    </row>
    <row r="45" spans="5:20" x14ac:dyDescent="0.3">
      <c r="E45">
        <v>41</v>
      </c>
      <c r="F45" t="s">
        <v>33</v>
      </c>
      <c r="G45" t="s">
        <v>39</v>
      </c>
      <c r="H45" t="s">
        <v>20</v>
      </c>
      <c r="I45" s="5">
        <v>6986</v>
      </c>
      <c r="J45">
        <v>21</v>
      </c>
      <c r="K45" s="6">
        <v>44967</v>
      </c>
      <c r="L45" s="5">
        <f>Table1[[#This Row],[Order-ID5]]*Table1[[#This Row],[Order-ID6]]</f>
        <v>146706</v>
      </c>
      <c r="M45" t="str">
        <f>TEXT(Table1[[#This Row],[Order-ID7]],"dddd")</f>
        <v>Friday</v>
      </c>
      <c r="N45">
        <f>MONTH(Table1[[#This Row],[Order-ID7]])</f>
        <v>2</v>
      </c>
      <c r="O45" t="str">
        <f>TEXT(Table1[[#This Row],[Order-ID7]],"mmmm")</f>
        <v>February</v>
      </c>
      <c r="P45">
        <f>ROUNDUP(Table1[[#This Row],[month]]/3,0)</f>
        <v>1</v>
      </c>
      <c r="Q45">
        <f>ROUNDUP(MONTH(Table1[[#This Row],[Order-ID7]])/3,0)</f>
        <v>1</v>
      </c>
      <c r="R45" t="str">
        <f>"Q"&amp;ROUNDUP(Table1[[#This Row],[month]]/3,0)</f>
        <v>Q1</v>
      </c>
      <c r="S45" t="str">
        <f>"Q"&amp;ROUNDUP(Table1[[#This Row],[month]]/3,0)</f>
        <v>Q1</v>
      </c>
      <c r="T45" t="str">
        <f>"Q"&amp;ROUNDUP(MONTH(Table1[[#This Row],[Order-ID7]])/3,0)</f>
        <v>Q1</v>
      </c>
    </row>
    <row r="46" spans="5:20" x14ac:dyDescent="0.3">
      <c r="E46">
        <v>42</v>
      </c>
      <c r="F46" t="s">
        <v>28</v>
      </c>
      <c r="G46" t="s">
        <v>37</v>
      </c>
      <c r="H46" t="s">
        <v>16</v>
      </c>
      <c r="I46" s="5">
        <v>4417</v>
      </c>
      <c r="J46">
        <v>153</v>
      </c>
      <c r="K46" s="6">
        <v>44968</v>
      </c>
      <c r="L46" s="5">
        <f>Table1[[#This Row],[Order-ID5]]*Table1[[#This Row],[Order-ID6]]</f>
        <v>675801</v>
      </c>
      <c r="M46" t="str">
        <f>TEXT(Table1[[#This Row],[Order-ID7]],"dddd")</f>
        <v>Saturday</v>
      </c>
      <c r="N46">
        <f>MONTH(Table1[[#This Row],[Order-ID7]])</f>
        <v>2</v>
      </c>
      <c r="O46" t="str">
        <f>TEXT(Table1[[#This Row],[Order-ID7]],"mmmm")</f>
        <v>February</v>
      </c>
      <c r="P46">
        <f>ROUNDUP(Table1[[#This Row],[month]]/3,0)</f>
        <v>1</v>
      </c>
      <c r="Q46">
        <f>ROUNDUP(MONTH(Table1[[#This Row],[Order-ID7]])/3,0)</f>
        <v>1</v>
      </c>
      <c r="R46" t="str">
        <f>"Q"&amp;ROUNDUP(Table1[[#This Row],[month]]/3,0)</f>
        <v>Q1</v>
      </c>
      <c r="S46" t="str">
        <f>"Q"&amp;ROUNDUP(Table1[[#This Row],[month]]/3,0)</f>
        <v>Q1</v>
      </c>
      <c r="T46" t="str">
        <f>"Q"&amp;ROUNDUP(MONTH(Table1[[#This Row],[Order-ID7]])/3,0)</f>
        <v>Q1</v>
      </c>
    </row>
    <row r="47" spans="5:20" x14ac:dyDescent="0.3">
      <c r="E47">
        <v>43</v>
      </c>
      <c r="F47" t="s">
        <v>32</v>
      </c>
      <c r="G47" t="s">
        <v>39</v>
      </c>
      <c r="H47" t="s">
        <v>8</v>
      </c>
      <c r="I47" s="5">
        <v>1442</v>
      </c>
      <c r="J47">
        <v>15</v>
      </c>
      <c r="K47" s="6">
        <v>44969</v>
      </c>
      <c r="L47" s="5">
        <f>Table1[[#This Row],[Order-ID5]]*Table1[[#This Row],[Order-ID6]]</f>
        <v>21630</v>
      </c>
      <c r="M47" t="str">
        <f>TEXT(Table1[[#This Row],[Order-ID7]],"dddd")</f>
        <v>Sunday</v>
      </c>
      <c r="N47">
        <f>MONTH(Table1[[#This Row],[Order-ID7]])</f>
        <v>2</v>
      </c>
      <c r="O47" t="str">
        <f>TEXT(Table1[[#This Row],[Order-ID7]],"mmmm")</f>
        <v>February</v>
      </c>
      <c r="P47">
        <f>ROUNDUP(Table1[[#This Row],[month]]/3,0)</f>
        <v>1</v>
      </c>
      <c r="Q47">
        <f>ROUNDUP(MONTH(Table1[[#This Row],[Order-ID7]])/3,0)</f>
        <v>1</v>
      </c>
      <c r="R47" t="str">
        <f>"Q"&amp;ROUNDUP(Table1[[#This Row],[month]]/3,0)</f>
        <v>Q1</v>
      </c>
      <c r="S47" t="str">
        <f>"Q"&amp;ROUNDUP(Table1[[#This Row],[month]]/3,0)</f>
        <v>Q1</v>
      </c>
      <c r="T47" t="str">
        <f>"Q"&amp;ROUNDUP(MONTH(Table1[[#This Row],[Order-ID7]])/3,0)</f>
        <v>Q1</v>
      </c>
    </row>
    <row r="48" spans="5:20" x14ac:dyDescent="0.3">
      <c r="E48">
        <v>44</v>
      </c>
      <c r="F48" t="s">
        <v>34</v>
      </c>
      <c r="G48" t="s">
        <v>45</v>
      </c>
      <c r="H48" t="s">
        <v>7</v>
      </c>
      <c r="I48" s="5">
        <v>2415</v>
      </c>
      <c r="J48">
        <v>255</v>
      </c>
      <c r="K48" s="6">
        <v>44970</v>
      </c>
      <c r="L48" s="5">
        <f>Table1[[#This Row],[Order-ID5]]*Table1[[#This Row],[Order-ID6]]</f>
        <v>615825</v>
      </c>
      <c r="M48" t="str">
        <f>TEXT(Table1[[#This Row],[Order-ID7]],"dddd")</f>
        <v>Monday</v>
      </c>
      <c r="N48">
        <f>MONTH(Table1[[#This Row],[Order-ID7]])</f>
        <v>2</v>
      </c>
      <c r="O48" t="str">
        <f>TEXT(Table1[[#This Row],[Order-ID7]],"mmmm")</f>
        <v>February</v>
      </c>
      <c r="P48">
        <f>ROUNDUP(Table1[[#This Row],[month]]/3,0)</f>
        <v>1</v>
      </c>
      <c r="Q48">
        <f>ROUNDUP(MONTH(Table1[[#This Row],[Order-ID7]])/3,0)</f>
        <v>1</v>
      </c>
      <c r="R48" t="str">
        <f>"Q"&amp;ROUNDUP(Table1[[#This Row],[month]]/3,0)</f>
        <v>Q1</v>
      </c>
      <c r="S48" t="str">
        <f>"Q"&amp;ROUNDUP(Table1[[#This Row],[month]]/3,0)</f>
        <v>Q1</v>
      </c>
      <c r="T48" t="str">
        <f>"Q"&amp;ROUNDUP(MONTH(Table1[[#This Row],[Order-ID7]])/3,0)</f>
        <v>Q1</v>
      </c>
    </row>
    <row r="49" spans="5:20" x14ac:dyDescent="0.3">
      <c r="E49">
        <v>45</v>
      </c>
      <c r="F49" t="s">
        <v>28</v>
      </c>
      <c r="G49" t="s">
        <v>40</v>
      </c>
      <c r="H49" t="s">
        <v>12</v>
      </c>
      <c r="I49" s="5">
        <v>238</v>
      </c>
      <c r="J49">
        <v>18</v>
      </c>
      <c r="K49" s="6">
        <v>44971</v>
      </c>
      <c r="L49" s="5">
        <f>Table1[[#This Row],[Order-ID5]]*Table1[[#This Row],[Order-ID6]]</f>
        <v>4284</v>
      </c>
      <c r="M49" t="str">
        <f>TEXT(Table1[[#This Row],[Order-ID7]],"dddd")</f>
        <v>Tuesday</v>
      </c>
      <c r="N49">
        <f>MONTH(Table1[[#This Row],[Order-ID7]])</f>
        <v>2</v>
      </c>
      <c r="O49" t="str">
        <f>TEXT(Table1[[#This Row],[Order-ID7]],"mmmm")</f>
        <v>February</v>
      </c>
      <c r="P49">
        <f>ROUNDUP(Table1[[#This Row],[month]]/3,0)</f>
        <v>1</v>
      </c>
      <c r="Q49">
        <f>ROUNDUP(MONTH(Table1[[#This Row],[Order-ID7]])/3,0)</f>
        <v>1</v>
      </c>
      <c r="R49" t="str">
        <f>"Q"&amp;ROUNDUP(Table1[[#This Row],[month]]/3,0)</f>
        <v>Q1</v>
      </c>
      <c r="S49" t="str">
        <f>"Q"&amp;ROUNDUP(Table1[[#This Row],[month]]/3,0)</f>
        <v>Q1</v>
      </c>
      <c r="T49" t="str">
        <f>"Q"&amp;ROUNDUP(MONTH(Table1[[#This Row],[Order-ID7]])/3,0)</f>
        <v>Q1</v>
      </c>
    </row>
    <row r="50" spans="5:20" x14ac:dyDescent="0.3">
      <c r="E50">
        <v>46</v>
      </c>
      <c r="F50" t="s">
        <v>32</v>
      </c>
      <c r="G50" t="s">
        <v>40</v>
      </c>
      <c r="H50" t="s">
        <v>16</v>
      </c>
      <c r="I50" s="5">
        <v>4949</v>
      </c>
      <c r="J50">
        <v>189</v>
      </c>
      <c r="K50" s="6">
        <v>44972</v>
      </c>
      <c r="L50" s="5">
        <f>Table1[[#This Row],[Order-ID5]]*Table1[[#This Row],[Order-ID6]]</f>
        <v>935361</v>
      </c>
      <c r="M50" t="str">
        <f>TEXT(Table1[[#This Row],[Order-ID7]],"dddd")</f>
        <v>Wednesday</v>
      </c>
      <c r="N50">
        <f>MONTH(Table1[[#This Row],[Order-ID7]])</f>
        <v>2</v>
      </c>
      <c r="O50" t="str">
        <f>TEXT(Table1[[#This Row],[Order-ID7]],"mmmm")</f>
        <v>February</v>
      </c>
      <c r="P50">
        <f>ROUNDUP(Table1[[#This Row],[month]]/3,0)</f>
        <v>1</v>
      </c>
      <c r="Q50">
        <f>ROUNDUP(MONTH(Table1[[#This Row],[Order-ID7]])/3,0)</f>
        <v>1</v>
      </c>
      <c r="R50" t="str">
        <f>"Q"&amp;ROUNDUP(Table1[[#This Row],[month]]/3,0)</f>
        <v>Q1</v>
      </c>
      <c r="S50" t="str">
        <f>"Q"&amp;ROUNDUP(Table1[[#This Row],[month]]/3,0)</f>
        <v>Q1</v>
      </c>
      <c r="T50" t="str">
        <f>"Q"&amp;ROUNDUP(MONTH(Table1[[#This Row],[Order-ID7]])/3,0)</f>
        <v>Q1</v>
      </c>
    </row>
    <row r="51" spans="5:20" x14ac:dyDescent="0.3">
      <c r="E51">
        <v>47</v>
      </c>
      <c r="F51" t="s">
        <v>33</v>
      </c>
      <c r="G51" t="s">
        <v>37</v>
      </c>
      <c r="H51" t="s">
        <v>25</v>
      </c>
      <c r="I51" s="5">
        <v>5075</v>
      </c>
      <c r="J51">
        <v>21</v>
      </c>
      <c r="K51" s="6">
        <v>44973</v>
      </c>
      <c r="L51" s="5">
        <f>Table1[[#This Row],[Order-ID5]]*Table1[[#This Row],[Order-ID6]]</f>
        <v>106575</v>
      </c>
      <c r="M51" t="str">
        <f>TEXT(Table1[[#This Row],[Order-ID7]],"dddd")</f>
        <v>Thursday</v>
      </c>
      <c r="N51">
        <f>MONTH(Table1[[#This Row],[Order-ID7]])</f>
        <v>2</v>
      </c>
      <c r="O51" t="str">
        <f>TEXT(Table1[[#This Row],[Order-ID7]],"mmmm")</f>
        <v>February</v>
      </c>
      <c r="P51">
        <f>ROUNDUP(Table1[[#This Row],[month]]/3,0)</f>
        <v>1</v>
      </c>
      <c r="Q51">
        <f>ROUNDUP(MONTH(Table1[[#This Row],[Order-ID7]])/3,0)</f>
        <v>1</v>
      </c>
      <c r="R51" t="str">
        <f>"Q"&amp;ROUNDUP(Table1[[#This Row],[month]]/3,0)</f>
        <v>Q1</v>
      </c>
      <c r="S51" t="str">
        <f>"Q"&amp;ROUNDUP(Table1[[#This Row],[month]]/3,0)</f>
        <v>Q1</v>
      </c>
      <c r="T51" t="str">
        <f>"Q"&amp;ROUNDUP(MONTH(Table1[[#This Row],[Order-ID7]])/3,0)</f>
        <v>Q1</v>
      </c>
    </row>
    <row r="52" spans="5:20" x14ac:dyDescent="0.3">
      <c r="E52">
        <v>48</v>
      </c>
      <c r="F52" t="s">
        <v>34</v>
      </c>
      <c r="G52" t="s">
        <v>38</v>
      </c>
      <c r="H52" t="s">
        <v>9</v>
      </c>
      <c r="I52" s="5">
        <v>9198</v>
      </c>
      <c r="J52">
        <v>36</v>
      </c>
      <c r="K52" s="6">
        <v>44974</v>
      </c>
      <c r="L52" s="5">
        <f>Table1[[#This Row],[Order-ID5]]*Table1[[#This Row],[Order-ID6]]</f>
        <v>331128</v>
      </c>
      <c r="M52" t="str">
        <f>TEXT(Table1[[#This Row],[Order-ID7]],"dddd")</f>
        <v>Friday</v>
      </c>
      <c r="N52">
        <f>MONTH(Table1[[#This Row],[Order-ID7]])</f>
        <v>2</v>
      </c>
      <c r="O52" t="str">
        <f>TEXT(Table1[[#This Row],[Order-ID7]],"mmmm")</f>
        <v>February</v>
      </c>
      <c r="P52">
        <f>ROUNDUP(Table1[[#This Row],[month]]/3,0)</f>
        <v>1</v>
      </c>
      <c r="Q52">
        <f>ROUNDUP(MONTH(Table1[[#This Row],[Order-ID7]])/3,0)</f>
        <v>1</v>
      </c>
      <c r="R52" t="str">
        <f>"Q"&amp;ROUNDUP(Table1[[#This Row],[month]]/3,0)</f>
        <v>Q1</v>
      </c>
      <c r="S52" t="str">
        <f>"Q"&amp;ROUNDUP(Table1[[#This Row],[month]]/3,0)</f>
        <v>Q1</v>
      </c>
      <c r="T52" t="str">
        <f>"Q"&amp;ROUNDUP(MONTH(Table1[[#This Row],[Order-ID7]])/3,0)</f>
        <v>Q1</v>
      </c>
    </row>
    <row r="53" spans="5:20" x14ac:dyDescent="0.3">
      <c r="E53">
        <v>49</v>
      </c>
      <c r="F53" t="s">
        <v>32</v>
      </c>
      <c r="G53" t="s">
        <v>39</v>
      </c>
      <c r="H53" t="s">
        <v>22</v>
      </c>
      <c r="I53" s="5">
        <v>3339</v>
      </c>
      <c r="J53">
        <v>75</v>
      </c>
      <c r="K53" s="6">
        <v>44975</v>
      </c>
      <c r="L53" s="5">
        <f>Table1[[#This Row],[Order-ID5]]*Table1[[#This Row],[Order-ID6]]</f>
        <v>250425</v>
      </c>
      <c r="M53" t="str">
        <f>TEXT(Table1[[#This Row],[Order-ID7]],"dddd")</f>
        <v>Saturday</v>
      </c>
      <c r="N53">
        <f>MONTH(Table1[[#This Row],[Order-ID7]])</f>
        <v>2</v>
      </c>
      <c r="O53" t="str">
        <f>TEXT(Table1[[#This Row],[Order-ID7]],"mmmm")</f>
        <v>February</v>
      </c>
      <c r="P53">
        <f>ROUNDUP(Table1[[#This Row],[month]]/3,0)</f>
        <v>1</v>
      </c>
      <c r="Q53">
        <f>ROUNDUP(MONTH(Table1[[#This Row],[Order-ID7]])/3,0)</f>
        <v>1</v>
      </c>
      <c r="R53" t="str">
        <f>"Q"&amp;ROUNDUP(Table1[[#This Row],[month]]/3,0)</f>
        <v>Q1</v>
      </c>
      <c r="S53" t="str">
        <f>"Q"&amp;ROUNDUP(Table1[[#This Row],[month]]/3,0)</f>
        <v>Q1</v>
      </c>
      <c r="T53" t="str">
        <f>"Q"&amp;ROUNDUP(MONTH(Table1[[#This Row],[Order-ID7]])/3,0)</f>
        <v>Q1</v>
      </c>
    </row>
    <row r="54" spans="5:20" x14ac:dyDescent="0.3">
      <c r="E54">
        <v>50</v>
      </c>
      <c r="F54" t="s">
        <v>36</v>
      </c>
      <c r="G54" t="s">
        <v>39</v>
      </c>
      <c r="H54" t="s">
        <v>10</v>
      </c>
      <c r="I54" s="5">
        <v>5019</v>
      </c>
      <c r="J54">
        <v>156</v>
      </c>
      <c r="K54" s="6">
        <v>44976</v>
      </c>
      <c r="L54" s="5">
        <f>Table1[[#This Row],[Order-ID5]]*Table1[[#This Row],[Order-ID6]]</f>
        <v>782964</v>
      </c>
      <c r="M54" t="str">
        <f>TEXT(Table1[[#This Row],[Order-ID7]],"dddd")</f>
        <v>Sunday</v>
      </c>
      <c r="N54">
        <f>MONTH(Table1[[#This Row],[Order-ID7]])</f>
        <v>2</v>
      </c>
      <c r="O54" t="str">
        <f>TEXT(Table1[[#This Row],[Order-ID7]],"mmmm")</f>
        <v>February</v>
      </c>
      <c r="P54">
        <f>ROUNDUP(Table1[[#This Row],[month]]/3,0)</f>
        <v>1</v>
      </c>
      <c r="Q54">
        <f>ROUNDUP(MONTH(Table1[[#This Row],[Order-ID7]])/3,0)</f>
        <v>1</v>
      </c>
      <c r="R54" t="str">
        <f>"Q"&amp;ROUNDUP(Table1[[#This Row],[month]]/3,0)</f>
        <v>Q1</v>
      </c>
      <c r="S54" t="str">
        <f>"Q"&amp;ROUNDUP(Table1[[#This Row],[month]]/3,0)</f>
        <v>Q1</v>
      </c>
      <c r="T54" t="str">
        <f>"Q"&amp;ROUNDUP(MONTH(Table1[[#This Row],[Order-ID7]])/3,0)</f>
        <v>Q1</v>
      </c>
    </row>
    <row r="55" spans="5:20" x14ac:dyDescent="0.3">
      <c r="E55">
        <v>51</v>
      </c>
      <c r="F55" t="s">
        <v>33</v>
      </c>
      <c r="G55" t="s">
        <v>38</v>
      </c>
      <c r="H55" t="s">
        <v>9</v>
      </c>
      <c r="I55" s="5">
        <v>16184</v>
      </c>
      <c r="J55">
        <v>39</v>
      </c>
      <c r="K55" s="6">
        <v>44977</v>
      </c>
      <c r="L55" s="5">
        <f>Table1[[#This Row],[Order-ID5]]*Table1[[#This Row],[Order-ID6]]</f>
        <v>631176</v>
      </c>
      <c r="M55" t="str">
        <f>TEXT(Table1[[#This Row],[Order-ID7]],"dddd")</f>
        <v>Monday</v>
      </c>
      <c r="N55">
        <f>MONTH(Table1[[#This Row],[Order-ID7]])</f>
        <v>2</v>
      </c>
      <c r="O55" t="str">
        <f>TEXT(Table1[[#This Row],[Order-ID7]],"mmmm")</f>
        <v>February</v>
      </c>
      <c r="P55">
        <f>ROUNDUP(Table1[[#This Row],[month]]/3,0)</f>
        <v>1</v>
      </c>
      <c r="Q55">
        <f>ROUNDUP(MONTH(Table1[[#This Row],[Order-ID7]])/3,0)</f>
        <v>1</v>
      </c>
      <c r="R55" t="str">
        <f>"Q"&amp;ROUNDUP(Table1[[#This Row],[month]]/3,0)</f>
        <v>Q1</v>
      </c>
      <c r="S55" t="str">
        <f>"Q"&amp;ROUNDUP(Table1[[#This Row],[month]]/3,0)</f>
        <v>Q1</v>
      </c>
      <c r="T55" t="str">
        <f>"Q"&amp;ROUNDUP(MONTH(Table1[[#This Row],[Order-ID7]])/3,0)</f>
        <v>Q1</v>
      </c>
    </row>
    <row r="56" spans="5:20" x14ac:dyDescent="0.3">
      <c r="E56">
        <v>52</v>
      </c>
      <c r="F56" t="s">
        <v>32</v>
      </c>
      <c r="G56" t="s">
        <v>38</v>
      </c>
      <c r="H56" t="s">
        <v>14</v>
      </c>
      <c r="I56" s="5">
        <v>497</v>
      </c>
      <c r="J56">
        <v>63</v>
      </c>
      <c r="K56" s="6">
        <v>44978</v>
      </c>
      <c r="L56" s="5">
        <f>Table1[[#This Row],[Order-ID5]]*Table1[[#This Row],[Order-ID6]]</f>
        <v>31311</v>
      </c>
      <c r="M56" t="str">
        <f>TEXT(Table1[[#This Row],[Order-ID7]],"dddd")</f>
        <v>Tuesday</v>
      </c>
      <c r="N56">
        <f>MONTH(Table1[[#This Row],[Order-ID7]])</f>
        <v>2</v>
      </c>
      <c r="O56" t="str">
        <f>TEXT(Table1[[#This Row],[Order-ID7]],"mmmm")</f>
        <v>February</v>
      </c>
      <c r="P56">
        <f>ROUNDUP(Table1[[#This Row],[month]]/3,0)</f>
        <v>1</v>
      </c>
      <c r="Q56">
        <f>ROUNDUP(MONTH(Table1[[#This Row],[Order-ID7]])/3,0)</f>
        <v>1</v>
      </c>
      <c r="R56" t="str">
        <f>"Q"&amp;ROUNDUP(Table1[[#This Row],[month]]/3,0)</f>
        <v>Q1</v>
      </c>
      <c r="S56" t="str">
        <f>"Q"&amp;ROUNDUP(Table1[[#This Row],[month]]/3,0)</f>
        <v>Q1</v>
      </c>
      <c r="T56" t="str">
        <f>"Q"&amp;ROUNDUP(MONTH(Table1[[#This Row],[Order-ID7]])/3,0)</f>
        <v>Q1</v>
      </c>
    </row>
    <row r="57" spans="5:20" x14ac:dyDescent="0.3">
      <c r="E57">
        <v>53</v>
      </c>
      <c r="F57" t="s">
        <v>28</v>
      </c>
      <c r="G57" t="s">
        <v>38</v>
      </c>
      <c r="H57" t="s">
        <v>22</v>
      </c>
      <c r="I57" s="5">
        <v>8211</v>
      </c>
      <c r="J57">
        <v>75</v>
      </c>
      <c r="K57" s="6">
        <v>44979</v>
      </c>
      <c r="L57" s="5">
        <f>Table1[[#This Row],[Order-ID5]]*Table1[[#This Row],[Order-ID6]]</f>
        <v>615825</v>
      </c>
      <c r="M57" t="str">
        <f>TEXT(Table1[[#This Row],[Order-ID7]],"dddd")</f>
        <v>Wednesday</v>
      </c>
      <c r="N57">
        <f>MONTH(Table1[[#This Row],[Order-ID7]])</f>
        <v>2</v>
      </c>
      <c r="O57" t="str">
        <f>TEXT(Table1[[#This Row],[Order-ID7]],"mmmm")</f>
        <v>February</v>
      </c>
      <c r="P57">
        <f>ROUNDUP(Table1[[#This Row],[month]]/3,0)</f>
        <v>1</v>
      </c>
      <c r="Q57">
        <f>ROUNDUP(MONTH(Table1[[#This Row],[Order-ID7]])/3,0)</f>
        <v>1</v>
      </c>
      <c r="R57" t="str">
        <f>"Q"&amp;ROUNDUP(Table1[[#This Row],[month]]/3,0)</f>
        <v>Q1</v>
      </c>
      <c r="S57" t="str">
        <f>"Q"&amp;ROUNDUP(Table1[[#This Row],[month]]/3,0)</f>
        <v>Q1</v>
      </c>
      <c r="T57" t="str">
        <f>"Q"&amp;ROUNDUP(MONTH(Table1[[#This Row],[Order-ID7]])/3,0)</f>
        <v>Q1</v>
      </c>
    </row>
    <row r="58" spans="5:20" x14ac:dyDescent="0.3">
      <c r="E58">
        <v>54</v>
      </c>
      <c r="F58" t="s">
        <v>28</v>
      </c>
      <c r="G58" t="s">
        <v>37</v>
      </c>
      <c r="H58" t="s">
        <v>21</v>
      </c>
      <c r="I58" s="5">
        <v>6580</v>
      </c>
      <c r="J58">
        <v>183</v>
      </c>
      <c r="K58" s="6">
        <v>44980</v>
      </c>
      <c r="L58" s="5">
        <f>Table1[[#This Row],[Order-ID5]]*Table1[[#This Row],[Order-ID6]]</f>
        <v>1204140</v>
      </c>
      <c r="M58" t="str">
        <f>TEXT(Table1[[#This Row],[Order-ID7]],"dddd")</f>
        <v>Thursday</v>
      </c>
      <c r="N58">
        <f>MONTH(Table1[[#This Row],[Order-ID7]])</f>
        <v>2</v>
      </c>
      <c r="O58" t="str">
        <f>TEXT(Table1[[#This Row],[Order-ID7]],"mmmm")</f>
        <v>February</v>
      </c>
      <c r="P58">
        <f>ROUNDUP(Table1[[#This Row],[month]]/3,0)</f>
        <v>1</v>
      </c>
      <c r="Q58">
        <f>ROUNDUP(MONTH(Table1[[#This Row],[Order-ID7]])/3,0)</f>
        <v>1</v>
      </c>
      <c r="R58" t="str">
        <f>"Q"&amp;ROUNDUP(Table1[[#This Row],[month]]/3,0)</f>
        <v>Q1</v>
      </c>
      <c r="S58" t="str">
        <f>"Q"&amp;ROUNDUP(Table1[[#This Row],[month]]/3,0)</f>
        <v>Q1</v>
      </c>
      <c r="T58" t="str">
        <f>"Q"&amp;ROUNDUP(MONTH(Table1[[#This Row],[Order-ID7]])/3,0)</f>
        <v>Q1</v>
      </c>
    </row>
    <row r="59" spans="5:20" x14ac:dyDescent="0.3">
      <c r="E59">
        <v>55</v>
      </c>
      <c r="F59" t="s">
        <v>30</v>
      </c>
      <c r="G59" t="s">
        <v>45</v>
      </c>
      <c r="H59" t="s">
        <v>6</v>
      </c>
      <c r="I59" s="5">
        <v>4760</v>
      </c>
      <c r="J59">
        <v>69</v>
      </c>
      <c r="K59" s="6">
        <v>44981</v>
      </c>
      <c r="L59" s="5">
        <f>Table1[[#This Row],[Order-ID5]]*Table1[[#This Row],[Order-ID6]]</f>
        <v>328440</v>
      </c>
      <c r="M59" t="str">
        <f>TEXT(Table1[[#This Row],[Order-ID7]],"dddd")</f>
        <v>Friday</v>
      </c>
      <c r="N59">
        <f>MONTH(Table1[[#This Row],[Order-ID7]])</f>
        <v>2</v>
      </c>
      <c r="O59" t="str">
        <f>TEXT(Table1[[#This Row],[Order-ID7]],"mmmm")</f>
        <v>February</v>
      </c>
      <c r="P59">
        <f>ROUNDUP(Table1[[#This Row],[month]]/3,0)</f>
        <v>1</v>
      </c>
      <c r="Q59">
        <f>ROUNDUP(MONTH(Table1[[#This Row],[Order-ID7]])/3,0)</f>
        <v>1</v>
      </c>
      <c r="R59" t="str">
        <f>"Q"&amp;ROUNDUP(Table1[[#This Row],[month]]/3,0)</f>
        <v>Q1</v>
      </c>
      <c r="S59" t="str">
        <f>"Q"&amp;ROUNDUP(Table1[[#This Row],[month]]/3,0)</f>
        <v>Q1</v>
      </c>
      <c r="T59" t="str">
        <f>"Q"&amp;ROUNDUP(MONTH(Table1[[#This Row],[Order-ID7]])/3,0)</f>
        <v>Q1</v>
      </c>
    </row>
    <row r="60" spans="5:20" x14ac:dyDescent="0.3">
      <c r="E60">
        <v>56</v>
      </c>
      <c r="F60" t="s">
        <v>36</v>
      </c>
      <c r="G60" t="s">
        <v>38</v>
      </c>
      <c r="H60" t="s">
        <v>18</v>
      </c>
      <c r="I60" s="5">
        <v>5439</v>
      </c>
      <c r="J60">
        <v>30</v>
      </c>
      <c r="K60" s="6">
        <v>44982</v>
      </c>
      <c r="L60" s="5">
        <f>Table1[[#This Row],[Order-ID5]]*Table1[[#This Row],[Order-ID6]]</f>
        <v>163170</v>
      </c>
      <c r="M60" t="str">
        <f>TEXT(Table1[[#This Row],[Order-ID7]],"dddd")</f>
        <v>Saturday</v>
      </c>
      <c r="N60">
        <f>MONTH(Table1[[#This Row],[Order-ID7]])</f>
        <v>2</v>
      </c>
      <c r="O60" t="str">
        <f>TEXT(Table1[[#This Row],[Order-ID7]],"mmmm")</f>
        <v>February</v>
      </c>
      <c r="P60">
        <f>ROUNDUP(Table1[[#This Row],[month]]/3,0)</f>
        <v>1</v>
      </c>
      <c r="Q60">
        <f>ROUNDUP(MONTH(Table1[[#This Row],[Order-ID7]])/3,0)</f>
        <v>1</v>
      </c>
      <c r="R60" t="str">
        <f>"Q"&amp;ROUNDUP(Table1[[#This Row],[month]]/3,0)</f>
        <v>Q1</v>
      </c>
      <c r="S60" t="str">
        <f>"Q"&amp;ROUNDUP(Table1[[#This Row],[month]]/3,0)</f>
        <v>Q1</v>
      </c>
      <c r="T60" t="str">
        <f>"Q"&amp;ROUNDUP(MONTH(Table1[[#This Row],[Order-ID7]])/3,0)</f>
        <v>Q1</v>
      </c>
    </row>
    <row r="61" spans="5:20" x14ac:dyDescent="0.3">
      <c r="E61">
        <v>57</v>
      </c>
      <c r="F61" t="s">
        <v>30</v>
      </c>
      <c r="G61" t="s">
        <v>39</v>
      </c>
      <c r="H61" t="s">
        <v>10</v>
      </c>
      <c r="I61" s="5">
        <v>1463</v>
      </c>
      <c r="J61">
        <v>39</v>
      </c>
      <c r="K61" s="6">
        <v>44983</v>
      </c>
      <c r="L61" s="5">
        <f>Table1[[#This Row],[Order-ID5]]*Table1[[#This Row],[Order-ID6]]</f>
        <v>57057</v>
      </c>
      <c r="M61" t="str">
        <f>TEXT(Table1[[#This Row],[Order-ID7]],"dddd")</f>
        <v>Sunday</v>
      </c>
      <c r="N61">
        <f>MONTH(Table1[[#This Row],[Order-ID7]])</f>
        <v>2</v>
      </c>
      <c r="O61" t="str">
        <f>TEXT(Table1[[#This Row],[Order-ID7]],"mmmm")</f>
        <v>February</v>
      </c>
      <c r="P61">
        <f>ROUNDUP(Table1[[#This Row],[month]]/3,0)</f>
        <v>1</v>
      </c>
      <c r="Q61">
        <f>ROUNDUP(MONTH(Table1[[#This Row],[Order-ID7]])/3,0)</f>
        <v>1</v>
      </c>
      <c r="R61" t="str">
        <f>"Q"&amp;ROUNDUP(Table1[[#This Row],[month]]/3,0)</f>
        <v>Q1</v>
      </c>
      <c r="S61" t="str">
        <f>"Q"&amp;ROUNDUP(Table1[[#This Row],[month]]/3,0)</f>
        <v>Q1</v>
      </c>
      <c r="T61" t="str">
        <f>"Q"&amp;ROUNDUP(MONTH(Table1[[#This Row],[Order-ID7]])/3,0)</f>
        <v>Q1</v>
      </c>
    </row>
    <row r="62" spans="5:20" x14ac:dyDescent="0.3">
      <c r="E62">
        <v>58</v>
      </c>
      <c r="F62" t="s">
        <v>34</v>
      </c>
      <c r="G62" t="s">
        <v>39</v>
      </c>
      <c r="H62" t="s">
        <v>25</v>
      </c>
      <c r="I62" s="5">
        <v>7777</v>
      </c>
      <c r="J62">
        <v>504</v>
      </c>
      <c r="K62" s="6">
        <v>44984</v>
      </c>
      <c r="L62" s="5">
        <f>Table1[[#This Row],[Order-ID5]]*Table1[[#This Row],[Order-ID6]]</f>
        <v>3919608</v>
      </c>
      <c r="M62" t="str">
        <f>TEXT(Table1[[#This Row],[Order-ID7]],"dddd")</f>
        <v>Monday</v>
      </c>
      <c r="N62">
        <f>MONTH(Table1[[#This Row],[Order-ID7]])</f>
        <v>2</v>
      </c>
      <c r="O62" t="str">
        <f>TEXT(Table1[[#This Row],[Order-ID7]],"mmmm")</f>
        <v>February</v>
      </c>
      <c r="P62">
        <f>ROUNDUP(Table1[[#This Row],[month]]/3,0)</f>
        <v>1</v>
      </c>
      <c r="Q62">
        <f>ROUNDUP(MONTH(Table1[[#This Row],[Order-ID7]])/3,0)</f>
        <v>1</v>
      </c>
      <c r="R62" t="str">
        <f>"Q"&amp;ROUNDUP(Table1[[#This Row],[month]]/3,0)</f>
        <v>Q1</v>
      </c>
      <c r="S62" t="str">
        <f>"Q"&amp;ROUNDUP(Table1[[#This Row],[month]]/3,0)</f>
        <v>Q1</v>
      </c>
      <c r="T62" t="str">
        <f>"Q"&amp;ROUNDUP(MONTH(Table1[[#This Row],[Order-ID7]])/3,0)</f>
        <v>Q1</v>
      </c>
    </row>
    <row r="63" spans="5:20" x14ac:dyDescent="0.3">
      <c r="E63">
        <v>59</v>
      </c>
      <c r="F63" t="s">
        <v>3</v>
      </c>
      <c r="G63" t="s">
        <v>40</v>
      </c>
      <c r="H63" t="s">
        <v>22</v>
      </c>
      <c r="I63" s="5">
        <v>1085</v>
      </c>
      <c r="J63">
        <v>273</v>
      </c>
      <c r="K63" s="6">
        <v>44985</v>
      </c>
      <c r="L63" s="5">
        <f>Table1[[#This Row],[Order-ID5]]*Table1[[#This Row],[Order-ID6]]</f>
        <v>296205</v>
      </c>
      <c r="M63" t="str">
        <f>TEXT(Table1[[#This Row],[Order-ID7]],"dddd")</f>
        <v>Tuesday</v>
      </c>
      <c r="N63">
        <f>MONTH(Table1[[#This Row],[Order-ID7]])</f>
        <v>2</v>
      </c>
      <c r="O63" t="str">
        <f>TEXT(Table1[[#This Row],[Order-ID7]],"mmmm")</f>
        <v>February</v>
      </c>
      <c r="P63">
        <f>ROUNDUP(Table1[[#This Row],[month]]/3,0)</f>
        <v>1</v>
      </c>
      <c r="Q63">
        <f>ROUNDUP(MONTH(Table1[[#This Row],[Order-ID7]])/3,0)</f>
        <v>1</v>
      </c>
      <c r="R63" t="str">
        <f>"Q"&amp;ROUNDUP(Table1[[#This Row],[month]]/3,0)</f>
        <v>Q1</v>
      </c>
      <c r="S63" t="str">
        <f>"Q"&amp;ROUNDUP(Table1[[#This Row],[month]]/3,0)</f>
        <v>Q1</v>
      </c>
      <c r="T63" t="str">
        <f>"Q"&amp;ROUNDUP(MONTH(Table1[[#This Row],[Order-ID7]])/3,0)</f>
        <v>Q1</v>
      </c>
    </row>
    <row r="64" spans="5:20" x14ac:dyDescent="0.3">
      <c r="E64">
        <v>60</v>
      </c>
      <c r="F64" t="s">
        <v>33</v>
      </c>
      <c r="G64" t="s">
        <v>40</v>
      </c>
      <c r="H64" t="s">
        <v>24</v>
      </c>
      <c r="I64" s="5">
        <v>182</v>
      </c>
      <c r="J64">
        <v>48</v>
      </c>
      <c r="K64" s="6">
        <v>44986</v>
      </c>
      <c r="L64" s="5">
        <f>Table1[[#This Row],[Order-ID5]]*Table1[[#This Row],[Order-ID6]]</f>
        <v>8736</v>
      </c>
      <c r="M64" t="str">
        <f>TEXT(Table1[[#This Row],[Order-ID7]],"dddd")</f>
        <v>Wednesday</v>
      </c>
      <c r="N64">
        <f>MONTH(Table1[[#This Row],[Order-ID7]])</f>
        <v>3</v>
      </c>
      <c r="O64" t="str">
        <f>TEXT(Table1[[#This Row],[Order-ID7]],"mmmm")</f>
        <v>March</v>
      </c>
      <c r="P64">
        <f>ROUNDUP(Table1[[#This Row],[month]]/3,0)</f>
        <v>1</v>
      </c>
      <c r="Q64">
        <f>ROUNDUP(MONTH(Table1[[#This Row],[Order-ID7]])/3,0)</f>
        <v>1</v>
      </c>
      <c r="R64" t="str">
        <f>"Q"&amp;ROUNDUP(Table1[[#This Row],[month]]/3,0)</f>
        <v>Q1</v>
      </c>
      <c r="S64" t="str">
        <f>"Q"&amp;ROUNDUP(Table1[[#This Row],[month]]/3,0)</f>
        <v>Q1</v>
      </c>
      <c r="T64" t="str">
        <f>"Q"&amp;ROUNDUP(MONTH(Table1[[#This Row],[Order-ID7]])/3,0)</f>
        <v>Q1</v>
      </c>
    </row>
    <row r="65" spans="5:20" x14ac:dyDescent="0.3">
      <c r="E65">
        <v>61</v>
      </c>
      <c r="F65" t="s">
        <v>32</v>
      </c>
      <c r="G65" t="s">
        <v>39</v>
      </c>
      <c r="H65" t="s">
        <v>20</v>
      </c>
      <c r="I65" s="5">
        <v>4242</v>
      </c>
      <c r="J65">
        <v>207</v>
      </c>
      <c r="K65" s="6">
        <v>44987</v>
      </c>
      <c r="L65" s="5">
        <f>Table1[[#This Row],[Order-ID5]]*Table1[[#This Row],[Order-ID6]]</f>
        <v>878094</v>
      </c>
      <c r="M65" t="str">
        <f>TEXT(Table1[[#This Row],[Order-ID7]],"dddd")</f>
        <v>Thursday</v>
      </c>
      <c r="N65">
        <f>MONTH(Table1[[#This Row],[Order-ID7]])</f>
        <v>3</v>
      </c>
      <c r="O65" t="str">
        <f>TEXT(Table1[[#This Row],[Order-ID7]],"mmmm")</f>
        <v>March</v>
      </c>
      <c r="P65">
        <f>ROUNDUP(Table1[[#This Row],[month]]/3,0)</f>
        <v>1</v>
      </c>
      <c r="Q65">
        <f>ROUNDUP(MONTH(Table1[[#This Row],[Order-ID7]])/3,0)</f>
        <v>1</v>
      </c>
      <c r="R65" t="str">
        <f>"Q"&amp;ROUNDUP(Table1[[#This Row],[month]]/3,0)</f>
        <v>Q1</v>
      </c>
      <c r="S65" t="str">
        <f>"Q"&amp;ROUNDUP(Table1[[#This Row],[month]]/3,0)</f>
        <v>Q1</v>
      </c>
      <c r="T65" t="str">
        <f>"Q"&amp;ROUNDUP(MONTH(Table1[[#This Row],[Order-ID7]])/3,0)</f>
        <v>Q1</v>
      </c>
    </row>
    <row r="66" spans="5:20" x14ac:dyDescent="0.3">
      <c r="E66">
        <v>62</v>
      </c>
      <c r="F66" t="s">
        <v>32</v>
      </c>
      <c r="G66" t="s">
        <v>38</v>
      </c>
      <c r="H66" t="s">
        <v>25</v>
      </c>
      <c r="I66" s="5">
        <v>6118</v>
      </c>
      <c r="J66">
        <v>9</v>
      </c>
      <c r="K66" s="6">
        <v>44988</v>
      </c>
      <c r="L66" s="5">
        <f>Table1[[#This Row],[Order-ID5]]*Table1[[#This Row],[Order-ID6]]</f>
        <v>55062</v>
      </c>
      <c r="M66" t="str">
        <f>TEXT(Table1[[#This Row],[Order-ID7]],"dddd")</f>
        <v>Friday</v>
      </c>
      <c r="N66">
        <f>MONTH(Table1[[#This Row],[Order-ID7]])</f>
        <v>3</v>
      </c>
      <c r="O66" t="str">
        <f>TEXT(Table1[[#This Row],[Order-ID7]],"mmmm")</f>
        <v>March</v>
      </c>
      <c r="P66">
        <f>ROUNDUP(Table1[[#This Row],[month]]/3,0)</f>
        <v>1</v>
      </c>
      <c r="Q66">
        <f>ROUNDUP(MONTH(Table1[[#This Row],[Order-ID7]])/3,0)</f>
        <v>1</v>
      </c>
      <c r="R66" t="str">
        <f>"Q"&amp;ROUNDUP(Table1[[#This Row],[month]]/3,0)</f>
        <v>Q1</v>
      </c>
      <c r="S66" t="str">
        <f>"Q"&amp;ROUNDUP(Table1[[#This Row],[month]]/3,0)</f>
        <v>Q1</v>
      </c>
      <c r="T66" t="str">
        <f>"Q"&amp;ROUNDUP(MONTH(Table1[[#This Row],[Order-ID7]])/3,0)</f>
        <v>Q1</v>
      </c>
    </row>
    <row r="67" spans="5:20" x14ac:dyDescent="0.3">
      <c r="E67">
        <v>63</v>
      </c>
      <c r="F67" t="s">
        <v>35</v>
      </c>
      <c r="G67" t="s">
        <v>38</v>
      </c>
      <c r="H67" t="s">
        <v>16</v>
      </c>
      <c r="I67" s="5">
        <v>2317</v>
      </c>
      <c r="J67">
        <v>261</v>
      </c>
      <c r="K67" s="6">
        <v>44989</v>
      </c>
      <c r="L67" s="5">
        <f>Table1[[#This Row],[Order-ID5]]*Table1[[#This Row],[Order-ID6]]</f>
        <v>604737</v>
      </c>
      <c r="M67" t="str">
        <f>TEXT(Table1[[#This Row],[Order-ID7]],"dddd")</f>
        <v>Saturday</v>
      </c>
      <c r="N67">
        <f>MONTH(Table1[[#This Row],[Order-ID7]])</f>
        <v>3</v>
      </c>
      <c r="O67" t="str">
        <f>TEXT(Table1[[#This Row],[Order-ID7]],"mmmm")</f>
        <v>March</v>
      </c>
      <c r="P67">
        <f>ROUNDUP(Table1[[#This Row],[month]]/3,0)</f>
        <v>1</v>
      </c>
      <c r="Q67">
        <f>ROUNDUP(MONTH(Table1[[#This Row],[Order-ID7]])/3,0)</f>
        <v>1</v>
      </c>
      <c r="R67" t="str">
        <f>"Q"&amp;ROUNDUP(Table1[[#This Row],[month]]/3,0)</f>
        <v>Q1</v>
      </c>
      <c r="S67" t="str">
        <f>"Q"&amp;ROUNDUP(Table1[[#This Row],[month]]/3,0)</f>
        <v>Q1</v>
      </c>
      <c r="T67" t="str">
        <f>"Q"&amp;ROUNDUP(MONTH(Table1[[#This Row],[Order-ID7]])/3,0)</f>
        <v>Q1</v>
      </c>
    </row>
    <row r="68" spans="5:20" x14ac:dyDescent="0.3">
      <c r="E68">
        <v>64</v>
      </c>
      <c r="F68" t="s">
        <v>32</v>
      </c>
      <c r="G68" t="s">
        <v>37</v>
      </c>
      <c r="H68" t="s">
        <v>9</v>
      </c>
      <c r="I68" s="5">
        <v>938</v>
      </c>
      <c r="J68">
        <v>6</v>
      </c>
      <c r="K68" s="6">
        <v>44990</v>
      </c>
      <c r="L68" s="5">
        <f>Table1[[#This Row],[Order-ID5]]*Table1[[#This Row],[Order-ID6]]</f>
        <v>5628</v>
      </c>
      <c r="M68" t="str">
        <f>TEXT(Table1[[#This Row],[Order-ID7]],"dddd")</f>
        <v>Sunday</v>
      </c>
      <c r="N68">
        <f>MONTH(Table1[[#This Row],[Order-ID7]])</f>
        <v>3</v>
      </c>
      <c r="O68" t="str">
        <f>TEXT(Table1[[#This Row],[Order-ID7]],"mmmm")</f>
        <v>March</v>
      </c>
      <c r="P68">
        <f>ROUNDUP(Table1[[#This Row],[month]]/3,0)</f>
        <v>1</v>
      </c>
      <c r="Q68">
        <f>ROUNDUP(MONTH(Table1[[#This Row],[Order-ID7]])/3,0)</f>
        <v>1</v>
      </c>
      <c r="R68" t="str">
        <f>"Q"&amp;ROUNDUP(Table1[[#This Row],[month]]/3,0)</f>
        <v>Q1</v>
      </c>
      <c r="S68" t="str">
        <f>"Q"&amp;ROUNDUP(Table1[[#This Row],[month]]/3,0)</f>
        <v>Q1</v>
      </c>
      <c r="T68" t="str">
        <f>"Q"&amp;ROUNDUP(MONTH(Table1[[#This Row],[Order-ID7]])/3,0)</f>
        <v>Q1</v>
      </c>
    </row>
    <row r="69" spans="5:20" x14ac:dyDescent="0.3">
      <c r="E69">
        <v>65</v>
      </c>
      <c r="F69" t="s">
        <v>29</v>
      </c>
      <c r="G69" t="s">
        <v>40</v>
      </c>
      <c r="H69" t="s">
        <v>8</v>
      </c>
      <c r="I69" s="5">
        <v>9709</v>
      </c>
      <c r="J69">
        <v>30</v>
      </c>
      <c r="K69" s="6">
        <v>44991</v>
      </c>
      <c r="L69" s="5">
        <f>Table1[[#This Row],[Order-ID5]]*Table1[[#This Row],[Order-ID6]]</f>
        <v>291270</v>
      </c>
      <c r="M69" t="str">
        <f>TEXT(Table1[[#This Row],[Order-ID7]],"dddd")</f>
        <v>Monday</v>
      </c>
      <c r="N69">
        <f>MONTH(Table1[[#This Row],[Order-ID7]])</f>
        <v>3</v>
      </c>
      <c r="O69" t="str">
        <f>TEXT(Table1[[#This Row],[Order-ID7]],"mmmm")</f>
        <v>March</v>
      </c>
      <c r="P69">
        <f>ROUNDUP(Table1[[#This Row],[month]]/3,0)</f>
        <v>1</v>
      </c>
      <c r="Q69">
        <f>ROUNDUP(MONTH(Table1[[#This Row],[Order-ID7]])/3,0)</f>
        <v>1</v>
      </c>
      <c r="R69" t="str">
        <f>"Q"&amp;ROUNDUP(Table1[[#This Row],[month]]/3,0)</f>
        <v>Q1</v>
      </c>
      <c r="S69" t="str">
        <f>"Q"&amp;ROUNDUP(Table1[[#This Row],[month]]/3,0)</f>
        <v>Q1</v>
      </c>
      <c r="T69" t="str">
        <f>"Q"&amp;ROUNDUP(MONTH(Table1[[#This Row],[Order-ID7]])/3,0)</f>
        <v>Q1</v>
      </c>
    </row>
    <row r="70" spans="5:20" x14ac:dyDescent="0.3">
      <c r="E70">
        <v>66</v>
      </c>
      <c r="F70" t="s">
        <v>31</v>
      </c>
      <c r="G70" t="s">
        <v>39</v>
      </c>
      <c r="H70" t="s">
        <v>13</v>
      </c>
      <c r="I70" s="5">
        <v>2205</v>
      </c>
      <c r="J70">
        <v>138</v>
      </c>
      <c r="K70" s="6">
        <v>44992</v>
      </c>
      <c r="L70" s="5">
        <f>Table1[[#This Row],[Order-ID5]]*Table1[[#This Row],[Order-ID6]]</f>
        <v>304290</v>
      </c>
      <c r="M70" t="str">
        <f>TEXT(Table1[[#This Row],[Order-ID7]],"dddd")</f>
        <v>Tuesday</v>
      </c>
      <c r="N70">
        <f>MONTH(Table1[[#This Row],[Order-ID7]])</f>
        <v>3</v>
      </c>
      <c r="O70" t="str">
        <f>TEXT(Table1[[#This Row],[Order-ID7]],"mmmm")</f>
        <v>March</v>
      </c>
      <c r="P70">
        <f>ROUNDUP(Table1[[#This Row],[month]]/3,0)</f>
        <v>1</v>
      </c>
      <c r="Q70">
        <f>ROUNDUP(MONTH(Table1[[#This Row],[Order-ID7]])/3,0)</f>
        <v>1</v>
      </c>
      <c r="R70" t="str">
        <f>"Q"&amp;ROUNDUP(Table1[[#This Row],[month]]/3,0)</f>
        <v>Q1</v>
      </c>
      <c r="S70" t="str">
        <f>"Q"&amp;ROUNDUP(Table1[[#This Row],[month]]/3,0)</f>
        <v>Q1</v>
      </c>
      <c r="T70" t="str">
        <f>"Q"&amp;ROUNDUP(MONTH(Table1[[#This Row],[Order-ID7]])/3,0)</f>
        <v>Q1</v>
      </c>
    </row>
    <row r="71" spans="5:20" x14ac:dyDescent="0.3">
      <c r="E71">
        <v>67</v>
      </c>
      <c r="F71" t="s">
        <v>31</v>
      </c>
      <c r="G71" t="s">
        <v>40</v>
      </c>
      <c r="H71" t="s">
        <v>10</v>
      </c>
      <c r="I71" s="5">
        <v>4487</v>
      </c>
      <c r="J71">
        <v>111</v>
      </c>
      <c r="K71" s="6">
        <v>44993</v>
      </c>
      <c r="L71" s="5">
        <f>Table1[[#This Row],[Order-ID5]]*Table1[[#This Row],[Order-ID6]]</f>
        <v>498057</v>
      </c>
      <c r="M71" t="str">
        <f>TEXT(Table1[[#This Row],[Order-ID7]],"dddd")</f>
        <v>Wednesday</v>
      </c>
      <c r="N71">
        <f>MONTH(Table1[[#This Row],[Order-ID7]])</f>
        <v>3</v>
      </c>
      <c r="O71" t="str">
        <f>TEXT(Table1[[#This Row],[Order-ID7]],"mmmm")</f>
        <v>March</v>
      </c>
      <c r="P71">
        <f>ROUNDUP(Table1[[#This Row],[month]]/3,0)</f>
        <v>1</v>
      </c>
      <c r="Q71">
        <f>ROUNDUP(MONTH(Table1[[#This Row],[Order-ID7]])/3,0)</f>
        <v>1</v>
      </c>
      <c r="R71" t="str">
        <f>"Q"&amp;ROUNDUP(Table1[[#This Row],[month]]/3,0)</f>
        <v>Q1</v>
      </c>
      <c r="S71" t="str">
        <f>"Q"&amp;ROUNDUP(Table1[[#This Row],[month]]/3,0)</f>
        <v>Q1</v>
      </c>
      <c r="T71" t="str">
        <f>"Q"&amp;ROUNDUP(MONTH(Table1[[#This Row],[Order-ID7]])/3,0)</f>
        <v>Q1</v>
      </c>
    </row>
    <row r="72" spans="5:20" x14ac:dyDescent="0.3">
      <c r="E72">
        <v>68</v>
      </c>
      <c r="F72" t="s">
        <v>33</v>
      </c>
      <c r="G72" t="s">
        <v>45</v>
      </c>
      <c r="H72" t="s">
        <v>11</v>
      </c>
      <c r="I72" s="5">
        <v>2415</v>
      </c>
      <c r="J72">
        <v>15</v>
      </c>
      <c r="K72" s="6">
        <v>44994</v>
      </c>
      <c r="L72" s="5">
        <f>Table1[[#This Row],[Order-ID5]]*Table1[[#This Row],[Order-ID6]]</f>
        <v>36225</v>
      </c>
      <c r="M72" t="str">
        <f>TEXT(Table1[[#This Row],[Order-ID7]],"dddd")</f>
        <v>Thursday</v>
      </c>
      <c r="N72">
        <f>MONTH(Table1[[#This Row],[Order-ID7]])</f>
        <v>3</v>
      </c>
      <c r="O72" t="str">
        <f>TEXT(Table1[[#This Row],[Order-ID7]],"mmmm")</f>
        <v>March</v>
      </c>
      <c r="P72">
        <f>ROUNDUP(Table1[[#This Row],[month]]/3,0)</f>
        <v>1</v>
      </c>
      <c r="Q72">
        <f>ROUNDUP(MONTH(Table1[[#This Row],[Order-ID7]])/3,0)</f>
        <v>1</v>
      </c>
      <c r="R72" t="str">
        <f>"Q"&amp;ROUNDUP(Table1[[#This Row],[month]]/3,0)</f>
        <v>Q1</v>
      </c>
      <c r="S72" t="str">
        <f>"Q"&amp;ROUNDUP(Table1[[#This Row],[month]]/3,0)</f>
        <v>Q1</v>
      </c>
      <c r="T72" t="str">
        <f>"Q"&amp;ROUNDUP(MONTH(Table1[[#This Row],[Order-ID7]])/3,0)</f>
        <v>Q1</v>
      </c>
    </row>
    <row r="73" spans="5:20" x14ac:dyDescent="0.3">
      <c r="E73">
        <v>69</v>
      </c>
      <c r="F73" t="s">
        <v>36</v>
      </c>
      <c r="G73" t="s">
        <v>39</v>
      </c>
      <c r="H73" t="s">
        <v>12</v>
      </c>
      <c r="I73" s="5">
        <v>4018</v>
      </c>
      <c r="J73">
        <v>162</v>
      </c>
      <c r="K73" s="6">
        <v>44995</v>
      </c>
      <c r="L73" s="5">
        <f>Table1[[#This Row],[Order-ID5]]*Table1[[#This Row],[Order-ID6]]</f>
        <v>650916</v>
      </c>
      <c r="M73" t="str">
        <f>TEXT(Table1[[#This Row],[Order-ID7]],"dddd")</f>
        <v>Friday</v>
      </c>
      <c r="N73">
        <f>MONTH(Table1[[#This Row],[Order-ID7]])</f>
        <v>3</v>
      </c>
      <c r="O73" t="str">
        <f>TEXT(Table1[[#This Row],[Order-ID7]],"mmmm")</f>
        <v>March</v>
      </c>
      <c r="P73">
        <f>ROUNDUP(Table1[[#This Row],[month]]/3,0)</f>
        <v>1</v>
      </c>
      <c r="Q73">
        <f>ROUNDUP(MONTH(Table1[[#This Row],[Order-ID7]])/3,0)</f>
        <v>1</v>
      </c>
      <c r="R73" t="str">
        <f>"Q"&amp;ROUNDUP(Table1[[#This Row],[month]]/3,0)</f>
        <v>Q1</v>
      </c>
      <c r="S73" t="str">
        <f>"Q"&amp;ROUNDUP(Table1[[#This Row],[month]]/3,0)</f>
        <v>Q1</v>
      </c>
      <c r="T73" t="str">
        <f>"Q"&amp;ROUNDUP(MONTH(Table1[[#This Row],[Order-ID7]])/3,0)</f>
        <v>Q1</v>
      </c>
    </row>
    <row r="74" spans="5:20" x14ac:dyDescent="0.3">
      <c r="E74">
        <v>70</v>
      </c>
      <c r="F74" t="s">
        <v>33</v>
      </c>
      <c r="G74" t="s">
        <v>39</v>
      </c>
      <c r="H74" t="s">
        <v>12</v>
      </c>
      <c r="I74" s="5">
        <v>861</v>
      </c>
      <c r="J74">
        <v>195</v>
      </c>
      <c r="K74" s="6">
        <v>44996</v>
      </c>
      <c r="L74" s="5">
        <f>Table1[[#This Row],[Order-ID5]]*Table1[[#This Row],[Order-ID6]]</f>
        <v>167895</v>
      </c>
      <c r="M74" t="str">
        <f>TEXT(Table1[[#This Row],[Order-ID7]],"dddd")</f>
        <v>Saturday</v>
      </c>
      <c r="N74">
        <f>MONTH(Table1[[#This Row],[Order-ID7]])</f>
        <v>3</v>
      </c>
      <c r="O74" t="str">
        <f>TEXT(Table1[[#This Row],[Order-ID7]],"mmmm")</f>
        <v>March</v>
      </c>
      <c r="P74">
        <f>ROUNDUP(Table1[[#This Row],[month]]/3,0)</f>
        <v>1</v>
      </c>
      <c r="Q74">
        <f>ROUNDUP(MONTH(Table1[[#This Row],[Order-ID7]])/3,0)</f>
        <v>1</v>
      </c>
      <c r="R74" t="str">
        <f>"Q"&amp;ROUNDUP(Table1[[#This Row],[month]]/3,0)</f>
        <v>Q1</v>
      </c>
      <c r="S74" t="str">
        <f>"Q"&amp;ROUNDUP(Table1[[#This Row],[month]]/3,0)</f>
        <v>Q1</v>
      </c>
      <c r="T74" t="str">
        <f>"Q"&amp;ROUNDUP(MONTH(Table1[[#This Row],[Order-ID7]])/3,0)</f>
        <v>Q1</v>
      </c>
    </row>
    <row r="75" spans="5:20" x14ac:dyDescent="0.3">
      <c r="E75">
        <v>71</v>
      </c>
      <c r="F75" t="s">
        <v>35</v>
      </c>
      <c r="G75" t="s">
        <v>37</v>
      </c>
      <c r="H75" t="s">
        <v>7</v>
      </c>
      <c r="I75" s="5">
        <v>5586</v>
      </c>
      <c r="J75">
        <v>525</v>
      </c>
      <c r="K75" s="6">
        <v>44997</v>
      </c>
      <c r="L75" s="5">
        <f>Table1[[#This Row],[Order-ID5]]*Table1[[#This Row],[Order-ID6]]</f>
        <v>2932650</v>
      </c>
      <c r="M75" t="str">
        <f>TEXT(Table1[[#This Row],[Order-ID7]],"dddd")</f>
        <v>Sunday</v>
      </c>
      <c r="N75">
        <f>MONTH(Table1[[#This Row],[Order-ID7]])</f>
        <v>3</v>
      </c>
      <c r="O75" t="str">
        <f>TEXT(Table1[[#This Row],[Order-ID7]],"mmmm")</f>
        <v>March</v>
      </c>
      <c r="P75">
        <f>ROUNDUP(Table1[[#This Row],[month]]/3,0)</f>
        <v>1</v>
      </c>
      <c r="Q75">
        <f>ROUNDUP(MONTH(Table1[[#This Row],[Order-ID7]])/3,0)</f>
        <v>1</v>
      </c>
      <c r="R75" t="str">
        <f>"Q"&amp;ROUNDUP(Table1[[#This Row],[month]]/3,0)</f>
        <v>Q1</v>
      </c>
      <c r="S75" t="str">
        <f>"Q"&amp;ROUNDUP(Table1[[#This Row],[month]]/3,0)</f>
        <v>Q1</v>
      </c>
      <c r="T75" t="str">
        <f>"Q"&amp;ROUNDUP(MONTH(Table1[[#This Row],[Order-ID7]])/3,0)</f>
        <v>Q1</v>
      </c>
    </row>
    <row r="76" spans="5:20" x14ac:dyDescent="0.3">
      <c r="E76">
        <v>72</v>
      </c>
      <c r="F76" t="s">
        <v>31</v>
      </c>
      <c r="G76" t="s">
        <v>39</v>
      </c>
      <c r="H76" t="s">
        <v>26</v>
      </c>
      <c r="I76" s="5">
        <v>2226</v>
      </c>
      <c r="J76">
        <v>48</v>
      </c>
      <c r="K76" s="6">
        <v>44998</v>
      </c>
      <c r="L76" s="5">
        <f>Table1[[#This Row],[Order-ID5]]*Table1[[#This Row],[Order-ID6]]</f>
        <v>106848</v>
      </c>
      <c r="M76" t="str">
        <f>TEXT(Table1[[#This Row],[Order-ID7]],"dddd")</f>
        <v>Monday</v>
      </c>
      <c r="N76">
        <f>MONTH(Table1[[#This Row],[Order-ID7]])</f>
        <v>3</v>
      </c>
      <c r="O76" t="str">
        <f>TEXT(Table1[[#This Row],[Order-ID7]],"mmmm")</f>
        <v>March</v>
      </c>
      <c r="P76">
        <f>ROUNDUP(Table1[[#This Row],[month]]/3,0)</f>
        <v>1</v>
      </c>
      <c r="Q76">
        <f>ROUNDUP(MONTH(Table1[[#This Row],[Order-ID7]])/3,0)</f>
        <v>1</v>
      </c>
      <c r="R76" t="str">
        <f>"Q"&amp;ROUNDUP(Table1[[#This Row],[month]]/3,0)</f>
        <v>Q1</v>
      </c>
      <c r="S76" t="str">
        <f>"Q"&amp;ROUNDUP(Table1[[#This Row],[month]]/3,0)</f>
        <v>Q1</v>
      </c>
      <c r="T76" t="str">
        <f>"Q"&amp;ROUNDUP(MONTH(Table1[[#This Row],[Order-ID7]])/3,0)</f>
        <v>Q1</v>
      </c>
    </row>
    <row r="77" spans="5:20" x14ac:dyDescent="0.3">
      <c r="E77">
        <v>73</v>
      </c>
      <c r="F77" t="s">
        <v>3</v>
      </c>
      <c r="G77" t="s">
        <v>39</v>
      </c>
      <c r="H77" t="s">
        <v>21</v>
      </c>
      <c r="I77" s="5">
        <v>14329</v>
      </c>
      <c r="J77">
        <v>150</v>
      </c>
      <c r="K77" s="6">
        <v>44999</v>
      </c>
      <c r="L77" s="5">
        <f>Table1[[#This Row],[Order-ID5]]*Table1[[#This Row],[Order-ID6]]</f>
        <v>2149350</v>
      </c>
      <c r="M77" t="str">
        <f>TEXT(Table1[[#This Row],[Order-ID7]],"dddd")</f>
        <v>Tuesday</v>
      </c>
      <c r="N77">
        <f>MONTH(Table1[[#This Row],[Order-ID7]])</f>
        <v>3</v>
      </c>
      <c r="O77" t="str">
        <f>TEXT(Table1[[#This Row],[Order-ID7]],"mmmm")</f>
        <v>March</v>
      </c>
      <c r="P77">
        <f>ROUNDUP(Table1[[#This Row],[month]]/3,0)</f>
        <v>1</v>
      </c>
      <c r="Q77">
        <f>ROUNDUP(MONTH(Table1[[#This Row],[Order-ID7]])/3,0)</f>
        <v>1</v>
      </c>
      <c r="R77" t="str">
        <f>"Q"&amp;ROUNDUP(Table1[[#This Row],[month]]/3,0)</f>
        <v>Q1</v>
      </c>
      <c r="S77" t="str">
        <f>"Q"&amp;ROUNDUP(Table1[[#This Row],[month]]/3,0)</f>
        <v>Q1</v>
      </c>
      <c r="T77" t="str">
        <f>"Q"&amp;ROUNDUP(MONTH(Table1[[#This Row],[Order-ID7]])/3,0)</f>
        <v>Q1</v>
      </c>
    </row>
    <row r="78" spans="5:20" x14ac:dyDescent="0.3">
      <c r="E78">
        <v>74</v>
      </c>
      <c r="F78" t="s">
        <v>3</v>
      </c>
      <c r="G78" t="s">
        <v>39</v>
      </c>
      <c r="H78" t="s">
        <v>13</v>
      </c>
      <c r="I78" s="5">
        <v>8463</v>
      </c>
      <c r="J78">
        <v>492</v>
      </c>
      <c r="K78" s="6">
        <v>45000</v>
      </c>
      <c r="L78" s="5">
        <f>Table1[[#This Row],[Order-ID5]]*Table1[[#This Row],[Order-ID6]]</f>
        <v>4163796</v>
      </c>
      <c r="M78" t="str">
        <f>TEXT(Table1[[#This Row],[Order-ID7]],"dddd")</f>
        <v>Wednesday</v>
      </c>
      <c r="N78">
        <f>MONTH(Table1[[#This Row],[Order-ID7]])</f>
        <v>3</v>
      </c>
      <c r="O78" t="str">
        <f>TEXT(Table1[[#This Row],[Order-ID7]],"mmmm")</f>
        <v>March</v>
      </c>
      <c r="P78">
        <f>ROUNDUP(Table1[[#This Row],[month]]/3,0)</f>
        <v>1</v>
      </c>
      <c r="Q78">
        <f>ROUNDUP(MONTH(Table1[[#This Row],[Order-ID7]])/3,0)</f>
        <v>1</v>
      </c>
      <c r="R78" t="str">
        <f>"Q"&amp;ROUNDUP(Table1[[#This Row],[month]]/3,0)</f>
        <v>Q1</v>
      </c>
      <c r="S78" t="str">
        <f>"Q"&amp;ROUNDUP(Table1[[#This Row],[month]]/3,0)</f>
        <v>Q1</v>
      </c>
      <c r="T78" t="str">
        <f>"Q"&amp;ROUNDUP(MONTH(Table1[[#This Row],[Order-ID7]])/3,0)</f>
        <v>Q1</v>
      </c>
    </row>
    <row r="79" spans="5:20" x14ac:dyDescent="0.3">
      <c r="E79">
        <v>75</v>
      </c>
      <c r="F79" t="s">
        <v>33</v>
      </c>
      <c r="G79" t="s">
        <v>39</v>
      </c>
      <c r="H79" t="s">
        <v>22</v>
      </c>
      <c r="I79" s="5">
        <v>2891</v>
      </c>
      <c r="J79">
        <v>102</v>
      </c>
      <c r="K79" s="6">
        <v>45001</v>
      </c>
      <c r="L79" s="5">
        <f>Table1[[#This Row],[Order-ID5]]*Table1[[#This Row],[Order-ID6]]</f>
        <v>294882</v>
      </c>
      <c r="M79" t="str">
        <f>TEXT(Table1[[#This Row],[Order-ID7]],"dddd")</f>
        <v>Thursday</v>
      </c>
      <c r="N79">
        <f>MONTH(Table1[[#This Row],[Order-ID7]])</f>
        <v>3</v>
      </c>
      <c r="O79" t="str">
        <f>TEXT(Table1[[#This Row],[Order-ID7]],"mmmm")</f>
        <v>March</v>
      </c>
      <c r="P79">
        <f>ROUNDUP(Table1[[#This Row],[month]]/3,0)</f>
        <v>1</v>
      </c>
      <c r="Q79">
        <f>ROUNDUP(MONTH(Table1[[#This Row],[Order-ID7]])/3,0)</f>
        <v>1</v>
      </c>
      <c r="R79" t="str">
        <f>"Q"&amp;ROUNDUP(Table1[[#This Row],[month]]/3,0)</f>
        <v>Q1</v>
      </c>
      <c r="S79" t="str">
        <f>"Q"&amp;ROUNDUP(Table1[[#This Row],[month]]/3,0)</f>
        <v>Q1</v>
      </c>
      <c r="T79" t="str">
        <f>"Q"&amp;ROUNDUP(MONTH(Table1[[#This Row],[Order-ID7]])/3,0)</f>
        <v>Q1</v>
      </c>
    </row>
    <row r="80" spans="5:20" x14ac:dyDescent="0.3">
      <c r="E80">
        <v>76</v>
      </c>
      <c r="F80" t="s">
        <v>34</v>
      </c>
      <c r="G80" t="s">
        <v>38</v>
      </c>
      <c r="H80" t="s">
        <v>16</v>
      </c>
      <c r="I80" s="5">
        <v>3773</v>
      </c>
      <c r="J80">
        <v>165</v>
      </c>
      <c r="K80" s="6">
        <v>45002</v>
      </c>
      <c r="L80" s="5">
        <f>Table1[[#This Row],[Order-ID5]]*Table1[[#This Row],[Order-ID6]]</f>
        <v>622545</v>
      </c>
      <c r="M80" t="str">
        <f>TEXT(Table1[[#This Row],[Order-ID7]],"dddd")</f>
        <v>Friday</v>
      </c>
      <c r="N80">
        <f>MONTH(Table1[[#This Row],[Order-ID7]])</f>
        <v>3</v>
      </c>
      <c r="O80" t="str">
        <f>TEXT(Table1[[#This Row],[Order-ID7]],"mmmm")</f>
        <v>March</v>
      </c>
      <c r="P80">
        <f>ROUNDUP(Table1[[#This Row],[month]]/3,0)</f>
        <v>1</v>
      </c>
      <c r="Q80">
        <f>ROUNDUP(MONTH(Table1[[#This Row],[Order-ID7]])/3,0)</f>
        <v>1</v>
      </c>
      <c r="R80" t="str">
        <f>"Q"&amp;ROUNDUP(Table1[[#This Row],[month]]/3,0)</f>
        <v>Q1</v>
      </c>
      <c r="S80" t="str">
        <f>"Q"&amp;ROUNDUP(Table1[[#This Row],[month]]/3,0)</f>
        <v>Q1</v>
      </c>
      <c r="T80" t="str">
        <f>"Q"&amp;ROUNDUP(MONTH(Table1[[#This Row],[Order-ID7]])/3,0)</f>
        <v>Q1</v>
      </c>
    </row>
    <row r="81" spans="5:20" x14ac:dyDescent="0.3">
      <c r="E81">
        <v>77</v>
      </c>
      <c r="F81" t="s">
        <v>30</v>
      </c>
      <c r="G81" t="s">
        <v>38</v>
      </c>
      <c r="H81" t="s">
        <v>21</v>
      </c>
      <c r="I81" s="5">
        <v>854</v>
      </c>
      <c r="J81">
        <v>309</v>
      </c>
      <c r="K81" s="6">
        <v>45003</v>
      </c>
      <c r="L81" s="5">
        <f>Table1[[#This Row],[Order-ID5]]*Table1[[#This Row],[Order-ID6]]</f>
        <v>263886</v>
      </c>
      <c r="M81" t="str">
        <f>TEXT(Table1[[#This Row],[Order-ID7]],"dddd")</f>
        <v>Saturday</v>
      </c>
      <c r="N81">
        <f>MONTH(Table1[[#This Row],[Order-ID7]])</f>
        <v>3</v>
      </c>
      <c r="O81" t="str">
        <f>TEXT(Table1[[#This Row],[Order-ID7]],"mmmm")</f>
        <v>March</v>
      </c>
      <c r="P81">
        <f>ROUNDUP(Table1[[#This Row],[month]]/3,0)</f>
        <v>1</v>
      </c>
      <c r="Q81">
        <f>ROUNDUP(MONTH(Table1[[#This Row],[Order-ID7]])/3,0)</f>
        <v>1</v>
      </c>
      <c r="R81" t="str">
        <f>"Q"&amp;ROUNDUP(Table1[[#This Row],[month]]/3,0)</f>
        <v>Q1</v>
      </c>
      <c r="S81" t="str">
        <f>"Q"&amp;ROUNDUP(Table1[[#This Row],[month]]/3,0)</f>
        <v>Q1</v>
      </c>
      <c r="T81" t="str">
        <f>"Q"&amp;ROUNDUP(MONTH(Table1[[#This Row],[Order-ID7]])/3,0)</f>
        <v>Q1</v>
      </c>
    </row>
    <row r="82" spans="5:20" x14ac:dyDescent="0.3">
      <c r="E82">
        <v>78</v>
      </c>
      <c r="F82" t="s">
        <v>32</v>
      </c>
      <c r="G82" t="s">
        <v>38</v>
      </c>
      <c r="H82" t="s">
        <v>10</v>
      </c>
      <c r="I82" s="5">
        <v>4970</v>
      </c>
      <c r="J82">
        <v>156</v>
      </c>
      <c r="K82" s="6">
        <v>45004</v>
      </c>
      <c r="L82" s="5">
        <f>Table1[[#This Row],[Order-ID5]]*Table1[[#This Row],[Order-ID6]]</f>
        <v>775320</v>
      </c>
      <c r="M82" t="str">
        <f>TEXT(Table1[[#This Row],[Order-ID7]],"dddd")</f>
        <v>Sunday</v>
      </c>
      <c r="N82">
        <f>MONTH(Table1[[#This Row],[Order-ID7]])</f>
        <v>3</v>
      </c>
      <c r="O82" t="str">
        <f>TEXT(Table1[[#This Row],[Order-ID7]],"mmmm")</f>
        <v>March</v>
      </c>
      <c r="P82">
        <f>ROUNDUP(Table1[[#This Row],[month]]/3,0)</f>
        <v>1</v>
      </c>
      <c r="Q82">
        <f>ROUNDUP(MONTH(Table1[[#This Row],[Order-ID7]])/3,0)</f>
        <v>1</v>
      </c>
      <c r="R82" t="str">
        <f>"Q"&amp;ROUNDUP(Table1[[#This Row],[month]]/3,0)</f>
        <v>Q1</v>
      </c>
      <c r="S82" t="str">
        <f>"Q"&amp;ROUNDUP(Table1[[#This Row],[month]]/3,0)</f>
        <v>Q1</v>
      </c>
      <c r="T82" t="str">
        <f>"Q"&amp;ROUNDUP(MONTH(Table1[[#This Row],[Order-ID7]])/3,0)</f>
        <v>Q1</v>
      </c>
    </row>
    <row r="83" spans="5:20" x14ac:dyDescent="0.3">
      <c r="E83">
        <v>79</v>
      </c>
      <c r="F83" t="s">
        <v>3</v>
      </c>
      <c r="G83" t="s">
        <v>45</v>
      </c>
      <c r="H83" t="s">
        <v>19</v>
      </c>
      <c r="I83" s="5">
        <v>98</v>
      </c>
      <c r="J83">
        <v>159</v>
      </c>
      <c r="K83" s="6">
        <v>45005</v>
      </c>
      <c r="L83" s="5">
        <f>Table1[[#This Row],[Order-ID5]]*Table1[[#This Row],[Order-ID6]]</f>
        <v>15582</v>
      </c>
      <c r="M83" t="str">
        <f>TEXT(Table1[[#This Row],[Order-ID7]],"dddd")</f>
        <v>Monday</v>
      </c>
      <c r="N83">
        <f>MONTH(Table1[[#This Row],[Order-ID7]])</f>
        <v>3</v>
      </c>
      <c r="O83" t="str">
        <f>TEXT(Table1[[#This Row],[Order-ID7]],"mmmm")</f>
        <v>March</v>
      </c>
      <c r="P83">
        <f>ROUNDUP(Table1[[#This Row],[month]]/3,0)</f>
        <v>1</v>
      </c>
      <c r="Q83">
        <f>ROUNDUP(MONTH(Table1[[#This Row],[Order-ID7]])/3,0)</f>
        <v>1</v>
      </c>
      <c r="R83" t="str">
        <f>"Q"&amp;ROUNDUP(Table1[[#This Row],[month]]/3,0)</f>
        <v>Q1</v>
      </c>
      <c r="S83" t="str">
        <f>"Q"&amp;ROUNDUP(Table1[[#This Row],[month]]/3,0)</f>
        <v>Q1</v>
      </c>
      <c r="T83" t="str">
        <f>"Q"&amp;ROUNDUP(MONTH(Table1[[#This Row],[Order-ID7]])/3,0)</f>
        <v>Q1</v>
      </c>
    </row>
    <row r="84" spans="5:20" x14ac:dyDescent="0.3">
      <c r="E84">
        <v>80</v>
      </c>
      <c r="F84" t="s">
        <v>33</v>
      </c>
      <c r="G84" t="s">
        <v>45</v>
      </c>
      <c r="H84" t="s">
        <v>8</v>
      </c>
      <c r="I84" s="5">
        <v>13391</v>
      </c>
      <c r="J84">
        <v>201</v>
      </c>
      <c r="K84" s="6">
        <v>45006</v>
      </c>
      <c r="L84" s="5">
        <f>Table1[[#This Row],[Order-ID5]]*Table1[[#This Row],[Order-ID6]]</f>
        <v>2691591</v>
      </c>
      <c r="M84" t="str">
        <f>TEXT(Table1[[#This Row],[Order-ID7]],"dddd")</f>
        <v>Tuesday</v>
      </c>
      <c r="N84">
        <f>MONTH(Table1[[#This Row],[Order-ID7]])</f>
        <v>3</v>
      </c>
      <c r="O84" t="str">
        <f>TEXT(Table1[[#This Row],[Order-ID7]],"mmmm")</f>
        <v>March</v>
      </c>
      <c r="P84">
        <f>ROUNDUP(Table1[[#This Row],[month]]/3,0)</f>
        <v>1</v>
      </c>
      <c r="Q84">
        <f>ROUNDUP(MONTH(Table1[[#This Row],[Order-ID7]])/3,0)</f>
        <v>1</v>
      </c>
      <c r="R84" t="str">
        <f>"Q"&amp;ROUNDUP(Table1[[#This Row],[month]]/3,0)</f>
        <v>Q1</v>
      </c>
      <c r="S84" t="str">
        <f>"Q"&amp;ROUNDUP(Table1[[#This Row],[month]]/3,0)</f>
        <v>Q1</v>
      </c>
      <c r="T84" t="str">
        <f>"Q"&amp;ROUNDUP(MONTH(Table1[[#This Row],[Order-ID7]])/3,0)</f>
        <v>Q1</v>
      </c>
    </row>
    <row r="85" spans="5:20" x14ac:dyDescent="0.3">
      <c r="E85">
        <v>81</v>
      </c>
      <c r="F85" t="s">
        <v>29</v>
      </c>
      <c r="G85" t="s">
        <v>43</v>
      </c>
      <c r="H85" t="s">
        <v>24</v>
      </c>
      <c r="I85" s="5">
        <v>8890</v>
      </c>
      <c r="J85">
        <v>210</v>
      </c>
      <c r="K85" s="6">
        <v>45007</v>
      </c>
      <c r="L85" s="5">
        <f>Table1[[#This Row],[Order-ID5]]*Table1[[#This Row],[Order-ID6]]</f>
        <v>1866900</v>
      </c>
      <c r="M85" t="str">
        <f>TEXT(Table1[[#This Row],[Order-ID7]],"dddd")</f>
        <v>Wednesday</v>
      </c>
      <c r="N85">
        <f>MONTH(Table1[[#This Row],[Order-ID7]])</f>
        <v>3</v>
      </c>
      <c r="O85" t="str">
        <f>TEXT(Table1[[#This Row],[Order-ID7]],"mmmm")</f>
        <v>March</v>
      </c>
      <c r="P85">
        <f>ROUNDUP(Table1[[#This Row],[month]]/3,0)</f>
        <v>1</v>
      </c>
      <c r="Q85">
        <f>ROUNDUP(MONTH(Table1[[#This Row],[Order-ID7]])/3,0)</f>
        <v>1</v>
      </c>
      <c r="R85" t="str">
        <f>"Q"&amp;ROUNDUP(Table1[[#This Row],[month]]/3,0)</f>
        <v>Q1</v>
      </c>
      <c r="S85" t="str">
        <f>"Q"&amp;ROUNDUP(Table1[[#This Row],[month]]/3,0)</f>
        <v>Q1</v>
      </c>
      <c r="T85" t="str">
        <f>"Q"&amp;ROUNDUP(MONTH(Table1[[#This Row],[Order-ID7]])/3,0)</f>
        <v>Q1</v>
      </c>
    </row>
    <row r="86" spans="5:20" x14ac:dyDescent="0.3">
      <c r="E86">
        <v>82</v>
      </c>
      <c r="F86" t="s">
        <v>28</v>
      </c>
      <c r="G86" t="s">
        <v>37</v>
      </c>
      <c r="H86" t="s">
        <v>6</v>
      </c>
      <c r="I86" s="5">
        <v>56</v>
      </c>
      <c r="J86">
        <v>51</v>
      </c>
      <c r="K86" s="6">
        <v>45008</v>
      </c>
      <c r="L86" s="5">
        <f>Table1[[#This Row],[Order-ID5]]*Table1[[#This Row],[Order-ID6]]</f>
        <v>2856</v>
      </c>
      <c r="M86" t="str">
        <f>TEXT(Table1[[#This Row],[Order-ID7]],"dddd")</f>
        <v>Thursday</v>
      </c>
      <c r="N86">
        <f>MONTH(Table1[[#This Row],[Order-ID7]])</f>
        <v>3</v>
      </c>
      <c r="O86" t="str">
        <f>TEXT(Table1[[#This Row],[Order-ID7]],"mmmm")</f>
        <v>March</v>
      </c>
      <c r="P86">
        <f>ROUNDUP(Table1[[#This Row],[month]]/3,0)</f>
        <v>1</v>
      </c>
      <c r="Q86">
        <f>ROUNDUP(MONTH(Table1[[#This Row],[Order-ID7]])/3,0)</f>
        <v>1</v>
      </c>
      <c r="R86" t="str">
        <f>"Q"&amp;ROUNDUP(Table1[[#This Row],[month]]/3,0)</f>
        <v>Q1</v>
      </c>
      <c r="S86" t="str">
        <f>"Q"&amp;ROUNDUP(Table1[[#This Row],[month]]/3,0)</f>
        <v>Q1</v>
      </c>
      <c r="T86" t="str">
        <f>"Q"&amp;ROUNDUP(MONTH(Table1[[#This Row],[Order-ID7]])/3,0)</f>
        <v>Q1</v>
      </c>
    </row>
    <row r="87" spans="5:20" x14ac:dyDescent="0.3">
      <c r="E87">
        <v>83</v>
      </c>
      <c r="F87" t="s">
        <v>34</v>
      </c>
      <c r="G87" t="s">
        <v>38</v>
      </c>
      <c r="H87" t="s">
        <v>18</v>
      </c>
      <c r="I87" s="5">
        <v>3339</v>
      </c>
      <c r="J87">
        <v>39</v>
      </c>
      <c r="K87" s="6">
        <v>45009</v>
      </c>
      <c r="L87" s="5">
        <f>Table1[[#This Row],[Order-ID5]]*Table1[[#This Row],[Order-ID6]]</f>
        <v>130221</v>
      </c>
      <c r="M87" t="str">
        <f>TEXT(Table1[[#This Row],[Order-ID7]],"dddd")</f>
        <v>Friday</v>
      </c>
      <c r="N87">
        <f>MONTH(Table1[[#This Row],[Order-ID7]])</f>
        <v>3</v>
      </c>
      <c r="O87" t="str">
        <f>TEXT(Table1[[#This Row],[Order-ID7]],"mmmm")</f>
        <v>March</v>
      </c>
      <c r="P87">
        <f>ROUNDUP(Table1[[#This Row],[month]]/3,0)</f>
        <v>1</v>
      </c>
      <c r="Q87">
        <f>ROUNDUP(MONTH(Table1[[#This Row],[Order-ID7]])/3,0)</f>
        <v>1</v>
      </c>
      <c r="R87" t="str">
        <f>"Q"&amp;ROUNDUP(Table1[[#This Row],[month]]/3,0)</f>
        <v>Q1</v>
      </c>
      <c r="S87" t="str">
        <f>"Q"&amp;ROUNDUP(Table1[[#This Row],[month]]/3,0)</f>
        <v>Q1</v>
      </c>
      <c r="T87" t="str">
        <f>"Q"&amp;ROUNDUP(MONTH(Table1[[#This Row],[Order-ID7]])/3,0)</f>
        <v>Q1</v>
      </c>
    </row>
    <row r="88" spans="5:20" x14ac:dyDescent="0.3">
      <c r="E88">
        <v>84</v>
      </c>
      <c r="F88" t="s">
        <v>35</v>
      </c>
      <c r="G88" t="s">
        <v>45</v>
      </c>
      <c r="H88" t="s">
        <v>11</v>
      </c>
      <c r="I88" s="5">
        <v>3808</v>
      </c>
      <c r="J88">
        <v>279</v>
      </c>
      <c r="K88" s="6">
        <v>45010</v>
      </c>
      <c r="L88" s="5">
        <f>Table1[[#This Row],[Order-ID5]]*Table1[[#This Row],[Order-ID6]]</f>
        <v>1062432</v>
      </c>
      <c r="M88" t="str">
        <f>TEXT(Table1[[#This Row],[Order-ID7]],"dddd")</f>
        <v>Saturday</v>
      </c>
      <c r="N88">
        <f>MONTH(Table1[[#This Row],[Order-ID7]])</f>
        <v>3</v>
      </c>
      <c r="O88" t="str">
        <f>TEXT(Table1[[#This Row],[Order-ID7]],"mmmm")</f>
        <v>March</v>
      </c>
      <c r="P88">
        <f>ROUNDUP(Table1[[#This Row],[month]]/3,0)</f>
        <v>1</v>
      </c>
      <c r="Q88">
        <f>ROUNDUP(MONTH(Table1[[#This Row],[Order-ID7]])/3,0)</f>
        <v>1</v>
      </c>
      <c r="R88" t="str">
        <f>"Q"&amp;ROUNDUP(Table1[[#This Row],[month]]/3,0)</f>
        <v>Q1</v>
      </c>
      <c r="S88" t="str">
        <f>"Q"&amp;ROUNDUP(Table1[[#This Row],[month]]/3,0)</f>
        <v>Q1</v>
      </c>
      <c r="T88" t="str">
        <f>"Q"&amp;ROUNDUP(MONTH(Table1[[#This Row],[Order-ID7]])/3,0)</f>
        <v>Q1</v>
      </c>
    </row>
    <row r="89" spans="5:20" x14ac:dyDescent="0.3">
      <c r="E89">
        <v>85</v>
      </c>
      <c r="F89" t="s">
        <v>35</v>
      </c>
      <c r="G89" t="s">
        <v>37</v>
      </c>
      <c r="H89" t="s">
        <v>6</v>
      </c>
      <c r="I89" s="5">
        <v>63</v>
      </c>
      <c r="J89">
        <v>123</v>
      </c>
      <c r="K89" s="6">
        <v>45011</v>
      </c>
      <c r="L89" s="5">
        <f>Table1[[#This Row],[Order-ID5]]*Table1[[#This Row],[Order-ID6]]</f>
        <v>7749</v>
      </c>
      <c r="M89" t="str">
        <f>TEXT(Table1[[#This Row],[Order-ID7]],"dddd")</f>
        <v>Sunday</v>
      </c>
      <c r="N89">
        <f>MONTH(Table1[[#This Row],[Order-ID7]])</f>
        <v>3</v>
      </c>
      <c r="O89" t="str">
        <f>TEXT(Table1[[#This Row],[Order-ID7]],"mmmm")</f>
        <v>March</v>
      </c>
      <c r="P89">
        <f>ROUNDUP(Table1[[#This Row],[month]]/3,0)</f>
        <v>1</v>
      </c>
      <c r="Q89">
        <f>ROUNDUP(MONTH(Table1[[#This Row],[Order-ID7]])/3,0)</f>
        <v>1</v>
      </c>
      <c r="R89" t="str">
        <f>"Q"&amp;ROUNDUP(Table1[[#This Row],[month]]/3,0)</f>
        <v>Q1</v>
      </c>
      <c r="S89" t="str">
        <f>"Q"&amp;ROUNDUP(Table1[[#This Row],[month]]/3,0)</f>
        <v>Q1</v>
      </c>
      <c r="T89" t="str">
        <f>"Q"&amp;ROUNDUP(MONTH(Table1[[#This Row],[Order-ID7]])/3,0)</f>
        <v>Q1</v>
      </c>
    </row>
    <row r="90" spans="5:20" x14ac:dyDescent="0.3">
      <c r="E90">
        <v>86</v>
      </c>
      <c r="F90" t="s">
        <v>28</v>
      </c>
      <c r="G90" t="s">
        <v>43</v>
      </c>
      <c r="H90" t="s">
        <v>20</v>
      </c>
      <c r="I90" s="5">
        <v>7812</v>
      </c>
      <c r="J90">
        <v>81</v>
      </c>
      <c r="K90" s="6">
        <v>45012</v>
      </c>
      <c r="L90" s="5">
        <f>Table1[[#This Row],[Order-ID5]]*Table1[[#This Row],[Order-ID6]]</f>
        <v>632772</v>
      </c>
      <c r="M90" t="str">
        <f>TEXT(Table1[[#This Row],[Order-ID7]],"dddd")</f>
        <v>Monday</v>
      </c>
      <c r="N90">
        <f>MONTH(Table1[[#This Row],[Order-ID7]])</f>
        <v>3</v>
      </c>
      <c r="O90" t="str">
        <f>TEXT(Table1[[#This Row],[Order-ID7]],"mmmm")</f>
        <v>March</v>
      </c>
      <c r="P90">
        <f>ROUNDUP(Table1[[#This Row],[month]]/3,0)</f>
        <v>1</v>
      </c>
      <c r="Q90">
        <f>ROUNDUP(MONTH(Table1[[#This Row],[Order-ID7]])/3,0)</f>
        <v>1</v>
      </c>
      <c r="R90" t="str">
        <f>"Q"&amp;ROUNDUP(Table1[[#This Row],[month]]/3,0)</f>
        <v>Q1</v>
      </c>
      <c r="S90" t="str">
        <f>"Q"&amp;ROUNDUP(Table1[[#This Row],[month]]/3,0)</f>
        <v>Q1</v>
      </c>
      <c r="T90" t="str">
        <f>"Q"&amp;ROUNDUP(MONTH(Table1[[#This Row],[Order-ID7]])/3,0)</f>
        <v>Q1</v>
      </c>
    </row>
    <row r="91" spans="5:20" x14ac:dyDescent="0.3">
      <c r="E91">
        <v>87</v>
      </c>
      <c r="F91" t="s">
        <v>36</v>
      </c>
      <c r="G91" t="s">
        <v>40</v>
      </c>
      <c r="H91" t="s">
        <v>12</v>
      </c>
      <c r="I91" s="5">
        <v>7693</v>
      </c>
      <c r="J91">
        <v>21</v>
      </c>
      <c r="K91" s="6">
        <v>45013</v>
      </c>
      <c r="L91" s="5">
        <f>Table1[[#This Row],[Order-ID5]]*Table1[[#This Row],[Order-ID6]]</f>
        <v>161553</v>
      </c>
      <c r="M91" t="str">
        <f>TEXT(Table1[[#This Row],[Order-ID7]],"dddd")</f>
        <v>Tuesday</v>
      </c>
      <c r="N91">
        <f>MONTH(Table1[[#This Row],[Order-ID7]])</f>
        <v>3</v>
      </c>
      <c r="O91" t="str">
        <f>TEXT(Table1[[#This Row],[Order-ID7]],"mmmm")</f>
        <v>March</v>
      </c>
      <c r="P91">
        <f>ROUNDUP(Table1[[#This Row],[month]]/3,0)</f>
        <v>1</v>
      </c>
      <c r="Q91">
        <f>ROUNDUP(MONTH(Table1[[#This Row],[Order-ID7]])/3,0)</f>
        <v>1</v>
      </c>
      <c r="R91" t="str">
        <f>"Q"&amp;ROUNDUP(Table1[[#This Row],[month]]/3,0)</f>
        <v>Q1</v>
      </c>
      <c r="S91" t="str">
        <f>"Q"&amp;ROUNDUP(Table1[[#This Row],[month]]/3,0)</f>
        <v>Q1</v>
      </c>
      <c r="T91" t="str">
        <f>"Q"&amp;ROUNDUP(MONTH(Table1[[#This Row],[Order-ID7]])/3,0)</f>
        <v>Q1</v>
      </c>
    </row>
    <row r="92" spans="5:20" x14ac:dyDescent="0.3">
      <c r="E92">
        <v>88</v>
      </c>
      <c r="F92" t="s">
        <v>34</v>
      </c>
      <c r="G92" t="s">
        <v>38</v>
      </c>
      <c r="H92" t="s">
        <v>21</v>
      </c>
      <c r="I92" s="5">
        <v>973</v>
      </c>
      <c r="J92">
        <v>162</v>
      </c>
      <c r="K92" s="6">
        <v>45014</v>
      </c>
      <c r="L92" s="5">
        <f>Table1[[#This Row],[Order-ID5]]*Table1[[#This Row],[Order-ID6]]</f>
        <v>157626</v>
      </c>
      <c r="M92" t="str">
        <f>TEXT(Table1[[#This Row],[Order-ID7]],"dddd")</f>
        <v>Wednesday</v>
      </c>
      <c r="N92">
        <f>MONTH(Table1[[#This Row],[Order-ID7]])</f>
        <v>3</v>
      </c>
      <c r="O92" t="str">
        <f>TEXT(Table1[[#This Row],[Order-ID7]],"mmmm")</f>
        <v>March</v>
      </c>
      <c r="P92">
        <f>ROUNDUP(Table1[[#This Row],[month]]/3,0)</f>
        <v>1</v>
      </c>
      <c r="Q92">
        <f>ROUNDUP(MONTH(Table1[[#This Row],[Order-ID7]])/3,0)</f>
        <v>1</v>
      </c>
      <c r="R92" t="str">
        <f>"Q"&amp;ROUNDUP(Table1[[#This Row],[month]]/3,0)</f>
        <v>Q1</v>
      </c>
      <c r="S92" t="str">
        <f>"Q"&amp;ROUNDUP(Table1[[#This Row],[month]]/3,0)</f>
        <v>Q1</v>
      </c>
      <c r="T92" t="str">
        <f>"Q"&amp;ROUNDUP(MONTH(Table1[[#This Row],[Order-ID7]])/3,0)</f>
        <v>Q1</v>
      </c>
    </row>
    <row r="93" spans="5:20" x14ac:dyDescent="0.3">
      <c r="E93">
        <v>89</v>
      </c>
      <c r="F93" t="s">
        <v>35</v>
      </c>
      <c r="G93" t="s">
        <v>45</v>
      </c>
      <c r="H93" t="s">
        <v>14</v>
      </c>
      <c r="I93" s="5">
        <v>567</v>
      </c>
      <c r="J93">
        <v>228</v>
      </c>
      <c r="K93" s="6">
        <v>45015</v>
      </c>
      <c r="L93" s="5">
        <f>Table1[[#This Row],[Order-ID5]]*Table1[[#This Row],[Order-ID6]]</f>
        <v>129276</v>
      </c>
      <c r="M93" t="str">
        <f>TEXT(Table1[[#This Row],[Order-ID7]],"dddd")</f>
        <v>Thursday</v>
      </c>
      <c r="N93">
        <f>MONTH(Table1[[#This Row],[Order-ID7]])</f>
        <v>3</v>
      </c>
      <c r="O93" t="str">
        <f>TEXT(Table1[[#This Row],[Order-ID7]],"mmmm")</f>
        <v>March</v>
      </c>
      <c r="P93">
        <f>ROUNDUP(Table1[[#This Row],[month]]/3,0)</f>
        <v>1</v>
      </c>
      <c r="Q93">
        <f>ROUNDUP(MONTH(Table1[[#This Row],[Order-ID7]])/3,0)</f>
        <v>1</v>
      </c>
      <c r="R93" t="str">
        <f>"Q"&amp;ROUNDUP(Table1[[#This Row],[month]]/3,0)</f>
        <v>Q1</v>
      </c>
      <c r="S93" t="str">
        <f>"Q"&amp;ROUNDUP(Table1[[#This Row],[month]]/3,0)</f>
        <v>Q1</v>
      </c>
      <c r="T93" t="str">
        <f>"Q"&amp;ROUNDUP(MONTH(Table1[[#This Row],[Order-ID7]])/3,0)</f>
        <v>Q1</v>
      </c>
    </row>
    <row r="94" spans="5:20" x14ac:dyDescent="0.3">
      <c r="E94">
        <v>90</v>
      </c>
      <c r="F94" t="s">
        <v>35</v>
      </c>
      <c r="G94" t="s">
        <v>38</v>
      </c>
      <c r="H94" t="s">
        <v>22</v>
      </c>
      <c r="I94" s="5">
        <v>2471</v>
      </c>
      <c r="J94">
        <v>342</v>
      </c>
      <c r="K94" s="6">
        <v>45016</v>
      </c>
      <c r="L94" s="5">
        <f>Table1[[#This Row],[Order-ID5]]*Table1[[#This Row],[Order-ID6]]</f>
        <v>845082</v>
      </c>
      <c r="M94" t="str">
        <f>TEXT(Table1[[#This Row],[Order-ID7]],"dddd")</f>
        <v>Friday</v>
      </c>
      <c r="N94">
        <f>MONTH(Table1[[#This Row],[Order-ID7]])</f>
        <v>3</v>
      </c>
      <c r="O94" t="str">
        <f>TEXT(Table1[[#This Row],[Order-ID7]],"mmmm")</f>
        <v>March</v>
      </c>
      <c r="P94">
        <f>ROUNDUP(Table1[[#This Row],[month]]/3,0)</f>
        <v>1</v>
      </c>
      <c r="Q94">
        <f>ROUNDUP(MONTH(Table1[[#This Row],[Order-ID7]])/3,0)</f>
        <v>1</v>
      </c>
      <c r="R94" t="str">
        <f>"Q"&amp;ROUNDUP(Table1[[#This Row],[month]]/3,0)</f>
        <v>Q1</v>
      </c>
      <c r="S94" t="str">
        <f>"Q"&amp;ROUNDUP(Table1[[#This Row],[month]]/3,0)</f>
        <v>Q1</v>
      </c>
      <c r="T94" t="str">
        <f>"Q"&amp;ROUNDUP(MONTH(Table1[[#This Row],[Order-ID7]])/3,0)</f>
        <v>Q1</v>
      </c>
    </row>
    <row r="95" spans="5:20" x14ac:dyDescent="0.3">
      <c r="E95">
        <v>91</v>
      </c>
      <c r="F95" t="s">
        <v>33</v>
      </c>
      <c r="G95" t="s">
        <v>37</v>
      </c>
      <c r="H95" t="s">
        <v>6</v>
      </c>
      <c r="I95" s="5">
        <v>7189</v>
      </c>
      <c r="J95">
        <v>54</v>
      </c>
      <c r="K95" s="6">
        <v>45017</v>
      </c>
      <c r="L95" s="5">
        <f>Table1[[#This Row],[Order-ID5]]*Table1[[#This Row],[Order-ID6]]</f>
        <v>388206</v>
      </c>
      <c r="M95" t="str">
        <f>TEXT(Table1[[#This Row],[Order-ID7]],"dddd")</f>
        <v>Saturday</v>
      </c>
      <c r="N95">
        <f>MONTH(Table1[[#This Row],[Order-ID7]])</f>
        <v>4</v>
      </c>
      <c r="O95" t="str">
        <f>TEXT(Table1[[#This Row],[Order-ID7]],"mmmm")</f>
        <v>April</v>
      </c>
      <c r="P95">
        <f>ROUNDUP(Table1[[#This Row],[month]]/3,0)</f>
        <v>2</v>
      </c>
      <c r="Q95">
        <f>ROUNDUP(MONTH(Table1[[#This Row],[Order-ID7]])/3,0)</f>
        <v>2</v>
      </c>
      <c r="R95" t="str">
        <f>"Q"&amp;ROUNDUP(Table1[[#This Row],[month]]/3,0)</f>
        <v>Q2</v>
      </c>
      <c r="S95" t="str">
        <f>"Q"&amp;ROUNDUP(Table1[[#This Row],[month]]/3,0)</f>
        <v>Q2</v>
      </c>
      <c r="T95" t="str">
        <f>"Q"&amp;ROUNDUP(MONTH(Table1[[#This Row],[Order-ID7]])/3,0)</f>
        <v>Q2</v>
      </c>
    </row>
    <row r="96" spans="5:20" x14ac:dyDescent="0.3">
      <c r="E96">
        <v>92</v>
      </c>
      <c r="F96" t="s">
        <v>30</v>
      </c>
      <c r="G96" t="s">
        <v>45</v>
      </c>
      <c r="H96" t="s">
        <v>21</v>
      </c>
      <c r="I96" s="5">
        <v>7455</v>
      </c>
      <c r="J96">
        <v>216</v>
      </c>
      <c r="K96" s="6">
        <v>45018</v>
      </c>
      <c r="L96" s="5">
        <f>Table1[[#This Row],[Order-ID5]]*Table1[[#This Row],[Order-ID6]]</f>
        <v>1610280</v>
      </c>
      <c r="M96" t="str">
        <f>TEXT(Table1[[#This Row],[Order-ID7]],"dddd")</f>
        <v>Sunday</v>
      </c>
      <c r="N96">
        <f>MONTH(Table1[[#This Row],[Order-ID7]])</f>
        <v>4</v>
      </c>
      <c r="O96" t="str">
        <f>TEXT(Table1[[#This Row],[Order-ID7]],"mmmm")</f>
        <v>April</v>
      </c>
      <c r="P96">
        <f>ROUNDUP(Table1[[#This Row],[month]]/3,0)</f>
        <v>2</v>
      </c>
      <c r="Q96">
        <f>ROUNDUP(MONTH(Table1[[#This Row],[Order-ID7]])/3,0)</f>
        <v>2</v>
      </c>
      <c r="R96" t="str">
        <f>"Q"&amp;ROUNDUP(Table1[[#This Row],[month]]/3,0)</f>
        <v>Q2</v>
      </c>
      <c r="S96" t="str">
        <f>"Q"&amp;ROUNDUP(Table1[[#This Row],[month]]/3,0)</f>
        <v>Q2</v>
      </c>
      <c r="T96" t="str">
        <f>"Q"&amp;ROUNDUP(MONTH(Table1[[#This Row],[Order-ID7]])/3,0)</f>
        <v>Q2</v>
      </c>
    </row>
    <row r="97" spans="5:20" x14ac:dyDescent="0.3">
      <c r="E97">
        <v>93</v>
      </c>
      <c r="F97" t="s">
        <v>34</v>
      </c>
      <c r="G97" t="s">
        <v>39</v>
      </c>
      <c r="H97" t="s">
        <v>19</v>
      </c>
      <c r="I97" s="5">
        <v>3108</v>
      </c>
      <c r="J97">
        <v>54</v>
      </c>
      <c r="K97" s="6">
        <v>45019</v>
      </c>
      <c r="L97" s="5">
        <f>Table1[[#This Row],[Order-ID5]]*Table1[[#This Row],[Order-ID6]]</f>
        <v>167832</v>
      </c>
      <c r="M97" t="str">
        <f>TEXT(Table1[[#This Row],[Order-ID7]],"dddd")</f>
        <v>Monday</v>
      </c>
      <c r="N97">
        <f>MONTH(Table1[[#This Row],[Order-ID7]])</f>
        <v>4</v>
      </c>
      <c r="O97" t="str">
        <f>TEXT(Table1[[#This Row],[Order-ID7]],"mmmm")</f>
        <v>April</v>
      </c>
      <c r="P97">
        <f>ROUNDUP(Table1[[#This Row],[month]]/3,0)</f>
        <v>2</v>
      </c>
      <c r="Q97">
        <f>ROUNDUP(MONTH(Table1[[#This Row],[Order-ID7]])/3,0)</f>
        <v>2</v>
      </c>
      <c r="R97" t="str">
        <f>"Q"&amp;ROUNDUP(Table1[[#This Row],[month]]/3,0)</f>
        <v>Q2</v>
      </c>
      <c r="S97" t="str">
        <f>"Q"&amp;ROUNDUP(Table1[[#This Row],[month]]/3,0)</f>
        <v>Q2</v>
      </c>
      <c r="T97" t="str">
        <f>"Q"&amp;ROUNDUP(MONTH(Table1[[#This Row],[Order-ID7]])/3,0)</f>
        <v>Q2</v>
      </c>
    </row>
    <row r="98" spans="5:20" x14ac:dyDescent="0.3">
      <c r="E98">
        <v>94</v>
      </c>
      <c r="F98" t="s">
        <v>32</v>
      </c>
      <c r="G98" t="s">
        <v>37</v>
      </c>
      <c r="H98" t="s">
        <v>18</v>
      </c>
      <c r="I98" s="5">
        <v>469</v>
      </c>
      <c r="J98">
        <v>75</v>
      </c>
      <c r="K98" s="6">
        <v>45020</v>
      </c>
      <c r="L98" s="5">
        <f>Table1[[#This Row],[Order-ID5]]*Table1[[#This Row],[Order-ID6]]</f>
        <v>35175</v>
      </c>
      <c r="M98" t="str">
        <f>TEXT(Table1[[#This Row],[Order-ID7]],"dddd")</f>
        <v>Tuesday</v>
      </c>
      <c r="N98">
        <f>MONTH(Table1[[#This Row],[Order-ID7]])</f>
        <v>4</v>
      </c>
      <c r="O98" t="str">
        <f>TEXT(Table1[[#This Row],[Order-ID7]],"mmmm")</f>
        <v>April</v>
      </c>
      <c r="P98">
        <f>ROUNDUP(Table1[[#This Row],[month]]/3,0)</f>
        <v>2</v>
      </c>
      <c r="Q98">
        <f>ROUNDUP(MONTH(Table1[[#This Row],[Order-ID7]])/3,0)</f>
        <v>2</v>
      </c>
      <c r="R98" t="str">
        <f>"Q"&amp;ROUNDUP(Table1[[#This Row],[month]]/3,0)</f>
        <v>Q2</v>
      </c>
      <c r="S98" t="str">
        <f>"Q"&amp;ROUNDUP(Table1[[#This Row],[month]]/3,0)</f>
        <v>Q2</v>
      </c>
      <c r="T98" t="str">
        <f>"Q"&amp;ROUNDUP(MONTH(Table1[[#This Row],[Order-ID7]])/3,0)</f>
        <v>Q2</v>
      </c>
    </row>
    <row r="99" spans="5:20" x14ac:dyDescent="0.3">
      <c r="E99">
        <v>95</v>
      </c>
      <c r="F99" t="s">
        <v>3</v>
      </c>
      <c r="G99" t="s">
        <v>40</v>
      </c>
      <c r="H99" t="s">
        <v>16</v>
      </c>
      <c r="I99" s="5">
        <v>2737</v>
      </c>
      <c r="J99">
        <v>93</v>
      </c>
      <c r="K99" s="6">
        <v>45021</v>
      </c>
      <c r="L99" s="5">
        <f>Table1[[#This Row],[Order-ID5]]*Table1[[#This Row],[Order-ID6]]</f>
        <v>254541</v>
      </c>
      <c r="M99" t="str">
        <f>TEXT(Table1[[#This Row],[Order-ID7]],"dddd")</f>
        <v>Wednesday</v>
      </c>
      <c r="N99">
        <f>MONTH(Table1[[#This Row],[Order-ID7]])</f>
        <v>4</v>
      </c>
      <c r="O99" t="str">
        <f>TEXT(Table1[[#This Row],[Order-ID7]],"mmmm")</f>
        <v>April</v>
      </c>
      <c r="P99">
        <f>ROUNDUP(Table1[[#This Row],[month]]/3,0)</f>
        <v>2</v>
      </c>
      <c r="Q99">
        <f>ROUNDUP(MONTH(Table1[[#This Row],[Order-ID7]])/3,0)</f>
        <v>2</v>
      </c>
      <c r="R99" t="str">
        <f>"Q"&amp;ROUNDUP(Table1[[#This Row],[month]]/3,0)</f>
        <v>Q2</v>
      </c>
      <c r="S99" t="str">
        <f>"Q"&amp;ROUNDUP(Table1[[#This Row],[month]]/3,0)</f>
        <v>Q2</v>
      </c>
      <c r="T99" t="str">
        <f>"Q"&amp;ROUNDUP(MONTH(Table1[[#This Row],[Order-ID7]])/3,0)</f>
        <v>Q2</v>
      </c>
    </row>
    <row r="100" spans="5:20" x14ac:dyDescent="0.3">
      <c r="E100">
        <v>96</v>
      </c>
      <c r="F100" t="s">
        <v>3</v>
      </c>
      <c r="G100" t="s">
        <v>40</v>
      </c>
      <c r="H100" t="s">
        <v>18</v>
      </c>
      <c r="I100" s="5">
        <v>4305</v>
      </c>
      <c r="J100">
        <v>156</v>
      </c>
      <c r="K100" s="6">
        <v>45022</v>
      </c>
      <c r="L100" s="5">
        <f>Table1[[#This Row],[Order-ID5]]*Table1[[#This Row],[Order-ID6]]</f>
        <v>671580</v>
      </c>
      <c r="M100" t="str">
        <f>TEXT(Table1[[#This Row],[Order-ID7]],"dddd")</f>
        <v>Thursday</v>
      </c>
      <c r="N100">
        <f>MONTH(Table1[[#This Row],[Order-ID7]])</f>
        <v>4</v>
      </c>
      <c r="O100" t="str">
        <f>TEXT(Table1[[#This Row],[Order-ID7]],"mmmm")</f>
        <v>April</v>
      </c>
      <c r="P100">
        <f>ROUNDUP(Table1[[#This Row],[month]]/3,0)</f>
        <v>2</v>
      </c>
      <c r="Q100">
        <f>ROUNDUP(MONTH(Table1[[#This Row],[Order-ID7]])/3,0)</f>
        <v>2</v>
      </c>
      <c r="R100" t="str">
        <f>"Q"&amp;ROUNDUP(Table1[[#This Row],[month]]/3,0)</f>
        <v>Q2</v>
      </c>
      <c r="S100" t="str">
        <f>"Q"&amp;ROUNDUP(Table1[[#This Row],[month]]/3,0)</f>
        <v>Q2</v>
      </c>
      <c r="T100" t="str">
        <f>"Q"&amp;ROUNDUP(MONTH(Table1[[#This Row],[Order-ID7]])/3,0)</f>
        <v>Q2</v>
      </c>
    </row>
    <row r="101" spans="5:20" x14ac:dyDescent="0.3">
      <c r="E101">
        <v>97</v>
      </c>
      <c r="F101" t="s">
        <v>3</v>
      </c>
      <c r="G101" t="s">
        <v>37</v>
      </c>
      <c r="H101" t="s">
        <v>10</v>
      </c>
      <c r="I101" s="5">
        <v>2408</v>
      </c>
      <c r="J101">
        <v>9</v>
      </c>
      <c r="K101" s="6">
        <v>45023</v>
      </c>
      <c r="L101" s="5">
        <f>Table1[[#This Row],[Order-ID5]]*Table1[[#This Row],[Order-ID6]]</f>
        <v>21672</v>
      </c>
      <c r="M101" t="str">
        <f>TEXT(Table1[[#This Row],[Order-ID7]],"dddd")</f>
        <v>Friday</v>
      </c>
      <c r="N101">
        <f>MONTH(Table1[[#This Row],[Order-ID7]])</f>
        <v>4</v>
      </c>
      <c r="O101" t="str">
        <f>TEXT(Table1[[#This Row],[Order-ID7]],"mmmm")</f>
        <v>April</v>
      </c>
      <c r="P101">
        <f>ROUNDUP(Table1[[#This Row],[month]]/3,0)</f>
        <v>2</v>
      </c>
      <c r="Q101">
        <f>ROUNDUP(MONTH(Table1[[#This Row],[Order-ID7]])/3,0)</f>
        <v>2</v>
      </c>
      <c r="R101" t="str">
        <f>"Q"&amp;ROUNDUP(Table1[[#This Row],[month]]/3,0)</f>
        <v>Q2</v>
      </c>
      <c r="S101" t="str">
        <f>"Q"&amp;ROUNDUP(Table1[[#This Row],[month]]/3,0)</f>
        <v>Q2</v>
      </c>
      <c r="T101" t="str">
        <f>"Q"&amp;ROUNDUP(MONTH(Table1[[#This Row],[Order-ID7]])/3,0)</f>
        <v>Q2</v>
      </c>
    </row>
    <row r="102" spans="5:20" x14ac:dyDescent="0.3">
      <c r="E102">
        <v>98</v>
      </c>
      <c r="F102" t="s">
        <v>34</v>
      </c>
      <c r="G102" t="s">
        <v>38</v>
      </c>
      <c r="H102" t="s">
        <v>12</v>
      </c>
      <c r="I102" s="5">
        <v>1281</v>
      </c>
      <c r="J102">
        <v>18</v>
      </c>
      <c r="K102" s="6">
        <v>45024</v>
      </c>
      <c r="L102" s="5">
        <f>Table1[[#This Row],[Order-ID5]]*Table1[[#This Row],[Order-ID6]]</f>
        <v>23058</v>
      </c>
      <c r="M102" t="str">
        <f>TEXT(Table1[[#This Row],[Order-ID7]],"dddd")</f>
        <v>Saturday</v>
      </c>
      <c r="N102">
        <f>MONTH(Table1[[#This Row],[Order-ID7]])</f>
        <v>4</v>
      </c>
      <c r="O102" t="str">
        <f>TEXT(Table1[[#This Row],[Order-ID7]],"mmmm")</f>
        <v>April</v>
      </c>
      <c r="P102">
        <f>ROUNDUP(Table1[[#This Row],[month]]/3,0)</f>
        <v>2</v>
      </c>
      <c r="Q102">
        <f>ROUNDUP(MONTH(Table1[[#This Row],[Order-ID7]])/3,0)</f>
        <v>2</v>
      </c>
      <c r="R102" t="str">
        <f>"Q"&amp;ROUNDUP(Table1[[#This Row],[month]]/3,0)</f>
        <v>Q2</v>
      </c>
      <c r="S102" t="str">
        <f>"Q"&amp;ROUNDUP(Table1[[#This Row],[month]]/3,0)</f>
        <v>Q2</v>
      </c>
      <c r="T102" t="str">
        <f>"Q"&amp;ROUNDUP(MONTH(Table1[[#This Row],[Order-ID7]])/3,0)</f>
        <v>Q2</v>
      </c>
    </row>
    <row r="103" spans="5:20" x14ac:dyDescent="0.3">
      <c r="E103">
        <v>99</v>
      </c>
      <c r="F103" t="s">
        <v>36</v>
      </c>
      <c r="G103" t="s">
        <v>45</v>
      </c>
      <c r="H103" t="s">
        <v>25</v>
      </c>
      <c r="I103" s="5">
        <v>12348</v>
      </c>
      <c r="J103">
        <v>234</v>
      </c>
      <c r="K103" s="6">
        <v>45025</v>
      </c>
      <c r="L103" s="5">
        <f>Table1[[#This Row],[Order-ID5]]*Table1[[#This Row],[Order-ID6]]</f>
        <v>2889432</v>
      </c>
      <c r="M103" t="str">
        <f>TEXT(Table1[[#This Row],[Order-ID7]],"dddd")</f>
        <v>Sunday</v>
      </c>
      <c r="N103">
        <f>MONTH(Table1[[#This Row],[Order-ID7]])</f>
        <v>4</v>
      </c>
      <c r="O103" t="str">
        <f>TEXT(Table1[[#This Row],[Order-ID7]],"mmmm")</f>
        <v>April</v>
      </c>
      <c r="P103">
        <f>ROUNDUP(Table1[[#This Row],[month]]/3,0)</f>
        <v>2</v>
      </c>
      <c r="Q103">
        <f>ROUNDUP(MONTH(Table1[[#This Row],[Order-ID7]])/3,0)</f>
        <v>2</v>
      </c>
      <c r="R103" t="str">
        <f>"Q"&amp;ROUNDUP(Table1[[#This Row],[month]]/3,0)</f>
        <v>Q2</v>
      </c>
      <c r="S103" t="str">
        <f>"Q"&amp;ROUNDUP(Table1[[#This Row],[month]]/3,0)</f>
        <v>Q2</v>
      </c>
      <c r="T103" t="str">
        <f>"Q"&amp;ROUNDUP(MONTH(Table1[[#This Row],[Order-ID7]])/3,0)</f>
        <v>Q2</v>
      </c>
    </row>
    <row r="104" spans="5:20" x14ac:dyDescent="0.3">
      <c r="E104">
        <v>100</v>
      </c>
      <c r="F104" t="s">
        <v>34</v>
      </c>
      <c r="G104" t="s">
        <v>39</v>
      </c>
      <c r="H104" t="s">
        <v>21</v>
      </c>
      <c r="I104" s="5">
        <v>3689</v>
      </c>
      <c r="J104">
        <v>312</v>
      </c>
      <c r="K104" s="6">
        <v>45026</v>
      </c>
      <c r="L104" s="5">
        <f>Table1[[#This Row],[Order-ID5]]*Table1[[#This Row],[Order-ID6]]</f>
        <v>1150968</v>
      </c>
      <c r="M104" t="str">
        <f>TEXT(Table1[[#This Row],[Order-ID7]],"dddd")</f>
        <v>Monday</v>
      </c>
      <c r="N104">
        <f>MONTH(Table1[[#This Row],[Order-ID7]])</f>
        <v>4</v>
      </c>
      <c r="O104" t="str">
        <f>TEXT(Table1[[#This Row],[Order-ID7]],"mmmm")</f>
        <v>April</v>
      </c>
      <c r="P104">
        <f>ROUNDUP(Table1[[#This Row],[month]]/3,0)</f>
        <v>2</v>
      </c>
      <c r="Q104">
        <f>ROUNDUP(MONTH(Table1[[#This Row],[Order-ID7]])/3,0)</f>
        <v>2</v>
      </c>
      <c r="R104" t="str">
        <f>"Q"&amp;ROUNDUP(Table1[[#This Row],[month]]/3,0)</f>
        <v>Q2</v>
      </c>
      <c r="S104" t="str">
        <f>"Q"&amp;ROUNDUP(Table1[[#This Row],[month]]/3,0)</f>
        <v>Q2</v>
      </c>
      <c r="T104" t="str">
        <f>"Q"&amp;ROUNDUP(MONTH(Table1[[#This Row],[Order-ID7]])/3,0)</f>
        <v>Q2</v>
      </c>
    </row>
    <row r="105" spans="5:20" x14ac:dyDescent="0.3">
      <c r="E105">
        <v>101</v>
      </c>
      <c r="F105" t="s">
        <v>31</v>
      </c>
      <c r="G105" t="s">
        <v>38</v>
      </c>
      <c r="H105" t="s">
        <v>12</v>
      </c>
      <c r="I105" s="5">
        <v>2870</v>
      </c>
      <c r="J105">
        <v>300</v>
      </c>
      <c r="K105" s="6">
        <v>45027</v>
      </c>
      <c r="L105" s="5">
        <f>Table1[[#This Row],[Order-ID5]]*Table1[[#This Row],[Order-ID6]]</f>
        <v>861000</v>
      </c>
      <c r="M105" t="str">
        <f>TEXT(Table1[[#This Row],[Order-ID7]],"dddd")</f>
        <v>Tuesday</v>
      </c>
      <c r="N105">
        <f>MONTH(Table1[[#This Row],[Order-ID7]])</f>
        <v>4</v>
      </c>
      <c r="O105" t="str">
        <f>TEXT(Table1[[#This Row],[Order-ID7]],"mmmm")</f>
        <v>April</v>
      </c>
      <c r="P105">
        <f>ROUNDUP(Table1[[#This Row],[month]]/3,0)</f>
        <v>2</v>
      </c>
      <c r="Q105">
        <f>ROUNDUP(MONTH(Table1[[#This Row],[Order-ID7]])/3,0)</f>
        <v>2</v>
      </c>
      <c r="R105" t="str">
        <f>"Q"&amp;ROUNDUP(Table1[[#This Row],[month]]/3,0)</f>
        <v>Q2</v>
      </c>
      <c r="S105" t="str">
        <f>"Q"&amp;ROUNDUP(Table1[[#This Row],[month]]/3,0)</f>
        <v>Q2</v>
      </c>
      <c r="T105" t="str">
        <f>"Q"&amp;ROUNDUP(MONTH(Table1[[#This Row],[Order-ID7]])/3,0)</f>
        <v>Q2</v>
      </c>
    </row>
    <row r="106" spans="5:20" x14ac:dyDescent="0.3">
      <c r="E106">
        <v>102</v>
      </c>
      <c r="F106" t="s">
        <v>28</v>
      </c>
      <c r="G106" t="s">
        <v>38</v>
      </c>
      <c r="H106" t="s">
        <v>20</v>
      </c>
      <c r="I106" s="5">
        <v>798</v>
      </c>
      <c r="J106">
        <v>519</v>
      </c>
      <c r="K106" s="6">
        <v>45028</v>
      </c>
      <c r="L106" s="5">
        <f>Table1[[#This Row],[Order-ID5]]*Table1[[#This Row],[Order-ID6]]</f>
        <v>414162</v>
      </c>
      <c r="M106" t="str">
        <f>TEXT(Table1[[#This Row],[Order-ID7]],"dddd")</f>
        <v>Wednesday</v>
      </c>
      <c r="N106">
        <f>MONTH(Table1[[#This Row],[Order-ID7]])</f>
        <v>4</v>
      </c>
      <c r="O106" t="str">
        <f>TEXT(Table1[[#This Row],[Order-ID7]],"mmmm")</f>
        <v>April</v>
      </c>
      <c r="P106">
        <f>ROUNDUP(Table1[[#This Row],[month]]/3,0)</f>
        <v>2</v>
      </c>
      <c r="Q106">
        <f>ROUNDUP(MONTH(Table1[[#This Row],[Order-ID7]])/3,0)</f>
        <v>2</v>
      </c>
      <c r="R106" t="str">
        <f>"Q"&amp;ROUNDUP(Table1[[#This Row],[month]]/3,0)</f>
        <v>Q2</v>
      </c>
      <c r="S106" t="str">
        <f>"Q"&amp;ROUNDUP(Table1[[#This Row],[month]]/3,0)</f>
        <v>Q2</v>
      </c>
      <c r="T106" t="str">
        <f>"Q"&amp;ROUNDUP(MONTH(Table1[[#This Row],[Order-ID7]])/3,0)</f>
        <v>Q2</v>
      </c>
    </row>
    <row r="107" spans="5:20" x14ac:dyDescent="0.3">
      <c r="E107">
        <v>103</v>
      </c>
      <c r="F107" t="s">
        <v>30</v>
      </c>
      <c r="G107" t="s">
        <v>40</v>
      </c>
      <c r="H107" t="s">
        <v>14</v>
      </c>
      <c r="I107" s="5">
        <v>2933</v>
      </c>
      <c r="J107">
        <v>9</v>
      </c>
      <c r="K107" s="6">
        <v>45029</v>
      </c>
      <c r="L107" s="5">
        <f>Table1[[#This Row],[Order-ID5]]*Table1[[#This Row],[Order-ID6]]</f>
        <v>26397</v>
      </c>
      <c r="M107" t="str">
        <f>TEXT(Table1[[#This Row],[Order-ID7]],"dddd")</f>
        <v>Thursday</v>
      </c>
      <c r="N107">
        <f>MONTH(Table1[[#This Row],[Order-ID7]])</f>
        <v>4</v>
      </c>
      <c r="O107" t="str">
        <f>TEXT(Table1[[#This Row],[Order-ID7]],"mmmm")</f>
        <v>April</v>
      </c>
      <c r="P107">
        <f>ROUNDUP(Table1[[#This Row],[month]]/3,0)</f>
        <v>2</v>
      </c>
      <c r="Q107">
        <f>ROUNDUP(MONTH(Table1[[#This Row],[Order-ID7]])/3,0)</f>
        <v>2</v>
      </c>
      <c r="R107" t="str">
        <f>"Q"&amp;ROUNDUP(Table1[[#This Row],[month]]/3,0)</f>
        <v>Q2</v>
      </c>
      <c r="S107" t="str">
        <f>"Q"&amp;ROUNDUP(Table1[[#This Row],[month]]/3,0)</f>
        <v>Q2</v>
      </c>
      <c r="T107" t="str">
        <f>"Q"&amp;ROUNDUP(MONTH(Table1[[#This Row],[Order-ID7]])/3,0)</f>
        <v>Q2</v>
      </c>
    </row>
    <row r="108" spans="5:20" x14ac:dyDescent="0.3">
      <c r="E108">
        <v>104</v>
      </c>
      <c r="F108" t="s">
        <v>33</v>
      </c>
      <c r="G108" t="s">
        <v>45</v>
      </c>
      <c r="H108" t="s">
        <v>2</v>
      </c>
      <c r="I108" s="5">
        <v>2744</v>
      </c>
      <c r="J108">
        <v>9</v>
      </c>
      <c r="K108" s="6">
        <v>45030</v>
      </c>
      <c r="L108" s="5">
        <f>Table1[[#This Row],[Order-ID5]]*Table1[[#This Row],[Order-ID6]]</f>
        <v>24696</v>
      </c>
      <c r="M108" t="str">
        <f>TEXT(Table1[[#This Row],[Order-ID7]],"dddd")</f>
        <v>Friday</v>
      </c>
      <c r="N108">
        <f>MONTH(Table1[[#This Row],[Order-ID7]])</f>
        <v>4</v>
      </c>
      <c r="O108" t="str">
        <f>TEXT(Table1[[#This Row],[Order-ID7]],"mmmm")</f>
        <v>April</v>
      </c>
      <c r="P108">
        <f>ROUNDUP(Table1[[#This Row],[month]]/3,0)</f>
        <v>2</v>
      </c>
      <c r="Q108">
        <f>ROUNDUP(MONTH(Table1[[#This Row],[Order-ID7]])/3,0)</f>
        <v>2</v>
      </c>
      <c r="R108" t="str">
        <f>"Q"&amp;ROUNDUP(Table1[[#This Row],[month]]/3,0)</f>
        <v>Q2</v>
      </c>
      <c r="S108" t="str">
        <f>"Q"&amp;ROUNDUP(Table1[[#This Row],[month]]/3,0)</f>
        <v>Q2</v>
      </c>
      <c r="T108" t="str">
        <f>"Q"&amp;ROUNDUP(MONTH(Table1[[#This Row],[Order-ID7]])/3,0)</f>
        <v>Q2</v>
      </c>
    </row>
    <row r="109" spans="5:20" x14ac:dyDescent="0.3">
      <c r="E109">
        <v>105</v>
      </c>
      <c r="F109" t="s">
        <v>36</v>
      </c>
      <c r="G109" t="s">
        <v>38</v>
      </c>
      <c r="H109" t="s">
        <v>26</v>
      </c>
      <c r="I109" s="5">
        <v>9772</v>
      </c>
      <c r="J109">
        <v>90</v>
      </c>
      <c r="K109" s="6">
        <v>45031</v>
      </c>
      <c r="L109" s="5">
        <f>Table1[[#This Row],[Order-ID5]]*Table1[[#This Row],[Order-ID6]]</f>
        <v>879480</v>
      </c>
      <c r="M109" t="str">
        <f>TEXT(Table1[[#This Row],[Order-ID7]],"dddd")</f>
        <v>Saturday</v>
      </c>
      <c r="N109">
        <f>MONTH(Table1[[#This Row],[Order-ID7]])</f>
        <v>4</v>
      </c>
      <c r="O109" t="str">
        <f>TEXT(Table1[[#This Row],[Order-ID7]],"mmmm")</f>
        <v>April</v>
      </c>
      <c r="P109">
        <f>ROUNDUP(Table1[[#This Row],[month]]/3,0)</f>
        <v>2</v>
      </c>
      <c r="Q109">
        <f>ROUNDUP(MONTH(Table1[[#This Row],[Order-ID7]])/3,0)</f>
        <v>2</v>
      </c>
      <c r="R109" t="str">
        <f>"Q"&amp;ROUNDUP(Table1[[#This Row],[month]]/3,0)</f>
        <v>Q2</v>
      </c>
      <c r="S109" t="str">
        <f>"Q"&amp;ROUNDUP(Table1[[#This Row],[month]]/3,0)</f>
        <v>Q2</v>
      </c>
      <c r="T109" t="str">
        <f>"Q"&amp;ROUNDUP(MONTH(Table1[[#This Row],[Order-ID7]])/3,0)</f>
        <v>Q2</v>
      </c>
    </row>
    <row r="110" spans="5:20" x14ac:dyDescent="0.3">
      <c r="E110">
        <v>106</v>
      </c>
      <c r="F110" t="s">
        <v>31</v>
      </c>
      <c r="G110" t="s">
        <v>39</v>
      </c>
      <c r="H110" t="s">
        <v>18</v>
      </c>
      <c r="I110" s="5">
        <v>1568</v>
      </c>
      <c r="J110">
        <v>96</v>
      </c>
      <c r="K110" s="6">
        <v>45032</v>
      </c>
      <c r="L110" s="5">
        <f>Table1[[#This Row],[Order-ID5]]*Table1[[#This Row],[Order-ID6]]</f>
        <v>150528</v>
      </c>
      <c r="M110" t="str">
        <f>TEXT(Table1[[#This Row],[Order-ID7]],"dddd")</f>
        <v>Sunday</v>
      </c>
      <c r="N110">
        <f>MONTH(Table1[[#This Row],[Order-ID7]])</f>
        <v>4</v>
      </c>
      <c r="O110" t="str">
        <f>TEXT(Table1[[#This Row],[Order-ID7]],"mmmm")</f>
        <v>April</v>
      </c>
      <c r="P110">
        <f>ROUNDUP(Table1[[#This Row],[month]]/3,0)</f>
        <v>2</v>
      </c>
      <c r="Q110">
        <f>ROUNDUP(MONTH(Table1[[#This Row],[Order-ID7]])/3,0)</f>
        <v>2</v>
      </c>
      <c r="R110" t="str">
        <f>"Q"&amp;ROUNDUP(Table1[[#This Row],[month]]/3,0)</f>
        <v>Q2</v>
      </c>
      <c r="S110" t="str">
        <f>"Q"&amp;ROUNDUP(Table1[[#This Row],[month]]/3,0)</f>
        <v>Q2</v>
      </c>
      <c r="T110" t="str">
        <f>"Q"&amp;ROUNDUP(MONTH(Table1[[#This Row],[Order-ID7]])/3,0)</f>
        <v>Q2</v>
      </c>
    </row>
    <row r="111" spans="5:20" x14ac:dyDescent="0.3">
      <c r="E111">
        <v>107</v>
      </c>
      <c r="F111" t="s">
        <v>28</v>
      </c>
      <c r="G111" t="s">
        <v>38</v>
      </c>
      <c r="H111" t="s">
        <v>9</v>
      </c>
      <c r="I111" s="5">
        <v>11417</v>
      </c>
      <c r="J111">
        <v>21</v>
      </c>
      <c r="K111" s="6">
        <v>45033</v>
      </c>
      <c r="L111" s="5">
        <f>Table1[[#This Row],[Order-ID5]]*Table1[[#This Row],[Order-ID6]]</f>
        <v>239757</v>
      </c>
      <c r="M111" t="str">
        <f>TEXT(Table1[[#This Row],[Order-ID7]],"dddd")</f>
        <v>Monday</v>
      </c>
      <c r="N111">
        <f>MONTH(Table1[[#This Row],[Order-ID7]])</f>
        <v>4</v>
      </c>
      <c r="O111" t="str">
        <f>TEXT(Table1[[#This Row],[Order-ID7]],"mmmm")</f>
        <v>April</v>
      </c>
      <c r="P111">
        <f>ROUNDUP(Table1[[#This Row],[month]]/3,0)</f>
        <v>2</v>
      </c>
      <c r="Q111">
        <f>ROUNDUP(MONTH(Table1[[#This Row],[Order-ID7]])/3,0)</f>
        <v>2</v>
      </c>
      <c r="R111" t="str">
        <f>"Q"&amp;ROUNDUP(Table1[[#This Row],[month]]/3,0)</f>
        <v>Q2</v>
      </c>
      <c r="S111" t="str">
        <f>"Q"&amp;ROUNDUP(Table1[[#This Row],[month]]/3,0)</f>
        <v>Q2</v>
      </c>
      <c r="T111" t="str">
        <f>"Q"&amp;ROUNDUP(MONTH(Table1[[#This Row],[Order-ID7]])/3,0)</f>
        <v>Q2</v>
      </c>
    </row>
    <row r="112" spans="5:20" x14ac:dyDescent="0.3">
      <c r="E112">
        <v>108</v>
      </c>
      <c r="F112" t="s">
        <v>36</v>
      </c>
      <c r="G112" t="s">
        <v>39</v>
      </c>
      <c r="H112" t="s">
        <v>19</v>
      </c>
      <c r="I112" s="5">
        <v>6748</v>
      </c>
      <c r="J112">
        <v>48</v>
      </c>
      <c r="K112" s="6">
        <v>45034</v>
      </c>
      <c r="L112" s="5">
        <f>Table1[[#This Row],[Order-ID5]]*Table1[[#This Row],[Order-ID6]]</f>
        <v>323904</v>
      </c>
      <c r="M112" t="str">
        <f>TEXT(Table1[[#This Row],[Order-ID7]],"dddd")</f>
        <v>Tuesday</v>
      </c>
      <c r="N112">
        <f>MONTH(Table1[[#This Row],[Order-ID7]])</f>
        <v>4</v>
      </c>
      <c r="O112" t="str">
        <f>TEXT(Table1[[#This Row],[Order-ID7]],"mmmm")</f>
        <v>April</v>
      </c>
      <c r="P112">
        <f>ROUNDUP(Table1[[#This Row],[month]]/3,0)</f>
        <v>2</v>
      </c>
      <c r="Q112">
        <f>ROUNDUP(MONTH(Table1[[#This Row],[Order-ID7]])/3,0)</f>
        <v>2</v>
      </c>
      <c r="R112" t="str">
        <f>"Q"&amp;ROUNDUP(Table1[[#This Row],[month]]/3,0)</f>
        <v>Q2</v>
      </c>
      <c r="S112" t="str">
        <f>"Q"&amp;ROUNDUP(Table1[[#This Row],[month]]/3,0)</f>
        <v>Q2</v>
      </c>
      <c r="T112" t="str">
        <f>"Q"&amp;ROUNDUP(MONTH(Table1[[#This Row],[Order-ID7]])/3,0)</f>
        <v>Q2</v>
      </c>
    </row>
    <row r="113" spans="5:20" x14ac:dyDescent="0.3">
      <c r="E113">
        <v>109</v>
      </c>
      <c r="F113" t="s">
        <v>35</v>
      </c>
      <c r="G113" t="s">
        <v>38</v>
      </c>
      <c r="H113" t="s">
        <v>20</v>
      </c>
      <c r="I113" s="5">
        <v>1407</v>
      </c>
      <c r="J113">
        <v>72</v>
      </c>
      <c r="K113" s="6">
        <v>45035</v>
      </c>
      <c r="L113" s="5">
        <f>Table1[[#This Row],[Order-ID5]]*Table1[[#This Row],[Order-ID6]]</f>
        <v>101304</v>
      </c>
      <c r="M113" t="str">
        <f>TEXT(Table1[[#This Row],[Order-ID7]],"dddd")</f>
        <v>Wednesday</v>
      </c>
      <c r="N113">
        <f>MONTH(Table1[[#This Row],[Order-ID7]])</f>
        <v>4</v>
      </c>
      <c r="O113" t="str">
        <f>TEXT(Table1[[#This Row],[Order-ID7]],"mmmm")</f>
        <v>April</v>
      </c>
      <c r="P113">
        <f>ROUNDUP(Table1[[#This Row],[month]]/3,0)</f>
        <v>2</v>
      </c>
      <c r="Q113">
        <f>ROUNDUP(MONTH(Table1[[#This Row],[Order-ID7]])/3,0)</f>
        <v>2</v>
      </c>
      <c r="R113" t="str">
        <f>"Q"&amp;ROUNDUP(Table1[[#This Row],[month]]/3,0)</f>
        <v>Q2</v>
      </c>
      <c r="S113" t="str">
        <f>"Q"&amp;ROUNDUP(Table1[[#This Row],[month]]/3,0)</f>
        <v>Q2</v>
      </c>
      <c r="T113" t="str">
        <f>"Q"&amp;ROUNDUP(MONTH(Table1[[#This Row],[Order-ID7]])/3,0)</f>
        <v>Q2</v>
      </c>
    </row>
    <row r="114" spans="5:20" x14ac:dyDescent="0.3">
      <c r="E114">
        <v>110</v>
      </c>
      <c r="F114" t="s">
        <v>29</v>
      </c>
      <c r="G114" t="s">
        <v>45</v>
      </c>
      <c r="H114" t="s">
        <v>22</v>
      </c>
      <c r="I114" s="5">
        <v>2023</v>
      </c>
      <c r="J114">
        <v>168</v>
      </c>
      <c r="K114" s="6">
        <v>45036</v>
      </c>
      <c r="L114" s="5">
        <f>Table1[[#This Row],[Order-ID5]]*Table1[[#This Row],[Order-ID6]]</f>
        <v>339864</v>
      </c>
      <c r="M114" t="str">
        <f>TEXT(Table1[[#This Row],[Order-ID7]],"dddd")</f>
        <v>Thursday</v>
      </c>
      <c r="N114">
        <f>MONTH(Table1[[#This Row],[Order-ID7]])</f>
        <v>4</v>
      </c>
      <c r="O114" t="str">
        <f>TEXT(Table1[[#This Row],[Order-ID7]],"mmmm")</f>
        <v>April</v>
      </c>
      <c r="P114">
        <f>ROUNDUP(Table1[[#This Row],[month]]/3,0)</f>
        <v>2</v>
      </c>
      <c r="Q114">
        <f>ROUNDUP(MONTH(Table1[[#This Row],[Order-ID7]])/3,0)</f>
        <v>2</v>
      </c>
      <c r="R114" t="str">
        <f>"Q"&amp;ROUNDUP(Table1[[#This Row],[month]]/3,0)</f>
        <v>Q2</v>
      </c>
      <c r="S114" t="str">
        <f>"Q"&amp;ROUNDUP(Table1[[#This Row],[month]]/3,0)</f>
        <v>Q2</v>
      </c>
      <c r="T114" t="str">
        <f>"Q"&amp;ROUNDUP(MONTH(Table1[[#This Row],[Order-ID7]])/3,0)</f>
        <v>Q2</v>
      </c>
    </row>
    <row r="115" spans="5:20" x14ac:dyDescent="0.3">
      <c r="E115">
        <v>111</v>
      </c>
      <c r="F115" t="s">
        <v>33</v>
      </c>
      <c r="G115" t="s">
        <v>43</v>
      </c>
      <c r="H115" t="s">
        <v>19</v>
      </c>
      <c r="I115" s="5">
        <v>5236</v>
      </c>
      <c r="J115">
        <v>51</v>
      </c>
      <c r="K115" s="6">
        <v>45037</v>
      </c>
      <c r="L115" s="5">
        <f>Table1[[#This Row],[Order-ID5]]*Table1[[#This Row],[Order-ID6]]</f>
        <v>267036</v>
      </c>
      <c r="M115" t="str">
        <f>TEXT(Table1[[#This Row],[Order-ID7]],"dddd")</f>
        <v>Friday</v>
      </c>
      <c r="N115">
        <f>MONTH(Table1[[#This Row],[Order-ID7]])</f>
        <v>4</v>
      </c>
      <c r="O115" t="str">
        <f>TEXT(Table1[[#This Row],[Order-ID7]],"mmmm")</f>
        <v>April</v>
      </c>
      <c r="P115">
        <f>ROUNDUP(Table1[[#This Row],[month]]/3,0)</f>
        <v>2</v>
      </c>
      <c r="Q115">
        <f>ROUNDUP(MONTH(Table1[[#This Row],[Order-ID7]])/3,0)</f>
        <v>2</v>
      </c>
      <c r="R115" t="str">
        <f>"Q"&amp;ROUNDUP(Table1[[#This Row],[month]]/3,0)</f>
        <v>Q2</v>
      </c>
      <c r="S115" t="str">
        <f>"Q"&amp;ROUNDUP(Table1[[#This Row],[month]]/3,0)</f>
        <v>Q2</v>
      </c>
      <c r="T115" t="str">
        <f>"Q"&amp;ROUNDUP(MONTH(Table1[[#This Row],[Order-ID7]])/3,0)</f>
        <v>Q2</v>
      </c>
    </row>
    <row r="116" spans="5:20" x14ac:dyDescent="0.3">
      <c r="E116">
        <v>112</v>
      </c>
      <c r="F116" t="s">
        <v>30</v>
      </c>
      <c r="G116" t="s">
        <v>38</v>
      </c>
      <c r="H116" t="s">
        <v>12</v>
      </c>
      <c r="I116" s="5">
        <v>1925</v>
      </c>
      <c r="J116">
        <v>192</v>
      </c>
      <c r="K116" s="6">
        <v>45038</v>
      </c>
      <c r="L116" s="5">
        <f>Table1[[#This Row],[Order-ID5]]*Table1[[#This Row],[Order-ID6]]</f>
        <v>369600</v>
      </c>
      <c r="M116" t="str">
        <f>TEXT(Table1[[#This Row],[Order-ID7]],"dddd")</f>
        <v>Saturday</v>
      </c>
      <c r="N116">
        <f>MONTH(Table1[[#This Row],[Order-ID7]])</f>
        <v>4</v>
      </c>
      <c r="O116" t="str">
        <f>TEXT(Table1[[#This Row],[Order-ID7]],"mmmm")</f>
        <v>April</v>
      </c>
      <c r="P116">
        <f>ROUNDUP(Table1[[#This Row],[month]]/3,0)</f>
        <v>2</v>
      </c>
      <c r="Q116">
        <f>ROUNDUP(MONTH(Table1[[#This Row],[Order-ID7]])/3,0)</f>
        <v>2</v>
      </c>
      <c r="R116" t="str">
        <f>"Q"&amp;ROUNDUP(Table1[[#This Row],[month]]/3,0)</f>
        <v>Q2</v>
      </c>
      <c r="S116" t="str">
        <f>"Q"&amp;ROUNDUP(Table1[[#This Row],[month]]/3,0)</f>
        <v>Q2</v>
      </c>
      <c r="T116" t="str">
        <f>"Q"&amp;ROUNDUP(MONTH(Table1[[#This Row],[Order-ID7]])/3,0)</f>
        <v>Q2</v>
      </c>
    </row>
    <row r="117" spans="5:20" x14ac:dyDescent="0.3">
      <c r="E117">
        <v>113</v>
      </c>
      <c r="F117" t="s">
        <v>31</v>
      </c>
      <c r="G117" t="s">
        <v>40</v>
      </c>
      <c r="H117" t="s">
        <v>7</v>
      </c>
      <c r="I117" s="5">
        <v>6608</v>
      </c>
      <c r="J117">
        <v>225</v>
      </c>
      <c r="K117" s="6">
        <v>45039</v>
      </c>
      <c r="L117" s="5">
        <f>Table1[[#This Row],[Order-ID5]]*Table1[[#This Row],[Order-ID6]]</f>
        <v>1486800</v>
      </c>
      <c r="M117" t="str">
        <f>TEXT(Table1[[#This Row],[Order-ID7]],"dddd")</f>
        <v>Sunday</v>
      </c>
      <c r="N117">
        <f>MONTH(Table1[[#This Row],[Order-ID7]])</f>
        <v>4</v>
      </c>
      <c r="O117" t="str">
        <f>TEXT(Table1[[#This Row],[Order-ID7]],"mmmm")</f>
        <v>April</v>
      </c>
      <c r="P117">
        <f>ROUNDUP(Table1[[#This Row],[month]]/3,0)</f>
        <v>2</v>
      </c>
      <c r="Q117">
        <f>ROUNDUP(MONTH(Table1[[#This Row],[Order-ID7]])/3,0)</f>
        <v>2</v>
      </c>
      <c r="R117" t="str">
        <f>"Q"&amp;ROUNDUP(Table1[[#This Row],[month]]/3,0)</f>
        <v>Q2</v>
      </c>
      <c r="S117" t="str">
        <f>"Q"&amp;ROUNDUP(Table1[[#This Row],[month]]/3,0)</f>
        <v>Q2</v>
      </c>
      <c r="T117" t="str">
        <f>"Q"&amp;ROUNDUP(MONTH(Table1[[#This Row],[Order-ID7]])/3,0)</f>
        <v>Q2</v>
      </c>
    </row>
    <row r="118" spans="5:20" x14ac:dyDescent="0.3">
      <c r="E118">
        <v>114</v>
      </c>
      <c r="F118" t="s">
        <v>32</v>
      </c>
      <c r="G118" t="s">
        <v>39</v>
      </c>
      <c r="H118" t="s">
        <v>19</v>
      </c>
      <c r="I118" s="5">
        <v>8008</v>
      </c>
      <c r="J118">
        <v>456</v>
      </c>
      <c r="K118" s="6">
        <v>45040</v>
      </c>
      <c r="L118" s="5">
        <f>Table1[[#This Row],[Order-ID5]]*Table1[[#This Row],[Order-ID6]]</f>
        <v>3651648</v>
      </c>
      <c r="M118" t="str">
        <f>TEXT(Table1[[#This Row],[Order-ID7]],"dddd")</f>
        <v>Monday</v>
      </c>
      <c r="N118">
        <f>MONTH(Table1[[#This Row],[Order-ID7]])</f>
        <v>4</v>
      </c>
      <c r="O118" t="str">
        <f>TEXT(Table1[[#This Row],[Order-ID7]],"mmmm")</f>
        <v>April</v>
      </c>
      <c r="P118">
        <f>ROUNDUP(Table1[[#This Row],[month]]/3,0)</f>
        <v>2</v>
      </c>
      <c r="Q118">
        <f>ROUNDUP(MONTH(Table1[[#This Row],[Order-ID7]])/3,0)</f>
        <v>2</v>
      </c>
      <c r="R118" t="str">
        <f>"Q"&amp;ROUNDUP(Table1[[#This Row],[month]]/3,0)</f>
        <v>Q2</v>
      </c>
      <c r="S118" t="str">
        <f>"Q"&amp;ROUNDUP(Table1[[#This Row],[month]]/3,0)</f>
        <v>Q2</v>
      </c>
      <c r="T118" t="str">
        <f>"Q"&amp;ROUNDUP(MONTH(Table1[[#This Row],[Order-ID7]])/3,0)</f>
        <v>Q2</v>
      </c>
    </row>
    <row r="119" spans="5:20" x14ac:dyDescent="0.3">
      <c r="E119">
        <v>115</v>
      </c>
      <c r="F119" t="s">
        <v>35</v>
      </c>
      <c r="G119" t="s">
        <v>39</v>
      </c>
      <c r="H119" t="s">
        <v>18</v>
      </c>
      <c r="I119" s="5">
        <v>1428</v>
      </c>
      <c r="J119">
        <v>93</v>
      </c>
      <c r="K119" s="6">
        <v>45041</v>
      </c>
      <c r="L119" s="5">
        <f>Table1[[#This Row],[Order-ID5]]*Table1[[#This Row],[Order-ID6]]</f>
        <v>132804</v>
      </c>
      <c r="M119" t="str">
        <f>TEXT(Table1[[#This Row],[Order-ID7]],"dddd")</f>
        <v>Tuesday</v>
      </c>
      <c r="N119">
        <f>MONTH(Table1[[#This Row],[Order-ID7]])</f>
        <v>4</v>
      </c>
      <c r="O119" t="str">
        <f>TEXT(Table1[[#This Row],[Order-ID7]],"mmmm")</f>
        <v>April</v>
      </c>
      <c r="P119">
        <f>ROUNDUP(Table1[[#This Row],[month]]/3,0)</f>
        <v>2</v>
      </c>
      <c r="Q119">
        <f>ROUNDUP(MONTH(Table1[[#This Row],[Order-ID7]])/3,0)</f>
        <v>2</v>
      </c>
      <c r="R119" t="str">
        <f>"Q"&amp;ROUNDUP(Table1[[#This Row],[month]]/3,0)</f>
        <v>Q2</v>
      </c>
      <c r="S119" t="str">
        <f>"Q"&amp;ROUNDUP(Table1[[#This Row],[month]]/3,0)</f>
        <v>Q2</v>
      </c>
      <c r="T119" t="str">
        <f>"Q"&amp;ROUNDUP(MONTH(Table1[[#This Row],[Order-ID7]])/3,0)</f>
        <v>Q2</v>
      </c>
    </row>
    <row r="120" spans="5:20" x14ac:dyDescent="0.3">
      <c r="E120">
        <v>116</v>
      </c>
      <c r="F120" t="s">
        <v>32</v>
      </c>
      <c r="G120" t="s">
        <v>39</v>
      </c>
      <c r="H120" t="s">
        <v>2</v>
      </c>
      <c r="I120" s="5">
        <v>525</v>
      </c>
      <c r="J120">
        <v>48</v>
      </c>
      <c r="K120" s="6">
        <v>45042</v>
      </c>
      <c r="L120" s="5">
        <f>Table1[[#This Row],[Order-ID5]]*Table1[[#This Row],[Order-ID6]]</f>
        <v>25200</v>
      </c>
      <c r="M120" t="str">
        <f>TEXT(Table1[[#This Row],[Order-ID7]],"dddd")</f>
        <v>Wednesday</v>
      </c>
      <c r="N120">
        <f>MONTH(Table1[[#This Row],[Order-ID7]])</f>
        <v>4</v>
      </c>
      <c r="O120" t="str">
        <f>TEXT(Table1[[#This Row],[Order-ID7]],"mmmm")</f>
        <v>April</v>
      </c>
      <c r="P120">
        <f>ROUNDUP(Table1[[#This Row],[month]]/3,0)</f>
        <v>2</v>
      </c>
      <c r="Q120">
        <f>ROUNDUP(MONTH(Table1[[#This Row],[Order-ID7]])/3,0)</f>
        <v>2</v>
      </c>
      <c r="R120" t="str">
        <f>"Q"&amp;ROUNDUP(Table1[[#This Row],[month]]/3,0)</f>
        <v>Q2</v>
      </c>
      <c r="S120" t="str">
        <f>"Q"&amp;ROUNDUP(Table1[[#This Row],[month]]/3,0)</f>
        <v>Q2</v>
      </c>
      <c r="T120" t="str">
        <f>"Q"&amp;ROUNDUP(MONTH(Table1[[#This Row],[Order-ID7]])/3,0)</f>
        <v>Q2</v>
      </c>
    </row>
    <row r="121" spans="5:20" x14ac:dyDescent="0.3">
      <c r="E121">
        <v>117</v>
      </c>
      <c r="F121" t="s">
        <v>32</v>
      </c>
      <c r="G121" t="s">
        <v>40</v>
      </c>
      <c r="H121" t="s">
        <v>11</v>
      </c>
      <c r="I121" s="5">
        <v>1505</v>
      </c>
      <c r="J121">
        <v>102</v>
      </c>
      <c r="K121" s="6">
        <v>45043</v>
      </c>
      <c r="L121" s="5">
        <f>Table1[[#This Row],[Order-ID5]]*Table1[[#This Row],[Order-ID6]]</f>
        <v>153510</v>
      </c>
      <c r="M121" t="str">
        <f>TEXT(Table1[[#This Row],[Order-ID7]],"dddd")</f>
        <v>Thursday</v>
      </c>
      <c r="N121">
        <f>MONTH(Table1[[#This Row],[Order-ID7]])</f>
        <v>4</v>
      </c>
      <c r="O121" t="str">
        <f>TEXT(Table1[[#This Row],[Order-ID7]],"mmmm")</f>
        <v>April</v>
      </c>
      <c r="P121">
        <f>ROUNDUP(Table1[[#This Row],[month]]/3,0)</f>
        <v>2</v>
      </c>
      <c r="Q121">
        <f>ROUNDUP(MONTH(Table1[[#This Row],[Order-ID7]])/3,0)</f>
        <v>2</v>
      </c>
      <c r="R121" t="str">
        <f>"Q"&amp;ROUNDUP(Table1[[#This Row],[month]]/3,0)</f>
        <v>Q2</v>
      </c>
      <c r="S121" t="str">
        <f>"Q"&amp;ROUNDUP(Table1[[#This Row],[month]]/3,0)</f>
        <v>Q2</v>
      </c>
      <c r="T121" t="str">
        <f>"Q"&amp;ROUNDUP(MONTH(Table1[[#This Row],[Order-ID7]])/3,0)</f>
        <v>Q2</v>
      </c>
    </row>
    <row r="122" spans="5:20" x14ac:dyDescent="0.3">
      <c r="E122">
        <v>118</v>
      </c>
      <c r="F122" t="s">
        <v>31</v>
      </c>
      <c r="G122" t="s">
        <v>45</v>
      </c>
      <c r="H122" t="s">
        <v>23</v>
      </c>
      <c r="I122" s="5">
        <v>6755</v>
      </c>
      <c r="J122">
        <v>252</v>
      </c>
      <c r="K122" s="6">
        <v>45044</v>
      </c>
      <c r="L122" s="5">
        <f>Table1[[#This Row],[Order-ID5]]*Table1[[#This Row],[Order-ID6]]</f>
        <v>1702260</v>
      </c>
      <c r="M122" t="str">
        <f>TEXT(Table1[[#This Row],[Order-ID7]],"dddd")</f>
        <v>Friday</v>
      </c>
      <c r="N122">
        <f>MONTH(Table1[[#This Row],[Order-ID7]])</f>
        <v>4</v>
      </c>
      <c r="O122" t="str">
        <f>TEXT(Table1[[#This Row],[Order-ID7]],"mmmm")</f>
        <v>April</v>
      </c>
      <c r="P122">
        <f>ROUNDUP(Table1[[#This Row],[month]]/3,0)</f>
        <v>2</v>
      </c>
      <c r="Q122">
        <f>ROUNDUP(MONTH(Table1[[#This Row],[Order-ID7]])/3,0)</f>
        <v>2</v>
      </c>
      <c r="R122" t="str">
        <f>"Q"&amp;ROUNDUP(Table1[[#This Row],[month]]/3,0)</f>
        <v>Q2</v>
      </c>
      <c r="S122" t="str">
        <f>"Q"&amp;ROUNDUP(Table1[[#This Row],[month]]/3,0)</f>
        <v>Q2</v>
      </c>
      <c r="T122" t="str">
        <f>"Q"&amp;ROUNDUP(MONTH(Table1[[#This Row],[Order-ID7]])/3,0)</f>
        <v>Q2</v>
      </c>
    </row>
    <row r="123" spans="5:20" x14ac:dyDescent="0.3">
      <c r="E123">
        <v>119</v>
      </c>
      <c r="F123" t="s">
        <v>28</v>
      </c>
      <c r="G123" t="s">
        <v>40</v>
      </c>
      <c r="H123" t="s">
        <v>11</v>
      </c>
      <c r="I123" s="5">
        <v>11571</v>
      </c>
      <c r="J123">
        <v>138</v>
      </c>
      <c r="K123" s="6">
        <v>45045</v>
      </c>
      <c r="L123" s="5">
        <f>Table1[[#This Row],[Order-ID5]]*Table1[[#This Row],[Order-ID6]]</f>
        <v>1596798</v>
      </c>
      <c r="M123" t="str">
        <f>TEXT(Table1[[#This Row],[Order-ID7]],"dddd")</f>
        <v>Saturday</v>
      </c>
      <c r="N123">
        <f>MONTH(Table1[[#This Row],[Order-ID7]])</f>
        <v>4</v>
      </c>
      <c r="O123" t="str">
        <f>TEXT(Table1[[#This Row],[Order-ID7]],"mmmm")</f>
        <v>April</v>
      </c>
      <c r="P123">
        <f>ROUNDUP(Table1[[#This Row],[month]]/3,0)</f>
        <v>2</v>
      </c>
      <c r="Q123">
        <f>ROUNDUP(MONTH(Table1[[#This Row],[Order-ID7]])/3,0)</f>
        <v>2</v>
      </c>
      <c r="R123" t="str">
        <f>"Q"&amp;ROUNDUP(Table1[[#This Row],[month]]/3,0)</f>
        <v>Q2</v>
      </c>
      <c r="S123" t="str">
        <f>"Q"&amp;ROUNDUP(Table1[[#This Row],[month]]/3,0)</f>
        <v>Q2</v>
      </c>
      <c r="T123" t="str">
        <f>"Q"&amp;ROUNDUP(MONTH(Table1[[#This Row],[Order-ID7]])/3,0)</f>
        <v>Q2</v>
      </c>
    </row>
    <row r="124" spans="5:20" x14ac:dyDescent="0.3">
      <c r="E124">
        <v>120</v>
      </c>
      <c r="F124" t="s">
        <v>36</v>
      </c>
      <c r="G124" t="s">
        <v>37</v>
      </c>
      <c r="H124" t="s">
        <v>18</v>
      </c>
      <c r="I124" s="5">
        <v>2541</v>
      </c>
      <c r="J124">
        <v>90</v>
      </c>
      <c r="K124" s="6">
        <v>45046</v>
      </c>
      <c r="L124" s="5">
        <f>Table1[[#This Row],[Order-ID5]]*Table1[[#This Row],[Order-ID6]]</f>
        <v>228690</v>
      </c>
      <c r="M124" t="str">
        <f>TEXT(Table1[[#This Row],[Order-ID7]],"dddd")</f>
        <v>Sunday</v>
      </c>
      <c r="N124">
        <f>MONTH(Table1[[#This Row],[Order-ID7]])</f>
        <v>4</v>
      </c>
      <c r="O124" t="str">
        <f>TEXT(Table1[[#This Row],[Order-ID7]],"mmmm")</f>
        <v>April</v>
      </c>
      <c r="P124">
        <f>ROUNDUP(Table1[[#This Row],[month]]/3,0)</f>
        <v>2</v>
      </c>
      <c r="Q124">
        <f>ROUNDUP(MONTH(Table1[[#This Row],[Order-ID7]])/3,0)</f>
        <v>2</v>
      </c>
      <c r="R124" t="str">
        <f>"Q"&amp;ROUNDUP(Table1[[#This Row],[month]]/3,0)</f>
        <v>Q2</v>
      </c>
      <c r="S124" t="str">
        <f>"Q"&amp;ROUNDUP(Table1[[#This Row],[month]]/3,0)</f>
        <v>Q2</v>
      </c>
      <c r="T124" t="str">
        <f>"Q"&amp;ROUNDUP(MONTH(Table1[[#This Row],[Order-ID7]])/3,0)</f>
        <v>Q2</v>
      </c>
    </row>
    <row r="125" spans="5:20" x14ac:dyDescent="0.3">
      <c r="E125">
        <v>121</v>
      </c>
      <c r="F125" t="s">
        <v>30</v>
      </c>
      <c r="G125" t="s">
        <v>40</v>
      </c>
      <c r="H125" t="s">
        <v>23</v>
      </c>
      <c r="I125" s="5">
        <v>1526</v>
      </c>
      <c r="J125">
        <v>240</v>
      </c>
      <c r="K125" s="6">
        <v>45047</v>
      </c>
      <c r="L125" s="5">
        <f>Table1[[#This Row],[Order-ID5]]*Table1[[#This Row],[Order-ID6]]</f>
        <v>366240</v>
      </c>
      <c r="M125" t="str">
        <f>TEXT(Table1[[#This Row],[Order-ID7]],"dddd")</f>
        <v>Monday</v>
      </c>
      <c r="N125">
        <f>MONTH(Table1[[#This Row],[Order-ID7]])</f>
        <v>5</v>
      </c>
      <c r="O125" t="str">
        <f>TEXT(Table1[[#This Row],[Order-ID7]],"mmmm")</f>
        <v>May</v>
      </c>
      <c r="P125">
        <f>ROUNDUP(Table1[[#This Row],[month]]/3,0)</f>
        <v>2</v>
      </c>
      <c r="Q125">
        <f>ROUNDUP(MONTH(Table1[[#This Row],[Order-ID7]])/3,0)</f>
        <v>2</v>
      </c>
      <c r="R125" t="str">
        <f>"Q"&amp;ROUNDUP(Table1[[#This Row],[month]]/3,0)</f>
        <v>Q2</v>
      </c>
      <c r="S125" t="str">
        <f>"Q"&amp;ROUNDUP(Table1[[#This Row],[month]]/3,0)</f>
        <v>Q2</v>
      </c>
      <c r="T125" t="str">
        <f>"Q"&amp;ROUNDUP(MONTH(Table1[[#This Row],[Order-ID7]])/3,0)</f>
        <v>Q2</v>
      </c>
    </row>
    <row r="126" spans="5:20" x14ac:dyDescent="0.3">
      <c r="E126">
        <v>122</v>
      </c>
      <c r="F126" t="s">
        <v>36</v>
      </c>
      <c r="G126" t="s">
        <v>37</v>
      </c>
      <c r="H126" t="s">
        <v>2</v>
      </c>
      <c r="I126" s="5">
        <v>6125</v>
      </c>
      <c r="J126">
        <v>102</v>
      </c>
      <c r="K126" s="6">
        <v>45048</v>
      </c>
      <c r="L126" s="5">
        <f>Table1[[#This Row],[Order-ID5]]*Table1[[#This Row],[Order-ID6]]</f>
        <v>624750</v>
      </c>
      <c r="M126" t="str">
        <f>TEXT(Table1[[#This Row],[Order-ID7]],"dddd")</f>
        <v>Tuesday</v>
      </c>
      <c r="N126">
        <f>MONTH(Table1[[#This Row],[Order-ID7]])</f>
        <v>5</v>
      </c>
      <c r="O126" t="str">
        <f>TEXT(Table1[[#This Row],[Order-ID7]],"mmmm")</f>
        <v>May</v>
      </c>
      <c r="P126">
        <f>ROUNDUP(Table1[[#This Row],[month]]/3,0)</f>
        <v>2</v>
      </c>
      <c r="Q126">
        <f>ROUNDUP(MONTH(Table1[[#This Row],[Order-ID7]])/3,0)</f>
        <v>2</v>
      </c>
      <c r="R126" t="str">
        <f>"Q"&amp;ROUNDUP(Table1[[#This Row],[month]]/3,0)</f>
        <v>Q2</v>
      </c>
      <c r="S126" t="str">
        <f>"Q"&amp;ROUNDUP(Table1[[#This Row],[month]]/3,0)</f>
        <v>Q2</v>
      </c>
      <c r="T126" t="str">
        <f>"Q"&amp;ROUNDUP(MONTH(Table1[[#This Row],[Order-ID7]])/3,0)</f>
        <v>Q2</v>
      </c>
    </row>
    <row r="127" spans="5:20" x14ac:dyDescent="0.3">
      <c r="E127">
        <v>123</v>
      </c>
      <c r="F127" t="s">
        <v>30</v>
      </c>
      <c r="G127" t="s">
        <v>45</v>
      </c>
      <c r="H127" t="s">
        <v>20</v>
      </c>
      <c r="I127" s="5">
        <v>847</v>
      </c>
      <c r="J127">
        <v>129</v>
      </c>
      <c r="K127" s="6">
        <v>45049</v>
      </c>
      <c r="L127" s="5">
        <f>Table1[[#This Row],[Order-ID5]]*Table1[[#This Row],[Order-ID6]]</f>
        <v>109263</v>
      </c>
      <c r="M127" t="str">
        <f>TEXT(Table1[[#This Row],[Order-ID7]],"dddd")</f>
        <v>Wednesday</v>
      </c>
      <c r="N127">
        <f>MONTH(Table1[[#This Row],[Order-ID7]])</f>
        <v>5</v>
      </c>
      <c r="O127" t="str">
        <f>TEXT(Table1[[#This Row],[Order-ID7]],"mmmm")</f>
        <v>May</v>
      </c>
      <c r="P127">
        <f>ROUNDUP(Table1[[#This Row],[month]]/3,0)</f>
        <v>2</v>
      </c>
      <c r="Q127">
        <f>ROUNDUP(MONTH(Table1[[#This Row],[Order-ID7]])/3,0)</f>
        <v>2</v>
      </c>
      <c r="R127" t="str">
        <f>"Q"&amp;ROUNDUP(Table1[[#This Row],[month]]/3,0)</f>
        <v>Q2</v>
      </c>
      <c r="S127" t="str">
        <f>"Q"&amp;ROUNDUP(Table1[[#This Row],[month]]/3,0)</f>
        <v>Q2</v>
      </c>
      <c r="T127" t="str">
        <f>"Q"&amp;ROUNDUP(MONTH(Table1[[#This Row],[Order-ID7]])/3,0)</f>
        <v>Q2</v>
      </c>
    </row>
    <row r="128" spans="5:20" x14ac:dyDescent="0.3">
      <c r="E128">
        <v>124</v>
      </c>
      <c r="F128" t="s">
        <v>29</v>
      </c>
      <c r="G128" t="s">
        <v>45</v>
      </c>
      <c r="H128" t="s">
        <v>20</v>
      </c>
      <c r="I128" s="5">
        <v>4753</v>
      </c>
      <c r="J128">
        <v>300</v>
      </c>
      <c r="K128" s="6">
        <v>45050</v>
      </c>
      <c r="L128" s="5">
        <f>Table1[[#This Row],[Order-ID5]]*Table1[[#This Row],[Order-ID6]]</f>
        <v>1425900</v>
      </c>
      <c r="M128" t="str">
        <f>TEXT(Table1[[#This Row],[Order-ID7]],"dddd")</f>
        <v>Thursday</v>
      </c>
      <c r="N128">
        <f>MONTH(Table1[[#This Row],[Order-ID7]])</f>
        <v>5</v>
      </c>
      <c r="O128" t="str">
        <f>TEXT(Table1[[#This Row],[Order-ID7]],"mmmm")</f>
        <v>May</v>
      </c>
      <c r="P128">
        <f>ROUNDUP(Table1[[#This Row],[month]]/3,0)</f>
        <v>2</v>
      </c>
      <c r="Q128">
        <f>ROUNDUP(MONTH(Table1[[#This Row],[Order-ID7]])/3,0)</f>
        <v>2</v>
      </c>
      <c r="R128" t="str">
        <f>"Q"&amp;ROUNDUP(Table1[[#This Row],[month]]/3,0)</f>
        <v>Q2</v>
      </c>
      <c r="S128" t="str">
        <f>"Q"&amp;ROUNDUP(Table1[[#This Row],[month]]/3,0)</f>
        <v>Q2</v>
      </c>
      <c r="T128" t="str">
        <f>"Q"&amp;ROUNDUP(MONTH(Table1[[#This Row],[Order-ID7]])/3,0)</f>
        <v>Q2</v>
      </c>
    </row>
    <row r="129" spans="5:20" x14ac:dyDescent="0.3">
      <c r="E129">
        <v>125</v>
      </c>
      <c r="F129" t="s">
        <v>32</v>
      </c>
      <c r="G129" t="s">
        <v>37</v>
      </c>
      <c r="H129" t="s">
        <v>26</v>
      </c>
      <c r="I129" s="5">
        <v>959</v>
      </c>
      <c r="J129">
        <v>135</v>
      </c>
      <c r="K129" s="6">
        <v>45051</v>
      </c>
      <c r="L129" s="5">
        <f>Table1[[#This Row],[Order-ID5]]*Table1[[#This Row],[Order-ID6]]</f>
        <v>129465</v>
      </c>
      <c r="M129" t="str">
        <f>TEXT(Table1[[#This Row],[Order-ID7]],"dddd")</f>
        <v>Friday</v>
      </c>
      <c r="N129">
        <f>MONTH(Table1[[#This Row],[Order-ID7]])</f>
        <v>5</v>
      </c>
      <c r="O129" t="str">
        <f>TEXT(Table1[[#This Row],[Order-ID7]],"mmmm")</f>
        <v>May</v>
      </c>
      <c r="P129">
        <f>ROUNDUP(Table1[[#This Row],[month]]/3,0)</f>
        <v>2</v>
      </c>
      <c r="Q129">
        <f>ROUNDUP(MONTH(Table1[[#This Row],[Order-ID7]])/3,0)</f>
        <v>2</v>
      </c>
      <c r="R129" t="str">
        <f>"Q"&amp;ROUNDUP(Table1[[#This Row],[month]]/3,0)</f>
        <v>Q2</v>
      </c>
      <c r="S129" t="str">
        <f>"Q"&amp;ROUNDUP(Table1[[#This Row],[month]]/3,0)</f>
        <v>Q2</v>
      </c>
      <c r="T129" t="str">
        <f>"Q"&amp;ROUNDUP(MONTH(Table1[[#This Row],[Order-ID7]])/3,0)</f>
        <v>Q2</v>
      </c>
    </row>
    <row r="130" spans="5:20" x14ac:dyDescent="0.3">
      <c r="E130">
        <v>126</v>
      </c>
      <c r="F130" t="s">
        <v>31</v>
      </c>
      <c r="G130" t="s">
        <v>45</v>
      </c>
      <c r="H130" t="s">
        <v>17</v>
      </c>
      <c r="I130" s="5">
        <v>2793</v>
      </c>
      <c r="J130">
        <v>114</v>
      </c>
      <c r="K130" s="6">
        <v>45052</v>
      </c>
      <c r="L130" s="5">
        <f>Table1[[#This Row],[Order-ID5]]*Table1[[#This Row],[Order-ID6]]</f>
        <v>318402</v>
      </c>
      <c r="M130" t="str">
        <f>TEXT(Table1[[#This Row],[Order-ID7]],"dddd")</f>
        <v>Saturday</v>
      </c>
      <c r="N130">
        <f>MONTH(Table1[[#This Row],[Order-ID7]])</f>
        <v>5</v>
      </c>
      <c r="O130" t="str">
        <f>TEXT(Table1[[#This Row],[Order-ID7]],"mmmm")</f>
        <v>May</v>
      </c>
      <c r="P130">
        <f>ROUNDUP(Table1[[#This Row],[month]]/3,0)</f>
        <v>2</v>
      </c>
      <c r="Q130">
        <f>ROUNDUP(MONTH(Table1[[#This Row],[Order-ID7]])/3,0)</f>
        <v>2</v>
      </c>
      <c r="R130" t="str">
        <f>"Q"&amp;ROUNDUP(Table1[[#This Row],[month]]/3,0)</f>
        <v>Q2</v>
      </c>
      <c r="S130" t="str">
        <f>"Q"&amp;ROUNDUP(Table1[[#This Row],[month]]/3,0)</f>
        <v>Q2</v>
      </c>
      <c r="T130" t="str">
        <f>"Q"&amp;ROUNDUP(MONTH(Table1[[#This Row],[Order-ID7]])/3,0)</f>
        <v>Q2</v>
      </c>
    </row>
    <row r="131" spans="5:20" x14ac:dyDescent="0.3">
      <c r="E131">
        <v>127</v>
      </c>
      <c r="F131" t="s">
        <v>31</v>
      </c>
      <c r="G131" t="s">
        <v>45</v>
      </c>
      <c r="H131" t="s">
        <v>7</v>
      </c>
      <c r="I131" s="5">
        <v>4606</v>
      </c>
      <c r="J131">
        <v>63</v>
      </c>
      <c r="K131" s="6">
        <v>45053</v>
      </c>
      <c r="L131" s="5">
        <f>Table1[[#This Row],[Order-ID5]]*Table1[[#This Row],[Order-ID6]]</f>
        <v>290178</v>
      </c>
      <c r="M131" t="str">
        <f>TEXT(Table1[[#This Row],[Order-ID7]],"dddd")</f>
        <v>Sunday</v>
      </c>
      <c r="N131">
        <f>MONTH(Table1[[#This Row],[Order-ID7]])</f>
        <v>5</v>
      </c>
      <c r="O131" t="str">
        <f>TEXT(Table1[[#This Row],[Order-ID7]],"mmmm")</f>
        <v>May</v>
      </c>
      <c r="P131">
        <f>ROUNDUP(Table1[[#This Row],[month]]/3,0)</f>
        <v>2</v>
      </c>
      <c r="Q131">
        <f>ROUNDUP(MONTH(Table1[[#This Row],[Order-ID7]])/3,0)</f>
        <v>2</v>
      </c>
      <c r="R131" t="str">
        <f>"Q"&amp;ROUNDUP(Table1[[#This Row],[month]]/3,0)</f>
        <v>Q2</v>
      </c>
      <c r="S131" t="str">
        <f>"Q"&amp;ROUNDUP(Table1[[#This Row],[month]]/3,0)</f>
        <v>Q2</v>
      </c>
      <c r="T131" t="str">
        <f>"Q"&amp;ROUNDUP(MONTH(Table1[[#This Row],[Order-ID7]])/3,0)</f>
        <v>Q2</v>
      </c>
    </row>
    <row r="132" spans="5:20" x14ac:dyDescent="0.3">
      <c r="E132">
        <v>128</v>
      </c>
      <c r="F132" t="s">
        <v>31</v>
      </c>
      <c r="G132" t="s">
        <v>38</v>
      </c>
      <c r="H132" t="s">
        <v>22</v>
      </c>
      <c r="I132" s="5">
        <v>5551</v>
      </c>
      <c r="J132">
        <v>252</v>
      </c>
      <c r="K132" s="6">
        <v>45054</v>
      </c>
      <c r="L132" s="5">
        <f>Table1[[#This Row],[Order-ID5]]*Table1[[#This Row],[Order-ID6]]</f>
        <v>1398852</v>
      </c>
      <c r="M132" t="str">
        <f>TEXT(Table1[[#This Row],[Order-ID7]],"dddd")</f>
        <v>Monday</v>
      </c>
      <c r="N132">
        <f>MONTH(Table1[[#This Row],[Order-ID7]])</f>
        <v>5</v>
      </c>
      <c r="O132" t="str">
        <f>TEXT(Table1[[#This Row],[Order-ID7]],"mmmm")</f>
        <v>May</v>
      </c>
      <c r="P132">
        <f>ROUNDUP(Table1[[#This Row],[month]]/3,0)</f>
        <v>2</v>
      </c>
      <c r="Q132">
        <f>ROUNDUP(MONTH(Table1[[#This Row],[Order-ID7]])/3,0)</f>
        <v>2</v>
      </c>
      <c r="R132" t="str">
        <f>"Q"&amp;ROUNDUP(Table1[[#This Row],[month]]/3,0)</f>
        <v>Q2</v>
      </c>
      <c r="S132" t="str">
        <f>"Q"&amp;ROUNDUP(Table1[[#This Row],[month]]/3,0)</f>
        <v>Q2</v>
      </c>
      <c r="T132" t="str">
        <f>"Q"&amp;ROUNDUP(MONTH(Table1[[#This Row],[Order-ID7]])/3,0)</f>
        <v>Q2</v>
      </c>
    </row>
    <row r="133" spans="5:20" x14ac:dyDescent="0.3">
      <c r="E133">
        <v>129</v>
      </c>
      <c r="F133" t="s">
        <v>35</v>
      </c>
      <c r="G133" t="s">
        <v>38</v>
      </c>
      <c r="H133" t="s">
        <v>25</v>
      </c>
      <c r="I133" s="5">
        <v>6657</v>
      </c>
      <c r="J133">
        <v>303</v>
      </c>
      <c r="K133" s="6">
        <v>45055</v>
      </c>
      <c r="L133" s="5">
        <f>Table1[[#This Row],[Order-ID5]]*Table1[[#This Row],[Order-ID6]]</f>
        <v>2017071</v>
      </c>
      <c r="M133" t="str">
        <f>TEXT(Table1[[#This Row],[Order-ID7]],"dddd")</f>
        <v>Tuesday</v>
      </c>
      <c r="N133">
        <f>MONTH(Table1[[#This Row],[Order-ID7]])</f>
        <v>5</v>
      </c>
      <c r="O133" t="str">
        <f>TEXT(Table1[[#This Row],[Order-ID7]],"mmmm")</f>
        <v>May</v>
      </c>
      <c r="P133">
        <f>ROUNDUP(Table1[[#This Row],[month]]/3,0)</f>
        <v>2</v>
      </c>
      <c r="Q133">
        <f>ROUNDUP(MONTH(Table1[[#This Row],[Order-ID7]])/3,0)</f>
        <v>2</v>
      </c>
      <c r="R133" t="str">
        <f>"Q"&amp;ROUNDUP(Table1[[#This Row],[month]]/3,0)</f>
        <v>Q2</v>
      </c>
      <c r="S133" t="str">
        <f>"Q"&amp;ROUNDUP(Table1[[#This Row],[month]]/3,0)</f>
        <v>Q2</v>
      </c>
      <c r="T133" t="str">
        <f>"Q"&amp;ROUNDUP(MONTH(Table1[[#This Row],[Order-ID7]])/3,0)</f>
        <v>Q2</v>
      </c>
    </row>
    <row r="134" spans="5:20" x14ac:dyDescent="0.3">
      <c r="E134">
        <v>130</v>
      </c>
      <c r="F134" t="s">
        <v>31</v>
      </c>
      <c r="G134" t="s">
        <v>43</v>
      </c>
      <c r="H134" t="s">
        <v>10</v>
      </c>
      <c r="I134" s="5">
        <v>4438</v>
      </c>
      <c r="J134">
        <v>246</v>
      </c>
      <c r="K134" s="6">
        <v>45056</v>
      </c>
      <c r="L134" s="5">
        <f>Table1[[#This Row],[Order-ID5]]*Table1[[#This Row],[Order-ID6]]</f>
        <v>1091748</v>
      </c>
      <c r="M134" t="str">
        <f>TEXT(Table1[[#This Row],[Order-ID7]],"dddd")</f>
        <v>Wednesday</v>
      </c>
      <c r="N134">
        <f>MONTH(Table1[[#This Row],[Order-ID7]])</f>
        <v>5</v>
      </c>
      <c r="O134" t="str">
        <f>TEXT(Table1[[#This Row],[Order-ID7]],"mmmm")</f>
        <v>May</v>
      </c>
      <c r="P134">
        <f>ROUNDUP(Table1[[#This Row],[month]]/3,0)</f>
        <v>2</v>
      </c>
      <c r="Q134">
        <f>ROUNDUP(MONTH(Table1[[#This Row],[Order-ID7]])/3,0)</f>
        <v>2</v>
      </c>
      <c r="R134" t="str">
        <f>"Q"&amp;ROUNDUP(Table1[[#This Row],[month]]/3,0)</f>
        <v>Q2</v>
      </c>
      <c r="S134" t="str">
        <f>"Q"&amp;ROUNDUP(Table1[[#This Row],[month]]/3,0)</f>
        <v>Q2</v>
      </c>
      <c r="T134" t="str">
        <f>"Q"&amp;ROUNDUP(MONTH(Table1[[#This Row],[Order-ID7]])/3,0)</f>
        <v>Q2</v>
      </c>
    </row>
    <row r="135" spans="5:20" x14ac:dyDescent="0.3">
      <c r="E135">
        <v>131</v>
      </c>
      <c r="F135" t="s">
        <v>29</v>
      </c>
      <c r="G135" t="s">
        <v>37</v>
      </c>
      <c r="H135" t="s">
        <v>15</v>
      </c>
      <c r="I135" s="5">
        <v>168</v>
      </c>
      <c r="J135">
        <v>84</v>
      </c>
      <c r="K135" s="6">
        <v>45057</v>
      </c>
      <c r="L135" s="5">
        <f>Table1[[#This Row],[Order-ID5]]*Table1[[#This Row],[Order-ID6]]</f>
        <v>14112</v>
      </c>
      <c r="M135" t="str">
        <f>TEXT(Table1[[#This Row],[Order-ID7]],"dddd")</f>
        <v>Thursday</v>
      </c>
      <c r="N135">
        <f>MONTH(Table1[[#This Row],[Order-ID7]])</f>
        <v>5</v>
      </c>
      <c r="O135" t="str">
        <f>TEXT(Table1[[#This Row],[Order-ID7]],"mmmm")</f>
        <v>May</v>
      </c>
      <c r="P135">
        <f>ROUNDUP(Table1[[#This Row],[month]]/3,0)</f>
        <v>2</v>
      </c>
      <c r="Q135">
        <f>ROUNDUP(MONTH(Table1[[#This Row],[Order-ID7]])/3,0)</f>
        <v>2</v>
      </c>
      <c r="R135" t="str">
        <f>"Q"&amp;ROUNDUP(Table1[[#This Row],[month]]/3,0)</f>
        <v>Q2</v>
      </c>
      <c r="S135" t="str">
        <f>"Q"&amp;ROUNDUP(Table1[[#This Row],[month]]/3,0)</f>
        <v>Q2</v>
      </c>
      <c r="T135" t="str">
        <f>"Q"&amp;ROUNDUP(MONTH(Table1[[#This Row],[Order-ID7]])/3,0)</f>
        <v>Q2</v>
      </c>
    </row>
    <row r="136" spans="5:20" x14ac:dyDescent="0.3">
      <c r="E136">
        <v>132</v>
      </c>
      <c r="F136" t="s">
        <v>31</v>
      </c>
      <c r="G136" t="s">
        <v>39</v>
      </c>
      <c r="H136" t="s">
        <v>10</v>
      </c>
      <c r="I136" s="5">
        <v>7777</v>
      </c>
      <c r="J136">
        <v>39</v>
      </c>
      <c r="K136" s="6">
        <v>45058</v>
      </c>
      <c r="L136" s="5">
        <f>Table1[[#This Row],[Order-ID5]]*Table1[[#This Row],[Order-ID6]]</f>
        <v>303303</v>
      </c>
      <c r="M136" t="str">
        <f>TEXT(Table1[[#This Row],[Order-ID7]],"dddd")</f>
        <v>Friday</v>
      </c>
      <c r="N136">
        <f>MONTH(Table1[[#This Row],[Order-ID7]])</f>
        <v>5</v>
      </c>
      <c r="O136" t="str">
        <f>TEXT(Table1[[#This Row],[Order-ID7]],"mmmm")</f>
        <v>May</v>
      </c>
      <c r="P136">
        <f>ROUNDUP(Table1[[#This Row],[month]]/3,0)</f>
        <v>2</v>
      </c>
      <c r="Q136">
        <f>ROUNDUP(MONTH(Table1[[#This Row],[Order-ID7]])/3,0)</f>
        <v>2</v>
      </c>
      <c r="R136" t="str">
        <f>"Q"&amp;ROUNDUP(Table1[[#This Row],[month]]/3,0)</f>
        <v>Q2</v>
      </c>
      <c r="S136" t="str">
        <f>"Q"&amp;ROUNDUP(Table1[[#This Row],[month]]/3,0)</f>
        <v>Q2</v>
      </c>
      <c r="T136" t="str">
        <f>"Q"&amp;ROUNDUP(MONTH(Table1[[#This Row],[Order-ID7]])/3,0)</f>
        <v>Q2</v>
      </c>
    </row>
    <row r="137" spans="5:20" x14ac:dyDescent="0.3">
      <c r="E137">
        <v>133</v>
      </c>
      <c r="F137" t="s">
        <v>33</v>
      </c>
      <c r="G137" t="s">
        <v>38</v>
      </c>
      <c r="H137" t="s">
        <v>10</v>
      </c>
      <c r="I137" s="5">
        <v>3339</v>
      </c>
      <c r="J137">
        <v>348</v>
      </c>
      <c r="K137" s="6">
        <v>45059</v>
      </c>
      <c r="L137" s="5">
        <f>Table1[[#This Row],[Order-ID5]]*Table1[[#This Row],[Order-ID6]]</f>
        <v>1161972</v>
      </c>
      <c r="M137" t="str">
        <f>TEXT(Table1[[#This Row],[Order-ID7]],"dddd")</f>
        <v>Saturday</v>
      </c>
      <c r="N137">
        <f>MONTH(Table1[[#This Row],[Order-ID7]])</f>
        <v>5</v>
      </c>
      <c r="O137" t="str">
        <f>TEXT(Table1[[#This Row],[Order-ID7]],"mmmm")</f>
        <v>May</v>
      </c>
      <c r="P137">
        <f>ROUNDUP(Table1[[#This Row],[month]]/3,0)</f>
        <v>2</v>
      </c>
      <c r="Q137">
        <f>ROUNDUP(MONTH(Table1[[#This Row],[Order-ID7]])/3,0)</f>
        <v>2</v>
      </c>
      <c r="R137" t="str">
        <f>"Q"&amp;ROUNDUP(Table1[[#This Row],[month]]/3,0)</f>
        <v>Q2</v>
      </c>
      <c r="S137" t="str">
        <f>"Q"&amp;ROUNDUP(Table1[[#This Row],[month]]/3,0)</f>
        <v>Q2</v>
      </c>
      <c r="T137" t="str">
        <f>"Q"&amp;ROUNDUP(MONTH(Table1[[#This Row],[Order-ID7]])/3,0)</f>
        <v>Q2</v>
      </c>
    </row>
    <row r="138" spans="5:20" x14ac:dyDescent="0.3">
      <c r="E138">
        <v>134</v>
      </c>
      <c r="F138" t="s">
        <v>31</v>
      </c>
      <c r="G138" t="s">
        <v>40</v>
      </c>
      <c r="H138" t="s">
        <v>26</v>
      </c>
      <c r="I138" s="5">
        <v>6391</v>
      </c>
      <c r="J138">
        <v>48</v>
      </c>
      <c r="K138" s="6">
        <v>45060</v>
      </c>
      <c r="L138" s="5">
        <f>Table1[[#This Row],[Order-ID5]]*Table1[[#This Row],[Order-ID6]]</f>
        <v>306768</v>
      </c>
      <c r="M138" t="str">
        <f>TEXT(Table1[[#This Row],[Order-ID7]],"dddd")</f>
        <v>Sunday</v>
      </c>
      <c r="N138">
        <f>MONTH(Table1[[#This Row],[Order-ID7]])</f>
        <v>5</v>
      </c>
      <c r="O138" t="str">
        <f>TEXT(Table1[[#This Row],[Order-ID7]],"mmmm")</f>
        <v>May</v>
      </c>
      <c r="P138">
        <f>ROUNDUP(Table1[[#This Row],[month]]/3,0)</f>
        <v>2</v>
      </c>
      <c r="Q138">
        <f>ROUNDUP(MONTH(Table1[[#This Row],[Order-ID7]])/3,0)</f>
        <v>2</v>
      </c>
      <c r="R138" t="str">
        <f>"Q"&amp;ROUNDUP(Table1[[#This Row],[month]]/3,0)</f>
        <v>Q2</v>
      </c>
      <c r="S138" t="str">
        <f>"Q"&amp;ROUNDUP(Table1[[#This Row],[month]]/3,0)</f>
        <v>Q2</v>
      </c>
      <c r="T138" t="str">
        <f>"Q"&amp;ROUNDUP(MONTH(Table1[[#This Row],[Order-ID7]])/3,0)</f>
        <v>Q2</v>
      </c>
    </row>
    <row r="139" spans="5:20" x14ac:dyDescent="0.3">
      <c r="E139">
        <v>135</v>
      </c>
      <c r="F139" t="s">
        <v>33</v>
      </c>
      <c r="G139" t="s">
        <v>40</v>
      </c>
      <c r="H139" t="s">
        <v>15</v>
      </c>
      <c r="I139" s="5">
        <v>518</v>
      </c>
      <c r="J139">
        <v>75</v>
      </c>
      <c r="K139" s="6">
        <v>45061</v>
      </c>
      <c r="L139" s="5">
        <f>Table1[[#This Row],[Order-ID5]]*Table1[[#This Row],[Order-ID6]]</f>
        <v>38850</v>
      </c>
      <c r="M139" t="str">
        <f>TEXT(Table1[[#This Row],[Order-ID7]],"dddd")</f>
        <v>Monday</v>
      </c>
      <c r="N139">
        <f>MONTH(Table1[[#This Row],[Order-ID7]])</f>
        <v>5</v>
      </c>
      <c r="O139" t="str">
        <f>TEXT(Table1[[#This Row],[Order-ID7]],"mmmm")</f>
        <v>May</v>
      </c>
      <c r="P139">
        <f>ROUNDUP(Table1[[#This Row],[month]]/3,0)</f>
        <v>2</v>
      </c>
      <c r="Q139">
        <f>ROUNDUP(MONTH(Table1[[#This Row],[Order-ID7]])/3,0)</f>
        <v>2</v>
      </c>
      <c r="R139" t="str">
        <f>"Q"&amp;ROUNDUP(Table1[[#This Row],[month]]/3,0)</f>
        <v>Q2</v>
      </c>
      <c r="S139" t="str">
        <f>"Q"&amp;ROUNDUP(Table1[[#This Row],[month]]/3,0)</f>
        <v>Q2</v>
      </c>
      <c r="T139" t="str">
        <f>"Q"&amp;ROUNDUP(MONTH(Table1[[#This Row],[Order-ID7]])/3,0)</f>
        <v>Q2</v>
      </c>
    </row>
    <row r="140" spans="5:20" x14ac:dyDescent="0.3">
      <c r="E140">
        <v>136</v>
      </c>
      <c r="F140" t="s">
        <v>31</v>
      </c>
      <c r="G140" t="s">
        <v>37</v>
      </c>
      <c r="H140" t="s">
        <v>21</v>
      </c>
      <c r="I140" s="5">
        <v>5677</v>
      </c>
      <c r="J140">
        <v>258</v>
      </c>
      <c r="K140" s="6">
        <v>45062</v>
      </c>
      <c r="L140" s="5">
        <f>Table1[[#This Row],[Order-ID5]]*Table1[[#This Row],[Order-ID6]]</f>
        <v>1464666</v>
      </c>
      <c r="M140" t="str">
        <f>TEXT(Table1[[#This Row],[Order-ID7]],"dddd")</f>
        <v>Tuesday</v>
      </c>
      <c r="N140">
        <f>MONTH(Table1[[#This Row],[Order-ID7]])</f>
        <v>5</v>
      </c>
      <c r="O140" t="str">
        <f>TEXT(Table1[[#This Row],[Order-ID7]],"mmmm")</f>
        <v>May</v>
      </c>
      <c r="P140">
        <f>ROUNDUP(Table1[[#This Row],[month]]/3,0)</f>
        <v>2</v>
      </c>
      <c r="Q140">
        <f>ROUNDUP(MONTH(Table1[[#This Row],[Order-ID7]])/3,0)</f>
        <v>2</v>
      </c>
      <c r="R140" t="str">
        <f>"Q"&amp;ROUNDUP(Table1[[#This Row],[month]]/3,0)</f>
        <v>Q2</v>
      </c>
      <c r="S140" t="str">
        <f>"Q"&amp;ROUNDUP(Table1[[#This Row],[month]]/3,0)</f>
        <v>Q2</v>
      </c>
      <c r="T140" t="str">
        <f>"Q"&amp;ROUNDUP(MONTH(Table1[[#This Row],[Order-ID7]])/3,0)</f>
        <v>Q2</v>
      </c>
    </row>
    <row r="141" spans="5:20" x14ac:dyDescent="0.3">
      <c r="E141">
        <v>137</v>
      </c>
      <c r="F141" t="s">
        <v>32</v>
      </c>
      <c r="G141" t="s">
        <v>43</v>
      </c>
      <c r="H141" t="s">
        <v>10</v>
      </c>
      <c r="I141" s="5">
        <v>6048</v>
      </c>
      <c r="J141">
        <v>27</v>
      </c>
      <c r="K141" s="6">
        <v>45063</v>
      </c>
      <c r="L141" s="5">
        <f>Table1[[#This Row],[Order-ID5]]*Table1[[#This Row],[Order-ID6]]</f>
        <v>163296</v>
      </c>
      <c r="M141" t="str">
        <f>TEXT(Table1[[#This Row],[Order-ID7]],"dddd")</f>
        <v>Wednesday</v>
      </c>
      <c r="N141">
        <f>MONTH(Table1[[#This Row],[Order-ID7]])</f>
        <v>5</v>
      </c>
      <c r="O141" t="str">
        <f>TEXT(Table1[[#This Row],[Order-ID7]],"mmmm")</f>
        <v>May</v>
      </c>
      <c r="P141">
        <f>ROUNDUP(Table1[[#This Row],[month]]/3,0)</f>
        <v>2</v>
      </c>
      <c r="Q141">
        <f>ROUNDUP(MONTH(Table1[[#This Row],[Order-ID7]])/3,0)</f>
        <v>2</v>
      </c>
      <c r="R141" t="str">
        <f>"Q"&amp;ROUNDUP(Table1[[#This Row],[month]]/3,0)</f>
        <v>Q2</v>
      </c>
      <c r="S141" t="str">
        <f>"Q"&amp;ROUNDUP(Table1[[#This Row],[month]]/3,0)</f>
        <v>Q2</v>
      </c>
      <c r="T141" t="str">
        <f>"Q"&amp;ROUNDUP(MONTH(Table1[[#This Row],[Order-ID7]])/3,0)</f>
        <v>Q2</v>
      </c>
    </row>
    <row r="142" spans="5:20" x14ac:dyDescent="0.3">
      <c r="E142">
        <v>138</v>
      </c>
      <c r="F142" t="s">
        <v>29</v>
      </c>
      <c r="G142" t="s">
        <v>37</v>
      </c>
      <c r="H142" t="s">
        <v>25</v>
      </c>
      <c r="I142" s="5">
        <v>3752</v>
      </c>
      <c r="J142">
        <v>213</v>
      </c>
      <c r="K142" s="6">
        <v>45064</v>
      </c>
      <c r="L142" s="5">
        <f>Table1[[#This Row],[Order-ID5]]*Table1[[#This Row],[Order-ID6]]</f>
        <v>799176</v>
      </c>
      <c r="M142" t="str">
        <f>TEXT(Table1[[#This Row],[Order-ID7]],"dddd")</f>
        <v>Thursday</v>
      </c>
      <c r="N142">
        <f>MONTH(Table1[[#This Row],[Order-ID7]])</f>
        <v>5</v>
      </c>
      <c r="O142" t="str">
        <f>TEXT(Table1[[#This Row],[Order-ID7]],"mmmm")</f>
        <v>May</v>
      </c>
      <c r="P142">
        <f>ROUNDUP(Table1[[#This Row],[month]]/3,0)</f>
        <v>2</v>
      </c>
      <c r="Q142">
        <f>ROUNDUP(MONTH(Table1[[#This Row],[Order-ID7]])/3,0)</f>
        <v>2</v>
      </c>
      <c r="R142" t="str">
        <f>"Q"&amp;ROUNDUP(Table1[[#This Row],[month]]/3,0)</f>
        <v>Q2</v>
      </c>
      <c r="S142" t="str">
        <f>"Q"&amp;ROUNDUP(Table1[[#This Row],[month]]/3,0)</f>
        <v>Q2</v>
      </c>
      <c r="T142" t="str">
        <f>"Q"&amp;ROUNDUP(MONTH(Table1[[#This Row],[Order-ID7]])/3,0)</f>
        <v>Q2</v>
      </c>
    </row>
    <row r="143" spans="5:20" x14ac:dyDescent="0.3">
      <c r="E143">
        <v>139</v>
      </c>
      <c r="F143" t="s">
        <v>33</v>
      </c>
      <c r="G143" t="s">
        <v>45</v>
      </c>
      <c r="H143" t="s">
        <v>22</v>
      </c>
      <c r="I143" s="5">
        <v>4480</v>
      </c>
      <c r="J143">
        <v>357</v>
      </c>
      <c r="K143" s="6">
        <v>45065</v>
      </c>
      <c r="L143" s="5">
        <f>Table1[[#This Row],[Order-ID5]]*Table1[[#This Row],[Order-ID6]]</f>
        <v>1599360</v>
      </c>
      <c r="M143" t="str">
        <f>TEXT(Table1[[#This Row],[Order-ID7]],"dddd")</f>
        <v>Friday</v>
      </c>
      <c r="N143">
        <f>MONTH(Table1[[#This Row],[Order-ID7]])</f>
        <v>5</v>
      </c>
      <c r="O143" t="str">
        <f>TEXT(Table1[[#This Row],[Order-ID7]],"mmmm")</f>
        <v>May</v>
      </c>
      <c r="P143">
        <f>ROUNDUP(Table1[[#This Row],[month]]/3,0)</f>
        <v>2</v>
      </c>
      <c r="Q143">
        <f>ROUNDUP(MONTH(Table1[[#This Row],[Order-ID7]])/3,0)</f>
        <v>2</v>
      </c>
      <c r="R143" t="str">
        <f>"Q"&amp;ROUNDUP(Table1[[#This Row],[month]]/3,0)</f>
        <v>Q2</v>
      </c>
      <c r="S143" t="str">
        <f>"Q"&amp;ROUNDUP(Table1[[#This Row],[month]]/3,0)</f>
        <v>Q2</v>
      </c>
      <c r="T143" t="str">
        <f>"Q"&amp;ROUNDUP(MONTH(Table1[[#This Row],[Order-ID7]])/3,0)</f>
        <v>Q2</v>
      </c>
    </row>
    <row r="144" spans="5:20" x14ac:dyDescent="0.3">
      <c r="E144">
        <v>140</v>
      </c>
      <c r="F144" t="s">
        <v>3</v>
      </c>
      <c r="G144" t="s">
        <v>40</v>
      </c>
      <c r="H144" t="s">
        <v>2</v>
      </c>
      <c r="I144" s="5">
        <v>259</v>
      </c>
      <c r="J144">
        <v>207</v>
      </c>
      <c r="K144" s="6">
        <v>45066</v>
      </c>
      <c r="L144" s="5">
        <f>Table1[[#This Row],[Order-ID5]]*Table1[[#This Row],[Order-ID6]]</f>
        <v>53613</v>
      </c>
      <c r="M144" t="str">
        <f>TEXT(Table1[[#This Row],[Order-ID7]],"dddd")</f>
        <v>Saturday</v>
      </c>
      <c r="N144">
        <f>MONTH(Table1[[#This Row],[Order-ID7]])</f>
        <v>5</v>
      </c>
      <c r="O144" t="str">
        <f>TEXT(Table1[[#This Row],[Order-ID7]],"mmmm")</f>
        <v>May</v>
      </c>
      <c r="P144">
        <f>ROUNDUP(Table1[[#This Row],[month]]/3,0)</f>
        <v>2</v>
      </c>
      <c r="Q144">
        <f>ROUNDUP(MONTH(Table1[[#This Row],[Order-ID7]])/3,0)</f>
        <v>2</v>
      </c>
      <c r="R144" t="str">
        <f>"Q"&amp;ROUNDUP(Table1[[#This Row],[month]]/3,0)</f>
        <v>Q2</v>
      </c>
      <c r="S144" t="str">
        <f>"Q"&amp;ROUNDUP(Table1[[#This Row],[month]]/3,0)</f>
        <v>Q2</v>
      </c>
      <c r="T144" t="str">
        <f>"Q"&amp;ROUNDUP(MONTH(Table1[[#This Row],[Order-ID7]])/3,0)</f>
        <v>Q2</v>
      </c>
    </row>
    <row r="145" spans="5:20" x14ac:dyDescent="0.3">
      <c r="E145">
        <v>141</v>
      </c>
      <c r="F145" t="s">
        <v>29</v>
      </c>
      <c r="G145" t="s">
        <v>40</v>
      </c>
      <c r="H145" t="s">
        <v>23</v>
      </c>
      <c r="I145" s="5">
        <v>42</v>
      </c>
      <c r="J145">
        <v>150</v>
      </c>
      <c r="K145" s="6">
        <v>45067</v>
      </c>
      <c r="L145" s="5">
        <f>Table1[[#This Row],[Order-ID5]]*Table1[[#This Row],[Order-ID6]]</f>
        <v>6300</v>
      </c>
      <c r="M145" t="str">
        <f>TEXT(Table1[[#This Row],[Order-ID7]],"dddd")</f>
        <v>Sunday</v>
      </c>
      <c r="N145">
        <f>MONTH(Table1[[#This Row],[Order-ID7]])</f>
        <v>5</v>
      </c>
      <c r="O145" t="str">
        <f>TEXT(Table1[[#This Row],[Order-ID7]],"mmmm")</f>
        <v>May</v>
      </c>
      <c r="P145">
        <f>ROUNDUP(Table1[[#This Row],[month]]/3,0)</f>
        <v>2</v>
      </c>
      <c r="Q145">
        <f>ROUNDUP(MONTH(Table1[[#This Row],[Order-ID7]])/3,0)</f>
        <v>2</v>
      </c>
      <c r="R145" t="str">
        <f>"Q"&amp;ROUNDUP(Table1[[#This Row],[month]]/3,0)</f>
        <v>Q2</v>
      </c>
      <c r="S145" t="str">
        <f>"Q"&amp;ROUNDUP(Table1[[#This Row],[month]]/3,0)</f>
        <v>Q2</v>
      </c>
      <c r="T145" t="str">
        <f>"Q"&amp;ROUNDUP(MONTH(Table1[[#This Row],[Order-ID7]])/3,0)</f>
        <v>Q2</v>
      </c>
    </row>
    <row r="146" spans="5:20" x14ac:dyDescent="0.3">
      <c r="E146">
        <v>142</v>
      </c>
      <c r="F146" t="s">
        <v>30</v>
      </c>
      <c r="G146" t="s">
        <v>38</v>
      </c>
      <c r="H146" t="s">
        <v>19</v>
      </c>
      <c r="I146" s="5">
        <v>98</v>
      </c>
      <c r="J146">
        <v>204</v>
      </c>
      <c r="K146" s="6">
        <v>45068</v>
      </c>
      <c r="L146" s="5">
        <f>Table1[[#This Row],[Order-ID5]]*Table1[[#This Row],[Order-ID6]]</f>
        <v>19992</v>
      </c>
      <c r="M146" t="str">
        <f>TEXT(Table1[[#This Row],[Order-ID7]],"dddd")</f>
        <v>Monday</v>
      </c>
      <c r="N146">
        <f>MONTH(Table1[[#This Row],[Order-ID7]])</f>
        <v>5</v>
      </c>
      <c r="O146" t="str">
        <f>TEXT(Table1[[#This Row],[Order-ID7]],"mmmm")</f>
        <v>May</v>
      </c>
      <c r="P146">
        <f>ROUNDUP(Table1[[#This Row],[month]]/3,0)</f>
        <v>2</v>
      </c>
      <c r="Q146">
        <f>ROUNDUP(MONTH(Table1[[#This Row],[Order-ID7]])/3,0)</f>
        <v>2</v>
      </c>
      <c r="R146" t="str">
        <f>"Q"&amp;ROUNDUP(Table1[[#This Row],[month]]/3,0)</f>
        <v>Q2</v>
      </c>
      <c r="S146" t="str">
        <f>"Q"&amp;ROUNDUP(Table1[[#This Row],[month]]/3,0)</f>
        <v>Q2</v>
      </c>
      <c r="T146" t="str">
        <f>"Q"&amp;ROUNDUP(MONTH(Table1[[#This Row],[Order-ID7]])/3,0)</f>
        <v>Q2</v>
      </c>
    </row>
    <row r="147" spans="5:20" x14ac:dyDescent="0.3">
      <c r="E147">
        <v>143</v>
      </c>
      <c r="F147" t="s">
        <v>31</v>
      </c>
      <c r="G147" t="s">
        <v>45</v>
      </c>
      <c r="H147" t="s">
        <v>20</v>
      </c>
      <c r="I147" s="5">
        <v>2478</v>
      </c>
      <c r="J147">
        <v>21</v>
      </c>
      <c r="K147" s="6">
        <v>45069</v>
      </c>
      <c r="L147" s="5">
        <f>Table1[[#This Row],[Order-ID5]]*Table1[[#This Row],[Order-ID6]]</f>
        <v>52038</v>
      </c>
      <c r="M147" t="str">
        <f>TEXT(Table1[[#This Row],[Order-ID7]],"dddd")</f>
        <v>Tuesday</v>
      </c>
      <c r="N147">
        <f>MONTH(Table1[[#This Row],[Order-ID7]])</f>
        <v>5</v>
      </c>
      <c r="O147" t="str">
        <f>TEXT(Table1[[#This Row],[Order-ID7]],"mmmm")</f>
        <v>May</v>
      </c>
      <c r="P147">
        <f>ROUNDUP(Table1[[#This Row],[month]]/3,0)</f>
        <v>2</v>
      </c>
      <c r="Q147">
        <f>ROUNDUP(MONTH(Table1[[#This Row],[Order-ID7]])/3,0)</f>
        <v>2</v>
      </c>
      <c r="R147" t="str">
        <f>"Q"&amp;ROUNDUP(Table1[[#This Row],[month]]/3,0)</f>
        <v>Q2</v>
      </c>
      <c r="S147" t="str">
        <f>"Q"&amp;ROUNDUP(Table1[[#This Row],[month]]/3,0)</f>
        <v>Q2</v>
      </c>
      <c r="T147" t="str">
        <f>"Q"&amp;ROUNDUP(MONTH(Table1[[#This Row],[Order-ID7]])/3,0)</f>
        <v>Q2</v>
      </c>
    </row>
    <row r="148" spans="5:20" x14ac:dyDescent="0.3">
      <c r="E148">
        <v>144</v>
      </c>
      <c r="F148" t="s">
        <v>30</v>
      </c>
      <c r="G148" t="s">
        <v>39</v>
      </c>
      <c r="H148" t="s">
        <v>26</v>
      </c>
      <c r="I148" s="5">
        <v>7847</v>
      </c>
      <c r="J148">
        <v>174</v>
      </c>
      <c r="K148" s="6">
        <v>45070</v>
      </c>
      <c r="L148" s="5">
        <f>Table1[[#This Row],[Order-ID5]]*Table1[[#This Row],[Order-ID6]]</f>
        <v>1365378</v>
      </c>
      <c r="M148" t="str">
        <f>TEXT(Table1[[#This Row],[Order-ID7]],"dddd")</f>
        <v>Wednesday</v>
      </c>
      <c r="N148">
        <f>MONTH(Table1[[#This Row],[Order-ID7]])</f>
        <v>5</v>
      </c>
      <c r="O148" t="str">
        <f>TEXT(Table1[[#This Row],[Order-ID7]],"mmmm")</f>
        <v>May</v>
      </c>
      <c r="P148">
        <f>ROUNDUP(Table1[[#This Row],[month]]/3,0)</f>
        <v>2</v>
      </c>
      <c r="Q148">
        <f>ROUNDUP(MONTH(Table1[[#This Row],[Order-ID7]])/3,0)</f>
        <v>2</v>
      </c>
      <c r="R148" t="str">
        <f>"Q"&amp;ROUNDUP(Table1[[#This Row],[month]]/3,0)</f>
        <v>Q2</v>
      </c>
      <c r="S148" t="str">
        <f>"Q"&amp;ROUNDUP(Table1[[#This Row],[month]]/3,0)</f>
        <v>Q2</v>
      </c>
      <c r="T148" t="str">
        <f>"Q"&amp;ROUNDUP(MONTH(Table1[[#This Row],[Order-ID7]])/3,0)</f>
        <v>Q2</v>
      </c>
    </row>
    <row r="149" spans="5:20" x14ac:dyDescent="0.3">
      <c r="E149">
        <v>145</v>
      </c>
      <c r="F149" t="s">
        <v>28</v>
      </c>
      <c r="G149" t="s">
        <v>40</v>
      </c>
      <c r="H149" t="s">
        <v>10</v>
      </c>
      <c r="I149" s="5">
        <v>9926</v>
      </c>
      <c r="J149">
        <v>201</v>
      </c>
      <c r="K149" s="6">
        <v>45071</v>
      </c>
      <c r="L149" s="5">
        <f>Table1[[#This Row],[Order-ID5]]*Table1[[#This Row],[Order-ID6]]</f>
        <v>1995126</v>
      </c>
      <c r="M149" t="str">
        <f>TEXT(Table1[[#This Row],[Order-ID7]],"dddd")</f>
        <v>Thursday</v>
      </c>
      <c r="N149">
        <f>MONTH(Table1[[#This Row],[Order-ID7]])</f>
        <v>5</v>
      </c>
      <c r="O149" t="str">
        <f>TEXT(Table1[[#This Row],[Order-ID7]],"mmmm")</f>
        <v>May</v>
      </c>
      <c r="P149">
        <f>ROUNDUP(Table1[[#This Row],[month]]/3,0)</f>
        <v>2</v>
      </c>
      <c r="Q149">
        <f>ROUNDUP(MONTH(Table1[[#This Row],[Order-ID7]])/3,0)</f>
        <v>2</v>
      </c>
      <c r="R149" t="str">
        <f>"Q"&amp;ROUNDUP(Table1[[#This Row],[month]]/3,0)</f>
        <v>Q2</v>
      </c>
      <c r="S149" t="str">
        <f>"Q"&amp;ROUNDUP(Table1[[#This Row],[month]]/3,0)</f>
        <v>Q2</v>
      </c>
      <c r="T149" t="str">
        <f>"Q"&amp;ROUNDUP(MONTH(Table1[[#This Row],[Order-ID7]])/3,0)</f>
        <v>Q2</v>
      </c>
    </row>
    <row r="150" spans="5:20" x14ac:dyDescent="0.3">
      <c r="E150">
        <v>146</v>
      </c>
      <c r="F150" t="s">
        <v>29</v>
      </c>
      <c r="G150" t="s">
        <v>37</v>
      </c>
      <c r="H150" t="s">
        <v>6</v>
      </c>
      <c r="I150" s="5">
        <v>819</v>
      </c>
      <c r="J150">
        <v>510</v>
      </c>
      <c r="K150" s="6">
        <v>45072</v>
      </c>
      <c r="L150" s="5">
        <f>Table1[[#This Row],[Order-ID5]]*Table1[[#This Row],[Order-ID6]]</f>
        <v>417690</v>
      </c>
      <c r="M150" t="str">
        <f>TEXT(Table1[[#This Row],[Order-ID7]],"dddd")</f>
        <v>Friday</v>
      </c>
      <c r="N150">
        <f>MONTH(Table1[[#This Row],[Order-ID7]])</f>
        <v>5</v>
      </c>
      <c r="O150" t="str">
        <f>TEXT(Table1[[#This Row],[Order-ID7]],"mmmm")</f>
        <v>May</v>
      </c>
      <c r="P150">
        <f>ROUNDUP(Table1[[#This Row],[month]]/3,0)</f>
        <v>2</v>
      </c>
      <c r="Q150">
        <f>ROUNDUP(MONTH(Table1[[#This Row],[Order-ID7]])/3,0)</f>
        <v>2</v>
      </c>
      <c r="R150" t="str">
        <f>"Q"&amp;ROUNDUP(Table1[[#This Row],[month]]/3,0)</f>
        <v>Q2</v>
      </c>
      <c r="S150" t="str">
        <f>"Q"&amp;ROUNDUP(Table1[[#This Row],[month]]/3,0)</f>
        <v>Q2</v>
      </c>
      <c r="T150" t="str">
        <f>"Q"&amp;ROUNDUP(MONTH(Table1[[#This Row],[Order-ID7]])/3,0)</f>
        <v>Q2</v>
      </c>
    </row>
    <row r="151" spans="5:20" x14ac:dyDescent="0.3">
      <c r="E151">
        <v>147</v>
      </c>
      <c r="F151" t="s">
        <v>32</v>
      </c>
      <c r="G151" t="s">
        <v>43</v>
      </c>
      <c r="H151" t="s">
        <v>22</v>
      </c>
      <c r="I151" s="5">
        <v>3052</v>
      </c>
      <c r="J151">
        <v>378</v>
      </c>
      <c r="K151" s="6">
        <v>45073</v>
      </c>
      <c r="L151" s="5">
        <f>Table1[[#This Row],[Order-ID5]]*Table1[[#This Row],[Order-ID6]]</f>
        <v>1153656</v>
      </c>
      <c r="M151" t="str">
        <f>TEXT(Table1[[#This Row],[Order-ID7]],"dddd")</f>
        <v>Saturday</v>
      </c>
      <c r="N151">
        <f>MONTH(Table1[[#This Row],[Order-ID7]])</f>
        <v>5</v>
      </c>
      <c r="O151" t="str">
        <f>TEXT(Table1[[#This Row],[Order-ID7]],"mmmm")</f>
        <v>May</v>
      </c>
      <c r="P151">
        <f>ROUNDUP(Table1[[#This Row],[month]]/3,0)</f>
        <v>2</v>
      </c>
      <c r="Q151">
        <f>ROUNDUP(MONTH(Table1[[#This Row],[Order-ID7]])/3,0)</f>
        <v>2</v>
      </c>
      <c r="R151" t="str">
        <f>"Q"&amp;ROUNDUP(Table1[[#This Row],[month]]/3,0)</f>
        <v>Q2</v>
      </c>
      <c r="S151" t="str">
        <f>"Q"&amp;ROUNDUP(Table1[[#This Row],[month]]/3,0)</f>
        <v>Q2</v>
      </c>
      <c r="T151" t="str">
        <f>"Q"&amp;ROUNDUP(MONTH(Table1[[#This Row],[Order-ID7]])/3,0)</f>
        <v>Q2</v>
      </c>
    </row>
    <row r="152" spans="5:20" x14ac:dyDescent="0.3">
      <c r="E152">
        <v>148</v>
      </c>
      <c r="F152" t="s">
        <v>3</v>
      </c>
      <c r="G152" t="s">
        <v>39</v>
      </c>
      <c r="H152" t="s">
        <v>14</v>
      </c>
      <c r="I152" s="5">
        <v>6832</v>
      </c>
      <c r="J152">
        <v>27</v>
      </c>
      <c r="K152" s="6">
        <v>45074</v>
      </c>
      <c r="L152" s="5">
        <f>Table1[[#This Row],[Order-ID5]]*Table1[[#This Row],[Order-ID6]]</f>
        <v>184464</v>
      </c>
      <c r="M152" t="str">
        <f>TEXT(Table1[[#This Row],[Order-ID7]],"dddd")</f>
        <v>Sunday</v>
      </c>
      <c r="N152">
        <f>MONTH(Table1[[#This Row],[Order-ID7]])</f>
        <v>5</v>
      </c>
      <c r="O152" t="str">
        <f>TEXT(Table1[[#This Row],[Order-ID7]],"mmmm")</f>
        <v>May</v>
      </c>
      <c r="P152">
        <f>ROUNDUP(Table1[[#This Row],[month]]/3,0)</f>
        <v>2</v>
      </c>
      <c r="Q152">
        <f>ROUNDUP(MONTH(Table1[[#This Row],[Order-ID7]])/3,0)</f>
        <v>2</v>
      </c>
      <c r="R152" t="str">
        <f>"Q"&amp;ROUNDUP(Table1[[#This Row],[month]]/3,0)</f>
        <v>Q2</v>
      </c>
      <c r="S152" t="str">
        <f>"Q"&amp;ROUNDUP(Table1[[#This Row],[month]]/3,0)</f>
        <v>Q2</v>
      </c>
      <c r="T152" t="str">
        <f>"Q"&amp;ROUNDUP(MONTH(Table1[[#This Row],[Order-ID7]])/3,0)</f>
        <v>Q2</v>
      </c>
    </row>
    <row r="153" spans="5:20" x14ac:dyDescent="0.3">
      <c r="E153">
        <v>149</v>
      </c>
      <c r="F153" t="s">
        <v>28</v>
      </c>
      <c r="G153" t="s">
        <v>43</v>
      </c>
      <c r="H153" t="s">
        <v>9</v>
      </c>
      <c r="I153" s="5">
        <v>2016</v>
      </c>
      <c r="J153">
        <v>117</v>
      </c>
      <c r="K153" s="6">
        <v>45075</v>
      </c>
      <c r="L153" s="5">
        <f>Table1[[#This Row],[Order-ID5]]*Table1[[#This Row],[Order-ID6]]</f>
        <v>235872</v>
      </c>
      <c r="M153" t="str">
        <f>TEXT(Table1[[#This Row],[Order-ID7]],"dddd")</f>
        <v>Monday</v>
      </c>
      <c r="N153">
        <f>MONTH(Table1[[#This Row],[Order-ID7]])</f>
        <v>5</v>
      </c>
      <c r="O153" t="str">
        <f>TEXT(Table1[[#This Row],[Order-ID7]],"mmmm")</f>
        <v>May</v>
      </c>
      <c r="P153">
        <f>ROUNDUP(Table1[[#This Row],[month]]/3,0)</f>
        <v>2</v>
      </c>
      <c r="Q153">
        <f>ROUNDUP(MONTH(Table1[[#This Row],[Order-ID7]])/3,0)</f>
        <v>2</v>
      </c>
      <c r="R153" t="str">
        <f>"Q"&amp;ROUNDUP(Table1[[#This Row],[month]]/3,0)</f>
        <v>Q2</v>
      </c>
      <c r="S153" t="str">
        <f>"Q"&amp;ROUNDUP(Table1[[#This Row],[month]]/3,0)</f>
        <v>Q2</v>
      </c>
      <c r="T153" t="str">
        <f>"Q"&amp;ROUNDUP(MONTH(Table1[[#This Row],[Order-ID7]])/3,0)</f>
        <v>Q2</v>
      </c>
    </row>
    <row r="154" spans="5:20" x14ac:dyDescent="0.3">
      <c r="E154">
        <v>150</v>
      </c>
      <c r="F154" t="s">
        <v>32</v>
      </c>
      <c r="G154" t="s">
        <v>37</v>
      </c>
      <c r="H154" t="s">
        <v>14</v>
      </c>
      <c r="I154" s="5">
        <v>7322</v>
      </c>
      <c r="J154">
        <v>36</v>
      </c>
      <c r="K154" s="6">
        <v>45076</v>
      </c>
      <c r="L154" s="5">
        <f>Table1[[#This Row],[Order-ID5]]*Table1[[#This Row],[Order-ID6]]</f>
        <v>263592</v>
      </c>
      <c r="M154" t="str">
        <f>TEXT(Table1[[#This Row],[Order-ID7]],"dddd")</f>
        <v>Tuesday</v>
      </c>
      <c r="N154">
        <f>MONTH(Table1[[#This Row],[Order-ID7]])</f>
        <v>5</v>
      </c>
      <c r="O154" t="str">
        <f>TEXT(Table1[[#This Row],[Order-ID7]],"mmmm")</f>
        <v>May</v>
      </c>
      <c r="P154">
        <f>ROUNDUP(Table1[[#This Row],[month]]/3,0)</f>
        <v>2</v>
      </c>
      <c r="Q154">
        <f>ROUNDUP(MONTH(Table1[[#This Row],[Order-ID7]])/3,0)</f>
        <v>2</v>
      </c>
      <c r="R154" t="str">
        <f>"Q"&amp;ROUNDUP(Table1[[#This Row],[month]]/3,0)</f>
        <v>Q2</v>
      </c>
      <c r="S154" t="str">
        <f>"Q"&amp;ROUNDUP(Table1[[#This Row],[month]]/3,0)</f>
        <v>Q2</v>
      </c>
      <c r="T154" t="str">
        <f>"Q"&amp;ROUNDUP(MONTH(Table1[[#This Row],[Order-ID7]])/3,0)</f>
        <v>Q2</v>
      </c>
    </row>
    <row r="155" spans="5:20" x14ac:dyDescent="0.3">
      <c r="E155">
        <v>151</v>
      </c>
      <c r="F155" t="s">
        <v>29</v>
      </c>
      <c r="G155" t="s">
        <v>45</v>
      </c>
      <c r="H155" t="s">
        <v>26</v>
      </c>
      <c r="I155" s="5">
        <v>357</v>
      </c>
      <c r="J155">
        <v>126</v>
      </c>
      <c r="K155" s="6">
        <v>45077</v>
      </c>
      <c r="L155" s="5">
        <f>Table1[[#This Row],[Order-ID5]]*Table1[[#This Row],[Order-ID6]]</f>
        <v>44982</v>
      </c>
      <c r="M155" t="str">
        <f>TEXT(Table1[[#This Row],[Order-ID7]],"dddd")</f>
        <v>Wednesday</v>
      </c>
      <c r="N155">
        <f>MONTH(Table1[[#This Row],[Order-ID7]])</f>
        <v>5</v>
      </c>
      <c r="O155" t="str">
        <f>TEXT(Table1[[#This Row],[Order-ID7]],"mmmm")</f>
        <v>May</v>
      </c>
      <c r="P155">
        <f>ROUNDUP(Table1[[#This Row],[month]]/3,0)</f>
        <v>2</v>
      </c>
      <c r="Q155">
        <f>ROUNDUP(MONTH(Table1[[#This Row],[Order-ID7]])/3,0)</f>
        <v>2</v>
      </c>
      <c r="R155" t="str">
        <f>"Q"&amp;ROUNDUP(Table1[[#This Row],[month]]/3,0)</f>
        <v>Q2</v>
      </c>
      <c r="S155" t="str">
        <f>"Q"&amp;ROUNDUP(Table1[[#This Row],[month]]/3,0)</f>
        <v>Q2</v>
      </c>
      <c r="T155" t="str">
        <f>"Q"&amp;ROUNDUP(MONTH(Table1[[#This Row],[Order-ID7]])/3,0)</f>
        <v>Q2</v>
      </c>
    </row>
    <row r="156" spans="5:20" x14ac:dyDescent="0.3">
      <c r="E156">
        <v>152</v>
      </c>
      <c r="F156" t="s">
        <v>3</v>
      </c>
      <c r="G156" t="s">
        <v>43</v>
      </c>
      <c r="H156" t="s">
        <v>18</v>
      </c>
      <c r="I156" s="5">
        <v>3192</v>
      </c>
      <c r="J156">
        <v>72</v>
      </c>
      <c r="K156" s="6">
        <v>45078</v>
      </c>
      <c r="L156" s="5">
        <f>Table1[[#This Row],[Order-ID5]]*Table1[[#This Row],[Order-ID6]]</f>
        <v>229824</v>
      </c>
      <c r="M156" t="str">
        <f>TEXT(Table1[[#This Row],[Order-ID7]],"dddd")</f>
        <v>Thursday</v>
      </c>
      <c r="N156">
        <f>MONTH(Table1[[#This Row],[Order-ID7]])</f>
        <v>6</v>
      </c>
      <c r="O156" t="str">
        <f>TEXT(Table1[[#This Row],[Order-ID7]],"mmmm")</f>
        <v>June</v>
      </c>
      <c r="P156">
        <f>ROUNDUP(Table1[[#This Row],[month]]/3,0)</f>
        <v>2</v>
      </c>
      <c r="Q156">
        <f>ROUNDUP(MONTH(Table1[[#This Row],[Order-ID7]])/3,0)</f>
        <v>2</v>
      </c>
      <c r="R156" t="str">
        <f>"Q"&amp;ROUNDUP(Table1[[#This Row],[month]]/3,0)</f>
        <v>Q2</v>
      </c>
      <c r="S156" t="str">
        <f>"Q"&amp;ROUNDUP(Table1[[#This Row],[month]]/3,0)</f>
        <v>Q2</v>
      </c>
      <c r="T156" t="str">
        <f>"Q"&amp;ROUNDUP(MONTH(Table1[[#This Row],[Order-ID7]])/3,0)</f>
        <v>Q2</v>
      </c>
    </row>
    <row r="157" spans="5:20" x14ac:dyDescent="0.3">
      <c r="E157">
        <v>153</v>
      </c>
      <c r="F157" t="s">
        <v>31</v>
      </c>
      <c r="G157" t="s">
        <v>38</v>
      </c>
      <c r="H157" t="s">
        <v>15</v>
      </c>
      <c r="I157" s="5">
        <v>8435</v>
      </c>
      <c r="J157">
        <v>42</v>
      </c>
      <c r="K157" s="6">
        <v>45079</v>
      </c>
      <c r="L157" s="5">
        <f>Table1[[#This Row],[Order-ID5]]*Table1[[#This Row],[Order-ID6]]</f>
        <v>354270</v>
      </c>
      <c r="M157" t="str">
        <f>TEXT(Table1[[#This Row],[Order-ID7]],"dddd")</f>
        <v>Friday</v>
      </c>
      <c r="N157">
        <f>MONTH(Table1[[#This Row],[Order-ID7]])</f>
        <v>6</v>
      </c>
      <c r="O157" t="str">
        <f>TEXT(Table1[[#This Row],[Order-ID7]],"mmmm")</f>
        <v>June</v>
      </c>
      <c r="P157">
        <f>ROUNDUP(Table1[[#This Row],[month]]/3,0)</f>
        <v>2</v>
      </c>
      <c r="Q157">
        <f>ROUNDUP(MONTH(Table1[[#This Row],[Order-ID7]])/3,0)</f>
        <v>2</v>
      </c>
      <c r="R157" t="str">
        <f>"Q"&amp;ROUNDUP(Table1[[#This Row],[month]]/3,0)</f>
        <v>Q2</v>
      </c>
      <c r="S157" t="str">
        <f>"Q"&amp;ROUNDUP(Table1[[#This Row],[month]]/3,0)</f>
        <v>Q2</v>
      </c>
      <c r="T157" t="str">
        <f>"Q"&amp;ROUNDUP(MONTH(Table1[[#This Row],[Order-ID7]])/3,0)</f>
        <v>Q2</v>
      </c>
    </row>
    <row r="158" spans="5:20" x14ac:dyDescent="0.3">
      <c r="E158">
        <v>154</v>
      </c>
      <c r="F158" t="s">
        <v>36</v>
      </c>
      <c r="G158" t="s">
        <v>43</v>
      </c>
      <c r="H158" t="s">
        <v>22</v>
      </c>
      <c r="I158" s="5">
        <v>0</v>
      </c>
      <c r="J158">
        <v>135</v>
      </c>
      <c r="K158" s="6">
        <v>45080</v>
      </c>
      <c r="L158" s="5">
        <f>Table1[[#This Row],[Order-ID5]]*Table1[[#This Row],[Order-ID6]]</f>
        <v>0</v>
      </c>
      <c r="M158" t="str">
        <f>TEXT(Table1[[#This Row],[Order-ID7]],"dddd")</f>
        <v>Saturday</v>
      </c>
      <c r="N158">
        <f>MONTH(Table1[[#This Row],[Order-ID7]])</f>
        <v>6</v>
      </c>
      <c r="O158" t="str">
        <f>TEXT(Table1[[#This Row],[Order-ID7]],"mmmm")</f>
        <v>June</v>
      </c>
      <c r="P158">
        <f>ROUNDUP(Table1[[#This Row],[month]]/3,0)</f>
        <v>2</v>
      </c>
      <c r="Q158">
        <f>ROUNDUP(MONTH(Table1[[#This Row],[Order-ID7]])/3,0)</f>
        <v>2</v>
      </c>
      <c r="R158" t="str">
        <f>"Q"&amp;ROUNDUP(Table1[[#This Row],[month]]/3,0)</f>
        <v>Q2</v>
      </c>
      <c r="S158" t="str">
        <f>"Q"&amp;ROUNDUP(Table1[[#This Row],[month]]/3,0)</f>
        <v>Q2</v>
      </c>
      <c r="T158" t="str">
        <f>"Q"&amp;ROUNDUP(MONTH(Table1[[#This Row],[Order-ID7]])/3,0)</f>
        <v>Q2</v>
      </c>
    </row>
    <row r="159" spans="5:20" x14ac:dyDescent="0.3">
      <c r="E159">
        <v>155</v>
      </c>
      <c r="F159" t="s">
        <v>31</v>
      </c>
      <c r="G159" t="s">
        <v>39</v>
      </c>
      <c r="H159" t="s">
        <v>17</v>
      </c>
      <c r="I159" s="5">
        <v>8862</v>
      </c>
      <c r="J159">
        <v>189</v>
      </c>
      <c r="K159" s="6">
        <v>45081</v>
      </c>
      <c r="L159" s="5">
        <f>Table1[[#This Row],[Order-ID5]]*Table1[[#This Row],[Order-ID6]]</f>
        <v>1674918</v>
      </c>
      <c r="M159" t="str">
        <f>TEXT(Table1[[#This Row],[Order-ID7]],"dddd")</f>
        <v>Sunday</v>
      </c>
      <c r="N159">
        <f>MONTH(Table1[[#This Row],[Order-ID7]])</f>
        <v>6</v>
      </c>
      <c r="O159" t="str">
        <f>TEXT(Table1[[#This Row],[Order-ID7]],"mmmm")</f>
        <v>June</v>
      </c>
      <c r="P159">
        <f>ROUNDUP(Table1[[#This Row],[month]]/3,0)</f>
        <v>2</v>
      </c>
      <c r="Q159">
        <f>ROUNDUP(MONTH(Table1[[#This Row],[Order-ID7]])/3,0)</f>
        <v>2</v>
      </c>
      <c r="R159" t="str">
        <f>"Q"&amp;ROUNDUP(Table1[[#This Row],[month]]/3,0)</f>
        <v>Q2</v>
      </c>
      <c r="S159" t="str">
        <f>"Q"&amp;ROUNDUP(Table1[[#This Row],[month]]/3,0)</f>
        <v>Q2</v>
      </c>
      <c r="T159" t="str">
        <f>"Q"&amp;ROUNDUP(MONTH(Table1[[#This Row],[Order-ID7]])/3,0)</f>
        <v>Q2</v>
      </c>
    </row>
    <row r="160" spans="5:20" x14ac:dyDescent="0.3">
      <c r="E160">
        <v>156</v>
      </c>
      <c r="F160" t="s">
        <v>32</v>
      </c>
      <c r="G160" t="s">
        <v>40</v>
      </c>
      <c r="H160" t="s">
        <v>21</v>
      </c>
      <c r="I160" s="5">
        <v>3556</v>
      </c>
      <c r="J160">
        <v>459</v>
      </c>
      <c r="K160" s="6">
        <v>45082</v>
      </c>
      <c r="L160" s="5">
        <f>Table1[[#This Row],[Order-ID5]]*Table1[[#This Row],[Order-ID6]]</f>
        <v>1632204</v>
      </c>
      <c r="M160" t="str">
        <f>TEXT(Table1[[#This Row],[Order-ID7]],"dddd")</f>
        <v>Monday</v>
      </c>
      <c r="N160">
        <f>MONTH(Table1[[#This Row],[Order-ID7]])</f>
        <v>6</v>
      </c>
      <c r="O160" t="str">
        <f>TEXT(Table1[[#This Row],[Order-ID7]],"mmmm")</f>
        <v>June</v>
      </c>
      <c r="P160">
        <f>ROUNDUP(Table1[[#This Row],[month]]/3,0)</f>
        <v>2</v>
      </c>
      <c r="Q160">
        <f>ROUNDUP(MONTH(Table1[[#This Row],[Order-ID7]])/3,0)</f>
        <v>2</v>
      </c>
      <c r="R160" t="str">
        <f>"Q"&amp;ROUNDUP(Table1[[#This Row],[month]]/3,0)</f>
        <v>Q2</v>
      </c>
      <c r="S160" t="str">
        <f>"Q"&amp;ROUNDUP(Table1[[#This Row],[month]]/3,0)</f>
        <v>Q2</v>
      </c>
      <c r="T160" t="str">
        <f>"Q"&amp;ROUNDUP(MONTH(Table1[[#This Row],[Order-ID7]])/3,0)</f>
        <v>Q2</v>
      </c>
    </row>
    <row r="161" spans="5:20" x14ac:dyDescent="0.3">
      <c r="E161">
        <v>157</v>
      </c>
      <c r="F161" t="s">
        <v>33</v>
      </c>
      <c r="G161" t="s">
        <v>39</v>
      </c>
      <c r="H161" t="s">
        <v>8</v>
      </c>
      <c r="I161" s="5">
        <v>7280</v>
      </c>
      <c r="J161">
        <v>201</v>
      </c>
      <c r="K161" s="6">
        <v>45083</v>
      </c>
      <c r="L161" s="5">
        <f>Table1[[#This Row],[Order-ID5]]*Table1[[#This Row],[Order-ID6]]</f>
        <v>1463280</v>
      </c>
      <c r="M161" t="str">
        <f>TEXT(Table1[[#This Row],[Order-ID7]],"dddd")</f>
        <v>Tuesday</v>
      </c>
      <c r="N161">
        <f>MONTH(Table1[[#This Row],[Order-ID7]])</f>
        <v>6</v>
      </c>
      <c r="O161" t="str">
        <f>TEXT(Table1[[#This Row],[Order-ID7]],"mmmm")</f>
        <v>June</v>
      </c>
      <c r="P161">
        <f>ROUNDUP(Table1[[#This Row],[month]]/3,0)</f>
        <v>2</v>
      </c>
      <c r="Q161">
        <f>ROUNDUP(MONTH(Table1[[#This Row],[Order-ID7]])/3,0)</f>
        <v>2</v>
      </c>
      <c r="R161" t="str">
        <f>"Q"&amp;ROUNDUP(Table1[[#This Row],[month]]/3,0)</f>
        <v>Q2</v>
      </c>
      <c r="S161" t="str">
        <f>"Q"&amp;ROUNDUP(Table1[[#This Row],[month]]/3,0)</f>
        <v>Q2</v>
      </c>
      <c r="T161" t="str">
        <f>"Q"&amp;ROUNDUP(MONTH(Table1[[#This Row],[Order-ID7]])/3,0)</f>
        <v>Q2</v>
      </c>
    </row>
    <row r="162" spans="5:20" x14ac:dyDescent="0.3">
      <c r="E162">
        <v>158</v>
      </c>
      <c r="F162" t="s">
        <v>32</v>
      </c>
      <c r="G162" t="s">
        <v>39</v>
      </c>
      <c r="H162" t="s">
        <v>23</v>
      </c>
      <c r="I162" s="5">
        <v>3402</v>
      </c>
      <c r="J162">
        <v>366</v>
      </c>
      <c r="K162" s="6">
        <v>45084</v>
      </c>
      <c r="L162" s="5">
        <f>Table1[[#This Row],[Order-ID5]]*Table1[[#This Row],[Order-ID6]]</f>
        <v>1245132</v>
      </c>
      <c r="M162" t="str">
        <f>TEXT(Table1[[#This Row],[Order-ID7]],"dddd")</f>
        <v>Wednesday</v>
      </c>
      <c r="N162">
        <f>MONTH(Table1[[#This Row],[Order-ID7]])</f>
        <v>6</v>
      </c>
      <c r="O162" t="str">
        <f>TEXT(Table1[[#This Row],[Order-ID7]],"mmmm")</f>
        <v>June</v>
      </c>
      <c r="P162">
        <f>ROUNDUP(Table1[[#This Row],[month]]/3,0)</f>
        <v>2</v>
      </c>
      <c r="Q162">
        <f>ROUNDUP(MONTH(Table1[[#This Row],[Order-ID7]])/3,0)</f>
        <v>2</v>
      </c>
      <c r="R162" t="str">
        <f>"Q"&amp;ROUNDUP(Table1[[#This Row],[month]]/3,0)</f>
        <v>Q2</v>
      </c>
      <c r="S162" t="str">
        <f>"Q"&amp;ROUNDUP(Table1[[#This Row],[month]]/3,0)</f>
        <v>Q2</v>
      </c>
      <c r="T162" t="str">
        <f>"Q"&amp;ROUNDUP(MONTH(Table1[[#This Row],[Order-ID7]])/3,0)</f>
        <v>Q2</v>
      </c>
    </row>
    <row r="163" spans="5:20" x14ac:dyDescent="0.3">
      <c r="E163">
        <v>159</v>
      </c>
      <c r="F163" t="s">
        <v>34</v>
      </c>
      <c r="G163" t="s">
        <v>40</v>
      </c>
      <c r="H163" t="s">
        <v>22</v>
      </c>
      <c r="I163" s="5">
        <v>4592</v>
      </c>
      <c r="J163">
        <v>324</v>
      </c>
      <c r="K163" s="6">
        <v>45085</v>
      </c>
      <c r="L163" s="5">
        <f>Table1[[#This Row],[Order-ID5]]*Table1[[#This Row],[Order-ID6]]</f>
        <v>1487808</v>
      </c>
      <c r="M163" t="str">
        <f>TEXT(Table1[[#This Row],[Order-ID7]],"dddd")</f>
        <v>Thursday</v>
      </c>
      <c r="N163">
        <f>MONTH(Table1[[#This Row],[Order-ID7]])</f>
        <v>6</v>
      </c>
      <c r="O163" t="str">
        <f>TEXT(Table1[[#This Row],[Order-ID7]],"mmmm")</f>
        <v>June</v>
      </c>
      <c r="P163">
        <f>ROUNDUP(Table1[[#This Row],[month]]/3,0)</f>
        <v>2</v>
      </c>
      <c r="Q163">
        <f>ROUNDUP(MONTH(Table1[[#This Row],[Order-ID7]])/3,0)</f>
        <v>2</v>
      </c>
      <c r="R163" t="str">
        <f>"Q"&amp;ROUNDUP(Table1[[#This Row],[month]]/3,0)</f>
        <v>Q2</v>
      </c>
      <c r="S163" t="str">
        <f>"Q"&amp;ROUNDUP(Table1[[#This Row],[month]]/3,0)</f>
        <v>Q2</v>
      </c>
      <c r="T163" t="str">
        <f>"Q"&amp;ROUNDUP(MONTH(Table1[[#This Row],[Order-ID7]])/3,0)</f>
        <v>Q2</v>
      </c>
    </row>
    <row r="164" spans="5:20" x14ac:dyDescent="0.3">
      <c r="E164">
        <v>160</v>
      </c>
      <c r="F164" t="s">
        <v>3</v>
      </c>
      <c r="G164" t="s">
        <v>45</v>
      </c>
      <c r="H164" t="s">
        <v>8</v>
      </c>
      <c r="I164" s="5">
        <v>7833</v>
      </c>
      <c r="J164">
        <v>243</v>
      </c>
      <c r="K164" s="6">
        <v>45086</v>
      </c>
      <c r="L164" s="5">
        <f>Table1[[#This Row],[Order-ID5]]*Table1[[#This Row],[Order-ID6]]</f>
        <v>1903419</v>
      </c>
      <c r="M164" t="str">
        <f>TEXT(Table1[[#This Row],[Order-ID7]],"dddd")</f>
        <v>Friday</v>
      </c>
      <c r="N164">
        <f>MONTH(Table1[[#This Row],[Order-ID7]])</f>
        <v>6</v>
      </c>
      <c r="O164" t="str">
        <f>TEXT(Table1[[#This Row],[Order-ID7]],"mmmm")</f>
        <v>June</v>
      </c>
      <c r="P164">
        <f>ROUNDUP(Table1[[#This Row],[month]]/3,0)</f>
        <v>2</v>
      </c>
      <c r="Q164">
        <f>ROUNDUP(MONTH(Table1[[#This Row],[Order-ID7]])/3,0)</f>
        <v>2</v>
      </c>
      <c r="R164" t="str">
        <f>"Q"&amp;ROUNDUP(Table1[[#This Row],[month]]/3,0)</f>
        <v>Q2</v>
      </c>
      <c r="S164" t="str">
        <f>"Q"&amp;ROUNDUP(Table1[[#This Row],[month]]/3,0)</f>
        <v>Q2</v>
      </c>
      <c r="T164" t="str">
        <f>"Q"&amp;ROUNDUP(MONTH(Table1[[#This Row],[Order-ID7]])/3,0)</f>
        <v>Q2</v>
      </c>
    </row>
    <row r="165" spans="5:20" x14ac:dyDescent="0.3">
      <c r="E165">
        <v>161</v>
      </c>
      <c r="F165" t="s">
        <v>28</v>
      </c>
      <c r="G165" t="s">
        <v>43</v>
      </c>
      <c r="H165" t="s">
        <v>14</v>
      </c>
      <c r="I165" s="5">
        <v>7651</v>
      </c>
      <c r="J165">
        <v>213</v>
      </c>
      <c r="K165" s="6">
        <v>45087</v>
      </c>
      <c r="L165" s="5">
        <f>Table1[[#This Row],[Order-ID5]]*Table1[[#This Row],[Order-ID6]]</f>
        <v>1629663</v>
      </c>
      <c r="M165" t="str">
        <f>TEXT(Table1[[#This Row],[Order-ID7]],"dddd")</f>
        <v>Saturday</v>
      </c>
      <c r="N165">
        <f>MONTH(Table1[[#This Row],[Order-ID7]])</f>
        <v>6</v>
      </c>
      <c r="O165" t="str">
        <f>TEXT(Table1[[#This Row],[Order-ID7]],"mmmm")</f>
        <v>June</v>
      </c>
      <c r="P165">
        <f>ROUNDUP(Table1[[#This Row],[month]]/3,0)</f>
        <v>2</v>
      </c>
      <c r="Q165">
        <f>ROUNDUP(MONTH(Table1[[#This Row],[Order-ID7]])/3,0)</f>
        <v>2</v>
      </c>
      <c r="R165" t="str">
        <f>"Q"&amp;ROUNDUP(Table1[[#This Row],[month]]/3,0)</f>
        <v>Q2</v>
      </c>
      <c r="S165" t="str">
        <f>"Q"&amp;ROUNDUP(Table1[[#This Row],[month]]/3,0)</f>
        <v>Q2</v>
      </c>
      <c r="T165" t="str">
        <f>"Q"&amp;ROUNDUP(MONTH(Table1[[#This Row],[Order-ID7]])/3,0)</f>
        <v>Q2</v>
      </c>
    </row>
    <row r="166" spans="5:20" x14ac:dyDescent="0.3">
      <c r="E166">
        <v>162</v>
      </c>
      <c r="F166" t="s">
        <v>36</v>
      </c>
      <c r="G166" t="s">
        <v>45</v>
      </c>
      <c r="H166" t="s">
        <v>23</v>
      </c>
      <c r="I166" s="5">
        <v>2275</v>
      </c>
      <c r="J166">
        <v>447</v>
      </c>
      <c r="K166" s="6">
        <v>45088</v>
      </c>
      <c r="L166" s="5">
        <f>Table1[[#This Row],[Order-ID5]]*Table1[[#This Row],[Order-ID6]]</f>
        <v>1016925</v>
      </c>
      <c r="M166" t="str">
        <f>TEXT(Table1[[#This Row],[Order-ID7]],"dddd")</f>
        <v>Sunday</v>
      </c>
      <c r="N166">
        <f>MONTH(Table1[[#This Row],[Order-ID7]])</f>
        <v>6</v>
      </c>
      <c r="O166" t="str">
        <f>TEXT(Table1[[#This Row],[Order-ID7]],"mmmm")</f>
        <v>June</v>
      </c>
      <c r="P166">
        <f>ROUNDUP(Table1[[#This Row],[month]]/3,0)</f>
        <v>2</v>
      </c>
      <c r="Q166">
        <f>ROUNDUP(MONTH(Table1[[#This Row],[Order-ID7]])/3,0)</f>
        <v>2</v>
      </c>
      <c r="R166" t="str">
        <f>"Q"&amp;ROUNDUP(Table1[[#This Row],[month]]/3,0)</f>
        <v>Q2</v>
      </c>
      <c r="S166" t="str">
        <f>"Q"&amp;ROUNDUP(Table1[[#This Row],[month]]/3,0)</f>
        <v>Q2</v>
      </c>
      <c r="T166" t="str">
        <f>"Q"&amp;ROUNDUP(MONTH(Table1[[#This Row],[Order-ID7]])/3,0)</f>
        <v>Q2</v>
      </c>
    </row>
    <row r="167" spans="5:20" x14ac:dyDescent="0.3">
      <c r="E167">
        <v>163</v>
      </c>
      <c r="F167" t="s">
        <v>36</v>
      </c>
      <c r="G167" t="s">
        <v>37</v>
      </c>
      <c r="H167" t="s">
        <v>6</v>
      </c>
      <c r="I167" s="5">
        <v>5670</v>
      </c>
      <c r="J167">
        <v>297</v>
      </c>
      <c r="K167" s="6">
        <v>45089</v>
      </c>
      <c r="L167" s="5">
        <f>Table1[[#This Row],[Order-ID5]]*Table1[[#This Row],[Order-ID6]]</f>
        <v>1683990</v>
      </c>
      <c r="M167" t="str">
        <f>TEXT(Table1[[#This Row],[Order-ID7]],"dddd")</f>
        <v>Monday</v>
      </c>
      <c r="N167">
        <f>MONTH(Table1[[#This Row],[Order-ID7]])</f>
        <v>6</v>
      </c>
      <c r="O167" t="str">
        <f>TEXT(Table1[[#This Row],[Order-ID7]],"mmmm")</f>
        <v>June</v>
      </c>
      <c r="P167">
        <f>ROUNDUP(Table1[[#This Row],[month]]/3,0)</f>
        <v>2</v>
      </c>
      <c r="Q167">
        <f>ROUNDUP(MONTH(Table1[[#This Row],[Order-ID7]])/3,0)</f>
        <v>2</v>
      </c>
      <c r="R167" t="str">
        <f>"Q"&amp;ROUNDUP(Table1[[#This Row],[month]]/3,0)</f>
        <v>Q2</v>
      </c>
      <c r="S167" t="str">
        <f>"Q"&amp;ROUNDUP(Table1[[#This Row],[month]]/3,0)</f>
        <v>Q2</v>
      </c>
      <c r="T167" t="str">
        <f>"Q"&amp;ROUNDUP(MONTH(Table1[[#This Row],[Order-ID7]])/3,0)</f>
        <v>Q2</v>
      </c>
    </row>
    <row r="168" spans="5:20" x14ac:dyDescent="0.3">
      <c r="E168">
        <v>164</v>
      </c>
      <c r="F168" t="s">
        <v>31</v>
      </c>
      <c r="G168" t="s">
        <v>45</v>
      </c>
      <c r="H168" t="s">
        <v>9</v>
      </c>
      <c r="I168" s="5">
        <v>2135</v>
      </c>
      <c r="J168">
        <v>27</v>
      </c>
      <c r="K168" s="6">
        <v>45090</v>
      </c>
      <c r="L168" s="5">
        <f>Table1[[#This Row],[Order-ID5]]*Table1[[#This Row],[Order-ID6]]</f>
        <v>57645</v>
      </c>
      <c r="M168" t="str">
        <f>TEXT(Table1[[#This Row],[Order-ID7]],"dddd")</f>
        <v>Tuesday</v>
      </c>
      <c r="N168">
        <f>MONTH(Table1[[#This Row],[Order-ID7]])</f>
        <v>6</v>
      </c>
      <c r="O168" t="str">
        <f>TEXT(Table1[[#This Row],[Order-ID7]],"mmmm")</f>
        <v>June</v>
      </c>
      <c r="P168">
        <f>ROUNDUP(Table1[[#This Row],[month]]/3,0)</f>
        <v>2</v>
      </c>
      <c r="Q168">
        <f>ROUNDUP(MONTH(Table1[[#This Row],[Order-ID7]])/3,0)</f>
        <v>2</v>
      </c>
      <c r="R168" t="str">
        <f>"Q"&amp;ROUNDUP(Table1[[#This Row],[month]]/3,0)</f>
        <v>Q2</v>
      </c>
      <c r="S168" t="str">
        <f>"Q"&amp;ROUNDUP(Table1[[#This Row],[month]]/3,0)</f>
        <v>Q2</v>
      </c>
      <c r="T168" t="str">
        <f>"Q"&amp;ROUNDUP(MONTH(Table1[[#This Row],[Order-ID7]])/3,0)</f>
        <v>Q2</v>
      </c>
    </row>
    <row r="169" spans="5:20" x14ac:dyDescent="0.3">
      <c r="E169">
        <v>165</v>
      </c>
      <c r="F169" t="s">
        <v>36</v>
      </c>
      <c r="G169" t="s">
        <v>39</v>
      </c>
      <c r="H169" t="s">
        <v>16</v>
      </c>
      <c r="I169" s="5">
        <v>2779</v>
      </c>
      <c r="J169">
        <v>75</v>
      </c>
      <c r="K169" s="6">
        <v>45091</v>
      </c>
      <c r="L169" s="5">
        <f>Table1[[#This Row],[Order-ID5]]*Table1[[#This Row],[Order-ID6]]</f>
        <v>208425</v>
      </c>
      <c r="M169" t="str">
        <f>TEXT(Table1[[#This Row],[Order-ID7]],"dddd")</f>
        <v>Wednesday</v>
      </c>
      <c r="N169">
        <f>MONTH(Table1[[#This Row],[Order-ID7]])</f>
        <v>6</v>
      </c>
      <c r="O169" t="str">
        <f>TEXT(Table1[[#This Row],[Order-ID7]],"mmmm")</f>
        <v>June</v>
      </c>
      <c r="P169">
        <f>ROUNDUP(Table1[[#This Row],[month]]/3,0)</f>
        <v>2</v>
      </c>
      <c r="Q169">
        <f>ROUNDUP(MONTH(Table1[[#This Row],[Order-ID7]])/3,0)</f>
        <v>2</v>
      </c>
      <c r="R169" t="str">
        <f>"Q"&amp;ROUNDUP(Table1[[#This Row],[month]]/3,0)</f>
        <v>Q2</v>
      </c>
      <c r="S169" t="str">
        <f>"Q"&amp;ROUNDUP(Table1[[#This Row],[month]]/3,0)</f>
        <v>Q2</v>
      </c>
      <c r="T169" t="str">
        <f>"Q"&amp;ROUNDUP(MONTH(Table1[[#This Row],[Order-ID7]])/3,0)</f>
        <v>Q2</v>
      </c>
    </row>
    <row r="170" spans="5:20" x14ac:dyDescent="0.3">
      <c r="E170">
        <v>166</v>
      </c>
      <c r="F170" t="s">
        <v>35</v>
      </c>
      <c r="G170" t="s">
        <v>43</v>
      </c>
      <c r="H170" t="s">
        <v>26</v>
      </c>
      <c r="I170" s="5">
        <v>12950</v>
      </c>
      <c r="J170">
        <v>30</v>
      </c>
      <c r="K170" s="6">
        <v>45092</v>
      </c>
      <c r="L170" s="5">
        <f>Table1[[#This Row],[Order-ID5]]*Table1[[#This Row],[Order-ID6]]</f>
        <v>388500</v>
      </c>
      <c r="M170" t="str">
        <f>TEXT(Table1[[#This Row],[Order-ID7]],"dddd")</f>
        <v>Thursday</v>
      </c>
      <c r="N170">
        <f>MONTH(Table1[[#This Row],[Order-ID7]])</f>
        <v>6</v>
      </c>
      <c r="O170" t="str">
        <f>TEXT(Table1[[#This Row],[Order-ID7]],"mmmm")</f>
        <v>June</v>
      </c>
      <c r="P170">
        <f>ROUNDUP(Table1[[#This Row],[month]]/3,0)</f>
        <v>2</v>
      </c>
      <c r="Q170">
        <f>ROUNDUP(MONTH(Table1[[#This Row],[Order-ID7]])/3,0)</f>
        <v>2</v>
      </c>
      <c r="R170" t="str">
        <f>"Q"&amp;ROUNDUP(Table1[[#This Row],[month]]/3,0)</f>
        <v>Q2</v>
      </c>
      <c r="S170" t="str">
        <f>"Q"&amp;ROUNDUP(Table1[[#This Row],[month]]/3,0)</f>
        <v>Q2</v>
      </c>
      <c r="T170" t="str">
        <f>"Q"&amp;ROUNDUP(MONTH(Table1[[#This Row],[Order-ID7]])/3,0)</f>
        <v>Q2</v>
      </c>
    </row>
    <row r="171" spans="5:20" x14ac:dyDescent="0.3">
      <c r="E171">
        <v>167</v>
      </c>
      <c r="F171" t="s">
        <v>31</v>
      </c>
      <c r="G171" t="s">
        <v>38</v>
      </c>
      <c r="H171" t="s">
        <v>11</v>
      </c>
      <c r="I171" s="5">
        <v>2646</v>
      </c>
      <c r="J171">
        <v>177</v>
      </c>
      <c r="K171" s="6">
        <v>45093</v>
      </c>
      <c r="L171" s="5">
        <f>Table1[[#This Row],[Order-ID5]]*Table1[[#This Row],[Order-ID6]]</f>
        <v>468342</v>
      </c>
      <c r="M171" t="str">
        <f>TEXT(Table1[[#This Row],[Order-ID7]],"dddd")</f>
        <v>Friday</v>
      </c>
      <c r="N171">
        <f>MONTH(Table1[[#This Row],[Order-ID7]])</f>
        <v>6</v>
      </c>
      <c r="O171" t="str">
        <f>TEXT(Table1[[#This Row],[Order-ID7]],"mmmm")</f>
        <v>June</v>
      </c>
      <c r="P171">
        <f>ROUNDUP(Table1[[#This Row],[month]]/3,0)</f>
        <v>2</v>
      </c>
      <c r="Q171">
        <f>ROUNDUP(MONTH(Table1[[#This Row],[Order-ID7]])/3,0)</f>
        <v>2</v>
      </c>
      <c r="R171" t="str">
        <f>"Q"&amp;ROUNDUP(Table1[[#This Row],[month]]/3,0)</f>
        <v>Q2</v>
      </c>
      <c r="S171" t="str">
        <f>"Q"&amp;ROUNDUP(Table1[[#This Row],[month]]/3,0)</f>
        <v>Q2</v>
      </c>
      <c r="T171" t="str">
        <f>"Q"&amp;ROUNDUP(MONTH(Table1[[#This Row],[Order-ID7]])/3,0)</f>
        <v>Q2</v>
      </c>
    </row>
    <row r="172" spans="5:20" x14ac:dyDescent="0.3">
      <c r="E172">
        <v>168</v>
      </c>
      <c r="F172" t="s">
        <v>36</v>
      </c>
      <c r="G172" t="s">
        <v>39</v>
      </c>
      <c r="H172" t="s">
        <v>26</v>
      </c>
      <c r="I172" s="5">
        <v>3794</v>
      </c>
      <c r="J172">
        <v>159</v>
      </c>
      <c r="K172" s="6">
        <v>45094</v>
      </c>
      <c r="L172" s="5">
        <f>Table1[[#This Row],[Order-ID5]]*Table1[[#This Row],[Order-ID6]]</f>
        <v>603246</v>
      </c>
      <c r="M172" t="str">
        <f>TEXT(Table1[[#This Row],[Order-ID7]],"dddd")</f>
        <v>Saturday</v>
      </c>
      <c r="N172">
        <f>MONTH(Table1[[#This Row],[Order-ID7]])</f>
        <v>6</v>
      </c>
      <c r="O172" t="str">
        <f>TEXT(Table1[[#This Row],[Order-ID7]],"mmmm")</f>
        <v>June</v>
      </c>
      <c r="P172">
        <f>ROUNDUP(Table1[[#This Row],[month]]/3,0)</f>
        <v>2</v>
      </c>
      <c r="Q172">
        <f>ROUNDUP(MONTH(Table1[[#This Row],[Order-ID7]])/3,0)</f>
        <v>2</v>
      </c>
      <c r="R172" t="str">
        <f>"Q"&amp;ROUNDUP(Table1[[#This Row],[month]]/3,0)</f>
        <v>Q2</v>
      </c>
      <c r="S172" t="str">
        <f>"Q"&amp;ROUNDUP(Table1[[#This Row],[month]]/3,0)</f>
        <v>Q2</v>
      </c>
      <c r="T172" t="str">
        <f>"Q"&amp;ROUNDUP(MONTH(Table1[[#This Row],[Order-ID7]])/3,0)</f>
        <v>Q2</v>
      </c>
    </row>
    <row r="173" spans="5:20" x14ac:dyDescent="0.3">
      <c r="E173">
        <v>169</v>
      </c>
      <c r="F173" t="s">
        <v>34</v>
      </c>
      <c r="G173" t="s">
        <v>45</v>
      </c>
      <c r="H173" t="s">
        <v>26</v>
      </c>
      <c r="I173" s="5">
        <v>819</v>
      </c>
      <c r="J173">
        <v>306</v>
      </c>
      <c r="K173" s="6">
        <v>45095</v>
      </c>
      <c r="L173" s="5">
        <f>Table1[[#This Row],[Order-ID5]]*Table1[[#This Row],[Order-ID6]]</f>
        <v>250614</v>
      </c>
      <c r="M173" t="str">
        <f>TEXT(Table1[[#This Row],[Order-ID7]],"dddd")</f>
        <v>Sunday</v>
      </c>
      <c r="N173">
        <f>MONTH(Table1[[#This Row],[Order-ID7]])</f>
        <v>6</v>
      </c>
      <c r="O173" t="str">
        <f>TEXT(Table1[[#This Row],[Order-ID7]],"mmmm")</f>
        <v>June</v>
      </c>
      <c r="P173">
        <f>ROUNDUP(Table1[[#This Row],[month]]/3,0)</f>
        <v>2</v>
      </c>
      <c r="Q173">
        <f>ROUNDUP(MONTH(Table1[[#This Row],[Order-ID7]])/3,0)</f>
        <v>2</v>
      </c>
      <c r="R173" t="str">
        <f>"Q"&amp;ROUNDUP(Table1[[#This Row],[month]]/3,0)</f>
        <v>Q2</v>
      </c>
      <c r="S173" t="str">
        <f>"Q"&amp;ROUNDUP(Table1[[#This Row],[month]]/3,0)</f>
        <v>Q2</v>
      </c>
      <c r="T173" t="str">
        <f>"Q"&amp;ROUNDUP(MONTH(Table1[[#This Row],[Order-ID7]])/3,0)</f>
        <v>Q2</v>
      </c>
    </row>
    <row r="174" spans="5:20" x14ac:dyDescent="0.3">
      <c r="E174">
        <v>170</v>
      </c>
      <c r="F174" t="s">
        <v>34</v>
      </c>
      <c r="G174" t="s">
        <v>39</v>
      </c>
      <c r="H174" t="s">
        <v>13</v>
      </c>
      <c r="I174" s="5">
        <v>2583</v>
      </c>
      <c r="J174">
        <v>18</v>
      </c>
      <c r="K174" s="6">
        <v>45096</v>
      </c>
      <c r="L174" s="5">
        <f>Table1[[#This Row],[Order-ID5]]*Table1[[#This Row],[Order-ID6]]</f>
        <v>46494</v>
      </c>
      <c r="M174" t="str">
        <f>TEXT(Table1[[#This Row],[Order-ID7]],"dddd")</f>
        <v>Monday</v>
      </c>
      <c r="N174">
        <f>MONTH(Table1[[#This Row],[Order-ID7]])</f>
        <v>6</v>
      </c>
      <c r="O174" t="str">
        <f>TEXT(Table1[[#This Row],[Order-ID7]],"mmmm")</f>
        <v>June</v>
      </c>
      <c r="P174">
        <f>ROUNDUP(Table1[[#This Row],[month]]/3,0)</f>
        <v>2</v>
      </c>
      <c r="Q174">
        <f>ROUNDUP(MONTH(Table1[[#This Row],[Order-ID7]])/3,0)</f>
        <v>2</v>
      </c>
      <c r="R174" t="str">
        <f>"Q"&amp;ROUNDUP(Table1[[#This Row],[month]]/3,0)</f>
        <v>Q2</v>
      </c>
      <c r="S174" t="str">
        <f>"Q"&amp;ROUNDUP(Table1[[#This Row],[month]]/3,0)</f>
        <v>Q2</v>
      </c>
      <c r="T174" t="str">
        <f>"Q"&amp;ROUNDUP(MONTH(Table1[[#This Row],[Order-ID7]])/3,0)</f>
        <v>Q2</v>
      </c>
    </row>
    <row r="175" spans="5:20" x14ac:dyDescent="0.3">
      <c r="E175">
        <v>171</v>
      </c>
      <c r="F175" t="s">
        <v>31</v>
      </c>
      <c r="G175" t="s">
        <v>45</v>
      </c>
      <c r="H175" t="s">
        <v>12</v>
      </c>
      <c r="I175" s="5">
        <v>4585</v>
      </c>
      <c r="J175">
        <v>240</v>
      </c>
      <c r="K175" s="6">
        <v>45097</v>
      </c>
      <c r="L175" s="5">
        <f>Table1[[#This Row],[Order-ID5]]*Table1[[#This Row],[Order-ID6]]</f>
        <v>1100400</v>
      </c>
      <c r="M175" t="str">
        <f>TEXT(Table1[[#This Row],[Order-ID7]],"dddd")</f>
        <v>Tuesday</v>
      </c>
      <c r="N175">
        <f>MONTH(Table1[[#This Row],[Order-ID7]])</f>
        <v>6</v>
      </c>
      <c r="O175" t="str">
        <f>TEXT(Table1[[#This Row],[Order-ID7]],"mmmm")</f>
        <v>June</v>
      </c>
      <c r="P175">
        <f>ROUNDUP(Table1[[#This Row],[month]]/3,0)</f>
        <v>2</v>
      </c>
      <c r="Q175">
        <f>ROUNDUP(MONTH(Table1[[#This Row],[Order-ID7]])/3,0)</f>
        <v>2</v>
      </c>
      <c r="R175" t="str">
        <f>"Q"&amp;ROUNDUP(Table1[[#This Row],[month]]/3,0)</f>
        <v>Q2</v>
      </c>
      <c r="S175" t="str">
        <f>"Q"&amp;ROUNDUP(Table1[[#This Row],[month]]/3,0)</f>
        <v>Q2</v>
      </c>
      <c r="T175" t="str">
        <f>"Q"&amp;ROUNDUP(MONTH(Table1[[#This Row],[Order-ID7]])/3,0)</f>
        <v>Q2</v>
      </c>
    </row>
    <row r="176" spans="5:20" x14ac:dyDescent="0.3">
      <c r="E176">
        <v>172</v>
      </c>
      <c r="F176" t="s">
        <v>33</v>
      </c>
      <c r="G176" t="s">
        <v>39</v>
      </c>
      <c r="H176" t="s">
        <v>26</v>
      </c>
      <c r="I176" s="5">
        <v>1652</v>
      </c>
      <c r="J176">
        <v>93</v>
      </c>
      <c r="K176" s="6">
        <v>45098</v>
      </c>
      <c r="L176" s="5">
        <f>Table1[[#This Row],[Order-ID5]]*Table1[[#This Row],[Order-ID6]]</f>
        <v>153636</v>
      </c>
      <c r="M176" t="str">
        <f>TEXT(Table1[[#This Row],[Order-ID7]],"dddd")</f>
        <v>Wednesday</v>
      </c>
      <c r="N176">
        <f>MONTH(Table1[[#This Row],[Order-ID7]])</f>
        <v>6</v>
      </c>
      <c r="O176" t="str">
        <f>TEXT(Table1[[#This Row],[Order-ID7]],"mmmm")</f>
        <v>June</v>
      </c>
      <c r="P176">
        <f>ROUNDUP(Table1[[#This Row],[month]]/3,0)</f>
        <v>2</v>
      </c>
      <c r="Q176">
        <f>ROUNDUP(MONTH(Table1[[#This Row],[Order-ID7]])/3,0)</f>
        <v>2</v>
      </c>
      <c r="R176" t="str">
        <f>"Q"&amp;ROUNDUP(Table1[[#This Row],[month]]/3,0)</f>
        <v>Q2</v>
      </c>
      <c r="S176" t="str">
        <f>"Q"&amp;ROUNDUP(Table1[[#This Row],[month]]/3,0)</f>
        <v>Q2</v>
      </c>
      <c r="T176" t="str">
        <f>"Q"&amp;ROUNDUP(MONTH(Table1[[#This Row],[Order-ID7]])/3,0)</f>
        <v>Q2</v>
      </c>
    </row>
    <row r="177" spans="5:20" x14ac:dyDescent="0.3">
      <c r="E177">
        <v>173</v>
      </c>
      <c r="F177" t="s">
        <v>35</v>
      </c>
      <c r="G177" t="s">
        <v>39</v>
      </c>
      <c r="H177" t="s">
        <v>19</v>
      </c>
      <c r="I177" s="5">
        <v>4991</v>
      </c>
      <c r="J177">
        <v>9</v>
      </c>
      <c r="K177" s="6">
        <v>45099</v>
      </c>
      <c r="L177" s="5">
        <f>Table1[[#This Row],[Order-ID5]]*Table1[[#This Row],[Order-ID6]]</f>
        <v>44919</v>
      </c>
      <c r="M177" t="str">
        <f>TEXT(Table1[[#This Row],[Order-ID7]],"dddd")</f>
        <v>Thursday</v>
      </c>
      <c r="N177">
        <f>MONTH(Table1[[#This Row],[Order-ID7]])</f>
        <v>6</v>
      </c>
      <c r="O177" t="str">
        <f>TEXT(Table1[[#This Row],[Order-ID7]],"mmmm")</f>
        <v>June</v>
      </c>
      <c r="P177">
        <f>ROUNDUP(Table1[[#This Row],[month]]/3,0)</f>
        <v>2</v>
      </c>
      <c r="Q177">
        <f>ROUNDUP(MONTH(Table1[[#This Row],[Order-ID7]])/3,0)</f>
        <v>2</v>
      </c>
      <c r="R177" t="str">
        <f>"Q"&amp;ROUNDUP(Table1[[#This Row],[month]]/3,0)</f>
        <v>Q2</v>
      </c>
      <c r="S177" t="str">
        <f>"Q"&amp;ROUNDUP(Table1[[#This Row],[month]]/3,0)</f>
        <v>Q2</v>
      </c>
      <c r="T177" t="str">
        <f>"Q"&amp;ROUNDUP(MONTH(Table1[[#This Row],[Order-ID7]])/3,0)</f>
        <v>Q2</v>
      </c>
    </row>
    <row r="178" spans="5:20" x14ac:dyDescent="0.3">
      <c r="E178">
        <v>174</v>
      </c>
      <c r="F178" t="s">
        <v>29</v>
      </c>
      <c r="G178" t="s">
        <v>39</v>
      </c>
      <c r="H178" t="s">
        <v>9</v>
      </c>
      <c r="I178" s="5">
        <v>2009</v>
      </c>
      <c r="J178">
        <v>219</v>
      </c>
      <c r="K178" s="6">
        <v>45100</v>
      </c>
      <c r="L178" s="5">
        <f>Table1[[#This Row],[Order-ID5]]*Table1[[#This Row],[Order-ID6]]</f>
        <v>439971</v>
      </c>
      <c r="M178" t="str">
        <f>TEXT(Table1[[#This Row],[Order-ID7]],"dddd")</f>
        <v>Friday</v>
      </c>
      <c r="N178">
        <f>MONTH(Table1[[#This Row],[Order-ID7]])</f>
        <v>6</v>
      </c>
      <c r="O178" t="str">
        <f>TEXT(Table1[[#This Row],[Order-ID7]],"mmmm")</f>
        <v>June</v>
      </c>
      <c r="P178">
        <f>ROUNDUP(Table1[[#This Row],[month]]/3,0)</f>
        <v>2</v>
      </c>
      <c r="Q178">
        <f>ROUNDUP(MONTH(Table1[[#This Row],[Order-ID7]])/3,0)</f>
        <v>2</v>
      </c>
      <c r="R178" t="str">
        <f>"Q"&amp;ROUNDUP(Table1[[#This Row],[month]]/3,0)</f>
        <v>Q2</v>
      </c>
      <c r="S178" t="str">
        <f>"Q"&amp;ROUNDUP(Table1[[#This Row],[month]]/3,0)</f>
        <v>Q2</v>
      </c>
      <c r="T178" t="str">
        <f>"Q"&amp;ROUNDUP(MONTH(Table1[[#This Row],[Order-ID7]])/3,0)</f>
        <v>Q2</v>
      </c>
    </row>
    <row r="179" spans="5:20" x14ac:dyDescent="0.3">
      <c r="E179">
        <v>175</v>
      </c>
      <c r="F179" t="s">
        <v>28</v>
      </c>
      <c r="G179" t="s">
        <v>43</v>
      </c>
      <c r="H179" t="s">
        <v>15</v>
      </c>
      <c r="I179" s="5">
        <v>1568</v>
      </c>
      <c r="J179">
        <v>141</v>
      </c>
      <c r="K179" s="6">
        <v>45101</v>
      </c>
      <c r="L179" s="5">
        <f>Table1[[#This Row],[Order-ID5]]*Table1[[#This Row],[Order-ID6]]</f>
        <v>221088</v>
      </c>
      <c r="M179" t="str">
        <f>TEXT(Table1[[#This Row],[Order-ID7]],"dddd")</f>
        <v>Saturday</v>
      </c>
      <c r="N179">
        <f>MONTH(Table1[[#This Row],[Order-ID7]])</f>
        <v>6</v>
      </c>
      <c r="O179" t="str">
        <f>TEXT(Table1[[#This Row],[Order-ID7]],"mmmm")</f>
        <v>June</v>
      </c>
      <c r="P179">
        <f>ROUNDUP(Table1[[#This Row],[month]]/3,0)</f>
        <v>2</v>
      </c>
      <c r="Q179">
        <f>ROUNDUP(MONTH(Table1[[#This Row],[Order-ID7]])/3,0)</f>
        <v>2</v>
      </c>
      <c r="R179" t="str">
        <f>"Q"&amp;ROUNDUP(Table1[[#This Row],[month]]/3,0)</f>
        <v>Q2</v>
      </c>
      <c r="S179" t="str">
        <f>"Q"&amp;ROUNDUP(Table1[[#This Row],[month]]/3,0)</f>
        <v>Q2</v>
      </c>
      <c r="T179" t="str">
        <f>"Q"&amp;ROUNDUP(MONTH(Table1[[#This Row],[Order-ID7]])/3,0)</f>
        <v>Q2</v>
      </c>
    </row>
    <row r="180" spans="5:20" x14ac:dyDescent="0.3">
      <c r="E180">
        <v>176</v>
      </c>
      <c r="F180" t="s">
        <v>30</v>
      </c>
      <c r="G180" t="s">
        <v>40</v>
      </c>
      <c r="H180" t="s">
        <v>13</v>
      </c>
      <c r="I180" s="5">
        <v>3388</v>
      </c>
      <c r="J180">
        <v>123</v>
      </c>
      <c r="K180" s="6">
        <v>45102</v>
      </c>
      <c r="L180" s="5">
        <f>Table1[[#This Row],[Order-ID5]]*Table1[[#This Row],[Order-ID6]]</f>
        <v>416724</v>
      </c>
      <c r="M180" t="str">
        <f>TEXT(Table1[[#This Row],[Order-ID7]],"dddd")</f>
        <v>Sunday</v>
      </c>
      <c r="N180">
        <f>MONTH(Table1[[#This Row],[Order-ID7]])</f>
        <v>6</v>
      </c>
      <c r="O180" t="str">
        <f>TEXT(Table1[[#This Row],[Order-ID7]],"mmmm")</f>
        <v>June</v>
      </c>
      <c r="P180">
        <f>ROUNDUP(Table1[[#This Row],[month]]/3,0)</f>
        <v>2</v>
      </c>
      <c r="Q180">
        <f>ROUNDUP(MONTH(Table1[[#This Row],[Order-ID7]])/3,0)</f>
        <v>2</v>
      </c>
      <c r="R180" t="str">
        <f>"Q"&amp;ROUNDUP(Table1[[#This Row],[month]]/3,0)</f>
        <v>Q2</v>
      </c>
      <c r="S180" t="str">
        <f>"Q"&amp;ROUNDUP(Table1[[#This Row],[month]]/3,0)</f>
        <v>Q2</v>
      </c>
      <c r="T180" t="str">
        <f>"Q"&amp;ROUNDUP(MONTH(Table1[[#This Row],[Order-ID7]])/3,0)</f>
        <v>Q2</v>
      </c>
    </row>
    <row r="181" spans="5:20" x14ac:dyDescent="0.3">
      <c r="E181">
        <v>177</v>
      </c>
      <c r="F181" t="s">
        <v>36</v>
      </c>
      <c r="G181" t="s">
        <v>37</v>
      </c>
      <c r="H181" t="s">
        <v>17</v>
      </c>
      <c r="I181" s="5">
        <v>623</v>
      </c>
      <c r="J181">
        <v>51</v>
      </c>
      <c r="K181" s="6">
        <v>45103</v>
      </c>
      <c r="L181" s="5">
        <f>Table1[[#This Row],[Order-ID5]]*Table1[[#This Row],[Order-ID6]]</f>
        <v>31773</v>
      </c>
      <c r="M181" t="str">
        <f>TEXT(Table1[[#This Row],[Order-ID7]],"dddd")</f>
        <v>Monday</v>
      </c>
      <c r="N181">
        <f>MONTH(Table1[[#This Row],[Order-ID7]])</f>
        <v>6</v>
      </c>
      <c r="O181" t="str">
        <f>TEXT(Table1[[#This Row],[Order-ID7]],"mmmm")</f>
        <v>June</v>
      </c>
      <c r="P181">
        <f>ROUNDUP(Table1[[#This Row],[month]]/3,0)</f>
        <v>2</v>
      </c>
      <c r="Q181">
        <f>ROUNDUP(MONTH(Table1[[#This Row],[Order-ID7]])/3,0)</f>
        <v>2</v>
      </c>
      <c r="R181" t="str">
        <f>"Q"&amp;ROUNDUP(Table1[[#This Row],[month]]/3,0)</f>
        <v>Q2</v>
      </c>
      <c r="S181" t="str">
        <f>"Q"&amp;ROUNDUP(Table1[[#This Row],[month]]/3,0)</f>
        <v>Q2</v>
      </c>
      <c r="T181" t="str">
        <f>"Q"&amp;ROUNDUP(MONTH(Table1[[#This Row],[Order-ID7]])/3,0)</f>
        <v>Q2</v>
      </c>
    </row>
    <row r="182" spans="5:20" x14ac:dyDescent="0.3">
      <c r="E182">
        <v>178</v>
      </c>
      <c r="F182" t="s">
        <v>32</v>
      </c>
      <c r="G182" t="s">
        <v>38</v>
      </c>
      <c r="H182" t="s">
        <v>2</v>
      </c>
      <c r="I182" s="5">
        <v>10073</v>
      </c>
      <c r="J182">
        <v>120</v>
      </c>
      <c r="K182" s="6">
        <v>45104</v>
      </c>
      <c r="L182" s="5">
        <f>Table1[[#This Row],[Order-ID5]]*Table1[[#This Row],[Order-ID6]]</f>
        <v>1208760</v>
      </c>
      <c r="M182" t="str">
        <f>TEXT(Table1[[#This Row],[Order-ID7]],"dddd")</f>
        <v>Tuesday</v>
      </c>
      <c r="N182">
        <f>MONTH(Table1[[#This Row],[Order-ID7]])</f>
        <v>6</v>
      </c>
      <c r="O182" t="str">
        <f>TEXT(Table1[[#This Row],[Order-ID7]],"mmmm")</f>
        <v>June</v>
      </c>
      <c r="P182">
        <f>ROUNDUP(Table1[[#This Row],[month]]/3,0)</f>
        <v>2</v>
      </c>
      <c r="Q182">
        <f>ROUNDUP(MONTH(Table1[[#This Row],[Order-ID7]])/3,0)</f>
        <v>2</v>
      </c>
      <c r="R182" t="str">
        <f>"Q"&amp;ROUNDUP(Table1[[#This Row],[month]]/3,0)</f>
        <v>Q2</v>
      </c>
      <c r="S182" t="str">
        <f>"Q"&amp;ROUNDUP(Table1[[#This Row],[month]]/3,0)</f>
        <v>Q2</v>
      </c>
      <c r="T182" t="str">
        <f>"Q"&amp;ROUNDUP(MONTH(Table1[[#This Row],[Order-ID7]])/3,0)</f>
        <v>Q2</v>
      </c>
    </row>
    <row r="183" spans="5:20" x14ac:dyDescent="0.3">
      <c r="E183">
        <v>179</v>
      </c>
      <c r="F183" t="s">
        <v>29</v>
      </c>
      <c r="G183" t="s">
        <v>43</v>
      </c>
      <c r="H183" t="s">
        <v>19</v>
      </c>
      <c r="I183" s="5">
        <v>1561</v>
      </c>
      <c r="J183">
        <v>27</v>
      </c>
      <c r="K183" s="6">
        <v>45105</v>
      </c>
      <c r="L183" s="5">
        <f>Table1[[#This Row],[Order-ID5]]*Table1[[#This Row],[Order-ID6]]</f>
        <v>42147</v>
      </c>
      <c r="M183" t="str">
        <f>TEXT(Table1[[#This Row],[Order-ID7]],"dddd")</f>
        <v>Wednesday</v>
      </c>
      <c r="N183">
        <f>MONTH(Table1[[#This Row],[Order-ID7]])</f>
        <v>6</v>
      </c>
      <c r="O183" t="str">
        <f>TEXT(Table1[[#This Row],[Order-ID7]],"mmmm")</f>
        <v>June</v>
      </c>
      <c r="P183">
        <f>ROUNDUP(Table1[[#This Row],[month]]/3,0)</f>
        <v>2</v>
      </c>
      <c r="Q183">
        <f>ROUNDUP(MONTH(Table1[[#This Row],[Order-ID7]])/3,0)</f>
        <v>2</v>
      </c>
      <c r="R183" t="str">
        <f>"Q"&amp;ROUNDUP(Table1[[#This Row],[month]]/3,0)</f>
        <v>Q2</v>
      </c>
      <c r="S183" t="str">
        <f>"Q"&amp;ROUNDUP(Table1[[#This Row],[month]]/3,0)</f>
        <v>Q2</v>
      </c>
      <c r="T183" t="str">
        <f>"Q"&amp;ROUNDUP(MONTH(Table1[[#This Row],[Order-ID7]])/3,0)</f>
        <v>Q2</v>
      </c>
    </row>
    <row r="184" spans="5:20" x14ac:dyDescent="0.3">
      <c r="E184">
        <v>180</v>
      </c>
      <c r="F184" t="s">
        <v>3</v>
      </c>
      <c r="G184" t="s">
        <v>38</v>
      </c>
      <c r="H184" t="s">
        <v>20</v>
      </c>
      <c r="I184" s="5">
        <v>11522</v>
      </c>
      <c r="J184">
        <v>204</v>
      </c>
      <c r="K184" s="6">
        <v>45106</v>
      </c>
      <c r="L184" s="5">
        <f>Table1[[#This Row],[Order-ID5]]*Table1[[#This Row],[Order-ID6]]</f>
        <v>2350488</v>
      </c>
      <c r="M184" t="str">
        <f>TEXT(Table1[[#This Row],[Order-ID7]],"dddd")</f>
        <v>Thursday</v>
      </c>
      <c r="N184">
        <f>MONTH(Table1[[#This Row],[Order-ID7]])</f>
        <v>6</v>
      </c>
      <c r="O184" t="str">
        <f>TEXT(Table1[[#This Row],[Order-ID7]],"mmmm")</f>
        <v>June</v>
      </c>
      <c r="P184">
        <f>ROUNDUP(Table1[[#This Row],[month]]/3,0)</f>
        <v>2</v>
      </c>
      <c r="Q184">
        <f>ROUNDUP(MONTH(Table1[[#This Row],[Order-ID7]])/3,0)</f>
        <v>2</v>
      </c>
      <c r="R184" t="str">
        <f>"Q"&amp;ROUNDUP(Table1[[#This Row],[month]]/3,0)</f>
        <v>Q2</v>
      </c>
      <c r="S184" t="str">
        <f>"Q"&amp;ROUNDUP(Table1[[#This Row],[month]]/3,0)</f>
        <v>Q2</v>
      </c>
      <c r="T184" t="str">
        <f>"Q"&amp;ROUNDUP(MONTH(Table1[[#This Row],[Order-ID7]])/3,0)</f>
        <v>Q2</v>
      </c>
    </row>
    <row r="185" spans="5:20" x14ac:dyDescent="0.3">
      <c r="E185">
        <v>181</v>
      </c>
      <c r="F185" t="s">
        <v>32</v>
      </c>
      <c r="G185" t="s">
        <v>37</v>
      </c>
      <c r="H185" t="s">
        <v>6</v>
      </c>
      <c r="I185" s="5">
        <v>2317</v>
      </c>
      <c r="J185">
        <v>123</v>
      </c>
      <c r="K185" s="6">
        <v>45107</v>
      </c>
      <c r="L185" s="5">
        <f>Table1[[#This Row],[Order-ID5]]*Table1[[#This Row],[Order-ID6]]</f>
        <v>284991</v>
      </c>
      <c r="M185" t="str">
        <f>TEXT(Table1[[#This Row],[Order-ID7]],"dddd")</f>
        <v>Friday</v>
      </c>
      <c r="N185">
        <f>MONTH(Table1[[#This Row],[Order-ID7]])</f>
        <v>6</v>
      </c>
      <c r="O185" t="str">
        <f>TEXT(Table1[[#This Row],[Order-ID7]],"mmmm")</f>
        <v>June</v>
      </c>
      <c r="P185">
        <f>ROUNDUP(Table1[[#This Row],[month]]/3,0)</f>
        <v>2</v>
      </c>
      <c r="Q185">
        <f>ROUNDUP(MONTH(Table1[[#This Row],[Order-ID7]])/3,0)</f>
        <v>2</v>
      </c>
      <c r="R185" t="str">
        <f>"Q"&amp;ROUNDUP(Table1[[#This Row],[month]]/3,0)</f>
        <v>Q2</v>
      </c>
      <c r="S185" t="str">
        <f>"Q"&amp;ROUNDUP(Table1[[#This Row],[month]]/3,0)</f>
        <v>Q2</v>
      </c>
      <c r="T185" t="str">
        <f>"Q"&amp;ROUNDUP(MONTH(Table1[[#This Row],[Order-ID7]])/3,0)</f>
        <v>Q2</v>
      </c>
    </row>
    <row r="186" spans="5:20" x14ac:dyDescent="0.3">
      <c r="E186">
        <v>182</v>
      </c>
      <c r="F186" t="s">
        <v>35</v>
      </c>
      <c r="G186" t="s">
        <v>40</v>
      </c>
      <c r="H186" t="s">
        <v>21</v>
      </c>
      <c r="I186" s="5">
        <v>3059</v>
      </c>
      <c r="J186">
        <v>27</v>
      </c>
      <c r="K186" s="6">
        <v>45108</v>
      </c>
      <c r="L186" s="5">
        <f>Table1[[#This Row],[Order-ID5]]*Table1[[#This Row],[Order-ID6]]</f>
        <v>82593</v>
      </c>
      <c r="M186" t="str">
        <f>TEXT(Table1[[#This Row],[Order-ID7]],"dddd")</f>
        <v>Saturday</v>
      </c>
      <c r="N186">
        <f>MONTH(Table1[[#This Row],[Order-ID7]])</f>
        <v>7</v>
      </c>
      <c r="O186" t="str">
        <f>TEXT(Table1[[#This Row],[Order-ID7]],"mmmm")</f>
        <v>July</v>
      </c>
      <c r="P186">
        <f>ROUNDUP(Table1[[#This Row],[month]]/3,0)</f>
        <v>3</v>
      </c>
      <c r="Q186">
        <f>ROUNDUP(MONTH(Table1[[#This Row],[Order-ID7]])/3,0)</f>
        <v>3</v>
      </c>
      <c r="R186" t="str">
        <f>"Q"&amp;ROUNDUP(Table1[[#This Row],[month]]/3,0)</f>
        <v>Q3</v>
      </c>
      <c r="S186" t="str">
        <f>"Q"&amp;ROUNDUP(Table1[[#This Row],[month]]/3,0)</f>
        <v>Q3</v>
      </c>
      <c r="T186" t="str">
        <f>"Q"&amp;ROUNDUP(MONTH(Table1[[#This Row],[Order-ID7]])/3,0)</f>
        <v>Q3</v>
      </c>
    </row>
    <row r="187" spans="5:20" x14ac:dyDescent="0.3">
      <c r="E187">
        <v>183</v>
      </c>
      <c r="F187" t="s">
        <v>30</v>
      </c>
      <c r="G187" t="s">
        <v>40</v>
      </c>
      <c r="H187" t="s">
        <v>19</v>
      </c>
      <c r="I187" s="5">
        <v>2324</v>
      </c>
      <c r="J187">
        <v>177</v>
      </c>
      <c r="K187" s="6">
        <v>45109</v>
      </c>
      <c r="L187" s="5">
        <f>Table1[[#This Row],[Order-ID5]]*Table1[[#This Row],[Order-ID6]]</f>
        <v>411348</v>
      </c>
      <c r="M187" t="str">
        <f>TEXT(Table1[[#This Row],[Order-ID7]],"dddd")</f>
        <v>Sunday</v>
      </c>
      <c r="N187">
        <f>MONTH(Table1[[#This Row],[Order-ID7]])</f>
        <v>7</v>
      </c>
      <c r="O187" t="str">
        <f>TEXT(Table1[[#This Row],[Order-ID7]],"mmmm")</f>
        <v>July</v>
      </c>
      <c r="P187">
        <f>ROUNDUP(Table1[[#This Row],[month]]/3,0)</f>
        <v>3</v>
      </c>
      <c r="Q187">
        <f>ROUNDUP(MONTH(Table1[[#This Row],[Order-ID7]])/3,0)</f>
        <v>3</v>
      </c>
      <c r="R187" t="str">
        <f>"Q"&amp;ROUNDUP(Table1[[#This Row],[month]]/3,0)</f>
        <v>Q3</v>
      </c>
      <c r="S187" t="str">
        <f>"Q"&amp;ROUNDUP(Table1[[#This Row],[month]]/3,0)</f>
        <v>Q3</v>
      </c>
      <c r="T187" t="str">
        <f>"Q"&amp;ROUNDUP(MONTH(Table1[[#This Row],[Order-ID7]])/3,0)</f>
        <v>Q3</v>
      </c>
    </row>
    <row r="188" spans="5:20" x14ac:dyDescent="0.3">
      <c r="E188">
        <v>184</v>
      </c>
      <c r="F188" t="s">
        <v>34</v>
      </c>
      <c r="G188" t="s">
        <v>43</v>
      </c>
      <c r="H188" t="s">
        <v>19</v>
      </c>
      <c r="I188" s="5">
        <v>4956</v>
      </c>
      <c r="J188">
        <v>171</v>
      </c>
      <c r="K188" s="6">
        <v>45110</v>
      </c>
      <c r="L188" s="5">
        <f>Table1[[#This Row],[Order-ID5]]*Table1[[#This Row],[Order-ID6]]</f>
        <v>847476</v>
      </c>
      <c r="M188" t="str">
        <f>TEXT(Table1[[#This Row],[Order-ID7]],"dddd")</f>
        <v>Monday</v>
      </c>
      <c r="N188">
        <f>MONTH(Table1[[#This Row],[Order-ID7]])</f>
        <v>7</v>
      </c>
      <c r="O188" t="str">
        <f>TEXT(Table1[[#This Row],[Order-ID7]],"mmmm")</f>
        <v>July</v>
      </c>
      <c r="P188">
        <f>ROUNDUP(Table1[[#This Row],[month]]/3,0)</f>
        <v>3</v>
      </c>
      <c r="Q188">
        <f>ROUNDUP(MONTH(Table1[[#This Row],[Order-ID7]])/3,0)</f>
        <v>3</v>
      </c>
      <c r="R188" t="str">
        <f>"Q"&amp;ROUNDUP(Table1[[#This Row],[month]]/3,0)</f>
        <v>Q3</v>
      </c>
      <c r="S188" t="str">
        <f>"Q"&amp;ROUNDUP(Table1[[#This Row],[month]]/3,0)</f>
        <v>Q3</v>
      </c>
      <c r="T188" t="str">
        <f>"Q"&amp;ROUNDUP(MONTH(Table1[[#This Row],[Order-ID7]])/3,0)</f>
        <v>Q3</v>
      </c>
    </row>
    <row r="189" spans="5:20" x14ac:dyDescent="0.3">
      <c r="E189">
        <v>185</v>
      </c>
      <c r="F189" t="s">
        <v>35</v>
      </c>
      <c r="G189" t="s">
        <v>39</v>
      </c>
      <c r="H189" t="s">
        <v>12</v>
      </c>
      <c r="I189" s="5">
        <v>5355</v>
      </c>
      <c r="J189">
        <v>204</v>
      </c>
      <c r="K189" s="6">
        <v>45111</v>
      </c>
      <c r="L189" s="5">
        <f>Table1[[#This Row],[Order-ID5]]*Table1[[#This Row],[Order-ID6]]</f>
        <v>1092420</v>
      </c>
      <c r="M189" t="str">
        <f>TEXT(Table1[[#This Row],[Order-ID7]],"dddd")</f>
        <v>Tuesday</v>
      </c>
      <c r="N189">
        <f>MONTH(Table1[[#This Row],[Order-ID7]])</f>
        <v>7</v>
      </c>
      <c r="O189" t="str">
        <f>TEXT(Table1[[#This Row],[Order-ID7]],"mmmm")</f>
        <v>July</v>
      </c>
      <c r="P189">
        <f>ROUNDUP(Table1[[#This Row],[month]]/3,0)</f>
        <v>3</v>
      </c>
      <c r="Q189">
        <f>ROUNDUP(MONTH(Table1[[#This Row],[Order-ID7]])/3,0)</f>
        <v>3</v>
      </c>
      <c r="R189" t="str">
        <f>"Q"&amp;ROUNDUP(Table1[[#This Row],[month]]/3,0)</f>
        <v>Q3</v>
      </c>
      <c r="S189" t="str">
        <f>"Q"&amp;ROUNDUP(Table1[[#This Row],[month]]/3,0)</f>
        <v>Q3</v>
      </c>
      <c r="T189" t="str">
        <f>"Q"&amp;ROUNDUP(MONTH(Table1[[#This Row],[Order-ID7]])/3,0)</f>
        <v>Q3</v>
      </c>
    </row>
    <row r="190" spans="5:20" x14ac:dyDescent="0.3">
      <c r="E190">
        <v>186</v>
      </c>
      <c r="F190" t="s">
        <v>34</v>
      </c>
      <c r="G190" t="s">
        <v>39</v>
      </c>
      <c r="H190" t="s">
        <v>7</v>
      </c>
      <c r="I190" s="5">
        <v>7259</v>
      </c>
      <c r="J190">
        <v>276</v>
      </c>
      <c r="K190" s="6">
        <v>45112</v>
      </c>
      <c r="L190" s="5">
        <f>Table1[[#This Row],[Order-ID5]]*Table1[[#This Row],[Order-ID6]]</f>
        <v>2003484</v>
      </c>
      <c r="M190" t="str">
        <f>TEXT(Table1[[#This Row],[Order-ID7]],"dddd")</f>
        <v>Wednesday</v>
      </c>
      <c r="N190">
        <f>MONTH(Table1[[#This Row],[Order-ID7]])</f>
        <v>7</v>
      </c>
      <c r="O190" t="str">
        <f>TEXT(Table1[[#This Row],[Order-ID7]],"mmmm")</f>
        <v>July</v>
      </c>
      <c r="P190">
        <f>ROUNDUP(Table1[[#This Row],[month]]/3,0)</f>
        <v>3</v>
      </c>
      <c r="Q190">
        <f>ROUNDUP(MONTH(Table1[[#This Row],[Order-ID7]])/3,0)</f>
        <v>3</v>
      </c>
      <c r="R190" t="str">
        <f>"Q"&amp;ROUNDUP(Table1[[#This Row],[month]]/3,0)</f>
        <v>Q3</v>
      </c>
      <c r="S190" t="str">
        <f>"Q"&amp;ROUNDUP(Table1[[#This Row],[month]]/3,0)</f>
        <v>Q3</v>
      </c>
      <c r="T190" t="str">
        <f>"Q"&amp;ROUNDUP(MONTH(Table1[[#This Row],[Order-ID7]])/3,0)</f>
        <v>Q3</v>
      </c>
    </row>
    <row r="191" spans="5:20" x14ac:dyDescent="0.3">
      <c r="E191">
        <v>187</v>
      </c>
      <c r="F191" t="s">
        <v>29</v>
      </c>
      <c r="G191" t="s">
        <v>40</v>
      </c>
      <c r="H191" t="s">
        <v>19</v>
      </c>
      <c r="I191" s="5">
        <v>6279</v>
      </c>
      <c r="J191">
        <v>45</v>
      </c>
      <c r="K191" s="6">
        <v>45113</v>
      </c>
      <c r="L191" s="5">
        <f>Table1[[#This Row],[Order-ID5]]*Table1[[#This Row],[Order-ID6]]</f>
        <v>282555</v>
      </c>
      <c r="M191" t="str">
        <f>TEXT(Table1[[#This Row],[Order-ID7]],"dddd")</f>
        <v>Thursday</v>
      </c>
      <c r="N191">
        <f>MONTH(Table1[[#This Row],[Order-ID7]])</f>
        <v>7</v>
      </c>
      <c r="O191" t="str">
        <f>TEXT(Table1[[#This Row],[Order-ID7]],"mmmm")</f>
        <v>July</v>
      </c>
      <c r="P191">
        <f>ROUNDUP(Table1[[#This Row],[month]]/3,0)</f>
        <v>3</v>
      </c>
      <c r="Q191">
        <f>ROUNDUP(MONTH(Table1[[#This Row],[Order-ID7]])/3,0)</f>
        <v>3</v>
      </c>
      <c r="R191" t="str">
        <f>"Q"&amp;ROUNDUP(Table1[[#This Row],[month]]/3,0)</f>
        <v>Q3</v>
      </c>
      <c r="S191" t="str">
        <f>"Q"&amp;ROUNDUP(Table1[[#This Row],[month]]/3,0)</f>
        <v>Q3</v>
      </c>
      <c r="T191" t="str">
        <f>"Q"&amp;ROUNDUP(MONTH(Table1[[#This Row],[Order-ID7]])/3,0)</f>
        <v>Q3</v>
      </c>
    </row>
    <row r="192" spans="5:20" x14ac:dyDescent="0.3">
      <c r="E192">
        <v>188</v>
      </c>
      <c r="F192" t="s">
        <v>36</v>
      </c>
      <c r="G192" t="s">
        <v>37</v>
      </c>
      <c r="H192" t="s">
        <v>22</v>
      </c>
      <c r="I192" s="5">
        <v>2541</v>
      </c>
      <c r="J192">
        <v>45</v>
      </c>
      <c r="K192" s="6">
        <v>45114</v>
      </c>
      <c r="L192" s="5">
        <f>Table1[[#This Row],[Order-ID5]]*Table1[[#This Row],[Order-ID6]]</f>
        <v>114345</v>
      </c>
      <c r="M192" t="str">
        <f>TEXT(Table1[[#This Row],[Order-ID7]],"dddd")</f>
        <v>Friday</v>
      </c>
      <c r="N192">
        <f>MONTH(Table1[[#This Row],[Order-ID7]])</f>
        <v>7</v>
      </c>
      <c r="O192" t="str">
        <f>TEXT(Table1[[#This Row],[Order-ID7]],"mmmm")</f>
        <v>July</v>
      </c>
      <c r="P192">
        <f>ROUNDUP(Table1[[#This Row],[month]]/3,0)</f>
        <v>3</v>
      </c>
      <c r="Q192">
        <f>ROUNDUP(MONTH(Table1[[#This Row],[Order-ID7]])/3,0)</f>
        <v>3</v>
      </c>
      <c r="R192" t="str">
        <f>"Q"&amp;ROUNDUP(Table1[[#This Row],[month]]/3,0)</f>
        <v>Q3</v>
      </c>
      <c r="S192" t="str">
        <f>"Q"&amp;ROUNDUP(Table1[[#This Row],[month]]/3,0)</f>
        <v>Q3</v>
      </c>
      <c r="T192" t="str">
        <f>"Q"&amp;ROUNDUP(MONTH(Table1[[#This Row],[Order-ID7]])/3,0)</f>
        <v>Q3</v>
      </c>
    </row>
    <row r="193" spans="5:20" x14ac:dyDescent="0.3">
      <c r="E193">
        <v>189</v>
      </c>
      <c r="F193" t="s">
        <v>32</v>
      </c>
      <c r="G193" t="s">
        <v>45</v>
      </c>
      <c r="H193" t="s">
        <v>20</v>
      </c>
      <c r="I193" s="5">
        <v>3864</v>
      </c>
      <c r="J193">
        <v>177</v>
      </c>
      <c r="K193" s="6">
        <v>45115</v>
      </c>
      <c r="L193" s="5">
        <f>Table1[[#This Row],[Order-ID5]]*Table1[[#This Row],[Order-ID6]]</f>
        <v>683928</v>
      </c>
      <c r="M193" t="str">
        <f>TEXT(Table1[[#This Row],[Order-ID7]],"dddd")</f>
        <v>Saturday</v>
      </c>
      <c r="N193">
        <f>MONTH(Table1[[#This Row],[Order-ID7]])</f>
        <v>7</v>
      </c>
      <c r="O193" t="str">
        <f>TEXT(Table1[[#This Row],[Order-ID7]],"mmmm")</f>
        <v>July</v>
      </c>
      <c r="P193">
        <f>ROUNDUP(Table1[[#This Row],[month]]/3,0)</f>
        <v>3</v>
      </c>
      <c r="Q193">
        <f>ROUNDUP(MONTH(Table1[[#This Row],[Order-ID7]])/3,0)</f>
        <v>3</v>
      </c>
      <c r="R193" t="str">
        <f>"Q"&amp;ROUNDUP(Table1[[#This Row],[month]]/3,0)</f>
        <v>Q3</v>
      </c>
      <c r="S193" t="str">
        <f>"Q"&amp;ROUNDUP(Table1[[#This Row],[month]]/3,0)</f>
        <v>Q3</v>
      </c>
      <c r="T193" t="str">
        <f>"Q"&amp;ROUNDUP(MONTH(Table1[[#This Row],[Order-ID7]])/3,0)</f>
        <v>Q3</v>
      </c>
    </row>
    <row r="194" spans="5:20" x14ac:dyDescent="0.3">
      <c r="E194">
        <v>190</v>
      </c>
      <c r="F194" t="s">
        <v>33</v>
      </c>
      <c r="G194" t="s">
        <v>38</v>
      </c>
      <c r="H194" t="s">
        <v>6</v>
      </c>
      <c r="I194" s="5">
        <v>6146</v>
      </c>
      <c r="J194">
        <v>63</v>
      </c>
      <c r="K194" s="6">
        <v>45116</v>
      </c>
      <c r="L194" s="5">
        <f>Table1[[#This Row],[Order-ID5]]*Table1[[#This Row],[Order-ID6]]</f>
        <v>387198</v>
      </c>
      <c r="M194" t="str">
        <f>TEXT(Table1[[#This Row],[Order-ID7]],"dddd")</f>
        <v>Sunday</v>
      </c>
      <c r="N194">
        <f>MONTH(Table1[[#This Row],[Order-ID7]])</f>
        <v>7</v>
      </c>
      <c r="O194" t="str">
        <f>TEXT(Table1[[#This Row],[Order-ID7]],"mmmm")</f>
        <v>July</v>
      </c>
      <c r="P194">
        <f>ROUNDUP(Table1[[#This Row],[month]]/3,0)</f>
        <v>3</v>
      </c>
      <c r="Q194">
        <f>ROUNDUP(MONTH(Table1[[#This Row],[Order-ID7]])/3,0)</f>
        <v>3</v>
      </c>
      <c r="R194" t="str">
        <f>"Q"&amp;ROUNDUP(Table1[[#This Row],[month]]/3,0)</f>
        <v>Q3</v>
      </c>
      <c r="S194" t="str">
        <f>"Q"&amp;ROUNDUP(Table1[[#This Row],[month]]/3,0)</f>
        <v>Q3</v>
      </c>
      <c r="T194" t="str">
        <f>"Q"&amp;ROUNDUP(MONTH(Table1[[#This Row],[Order-ID7]])/3,0)</f>
        <v>Q3</v>
      </c>
    </row>
    <row r="195" spans="5:20" x14ac:dyDescent="0.3">
      <c r="E195">
        <v>191</v>
      </c>
      <c r="F195" t="s">
        <v>3</v>
      </c>
      <c r="G195" t="s">
        <v>43</v>
      </c>
      <c r="H195" t="s">
        <v>11</v>
      </c>
      <c r="I195" s="5">
        <v>2639</v>
      </c>
      <c r="J195">
        <v>204</v>
      </c>
      <c r="K195" s="6">
        <v>45117</v>
      </c>
      <c r="L195" s="5">
        <f>Table1[[#This Row],[Order-ID5]]*Table1[[#This Row],[Order-ID6]]</f>
        <v>538356</v>
      </c>
      <c r="M195" t="str">
        <f>TEXT(Table1[[#This Row],[Order-ID7]],"dddd")</f>
        <v>Monday</v>
      </c>
      <c r="N195">
        <f>MONTH(Table1[[#This Row],[Order-ID7]])</f>
        <v>7</v>
      </c>
      <c r="O195" t="str">
        <f>TEXT(Table1[[#This Row],[Order-ID7]],"mmmm")</f>
        <v>July</v>
      </c>
      <c r="P195">
        <f>ROUNDUP(Table1[[#This Row],[month]]/3,0)</f>
        <v>3</v>
      </c>
      <c r="Q195">
        <f>ROUNDUP(MONTH(Table1[[#This Row],[Order-ID7]])/3,0)</f>
        <v>3</v>
      </c>
      <c r="R195" t="str">
        <f>"Q"&amp;ROUNDUP(Table1[[#This Row],[month]]/3,0)</f>
        <v>Q3</v>
      </c>
      <c r="S195" t="str">
        <f>"Q"&amp;ROUNDUP(Table1[[#This Row],[month]]/3,0)</f>
        <v>Q3</v>
      </c>
      <c r="T195" t="str">
        <f>"Q"&amp;ROUNDUP(MONTH(Table1[[#This Row],[Order-ID7]])/3,0)</f>
        <v>Q3</v>
      </c>
    </row>
    <row r="196" spans="5:20" x14ac:dyDescent="0.3">
      <c r="E196">
        <v>192</v>
      </c>
      <c r="F196" t="s">
        <v>29</v>
      </c>
      <c r="G196" t="s">
        <v>40</v>
      </c>
      <c r="H196" t="s">
        <v>15</v>
      </c>
      <c r="I196" s="5">
        <v>1890</v>
      </c>
      <c r="J196">
        <v>195</v>
      </c>
      <c r="K196" s="6">
        <v>45118</v>
      </c>
      <c r="L196" s="5">
        <f>Table1[[#This Row],[Order-ID5]]*Table1[[#This Row],[Order-ID6]]</f>
        <v>368550</v>
      </c>
      <c r="M196" t="str">
        <f>TEXT(Table1[[#This Row],[Order-ID7]],"dddd")</f>
        <v>Tuesday</v>
      </c>
      <c r="N196">
        <f>MONTH(Table1[[#This Row],[Order-ID7]])</f>
        <v>7</v>
      </c>
      <c r="O196" t="str">
        <f>TEXT(Table1[[#This Row],[Order-ID7]],"mmmm")</f>
        <v>July</v>
      </c>
      <c r="P196">
        <f>ROUNDUP(Table1[[#This Row],[month]]/3,0)</f>
        <v>3</v>
      </c>
      <c r="Q196">
        <f>ROUNDUP(MONTH(Table1[[#This Row],[Order-ID7]])/3,0)</f>
        <v>3</v>
      </c>
      <c r="R196" t="str">
        <f>"Q"&amp;ROUNDUP(Table1[[#This Row],[month]]/3,0)</f>
        <v>Q3</v>
      </c>
      <c r="S196" t="str">
        <f>"Q"&amp;ROUNDUP(Table1[[#This Row],[month]]/3,0)</f>
        <v>Q3</v>
      </c>
      <c r="T196" t="str">
        <f>"Q"&amp;ROUNDUP(MONTH(Table1[[#This Row],[Order-ID7]])/3,0)</f>
        <v>Q3</v>
      </c>
    </row>
    <row r="197" spans="5:20" x14ac:dyDescent="0.3">
      <c r="E197">
        <v>193</v>
      </c>
      <c r="F197" t="s">
        <v>31</v>
      </c>
      <c r="G197" t="s">
        <v>39</v>
      </c>
      <c r="H197" t="s">
        <v>7</v>
      </c>
      <c r="I197" s="5">
        <v>1932</v>
      </c>
      <c r="J197">
        <v>369</v>
      </c>
      <c r="K197" s="6">
        <v>45119</v>
      </c>
      <c r="L197" s="5">
        <f>Table1[[#This Row],[Order-ID5]]*Table1[[#This Row],[Order-ID6]]</f>
        <v>712908</v>
      </c>
      <c r="M197" t="str">
        <f>TEXT(Table1[[#This Row],[Order-ID7]],"dddd")</f>
        <v>Wednesday</v>
      </c>
      <c r="N197">
        <f>MONTH(Table1[[#This Row],[Order-ID7]])</f>
        <v>7</v>
      </c>
      <c r="O197" t="str">
        <f>TEXT(Table1[[#This Row],[Order-ID7]],"mmmm")</f>
        <v>July</v>
      </c>
      <c r="P197">
        <f>ROUNDUP(Table1[[#This Row],[month]]/3,0)</f>
        <v>3</v>
      </c>
      <c r="Q197">
        <f>ROUNDUP(MONTH(Table1[[#This Row],[Order-ID7]])/3,0)</f>
        <v>3</v>
      </c>
      <c r="R197" t="str">
        <f>"Q"&amp;ROUNDUP(Table1[[#This Row],[month]]/3,0)</f>
        <v>Q3</v>
      </c>
      <c r="S197" t="str">
        <f>"Q"&amp;ROUNDUP(Table1[[#This Row],[month]]/3,0)</f>
        <v>Q3</v>
      </c>
      <c r="T197" t="str">
        <f>"Q"&amp;ROUNDUP(MONTH(Table1[[#This Row],[Order-ID7]])/3,0)</f>
        <v>Q3</v>
      </c>
    </row>
    <row r="198" spans="5:20" x14ac:dyDescent="0.3">
      <c r="E198">
        <v>194</v>
      </c>
      <c r="F198" t="s">
        <v>34</v>
      </c>
      <c r="G198" t="s">
        <v>39</v>
      </c>
      <c r="H198" t="s">
        <v>18</v>
      </c>
      <c r="I198" s="5">
        <v>6300</v>
      </c>
      <c r="J198">
        <v>42</v>
      </c>
      <c r="K198" s="6">
        <v>45120</v>
      </c>
      <c r="L198" s="5">
        <f>Table1[[#This Row],[Order-ID5]]*Table1[[#This Row],[Order-ID6]]</f>
        <v>264600</v>
      </c>
      <c r="M198" t="str">
        <f>TEXT(Table1[[#This Row],[Order-ID7]],"dddd")</f>
        <v>Thursday</v>
      </c>
      <c r="N198">
        <f>MONTH(Table1[[#This Row],[Order-ID7]])</f>
        <v>7</v>
      </c>
      <c r="O198" t="str">
        <f>TEXT(Table1[[#This Row],[Order-ID7]],"mmmm")</f>
        <v>July</v>
      </c>
      <c r="P198">
        <f>ROUNDUP(Table1[[#This Row],[month]]/3,0)</f>
        <v>3</v>
      </c>
      <c r="Q198">
        <f>ROUNDUP(MONTH(Table1[[#This Row],[Order-ID7]])/3,0)</f>
        <v>3</v>
      </c>
      <c r="R198" t="str">
        <f>"Q"&amp;ROUNDUP(Table1[[#This Row],[month]]/3,0)</f>
        <v>Q3</v>
      </c>
      <c r="S198" t="str">
        <f>"Q"&amp;ROUNDUP(Table1[[#This Row],[month]]/3,0)</f>
        <v>Q3</v>
      </c>
      <c r="T198" t="str">
        <f>"Q"&amp;ROUNDUP(MONTH(Table1[[#This Row],[Order-ID7]])/3,0)</f>
        <v>Q3</v>
      </c>
    </row>
    <row r="199" spans="5:20" x14ac:dyDescent="0.3">
      <c r="E199">
        <v>195</v>
      </c>
      <c r="F199" t="s">
        <v>32</v>
      </c>
      <c r="G199" t="s">
        <v>40</v>
      </c>
      <c r="H199" t="s">
        <v>23</v>
      </c>
      <c r="I199" s="5">
        <v>560</v>
      </c>
      <c r="J199">
        <v>81</v>
      </c>
      <c r="K199" s="6">
        <v>45121</v>
      </c>
      <c r="L199" s="5">
        <f>Table1[[#This Row],[Order-ID5]]*Table1[[#This Row],[Order-ID6]]</f>
        <v>45360</v>
      </c>
      <c r="M199" t="str">
        <f>TEXT(Table1[[#This Row],[Order-ID7]],"dddd")</f>
        <v>Friday</v>
      </c>
      <c r="N199">
        <f>MONTH(Table1[[#This Row],[Order-ID7]])</f>
        <v>7</v>
      </c>
      <c r="O199" t="str">
        <f>TEXT(Table1[[#This Row],[Order-ID7]],"mmmm")</f>
        <v>July</v>
      </c>
      <c r="P199">
        <f>ROUNDUP(Table1[[#This Row],[month]]/3,0)</f>
        <v>3</v>
      </c>
      <c r="Q199">
        <f>ROUNDUP(MONTH(Table1[[#This Row],[Order-ID7]])/3,0)</f>
        <v>3</v>
      </c>
      <c r="R199" t="str">
        <f>"Q"&amp;ROUNDUP(Table1[[#This Row],[month]]/3,0)</f>
        <v>Q3</v>
      </c>
      <c r="S199" t="str">
        <f>"Q"&amp;ROUNDUP(Table1[[#This Row],[month]]/3,0)</f>
        <v>Q3</v>
      </c>
      <c r="T199" t="str">
        <f>"Q"&amp;ROUNDUP(MONTH(Table1[[#This Row],[Order-ID7]])/3,0)</f>
        <v>Q3</v>
      </c>
    </row>
    <row r="200" spans="5:20" x14ac:dyDescent="0.3">
      <c r="E200">
        <v>196</v>
      </c>
      <c r="F200" t="s">
        <v>3</v>
      </c>
      <c r="G200" t="s">
        <v>40</v>
      </c>
      <c r="H200" t="s">
        <v>19</v>
      </c>
      <c r="I200" s="5">
        <v>2856</v>
      </c>
      <c r="J200">
        <v>246</v>
      </c>
      <c r="K200" s="6">
        <v>45122</v>
      </c>
      <c r="L200" s="5">
        <f>Table1[[#This Row],[Order-ID5]]*Table1[[#This Row],[Order-ID6]]</f>
        <v>702576</v>
      </c>
      <c r="M200" t="str">
        <f>TEXT(Table1[[#This Row],[Order-ID7]],"dddd")</f>
        <v>Saturday</v>
      </c>
      <c r="N200">
        <f>MONTH(Table1[[#This Row],[Order-ID7]])</f>
        <v>7</v>
      </c>
      <c r="O200" t="str">
        <f>TEXT(Table1[[#This Row],[Order-ID7]],"mmmm")</f>
        <v>July</v>
      </c>
      <c r="P200">
        <f>ROUNDUP(Table1[[#This Row],[month]]/3,0)</f>
        <v>3</v>
      </c>
      <c r="Q200">
        <f>ROUNDUP(MONTH(Table1[[#This Row],[Order-ID7]])/3,0)</f>
        <v>3</v>
      </c>
      <c r="R200" t="str">
        <f>"Q"&amp;ROUNDUP(Table1[[#This Row],[month]]/3,0)</f>
        <v>Q3</v>
      </c>
      <c r="S200" t="str">
        <f>"Q"&amp;ROUNDUP(Table1[[#This Row],[month]]/3,0)</f>
        <v>Q3</v>
      </c>
      <c r="T200" t="str">
        <f>"Q"&amp;ROUNDUP(MONTH(Table1[[#This Row],[Order-ID7]])/3,0)</f>
        <v>Q3</v>
      </c>
    </row>
    <row r="201" spans="5:20" x14ac:dyDescent="0.3">
      <c r="E201">
        <v>197</v>
      </c>
      <c r="F201" t="s">
        <v>3</v>
      </c>
      <c r="G201" t="s">
        <v>39</v>
      </c>
      <c r="H201" t="s">
        <v>10</v>
      </c>
      <c r="I201" s="5">
        <v>707</v>
      </c>
      <c r="J201">
        <v>174</v>
      </c>
      <c r="K201" s="6">
        <v>45123</v>
      </c>
      <c r="L201" s="5">
        <f>Table1[[#This Row],[Order-ID5]]*Table1[[#This Row],[Order-ID6]]</f>
        <v>123018</v>
      </c>
      <c r="M201" t="str">
        <f>TEXT(Table1[[#This Row],[Order-ID7]],"dddd")</f>
        <v>Sunday</v>
      </c>
      <c r="N201">
        <f>MONTH(Table1[[#This Row],[Order-ID7]])</f>
        <v>7</v>
      </c>
      <c r="O201" t="str">
        <f>TEXT(Table1[[#This Row],[Order-ID7]],"mmmm")</f>
        <v>July</v>
      </c>
      <c r="P201">
        <f>ROUNDUP(Table1[[#This Row],[month]]/3,0)</f>
        <v>3</v>
      </c>
      <c r="Q201">
        <f>ROUNDUP(MONTH(Table1[[#This Row],[Order-ID7]])/3,0)</f>
        <v>3</v>
      </c>
      <c r="R201" t="str">
        <f>"Q"&amp;ROUNDUP(Table1[[#This Row],[month]]/3,0)</f>
        <v>Q3</v>
      </c>
      <c r="S201" t="str">
        <f>"Q"&amp;ROUNDUP(Table1[[#This Row],[month]]/3,0)</f>
        <v>Q3</v>
      </c>
      <c r="T201" t="str">
        <f>"Q"&amp;ROUNDUP(MONTH(Table1[[#This Row],[Order-ID7]])/3,0)</f>
        <v>Q3</v>
      </c>
    </row>
    <row r="202" spans="5:20" x14ac:dyDescent="0.3">
      <c r="E202">
        <v>198</v>
      </c>
      <c r="F202" t="s">
        <v>29</v>
      </c>
      <c r="G202" t="s">
        <v>45</v>
      </c>
      <c r="H202" t="s">
        <v>23</v>
      </c>
      <c r="I202" s="5">
        <v>3598</v>
      </c>
      <c r="J202">
        <v>81</v>
      </c>
      <c r="K202" s="6">
        <v>45124</v>
      </c>
      <c r="L202" s="5">
        <f>Table1[[#This Row],[Order-ID5]]*Table1[[#This Row],[Order-ID6]]</f>
        <v>291438</v>
      </c>
      <c r="M202" t="str">
        <f>TEXT(Table1[[#This Row],[Order-ID7]],"dddd")</f>
        <v>Monday</v>
      </c>
      <c r="N202">
        <f>MONTH(Table1[[#This Row],[Order-ID7]])</f>
        <v>7</v>
      </c>
      <c r="O202" t="str">
        <f>TEXT(Table1[[#This Row],[Order-ID7]],"mmmm")</f>
        <v>July</v>
      </c>
      <c r="P202">
        <f>ROUNDUP(Table1[[#This Row],[month]]/3,0)</f>
        <v>3</v>
      </c>
      <c r="Q202">
        <f>ROUNDUP(MONTH(Table1[[#This Row],[Order-ID7]])/3,0)</f>
        <v>3</v>
      </c>
      <c r="R202" t="str">
        <f>"Q"&amp;ROUNDUP(Table1[[#This Row],[month]]/3,0)</f>
        <v>Q3</v>
      </c>
      <c r="S202" t="str">
        <f>"Q"&amp;ROUNDUP(Table1[[#This Row],[month]]/3,0)</f>
        <v>Q3</v>
      </c>
      <c r="T202" t="str">
        <f>"Q"&amp;ROUNDUP(MONTH(Table1[[#This Row],[Order-ID7]])/3,0)</f>
        <v>Q3</v>
      </c>
    </row>
    <row r="203" spans="5:20" x14ac:dyDescent="0.3">
      <c r="E203">
        <v>199</v>
      </c>
      <c r="F203" t="s">
        <v>36</v>
      </c>
      <c r="G203" t="s">
        <v>45</v>
      </c>
      <c r="H203" t="s">
        <v>15</v>
      </c>
      <c r="I203" s="5">
        <v>6853</v>
      </c>
      <c r="J203">
        <v>372</v>
      </c>
      <c r="K203" s="6">
        <v>45125</v>
      </c>
      <c r="L203" s="5">
        <f>Table1[[#This Row],[Order-ID5]]*Table1[[#This Row],[Order-ID6]]</f>
        <v>2549316</v>
      </c>
      <c r="M203" t="str">
        <f>TEXT(Table1[[#This Row],[Order-ID7]],"dddd")</f>
        <v>Tuesday</v>
      </c>
      <c r="N203">
        <f>MONTH(Table1[[#This Row],[Order-ID7]])</f>
        <v>7</v>
      </c>
      <c r="O203" t="str">
        <f>TEXT(Table1[[#This Row],[Order-ID7]],"mmmm")</f>
        <v>July</v>
      </c>
      <c r="P203">
        <f>ROUNDUP(Table1[[#This Row],[month]]/3,0)</f>
        <v>3</v>
      </c>
      <c r="Q203">
        <f>ROUNDUP(MONTH(Table1[[#This Row],[Order-ID7]])/3,0)</f>
        <v>3</v>
      </c>
      <c r="R203" t="str">
        <f>"Q"&amp;ROUNDUP(Table1[[#This Row],[month]]/3,0)</f>
        <v>Q3</v>
      </c>
      <c r="S203" t="str">
        <f>"Q"&amp;ROUNDUP(Table1[[#This Row],[month]]/3,0)</f>
        <v>Q3</v>
      </c>
      <c r="T203" t="str">
        <f>"Q"&amp;ROUNDUP(MONTH(Table1[[#This Row],[Order-ID7]])/3,0)</f>
        <v>Q3</v>
      </c>
    </row>
    <row r="204" spans="5:20" x14ac:dyDescent="0.3">
      <c r="E204">
        <v>200</v>
      </c>
      <c r="F204" t="s">
        <v>36</v>
      </c>
      <c r="G204" t="s">
        <v>45</v>
      </c>
      <c r="H204" t="s">
        <v>9</v>
      </c>
      <c r="I204" s="5">
        <v>4725</v>
      </c>
      <c r="J204">
        <v>174</v>
      </c>
      <c r="K204" s="6">
        <v>45126</v>
      </c>
      <c r="L204" s="5">
        <f>Table1[[#This Row],[Order-ID5]]*Table1[[#This Row],[Order-ID6]]</f>
        <v>822150</v>
      </c>
      <c r="M204" t="str">
        <f>TEXT(Table1[[#This Row],[Order-ID7]],"dddd")</f>
        <v>Wednesday</v>
      </c>
      <c r="N204">
        <f>MONTH(Table1[[#This Row],[Order-ID7]])</f>
        <v>7</v>
      </c>
      <c r="O204" t="str">
        <f>TEXT(Table1[[#This Row],[Order-ID7]],"mmmm")</f>
        <v>July</v>
      </c>
      <c r="P204">
        <f>ROUNDUP(Table1[[#This Row],[month]]/3,0)</f>
        <v>3</v>
      </c>
      <c r="Q204">
        <f>ROUNDUP(MONTH(Table1[[#This Row],[Order-ID7]])/3,0)</f>
        <v>3</v>
      </c>
      <c r="R204" t="str">
        <f>"Q"&amp;ROUNDUP(Table1[[#This Row],[month]]/3,0)</f>
        <v>Q3</v>
      </c>
      <c r="S204" t="str">
        <f>"Q"&amp;ROUNDUP(Table1[[#This Row],[month]]/3,0)</f>
        <v>Q3</v>
      </c>
      <c r="T204" t="str">
        <f>"Q"&amp;ROUNDUP(MONTH(Table1[[#This Row],[Order-ID7]])/3,0)</f>
        <v>Q3</v>
      </c>
    </row>
    <row r="205" spans="5:20" x14ac:dyDescent="0.3">
      <c r="E205">
        <v>201</v>
      </c>
      <c r="F205" t="s">
        <v>30</v>
      </c>
      <c r="G205" t="s">
        <v>38</v>
      </c>
      <c r="H205" t="s">
        <v>25</v>
      </c>
      <c r="I205" s="5">
        <v>10304</v>
      </c>
      <c r="J205">
        <v>84</v>
      </c>
      <c r="K205" s="6">
        <v>45127</v>
      </c>
      <c r="L205" s="5">
        <f>Table1[[#This Row],[Order-ID5]]*Table1[[#This Row],[Order-ID6]]</f>
        <v>865536</v>
      </c>
      <c r="M205" t="str">
        <f>TEXT(Table1[[#This Row],[Order-ID7]],"dddd")</f>
        <v>Thursday</v>
      </c>
      <c r="N205">
        <f>MONTH(Table1[[#This Row],[Order-ID7]])</f>
        <v>7</v>
      </c>
      <c r="O205" t="str">
        <f>TEXT(Table1[[#This Row],[Order-ID7]],"mmmm")</f>
        <v>July</v>
      </c>
      <c r="P205">
        <f>ROUNDUP(Table1[[#This Row],[month]]/3,0)</f>
        <v>3</v>
      </c>
      <c r="Q205">
        <f>ROUNDUP(MONTH(Table1[[#This Row],[Order-ID7]])/3,0)</f>
        <v>3</v>
      </c>
      <c r="R205" t="str">
        <f>"Q"&amp;ROUNDUP(Table1[[#This Row],[month]]/3,0)</f>
        <v>Q3</v>
      </c>
      <c r="S205" t="str">
        <f>"Q"&amp;ROUNDUP(Table1[[#This Row],[month]]/3,0)</f>
        <v>Q3</v>
      </c>
      <c r="T205" t="str">
        <f>"Q"&amp;ROUNDUP(MONTH(Table1[[#This Row],[Order-ID7]])/3,0)</f>
        <v>Q3</v>
      </c>
    </row>
    <row r="206" spans="5:20" x14ac:dyDescent="0.3">
      <c r="E206">
        <v>202</v>
      </c>
      <c r="F206" t="s">
        <v>30</v>
      </c>
      <c r="G206" t="s">
        <v>39</v>
      </c>
      <c r="H206" t="s">
        <v>9</v>
      </c>
      <c r="I206" s="5">
        <v>1274</v>
      </c>
      <c r="J206">
        <v>225</v>
      </c>
      <c r="K206" s="6">
        <v>45128</v>
      </c>
      <c r="L206" s="5">
        <f>Table1[[#This Row],[Order-ID5]]*Table1[[#This Row],[Order-ID6]]</f>
        <v>286650</v>
      </c>
      <c r="M206" t="str">
        <f>TEXT(Table1[[#This Row],[Order-ID7]],"dddd")</f>
        <v>Friday</v>
      </c>
      <c r="N206">
        <f>MONTH(Table1[[#This Row],[Order-ID7]])</f>
        <v>7</v>
      </c>
      <c r="O206" t="str">
        <f>TEXT(Table1[[#This Row],[Order-ID7]],"mmmm")</f>
        <v>July</v>
      </c>
      <c r="P206">
        <f>ROUNDUP(Table1[[#This Row],[month]]/3,0)</f>
        <v>3</v>
      </c>
      <c r="Q206">
        <f>ROUNDUP(MONTH(Table1[[#This Row],[Order-ID7]])/3,0)</f>
        <v>3</v>
      </c>
      <c r="R206" t="str">
        <f>"Q"&amp;ROUNDUP(Table1[[#This Row],[month]]/3,0)</f>
        <v>Q3</v>
      </c>
      <c r="S206" t="str">
        <f>"Q"&amp;ROUNDUP(Table1[[#This Row],[month]]/3,0)</f>
        <v>Q3</v>
      </c>
      <c r="T206" t="str">
        <f>"Q"&amp;ROUNDUP(MONTH(Table1[[#This Row],[Order-ID7]])/3,0)</f>
        <v>Q3</v>
      </c>
    </row>
    <row r="207" spans="5:20" x14ac:dyDescent="0.3">
      <c r="E207">
        <v>203</v>
      </c>
      <c r="F207" t="s">
        <v>33</v>
      </c>
      <c r="G207" t="s">
        <v>38</v>
      </c>
      <c r="H207" t="s">
        <v>23</v>
      </c>
      <c r="I207" s="5">
        <v>1526</v>
      </c>
      <c r="J207">
        <v>105</v>
      </c>
      <c r="K207" s="6">
        <v>45129</v>
      </c>
      <c r="L207" s="5">
        <f>Table1[[#This Row],[Order-ID5]]*Table1[[#This Row],[Order-ID6]]</f>
        <v>160230</v>
      </c>
      <c r="M207" t="str">
        <f>TEXT(Table1[[#This Row],[Order-ID7]],"dddd")</f>
        <v>Saturday</v>
      </c>
      <c r="N207">
        <f>MONTH(Table1[[#This Row],[Order-ID7]])</f>
        <v>7</v>
      </c>
      <c r="O207" t="str">
        <f>TEXT(Table1[[#This Row],[Order-ID7]],"mmmm")</f>
        <v>July</v>
      </c>
      <c r="P207">
        <f>ROUNDUP(Table1[[#This Row],[month]]/3,0)</f>
        <v>3</v>
      </c>
      <c r="Q207">
        <f>ROUNDUP(MONTH(Table1[[#This Row],[Order-ID7]])/3,0)</f>
        <v>3</v>
      </c>
      <c r="R207" t="str">
        <f>"Q"&amp;ROUNDUP(Table1[[#This Row],[month]]/3,0)</f>
        <v>Q3</v>
      </c>
      <c r="S207" t="str">
        <f>"Q"&amp;ROUNDUP(Table1[[#This Row],[month]]/3,0)</f>
        <v>Q3</v>
      </c>
      <c r="T207" t="str">
        <f>"Q"&amp;ROUNDUP(MONTH(Table1[[#This Row],[Order-ID7]])/3,0)</f>
        <v>Q3</v>
      </c>
    </row>
    <row r="208" spans="5:20" x14ac:dyDescent="0.3">
      <c r="E208">
        <v>204</v>
      </c>
      <c r="F208" t="s">
        <v>36</v>
      </c>
      <c r="G208" t="s">
        <v>43</v>
      </c>
      <c r="H208" t="s">
        <v>21</v>
      </c>
      <c r="I208" s="5">
        <v>3101</v>
      </c>
      <c r="J208">
        <v>225</v>
      </c>
      <c r="K208" s="6">
        <v>45130</v>
      </c>
      <c r="L208" s="5">
        <f>Table1[[#This Row],[Order-ID5]]*Table1[[#This Row],[Order-ID6]]</f>
        <v>697725</v>
      </c>
      <c r="M208" t="str">
        <f>TEXT(Table1[[#This Row],[Order-ID7]],"dddd")</f>
        <v>Sunday</v>
      </c>
      <c r="N208">
        <f>MONTH(Table1[[#This Row],[Order-ID7]])</f>
        <v>7</v>
      </c>
      <c r="O208" t="str">
        <f>TEXT(Table1[[#This Row],[Order-ID7]],"mmmm")</f>
        <v>July</v>
      </c>
      <c r="P208">
        <f>ROUNDUP(Table1[[#This Row],[month]]/3,0)</f>
        <v>3</v>
      </c>
      <c r="Q208">
        <f>ROUNDUP(MONTH(Table1[[#This Row],[Order-ID7]])/3,0)</f>
        <v>3</v>
      </c>
      <c r="R208" t="str">
        <f>"Q"&amp;ROUNDUP(Table1[[#This Row],[month]]/3,0)</f>
        <v>Q3</v>
      </c>
      <c r="S208" t="str">
        <f>"Q"&amp;ROUNDUP(Table1[[#This Row],[month]]/3,0)</f>
        <v>Q3</v>
      </c>
      <c r="T208" t="str">
        <f>"Q"&amp;ROUNDUP(MONTH(Table1[[#This Row],[Order-ID7]])/3,0)</f>
        <v>Q3</v>
      </c>
    </row>
    <row r="209" spans="5:20" x14ac:dyDescent="0.3">
      <c r="E209">
        <v>205</v>
      </c>
      <c r="F209" t="s">
        <v>28</v>
      </c>
      <c r="G209" t="s">
        <v>40</v>
      </c>
      <c r="H209" t="s">
        <v>7</v>
      </c>
      <c r="I209" s="5">
        <v>1057</v>
      </c>
      <c r="J209">
        <v>54</v>
      </c>
      <c r="K209" s="6">
        <v>45131</v>
      </c>
      <c r="L209" s="5">
        <f>Table1[[#This Row],[Order-ID5]]*Table1[[#This Row],[Order-ID6]]</f>
        <v>57078</v>
      </c>
      <c r="M209" t="str">
        <f>TEXT(Table1[[#This Row],[Order-ID7]],"dddd")</f>
        <v>Monday</v>
      </c>
      <c r="N209">
        <f>MONTH(Table1[[#This Row],[Order-ID7]])</f>
        <v>7</v>
      </c>
      <c r="O209" t="str">
        <f>TEXT(Table1[[#This Row],[Order-ID7]],"mmmm")</f>
        <v>July</v>
      </c>
      <c r="P209">
        <f>ROUNDUP(Table1[[#This Row],[month]]/3,0)</f>
        <v>3</v>
      </c>
      <c r="Q209">
        <f>ROUNDUP(MONTH(Table1[[#This Row],[Order-ID7]])/3,0)</f>
        <v>3</v>
      </c>
      <c r="R209" t="str">
        <f>"Q"&amp;ROUNDUP(Table1[[#This Row],[month]]/3,0)</f>
        <v>Q3</v>
      </c>
      <c r="S209" t="str">
        <f>"Q"&amp;ROUNDUP(Table1[[#This Row],[month]]/3,0)</f>
        <v>Q3</v>
      </c>
      <c r="T209" t="str">
        <f>"Q"&amp;ROUNDUP(MONTH(Table1[[#This Row],[Order-ID7]])/3,0)</f>
        <v>Q3</v>
      </c>
    </row>
    <row r="210" spans="5:20" x14ac:dyDescent="0.3">
      <c r="E210">
        <v>206</v>
      </c>
      <c r="F210" t="s">
        <v>31</v>
      </c>
      <c r="G210" t="s">
        <v>40</v>
      </c>
      <c r="H210" t="s">
        <v>19</v>
      </c>
      <c r="I210" s="5">
        <v>5306</v>
      </c>
      <c r="J210">
        <v>0</v>
      </c>
      <c r="K210" s="6">
        <v>45132</v>
      </c>
      <c r="L210" s="5">
        <f>Table1[[#This Row],[Order-ID5]]*Table1[[#This Row],[Order-ID6]]</f>
        <v>0</v>
      </c>
      <c r="M210" t="str">
        <f>TEXT(Table1[[#This Row],[Order-ID7]],"dddd")</f>
        <v>Tuesday</v>
      </c>
      <c r="N210">
        <f>MONTH(Table1[[#This Row],[Order-ID7]])</f>
        <v>7</v>
      </c>
      <c r="O210" t="str">
        <f>TEXT(Table1[[#This Row],[Order-ID7]],"mmmm")</f>
        <v>July</v>
      </c>
      <c r="P210">
        <f>ROUNDUP(Table1[[#This Row],[month]]/3,0)</f>
        <v>3</v>
      </c>
      <c r="Q210">
        <f>ROUNDUP(MONTH(Table1[[#This Row],[Order-ID7]])/3,0)</f>
        <v>3</v>
      </c>
      <c r="R210" t="str">
        <f>"Q"&amp;ROUNDUP(Table1[[#This Row],[month]]/3,0)</f>
        <v>Q3</v>
      </c>
      <c r="S210" t="str">
        <f>"Q"&amp;ROUNDUP(Table1[[#This Row],[month]]/3,0)</f>
        <v>Q3</v>
      </c>
      <c r="T210" t="str">
        <f>"Q"&amp;ROUNDUP(MONTH(Table1[[#This Row],[Order-ID7]])/3,0)</f>
        <v>Q3</v>
      </c>
    </row>
    <row r="211" spans="5:20" x14ac:dyDescent="0.3">
      <c r="E211">
        <v>207</v>
      </c>
      <c r="F211" t="s">
        <v>33</v>
      </c>
      <c r="G211" t="s">
        <v>43</v>
      </c>
      <c r="H211" t="s">
        <v>17</v>
      </c>
      <c r="I211" s="5">
        <v>4018</v>
      </c>
      <c r="J211">
        <v>171</v>
      </c>
      <c r="K211" s="6">
        <v>45133</v>
      </c>
      <c r="L211" s="5">
        <f>Table1[[#This Row],[Order-ID5]]*Table1[[#This Row],[Order-ID6]]</f>
        <v>687078</v>
      </c>
      <c r="M211" t="str">
        <f>TEXT(Table1[[#This Row],[Order-ID7]],"dddd")</f>
        <v>Wednesday</v>
      </c>
      <c r="N211">
        <f>MONTH(Table1[[#This Row],[Order-ID7]])</f>
        <v>7</v>
      </c>
      <c r="O211" t="str">
        <f>TEXT(Table1[[#This Row],[Order-ID7]],"mmmm")</f>
        <v>July</v>
      </c>
      <c r="P211">
        <f>ROUNDUP(Table1[[#This Row],[month]]/3,0)</f>
        <v>3</v>
      </c>
      <c r="Q211">
        <f>ROUNDUP(MONTH(Table1[[#This Row],[Order-ID7]])/3,0)</f>
        <v>3</v>
      </c>
      <c r="R211" t="str">
        <f>"Q"&amp;ROUNDUP(Table1[[#This Row],[month]]/3,0)</f>
        <v>Q3</v>
      </c>
      <c r="S211" t="str">
        <f>"Q"&amp;ROUNDUP(Table1[[#This Row],[month]]/3,0)</f>
        <v>Q3</v>
      </c>
      <c r="T211" t="str">
        <f>"Q"&amp;ROUNDUP(MONTH(Table1[[#This Row],[Order-ID7]])/3,0)</f>
        <v>Q3</v>
      </c>
    </row>
    <row r="212" spans="5:20" x14ac:dyDescent="0.3">
      <c r="E212">
        <v>208</v>
      </c>
      <c r="F212" t="s">
        <v>3</v>
      </c>
      <c r="G212" t="s">
        <v>39</v>
      </c>
      <c r="H212" t="s">
        <v>9</v>
      </c>
      <c r="I212" s="5">
        <v>938</v>
      </c>
      <c r="J212">
        <v>189</v>
      </c>
      <c r="K212" s="6">
        <v>45134</v>
      </c>
      <c r="L212" s="5">
        <f>Table1[[#This Row],[Order-ID5]]*Table1[[#This Row],[Order-ID6]]</f>
        <v>177282</v>
      </c>
      <c r="M212" t="str">
        <f>TEXT(Table1[[#This Row],[Order-ID7]],"dddd")</f>
        <v>Thursday</v>
      </c>
      <c r="N212">
        <f>MONTH(Table1[[#This Row],[Order-ID7]])</f>
        <v>7</v>
      </c>
      <c r="O212" t="str">
        <f>TEXT(Table1[[#This Row],[Order-ID7]],"mmmm")</f>
        <v>July</v>
      </c>
      <c r="P212">
        <f>ROUNDUP(Table1[[#This Row],[month]]/3,0)</f>
        <v>3</v>
      </c>
      <c r="Q212">
        <f>ROUNDUP(MONTH(Table1[[#This Row],[Order-ID7]])/3,0)</f>
        <v>3</v>
      </c>
      <c r="R212" t="str">
        <f>"Q"&amp;ROUNDUP(Table1[[#This Row],[month]]/3,0)</f>
        <v>Q3</v>
      </c>
      <c r="S212" t="str">
        <f>"Q"&amp;ROUNDUP(Table1[[#This Row],[month]]/3,0)</f>
        <v>Q3</v>
      </c>
      <c r="T212" t="str">
        <f>"Q"&amp;ROUNDUP(MONTH(Table1[[#This Row],[Order-ID7]])/3,0)</f>
        <v>Q3</v>
      </c>
    </row>
    <row r="213" spans="5:20" x14ac:dyDescent="0.3">
      <c r="E213">
        <v>209</v>
      </c>
      <c r="F213" t="s">
        <v>31</v>
      </c>
      <c r="G213" t="s">
        <v>37</v>
      </c>
      <c r="H213" t="s">
        <v>11</v>
      </c>
      <c r="I213" s="5">
        <v>1778</v>
      </c>
      <c r="J213">
        <v>270</v>
      </c>
      <c r="K213" s="6">
        <v>45135</v>
      </c>
      <c r="L213" s="5">
        <f>Table1[[#This Row],[Order-ID5]]*Table1[[#This Row],[Order-ID6]]</f>
        <v>480060</v>
      </c>
      <c r="M213" t="str">
        <f>TEXT(Table1[[#This Row],[Order-ID7]],"dddd")</f>
        <v>Friday</v>
      </c>
      <c r="N213">
        <f>MONTH(Table1[[#This Row],[Order-ID7]])</f>
        <v>7</v>
      </c>
      <c r="O213" t="str">
        <f>TEXT(Table1[[#This Row],[Order-ID7]],"mmmm")</f>
        <v>July</v>
      </c>
      <c r="P213">
        <f>ROUNDUP(Table1[[#This Row],[month]]/3,0)</f>
        <v>3</v>
      </c>
      <c r="Q213">
        <f>ROUNDUP(MONTH(Table1[[#This Row],[Order-ID7]])/3,0)</f>
        <v>3</v>
      </c>
      <c r="R213" t="str">
        <f>"Q"&amp;ROUNDUP(Table1[[#This Row],[month]]/3,0)</f>
        <v>Q3</v>
      </c>
      <c r="S213" t="str">
        <f>"Q"&amp;ROUNDUP(Table1[[#This Row],[month]]/3,0)</f>
        <v>Q3</v>
      </c>
      <c r="T213" t="str">
        <f>"Q"&amp;ROUNDUP(MONTH(Table1[[#This Row],[Order-ID7]])/3,0)</f>
        <v>Q3</v>
      </c>
    </row>
    <row r="214" spans="5:20" x14ac:dyDescent="0.3">
      <c r="E214">
        <v>210</v>
      </c>
      <c r="F214" t="s">
        <v>32</v>
      </c>
      <c r="G214" t="s">
        <v>43</v>
      </c>
      <c r="H214" t="s">
        <v>23</v>
      </c>
      <c r="I214" s="5">
        <v>1638</v>
      </c>
      <c r="J214">
        <v>63</v>
      </c>
      <c r="K214" s="6">
        <v>45136</v>
      </c>
      <c r="L214" s="5">
        <f>Table1[[#This Row],[Order-ID5]]*Table1[[#This Row],[Order-ID6]]</f>
        <v>103194</v>
      </c>
      <c r="M214" t="str">
        <f>TEXT(Table1[[#This Row],[Order-ID7]],"dddd")</f>
        <v>Saturday</v>
      </c>
      <c r="N214">
        <f>MONTH(Table1[[#This Row],[Order-ID7]])</f>
        <v>7</v>
      </c>
      <c r="O214" t="str">
        <f>TEXT(Table1[[#This Row],[Order-ID7]],"mmmm")</f>
        <v>July</v>
      </c>
      <c r="P214">
        <f>ROUNDUP(Table1[[#This Row],[month]]/3,0)</f>
        <v>3</v>
      </c>
      <c r="Q214">
        <f>ROUNDUP(MONTH(Table1[[#This Row],[Order-ID7]])/3,0)</f>
        <v>3</v>
      </c>
      <c r="R214" t="str">
        <f>"Q"&amp;ROUNDUP(Table1[[#This Row],[month]]/3,0)</f>
        <v>Q3</v>
      </c>
      <c r="S214" t="str">
        <f>"Q"&amp;ROUNDUP(Table1[[#This Row],[month]]/3,0)</f>
        <v>Q3</v>
      </c>
      <c r="T214" t="str">
        <f>"Q"&amp;ROUNDUP(MONTH(Table1[[#This Row],[Order-ID7]])/3,0)</f>
        <v>Q3</v>
      </c>
    </row>
    <row r="215" spans="5:20" x14ac:dyDescent="0.3">
      <c r="E215">
        <v>211</v>
      </c>
      <c r="F215" t="s">
        <v>30</v>
      </c>
      <c r="G215" t="s">
        <v>37</v>
      </c>
      <c r="H215" t="s">
        <v>18</v>
      </c>
      <c r="I215" s="5">
        <v>154</v>
      </c>
      <c r="J215">
        <v>21</v>
      </c>
      <c r="K215" s="6">
        <v>45137</v>
      </c>
      <c r="L215" s="5">
        <f>Table1[[#This Row],[Order-ID5]]*Table1[[#This Row],[Order-ID6]]</f>
        <v>3234</v>
      </c>
      <c r="M215" t="str">
        <f>TEXT(Table1[[#This Row],[Order-ID7]],"dddd")</f>
        <v>Sunday</v>
      </c>
      <c r="N215">
        <f>MONTH(Table1[[#This Row],[Order-ID7]])</f>
        <v>7</v>
      </c>
      <c r="O215" t="str">
        <f>TEXT(Table1[[#This Row],[Order-ID7]],"mmmm")</f>
        <v>July</v>
      </c>
      <c r="P215">
        <f>ROUNDUP(Table1[[#This Row],[month]]/3,0)</f>
        <v>3</v>
      </c>
      <c r="Q215">
        <f>ROUNDUP(MONTH(Table1[[#This Row],[Order-ID7]])/3,0)</f>
        <v>3</v>
      </c>
      <c r="R215" t="str">
        <f>"Q"&amp;ROUNDUP(Table1[[#This Row],[month]]/3,0)</f>
        <v>Q3</v>
      </c>
      <c r="S215" t="str">
        <f>"Q"&amp;ROUNDUP(Table1[[#This Row],[month]]/3,0)</f>
        <v>Q3</v>
      </c>
      <c r="T215" t="str">
        <f>"Q"&amp;ROUNDUP(MONTH(Table1[[#This Row],[Order-ID7]])/3,0)</f>
        <v>Q3</v>
      </c>
    </row>
    <row r="216" spans="5:20" x14ac:dyDescent="0.3">
      <c r="E216">
        <v>212</v>
      </c>
      <c r="F216" t="s">
        <v>31</v>
      </c>
      <c r="G216" t="s">
        <v>40</v>
      </c>
      <c r="H216" t="s">
        <v>15</v>
      </c>
      <c r="I216" s="5">
        <v>9835</v>
      </c>
      <c r="J216">
        <v>207</v>
      </c>
      <c r="K216" s="6">
        <v>45138</v>
      </c>
      <c r="L216" s="5">
        <f>Table1[[#This Row],[Order-ID5]]*Table1[[#This Row],[Order-ID6]]</f>
        <v>2035845</v>
      </c>
      <c r="M216" t="str">
        <f>TEXT(Table1[[#This Row],[Order-ID7]],"dddd")</f>
        <v>Monday</v>
      </c>
      <c r="N216">
        <f>MONTH(Table1[[#This Row],[Order-ID7]])</f>
        <v>7</v>
      </c>
      <c r="O216" t="str">
        <f>TEXT(Table1[[#This Row],[Order-ID7]],"mmmm")</f>
        <v>July</v>
      </c>
      <c r="P216">
        <f>ROUNDUP(Table1[[#This Row],[month]]/3,0)</f>
        <v>3</v>
      </c>
      <c r="Q216">
        <f>ROUNDUP(MONTH(Table1[[#This Row],[Order-ID7]])/3,0)</f>
        <v>3</v>
      </c>
      <c r="R216" t="str">
        <f>"Q"&amp;ROUNDUP(Table1[[#This Row],[month]]/3,0)</f>
        <v>Q3</v>
      </c>
      <c r="S216" t="str">
        <f>"Q"&amp;ROUNDUP(Table1[[#This Row],[month]]/3,0)</f>
        <v>Q3</v>
      </c>
      <c r="T216" t="str">
        <f>"Q"&amp;ROUNDUP(MONTH(Table1[[#This Row],[Order-ID7]])/3,0)</f>
        <v>Q3</v>
      </c>
    </row>
    <row r="217" spans="5:20" x14ac:dyDescent="0.3">
      <c r="E217">
        <v>213</v>
      </c>
      <c r="F217" t="s">
        <v>3</v>
      </c>
      <c r="G217" t="s">
        <v>40</v>
      </c>
      <c r="H217" t="s">
        <v>13</v>
      </c>
      <c r="I217" s="5">
        <v>7273</v>
      </c>
      <c r="J217">
        <v>96</v>
      </c>
      <c r="K217" s="6">
        <v>45139</v>
      </c>
      <c r="L217" s="5">
        <f>Table1[[#This Row],[Order-ID5]]*Table1[[#This Row],[Order-ID6]]</f>
        <v>698208</v>
      </c>
      <c r="M217" t="str">
        <f>TEXT(Table1[[#This Row],[Order-ID7]],"dddd")</f>
        <v>Tuesday</v>
      </c>
      <c r="N217">
        <f>MONTH(Table1[[#This Row],[Order-ID7]])</f>
        <v>8</v>
      </c>
      <c r="O217" t="str">
        <f>TEXT(Table1[[#This Row],[Order-ID7]],"mmmm")</f>
        <v>August</v>
      </c>
      <c r="P217">
        <f>ROUNDUP(Table1[[#This Row],[month]]/3,0)</f>
        <v>3</v>
      </c>
      <c r="Q217">
        <f>ROUNDUP(MONTH(Table1[[#This Row],[Order-ID7]])/3,0)</f>
        <v>3</v>
      </c>
      <c r="R217" t="str">
        <f>"Q"&amp;ROUNDUP(Table1[[#This Row],[month]]/3,0)</f>
        <v>Q3</v>
      </c>
      <c r="S217" t="str">
        <f>"Q"&amp;ROUNDUP(Table1[[#This Row],[month]]/3,0)</f>
        <v>Q3</v>
      </c>
      <c r="T217" t="str">
        <f>"Q"&amp;ROUNDUP(MONTH(Table1[[#This Row],[Order-ID7]])/3,0)</f>
        <v>Q3</v>
      </c>
    </row>
    <row r="218" spans="5:20" x14ac:dyDescent="0.3">
      <c r="E218">
        <v>214</v>
      </c>
      <c r="F218" t="s">
        <v>33</v>
      </c>
      <c r="G218" t="s">
        <v>43</v>
      </c>
      <c r="H218" t="s">
        <v>15</v>
      </c>
      <c r="I218" s="5">
        <v>6909</v>
      </c>
      <c r="J218">
        <v>81</v>
      </c>
      <c r="K218" s="6">
        <v>45140</v>
      </c>
      <c r="L218" s="5">
        <f>Table1[[#This Row],[Order-ID5]]*Table1[[#This Row],[Order-ID6]]</f>
        <v>559629</v>
      </c>
      <c r="M218" t="str">
        <f>TEXT(Table1[[#This Row],[Order-ID7]],"dddd")</f>
        <v>Wednesday</v>
      </c>
      <c r="N218">
        <f>MONTH(Table1[[#This Row],[Order-ID7]])</f>
        <v>8</v>
      </c>
      <c r="O218" t="str">
        <f>TEXT(Table1[[#This Row],[Order-ID7]],"mmmm")</f>
        <v>August</v>
      </c>
      <c r="P218">
        <f>ROUNDUP(Table1[[#This Row],[month]]/3,0)</f>
        <v>3</v>
      </c>
      <c r="Q218">
        <f>ROUNDUP(MONTH(Table1[[#This Row],[Order-ID7]])/3,0)</f>
        <v>3</v>
      </c>
      <c r="R218" t="str">
        <f>"Q"&amp;ROUNDUP(Table1[[#This Row],[month]]/3,0)</f>
        <v>Q3</v>
      </c>
      <c r="S218" t="str">
        <f>"Q"&amp;ROUNDUP(Table1[[#This Row],[month]]/3,0)</f>
        <v>Q3</v>
      </c>
      <c r="T218" t="str">
        <f>"Q"&amp;ROUNDUP(MONTH(Table1[[#This Row],[Order-ID7]])/3,0)</f>
        <v>Q3</v>
      </c>
    </row>
    <row r="219" spans="5:20" x14ac:dyDescent="0.3">
      <c r="E219">
        <v>215</v>
      </c>
      <c r="F219" t="s">
        <v>3</v>
      </c>
      <c r="G219" t="s">
        <v>43</v>
      </c>
      <c r="H219" t="s">
        <v>17</v>
      </c>
      <c r="I219" s="5">
        <v>3920</v>
      </c>
      <c r="J219">
        <v>306</v>
      </c>
      <c r="K219" s="6">
        <v>45141</v>
      </c>
      <c r="L219" s="5">
        <f>Table1[[#This Row],[Order-ID5]]*Table1[[#This Row],[Order-ID6]]</f>
        <v>1199520</v>
      </c>
      <c r="M219" t="str">
        <f>TEXT(Table1[[#This Row],[Order-ID7]],"dddd")</f>
        <v>Thursday</v>
      </c>
      <c r="N219">
        <f>MONTH(Table1[[#This Row],[Order-ID7]])</f>
        <v>8</v>
      </c>
      <c r="O219" t="str">
        <f>TEXT(Table1[[#This Row],[Order-ID7]],"mmmm")</f>
        <v>August</v>
      </c>
      <c r="P219">
        <f>ROUNDUP(Table1[[#This Row],[month]]/3,0)</f>
        <v>3</v>
      </c>
      <c r="Q219">
        <f>ROUNDUP(MONTH(Table1[[#This Row],[Order-ID7]])/3,0)</f>
        <v>3</v>
      </c>
      <c r="R219" t="str">
        <f>"Q"&amp;ROUNDUP(Table1[[#This Row],[month]]/3,0)</f>
        <v>Q3</v>
      </c>
      <c r="S219" t="str">
        <f>"Q"&amp;ROUNDUP(Table1[[#This Row],[month]]/3,0)</f>
        <v>Q3</v>
      </c>
      <c r="T219" t="str">
        <f>"Q"&amp;ROUNDUP(MONTH(Table1[[#This Row],[Order-ID7]])/3,0)</f>
        <v>Q3</v>
      </c>
    </row>
    <row r="220" spans="5:20" x14ac:dyDescent="0.3">
      <c r="E220">
        <v>216</v>
      </c>
      <c r="F220" t="s">
        <v>35</v>
      </c>
      <c r="G220" t="s">
        <v>43</v>
      </c>
      <c r="H220" t="s">
        <v>14</v>
      </c>
      <c r="I220" s="5">
        <v>4858</v>
      </c>
      <c r="J220">
        <v>279</v>
      </c>
      <c r="K220" s="6">
        <v>45142</v>
      </c>
      <c r="L220" s="5">
        <f>Table1[[#This Row],[Order-ID5]]*Table1[[#This Row],[Order-ID6]]</f>
        <v>1355382</v>
      </c>
      <c r="M220" t="str">
        <f>TEXT(Table1[[#This Row],[Order-ID7]],"dddd")</f>
        <v>Friday</v>
      </c>
      <c r="N220">
        <f>MONTH(Table1[[#This Row],[Order-ID7]])</f>
        <v>8</v>
      </c>
      <c r="O220" t="str">
        <f>TEXT(Table1[[#This Row],[Order-ID7]],"mmmm")</f>
        <v>August</v>
      </c>
      <c r="P220">
        <f>ROUNDUP(Table1[[#This Row],[month]]/3,0)</f>
        <v>3</v>
      </c>
      <c r="Q220">
        <f>ROUNDUP(MONTH(Table1[[#This Row],[Order-ID7]])/3,0)</f>
        <v>3</v>
      </c>
      <c r="R220" t="str">
        <f>"Q"&amp;ROUNDUP(Table1[[#This Row],[month]]/3,0)</f>
        <v>Q3</v>
      </c>
      <c r="S220" t="str">
        <f>"Q"&amp;ROUNDUP(Table1[[#This Row],[month]]/3,0)</f>
        <v>Q3</v>
      </c>
      <c r="T220" t="str">
        <f>"Q"&amp;ROUNDUP(MONTH(Table1[[#This Row],[Order-ID7]])/3,0)</f>
        <v>Q3</v>
      </c>
    </row>
    <row r="221" spans="5:20" x14ac:dyDescent="0.3">
      <c r="E221">
        <v>217</v>
      </c>
      <c r="F221" t="s">
        <v>28</v>
      </c>
      <c r="G221" t="s">
        <v>37</v>
      </c>
      <c r="H221" t="s">
        <v>2</v>
      </c>
      <c r="I221" s="5">
        <v>3549</v>
      </c>
      <c r="J221">
        <v>3</v>
      </c>
      <c r="K221" s="6">
        <v>45143</v>
      </c>
      <c r="L221" s="5">
        <f>Table1[[#This Row],[Order-ID5]]*Table1[[#This Row],[Order-ID6]]</f>
        <v>10647</v>
      </c>
      <c r="M221" t="str">
        <f>TEXT(Table1[[#This Row],[Order-ID7]],"dddd")</f>
        <v>Saturday</v>
      </c>
      <c r="N221">
        <f>MONTH(Table1[[#This Row],[Order-ID7]])</f>
        <v>8</v>
      </c>
      <c r="O221" t="str">
        <f>TEXT(Table1[[#This Row],[Order-ID7]],"mmmm")</f>
        <v>August</v>
      </c>
      <c r="P221">
        <f>ROUNDUP(Table1[[#This Row],[month]]/3,0)</f>
        <v>3</v>
      </c>
      <c r="Q221">
        <f>ROUNDUP(MONTH(Table1[[#This Row],[Order-ID7]])/3,0)</f>
        <v>3</v>
      </c>
      <c r="R221" t="str">
        <f>"Q"&amp;ROUNDUP(Table1[[#This Row],[month]]/3,0)</f>
        <v>Q3</v>
      </c>
      <c r="S221" t="str">
        <f>"Q"&amp;ROUNDUP(Table1[[#This Row],[month]]/3,0)</f>
        <v>Q3</v>
      </c>
      <c r="T221" t="str">
        <f>"Q"&amp;ROUNDUP(MONTH(Table1[[#This Row],[Order-ID7]])/3,0)</f>
        <v>Q3</v>
      </c>
    </row>
    <row r="222" spans="5:20" x14ac:dyDescent="0.3">
      <c r="E222">
        <v>218</v>
      </c>
      <c r="F222" t="s">
        <v>31</v>
      </c>
      <c r="G222" t="s">
        <v>43</v>
      </c>
      <c r="H222" t="s">
        <v>20</v>
      </c>
      <c r="I222" s="5">
        <v>966</v>
      </c>
      <c r="J222">
        <v>198</v>
      </c>
      <c r="K222" s="6">
        <v>45144</v>
      </c>
      <c r="L222" s="5">
        <f>Table1[[#This Row],[Order-ID5]]*Table1[[#This Row],[Order-ID6]]</f>
        <v>191268</v>
      </c>
      <c r="M222" t="str">
        <f>TEXT(Table1[[#This Row],[Order-ID7]],"dddd")</f>
        <v>Sunday</v>
      </c>
      <c r="N222">
        <f>MONTH(Table1[[#This Row],[Order-ID7]])</f>
        <v>8</v>
      </c>
      <c r="O222" t="str">
        <f>TEXT(Table1[[#This Row],[Order-ID7]],"mmmm")</f>
        <v>August</v>
      </c>
      <c r="P222">
        <f>ROUNDUP(Table1[[#This Row],[month]]/3,0)</f>
        <v>3</v>
      </c>
      <c r="Q222">
        <f>ROUNDUP(MONTH(Table1[[#This Row],[Order-ID7]])/3,0)</f>
        <v>3</v>
      </c>
      <c r="R222" t="str">
        <f>"Q"&amp;ROUNDUP(Table1[[#This Row],[month]]/3,0)</f>
        <v>Q3</v>
      </c>
      <c r="S222" t="str">
        <f>"Q"&amp;ROUNDUP(Table1[[#This Row],[month]]/3,0)</f>
        <v>Q3</v>
      </c>
      <c r="T222" t="str">
        <f>"Q"&amp;ROUNDUP(MONTH(Table1[[#This Row],[Order-ID7]])/3,0)</f>
        <v>Q3</v>
      </c>
    </row>
    <row r="223" spans="5:20" x14ac:dyDescent="0.3">
      <c r="E223">
        <v>219</v>
      </c>
      <c r="F223" t="s">
        <v>33</v>
      </c>
      <c r="G223" t="s">
        <v>43</v>
      </c>
      <c r="H223" t="s">
        <v>11</v>
      </c>
      <c r="I223" s="5">
        <v>385</v>
      </c>
      <c r="J223">
        <v>249</v>
      </c>
      <c r="K223" s="6">
        <v>45145</v>
      </c>
      <c r="L223" s="5">
        <f>Table1[[#This Row],[Order-ID5]]*Table1[[#This Row],[Order-ID6]]</f>
        <v>95865</v>
      </c>
      <c r="M223" t="str">
        <f>TEXT(Table1[[#This Row],[Order-ID7]],"dddd")</f>
        <v>Monday</v>
      </c>
      <c r="N223">
        <f>MONTH(Table1[[#This Row],[Order-ID7]])</f>
        <v>8</v>
      </c>
      <c r="O223" t="str">
        <f>TEXT(Table1[[#This Row],[Order-ID7]],"mmmm")</f>
        <v>August</v>
      </c>
      <c r="P223">
        <f>ROUNDUP(Table1[[#This Row],[month]]/3,0)</f>
        <v>3</v>
      </c>
      <c r="Q223">
        <f>ROUNDUP(MONTH(Table1[[#This Row],[Order-ID7]])/3,0)</f>
        <v>3</v>
      </c>
      <c r="R223" t="str">
        <f>"Q"&amp;ROUNDUP(Table1[[#This Row],[month]]/3,0)</f>
        <v>Q3</v>
      </c>
      <c r="S223" t="str">
        <f>"Q"&amp;ROUNDUP(Table1[[#This Row],[month]]/3,0)</f>
        <v>Q3</v>
      </c>
      <c r="T223" t="str">
        <f>"Q"&amp;ROUNDUP(MONTH(Table1[[#This Row],[Order-ID7]])/3,0)</f>
        <v>Q3</v>
      </c>
    </row>
    <row r="224" spans="5:20" x14ac:dyDescent="0.3">
      <c r="E224">
        <v>220</v>
      </c>
      <c r="F224" t="s">
        <v>32</v>
      </c>
      <c r="G224" t="s">
        <v>39</v>
      </c>
      <c r="H224" t="s">
        <v>9</v>
      </c>
      <c r="I224" s="5">
        <v>2219</v>
      </c>
      <c r="J224">
        <v>75</v>
      </c>
      <c r="K224" s="6">
        <v>45146</v>
      </c>
      <c r="L224" s="5">
        <f>Table1[[#This Row],[Order-ID5]]*Table1[[#This Row],[Order-ID6]]</f>
        <v>166425</v>
      </c>
      <c r="M224" t="str">
        <f>TEXT(Table1[[#This Row],[Order-ID7]],"dddd")</f>
        <v>Tuesday</v>
      </c>
      <c r="N224">
        <f>MONTH(Table1[[#This Row],[Order-ID7]])</f>
        <v>8</v>
      </c>
      <c r="O224" t="str">
        <f>TEXT(Table1[[#This Row],[Order-ID7]],"mmmm")</f>
        <v>August</v>
      </c>
      <c r="P224">
        <f>ROUNDUP(Table1[[#This Row],[month]]/3,0)</f>
        <v>3</v>
      </c>
      <c r="Q224">
        <f>ROUNDUP(MONTH(Table1[[#This Row],[Order-ID7]])/3,0)</f>
        <v>3</v>
      </c>
      <c r="R224" t="str">
        <f>"Q"&amp;ROUNDUP(Table1[[#This Row],[month]]/3,0)</f>
        <v>Q3</v>
      </c>
      <c r="S224" t="str">
        <f>"Q"&amp;ROUNDUP(Table1[[#This Row],[month]]/3,0)</f>
        <v>Q3</v>
      </c>
      <c r="T224" t="str">
        <f>"Q"&amp;ROUNDUP(MONTH(Table1[[#This Row],[Order-ID7]])/3,0)</f>
        <v>Q3</v>
      </c>
    </row>
    <row r="225" spans="5:20" x14ac:dyDescent="0.3">
      <c r="E225">
        <v>221</v>
      </c>
      <c r="F225" t="s">
        <v>3</v>
      </c>
      <c r="G225" t="s">
        <v>38</v>
      </c>
      <c r="H225" t="s">
        <v>25</v>
      </c>
      <c r="I225" s="5">
        <v>2954</v>
      </c>
      <c r="J225">
        <v>189</v>
      </c>
      <c r="K225" s="6">
        <v>45147</v>
      </c>
      <c r="L225" s="5">
        <f>Table1[[#This Row],[Order-ID5]]*Table1[[#This Row],[Order-ID6]]</f>
        <v>558306</v>
      </c>
      <c r="M225" t="str">
        <f>TEXT(Table1[[#This Row],[Order-ID7]],"dddd")</f>
        <v>Wednesday</v>
      </c>
      <c r="N225">
        <f>MONTH(Table1[[#This Row],[Order-ID7]])</f>
        <v>8</v>
      </c>
      <c r="O225" t="str">
        <f>TEXT(Table1[[#This Row],[Order-ID7]],"mmmm")</f>
        <v>August</v>
      </c>
      <c r="P225">
        <f>ROUNDUP(Table1[[#This Row],[month]]/3,0)</f>
        <v>3</v>
      </c>
      <c r="Q225">
        <f>ROUNDUP(MONTH(Table1[[#This Row],[Order-ID7]])/3,0)</f>
        <v>3</v>
      </c>
      <c r="R225" t="str">
        <f>"Q"&amp;ROUNDUP(Table1[[#This Row],[month]]/3,0)</f>
        <v>Q3</v>
      </c>
      <c r="S225" t="str">
        <f>"Q"&amp;ROUNDUP(Table1[[#This Row],[month]]/3,0)</f>
        <v>Q3</v>
      </c>
      <c r="T225" t="str">
        <f>"Q"&amp;ROUNDUP(MONTH(Table1[[#This Row],[Order-ID7]])/3,0)</f>
        <v>Q3</v>
      </c>
    </row>
    <row r="226" spans="5:20" x14ac:dyDescent="0.3">
      <c r="E226">
        <v>222</v>
      </c>
      <c r="F226" t="s">
        <v>31</v>
      </c>
      <c r="G226" t="s">
        <v>38</v>
      </c>
      <c r="H226" t="s">
        <v>25</v>
      </c>
      <c r="I226" s="5">
        <v>280</v>
      </c>
      <c r="J226">
        <v>87</v>
      </c>
      <c r="K226" s="6">
        <v>45148</v>
      </c>
      <c r="L226" s="5">
        <f>Table1[[#This Row],[Order-ID5]]*Table1[[#This Row],[Order-ID6]]</f>
        <v>24360</v>
      </c>
      <c r="M226" t="str">
        <f>TEXT(Table1[[#This Row],[Order-ID7]],"dddd")</f>
        <v>Thursday</v>
      </c>
      <c r="N226">
        <f>MONTH(Table1[[#This Row],[Order-ID7]])</f>
        <v>8</v>
      </c>
      <c r="O226" t="str">
        <f>TEXT(Table1[[#This Row],[Order-ID7]],"mmmm")</f>
        <v>August</v>
      </c>
      <c r="P226">
        <f>ROUNDUP(Table1[[#This Row],[month]]/3,0)</f>
        <v>3</v>
      </c>
      <c r="Q226">
        <f>ROUNDUP(MONTH(Table1[[#This Row],[Order-ID7]])/3,0)</f>
        <v>3</v>
      </c>
      <c r="R226" t="str">
        <f>"Q"&amp;ROUNDUP(Table1[[#This Row],[month]]/3,0)</f>
        <v>Q3</v>
      </c>
      <c r="S226" t="str">
        <f>"Q"&amp;ROUNDUP(Table1[[#This Row],[month]]/3,0)</f>
        <v>Q3</v>
      </c>
      <c r="T226" t="str">
        <f>"Q"&amp;ROUNDUP(MONTH(Table1[[#This Row],[Order-ID7]])/3,0)</f>
        <v>Q3</v>
      </c>
    </row>
    <row r="227" spans="5:20" x14ac:dyDescent="0.3">
      <c r="E227">
        <v>223</v>
      </c>
      <c r="F227" t="s">
        <v>30</v>
      </c>
      <c r="G227" t="s">
        <v>38</v>
      </c>
      <c r="H227" t="s">
        <v>23</v>
      </c>
      <c r="I227" s="5">
        <v>6118</v>
      </c>
      <c r="J227">
        <v>174</v>
      </c>
      <c r="K227" s="6">
        <v>45149</v>
      </c>
      <c r="L227" s="5">
        <f>Table1[[#This Row],[Order-ID5]]*Table1[[#This Row],[Order-ID6]]</f>
        <v>1064532</v>
      </c>
      <c r="M227" t="str">
        <f>TEXT(Table1[[#This Row],[Order-ID7]],"dddd")</f>
        <v>Friday</v>
      </c>
      <c r="N227">
        <f>MONTH(Table1[[#This Row],[Order-ID7]])</f>
        <v>8</v>
      </c>
      <c r="O227" t="str">
        <f>TEXT(Table1[[#This Row],[Order-ID7]],"mmmm")</f>
        <v>August</v>
      </c>
      <c r="P227">
        <f>ROUNDUP(Table1[[#This Row],[month]]/3,0)</f>
        <v>3</v>
      </c>
      <c r="Q227">
        <f>ROUNDUP(MONTH(Table1[[#This Row],[Order-ID7]])/3,0)</f>
        <v>3</v>
      </c>
      <c r="R227" t="str">
        <f>"Q"&amp;ROUNDUP(Table1[[#This Row],[month]]/3,0)</f>
        <v>Q3</v>
      </c>
      <c r="S227" t="str">
        <f>"Q"&amp;ROUNDUP(Table1[[#This Row],[month]]/3,0)</f>
        <v>Q3</v>
      </c>
      <c r="T227" t="str">
        <f>"Q"&amp;ROUNDUP(MONTH(Table1[[#This Row],[Order-ID7]])/3,0)</f>
        <v>Q3</v>
      </c>
    </row>
    <row r="228" spans="5:20" x14ac:dyDescent="0.3">
      <c r="E228">
        <v>224</v>
      </c>
      <c r="F228" t="s">
        <v>28</v>
      </c>
      <c r="G228" t="s">
        <v>43</v>
      </c>
      <c r="H228" t="s">
        <v>8</v>
      </c>
      <c r="I228" s="5">
        <v>4802</v>
      </c>
      <c r="J228">
        <v>36</v>
      </c>
      <c r="K228" s="6">
        <v>45150</v>
      </c>
      <c r="L228" s="5">
        <f>Table1[[#This Row],[Order-ID5]]*Table1[[#This Row],[Order-ID6]]</f>
        <v>172872</v>
      </c>
      <c r="M228" t="str">
        <f>TEXT(Table1[[#This Row],[Order-ID7]],"dddd")</f>
        <v>Saturday</v>
      </c>
      <c r="N228">
        <f>MONTH(Table1[[#This Row],[Order-ID7]])</f>
        <v>8</v>
      </c>
      <c r="O228" t="str">
        <f>TEXT(Table1[[#This Row],[Order-ID7]],"mmmm")</f>
        <v>August</v>
      </c>
      <c r="P228">
        <f>ROUNDUP(Table1[[#This Row],[month]]/3,0)</f>
        <v>3</v>
      </c>
      <c r="Q228">
        <f>ROUNDUP(MONTH(Table1[[#This Row],[Order-ID7]])/3,0)</f>
        <v>3</v>
      </c>
      <c r="R228" t="str">
        <f>"Q"&amp;ROUNDUP(Table1[[#This Row],[month]]/3,0)</f>
        <v>Q3</v>
      </c>
      <c r="S228" t="str">
        <f>"Q"&amp;ROUNDUP(Table1[[#This Row],[month]]/3,0)</f>
        <v>Q3</v>
      </c>
      <c r="T228" t="str">
        <f>"Q"&amp;ROUNDUP(MONTH(Table1[[#This Row],[Order-ID7]])/3,0)</f>
        <v>Q3</v>
      </c>
    </row>
    <row r="229" spans="5:20" x14ac:dyDescent="0.3">
      <c r="E229">
        <v>225</v>
      </c>
      <c r="F229" t="s">
        <v>3</v>
      </c>
      <c r="G229" t="s">
        <v>37</v>
      </c>
      <c r="H229" t="s">
        <v>17</v>
      </c>
      <c r="I229" s="5">
        <v>4137</v>
      </c>
      <c r="J229">
        <v>60</v>
      </c>
      <c r="K229" s="6">
        <v>45151</v>
      </c>
      <c r="L229" s="5">
        <f>Table1[[#This Row],[Order-ID5]]*Table1[[#This Row],[Order-ID6]]</f>
        <v>248220</v>
      </c>
      <c r="M229" t="str">
        <f>TEXT(Table1[[#This Row],[Order-ID7]],"dddd")</f>
        <v>Sunday</v>
      </c>
      <c r="N229">
        <f>MONTH(Table1[[#This Row],[Order-ID7]])</f>
        <v>8</v>
      </c>
      <c r="O229" t="str">
        <f>TEXT(Table1[[#This Row],[Order-ID7]],"mmmm")</f>
        <v>August</v>
      </c>
      <c r="P229">
        <f>ROUNDUP(Table1[[#This Row],[month]]/3,0)</f>
        <v>3</v>
      </c>
      <c r="Q229">
        <f>ROUNDUP(MONTH(Table1[[#This Row],[Order-ID7]])/3,0)</f>
        <v>3</v>
      </c>
      <c r="R229" t="str">
        <f>"Q"&amp;ROUNDUP(Table1[[#This Row],[month]]/3,0)</f>
        <v>Q3</v>
      </c>
      <c r="S229" t="str">
        <f>"Q"&amp;ROUNDUP(Table1[[#This Row],[month]]/3,0)</f>
        <v>Q3</v>
      </c>
      <c r="T229" t="str">
        <f>"Q"&amp;ROUNDUP(MONTH(Table1[[#This Row],[Order-ID7]])/3,0)</f>
        <v>Q3</v>
      </c>
    </row>
    <row r="230" spans="5:20" x14ac:dyDescent="0.3">
      <c r="E230">
        <v>226</v>
      </c>
      <c r="F230" t="s">
        <v>34</v>
      </c>
      <c r="G230" t="s">
        <v>45</v>
      </c>
      <c r="H230" t="s">
        <v>16</v>
      </c>
      <c r="I230" s="5">
        <v>2023</v>
      </c>
      <c r="J230">
        <v>78</v>
      </c>
      <c r="K230" s="6">
        <v>45152</v>
      </c>
      <c r="L230" s="5">
        <f>Table1[[#This Row],[Order-ID5]]*Table1[[#This Row],[Order-ID6]]</f>
        <v>157794</v>
      </c>
      <c r="M230" t="str">
        <f>TEXT(Table1[[#This Row],[Order-ID7]],"dddd")</f>
        <v>Monday</v>
      </c>
      <c r="N230">
        <f>MONTH(Table1[[#This Row],[Order-ID7]])</f>
        <v>8</v>
      </c>
      <c r="O230" t="str">
        <f>TEXT(Table1[[#This Row],[Order-ID7]],"mmmm")</f>
        <v>August</v>
      </c>
      <c r="P230">
        <f>ROUNDUP(Table1[[#This Row],[month]]/3,0)</f>
        <v>3</v>
      </c>
      <c r="Q230">
        <f>ROUNDUP(MONTH(Table1[[#This Row],[Order-ID7]])/3,0)</f>
        <v>3</v>
      </c>
      <c r="R230" t="str">
        <f>"Q"&amp;ROUNDUP(Table1[[#This Row],[month]]/3,0)</f>
        <v>Q3</v>
      </c>
      <c r="S230" t="str">
        <f>"Q"&amp;ROUNDUP(Table1[[#This Row],[month]]/3,0)</f>
        <v>Q3</v>
      </c>
      <c r="T230" t="str">
        <f>"Q"&amp;ROUNDUP(MONTH(Table1[[#This Row],[Order-ID7]])/3,0)</f>
        <v>Q3</v>
      </c>
    </row>
    <row r="231" spans="5:20" x14ac:dyDescent="0.3">
      <c r="E231">
        <v>227</v>
      </c>
      <c r="F231" t="s">
        <v>3</v>
      </c>
      <c r="G231" t="s">
        <v>38</v>
      </c>
      <c r="H231" t="s">
        <v>23</v>
      </c>
      <c r="I231" s="5">
        <v>9051</v>
      </c>
      <c r="J231">
        <v>57</v>
      </c>
      <c r="K231" s="6">
        <v>45153</v>
      </c>
      <c r="L231" s="5">
        <f>Table1[[#This Row],[Order-ID5]]*Table1[[#This Row],[Order-ID6]]</f>
        <v>515907</v>
      </c>
      <c r="M231" t="str">
        <f>TEXT(Table1[[#This Row],[Order-ID7]],"dddd")</f>
        <v>Tuesday</v>
      </c>
      <c r="N231">
        <f>MONTH(Table1[[#This Row],[Order-ID7]])</f>
        <v>8</v>
      </c>
      <c r="O231" t="str">
        <f>TEXT(Table1[[#This Row],[Order-ID7]],"mmmm")</f>
        <v>August</v>
      </c>
      <c r="P231">
        <f>ROUNDUP(Table1[[#This Row],[month]]/3,0)</f>
        <v>3</v>
      </c>
      <c r="Q231">
        <f>ROUNDUP(MONTH(Table1[[#This Row],[Order-ID7]])/3,0)</f>
        <v>3</v>
      </c>
      <c r="R231" t="str">
        <f>"Q"&amp;ROUNDUP(Table1[[#This Row],[month]]/3,0)</f>
        <v>Q3</v>
      </c>
      <c r="S231" t="str">
        <f>"Q"&amp;ROUNDUP(Table1[[#This Row],[month]]/3,0)</f>
        <v>Q3</v>
      </c>
      <c r="T231" t="str">
        <f>"Q"&amp;ROUNDUP(MONTH(Table1[[#This Row],[Order-ID7]])/3,0)</f>
        <v>Q3</v>
      </c>
    </row>
    <row r="232" spans="5:20" x14ac:dyDescent="0.3">
      <c r="E232">
        <v>228</v>
      </c>
      <c r="F232" t="s">
        <v>3</v>
      </c>
      <c r="G232" t="s">
        <v>40</v>
      </c>
      <c r="H232" t="s">
        <v>21</v>
      </c>
      <c r="I232" s="5">
        <v>2919</v>
      </c>
      <c r="J232">
        <v>45</v>
      </c>
      <c r="K232" s="6">
        <v>45154</v>
      </c>
      <c r="L232" s="5">
        <f>Table1[[#This Row],[Order-ID5]]*Table1[[#This Row],[Order-ID6]]</f>
        <v>131355</v>
      </c>
      <c r="M232" t="str">
        <f>TEXT(Table1[[#This Row],[Order-ID7]],"dddd")</f>
        <v>Wednesday</v>
      </c>
      <c r="N232">
        <f>MONTH(Table1[[#This Row],[Order-ID7]])</f>
        <v>8</v>
      </c>
      <c r="O232" t="str">
        <f>TEXT(Table1[[#This Row],[Order-ID7]],"mmmm")</f>
        <v>August</v>
      </c>
      <c r="P232">
        <f>ROUNDUP(Table1[[#This Row],[month]]/3,0)</f>
        <v>3</v>
      </c>
      <c r="Q232">
        <f>ROUNDUP(MONTH(Table1[[#This Row],[Order-ID7]])/3,0)</f>
        <v>3</v>
      </c>
      <c r="R232" t="str">
        <f>"Q"&amp;ROUNDUP(Table1[[#This Row],[month]]/3,0)</f>
        <v>Q3</v>
      </c>
      <c r="S232" t="str">
        <f>"Q"&amp;ROUNDUP(Table1[[#This Row],[month]]/3,0)</f>
        <v>Q3</v>
      </c>
      <c r="T232" t="str">
        <f>"Q"&amp;ROUNDUP(MONTH(Table1[[#This Row],[Order-ID7]])/3,0)</f>
        <v>Q3</v>
      </c>
    </row>
    <row r="233" spans="5:20" x14ac:dyDescent="0.3">
      <c r="E233">
        <v>229</v>
      </c>
      <c r="F233" t="s">
        <v>30</v>
      </c>
      <c r="G233" t="s">
        <v>37</v>
      </c>
      <c r="H233" t="s">
        <v>15</v>
      </c>
      <c r="I233" s="5">
        <v>5915</v>
      </c>
      <c r="J233">
        <v>3</v>
      </c>
      <c r="K233" s="6">
        <v>45155</v>
      </c>
      <c r="L233" s="5">
        <f>Table1[[#This Row],[Order-ID5]]*Table1[[#This Row],[Order-ID6]]</f>
        <v>17745</v>
      </c>
      <c r="M233" t="str">
        <f>TEXT(Table1[[#This Row],[Order-ID7]],"dddd")</f>
        <v>Thursday</v>
      </c>
      <c r="N233">
        <f>MONTH(Table1[[#This Row],[Order-ID7]])</f>
        <v>8</v>
      </c>
      <c r="O233" t="str">
        <f>TEXT(Table1[[#This Row],[Order-ID7]],"mmmm")</f>
        <v>August</v>
      </c>
      <c r="P233">
        <f>ROUNDUP(Table1[[#This Row],[month]]/3,0)</f>
        <v>3</v>
      </c>
      <c r="Q233">
        <f>ROUNDUP(MONTH(Table1[[#This Row],[Order-ID7]])/3,0)</f>
        <v>3</v>
      </c>
      <c r="R233" t="str">
        <f>"Q"&amp;ROUNDUP(Table1[[#This Row],[month]]/3,0)</f>
        <v>Q3</v>
      </c>
      <c r="S233" t="str">
        <f>"Q"&amp;ROUNDUP(Table1[[#This Row],[month]]/3,0)</f>
        <v>Q3</v>
      </c>
      <c r="T233" t="str">
        <f>"Q"&amp;ROUNDUP(MONTH(Table1[[#This Row],[Order-ID7]])/3,0)</f>
        <v>Q3</v>
      </c>
    </row>
    <row r="234" spans="5:20" x14ac:dyDescent="0.3">
      <c r="E234">
        <v>230</v>
      </c>
      <c r="F234" t="s">
        <v>35</v>
      </c>
      <c r="G234" t="s">
        <v>45</v>
      </c>
      <c r="H234" t="s">
        <v>8</v>
      </c>
      <c r="I234" s="5">
        <v>2562</v>
      </c>
      <c r="J234">
        <v>6</v>
      </c>
      <c r="K234" s="6">
        <v>45156</v>
      </c>
      <c r="L234" s="5">
        <f>Table1[[#This Row],[Order-ID5]]*Table1[[#This Row],[Order-ID6]]</f>
        <v>15372</v>
      </c>
      <c r="M234" t="str">
        <f>TEXT(Table1[[#This Row],[Order-ID7]],"dddd")</f>
        <v>Friday</v>
      </c>
      <c r="N234">
        <f>MONTH(Table1[[#This Row],[Order-ID7]])</f>
        <v>8</v>
      </c>
      <c r="O234" t="str">
        <f>TEXT(Table1[[#This Row],[Order-ID7]],"mmmm")</f>
        <v>August</v>
      </c>
      <c r="P234">
        <f>ROUNDUP(Table1[[#This Row],[month]]/3,0)</f>
        <v>3</v>
      </c>
      <c r="Q234">
        <f>ROUNDUP(MONTH(Table1[[#This Row],[Order-ID7]])/3,0)</f>
        <v>3</v>
      </c>
      <c r="R234" t="str">
        <f>"Q"&amp;ROUNDUP(Table1[[#This Row],[month]]/3,0)</f>
        <v>Q3</v>
      </c>
      <c r="S234" t="str">
        <f>"Q"&amp;ROUNDUP(Table1[[#This Row],[month]]/3,0)</f>
        <v>Q3</v>
      </c>
      <c r="T234" t="str">
        <f>"Q"&amp;ROUNDUP(MONTH(Table1[[#This Row],[Order-ID7]])/3,0)</f>
        <v>Q3</v>
      </c>
    </row>
    <row r="235" spans="5:20" x14ac:dyDescent="0.3">
      <c r="E235">
        <v>231</v>
      </c>
      <c r="F235" t="s">
        <v>33</v>
      </c>
      <c r="G235" t="s">
        <v>40</v>
      </c>
      <c r="H235" t="s">
        <v>18</v>
      </c>
      <c r="I235" s="5">
        <v>8813</v>
      </c>
      <c r="J235">
        <v>21</v>
      </c>
      <c r="K235" s="6">
        <v>45157</v>
      </c>
      <c r="L235" s="5">
        <f>Table1[[#This Row],[Order-ID5]]*Table1[[#This Row],[Order-ID6]]</f>
        <v>185073</v>
      </c>
      <c r="M235" t="str">
        <f>TEXT(Table1[[#This Row],[Order-ID7]],"dddd")</f>
        <v>Saturday</v>
      </c>
      <c r="N235">
        <f>MONTH(Table1[[#This Row],[Order-ID7]])</f>
        <v>8</v>
      </c>
      <c r="O235" t="str">
        <f>TEXT(Table1[[#This Row],[Order-ID7]],"mmmm")</f>
        <v>August</v>
      </c>
      <c r="P235">
        <f>ROUNDUP(Table1[[#This Row],[month]]/3,0)</f>
        <v>3</v>
      </c>
      <c r="Q235">
        <f>ROUNDUP(MONTH(Table1[[#This Row],[Order-ID7]])/3,0)</f>
        <v>3</v>
      </c>
      <c r="R235" t="str">
        <f>"Q"&amp;ROUNDUP(Table1[[#This Row],[month]]/3,0)</f>
        <v>Q3</v>
      </c>
      <c r="S235" t="str">
        <f>"Q"&amp;ROUNDUP(Table1[[#This Row],[month]]/3,0)</f>
        <v>Q3</v>
      </c>
      <c r="T235" t="str">
        <f>"Q"&amp;ROUNDUP(MONTH(Table1[[#This Row],[Order-ID7]])/3,0)</f>
        <v>Q3</v>
      </c>
    </row>
    <row r="236" spans="5:20" x14ac:dyDescent="0.3">
      <c r="E236">
        <v>232</v>
      </c>
      <c r="F236" t="s">
        <v>33</v>
      </c>
      <c r="G236" t="s">
        <v>38</v>
      </c>
      <c r="H236" t="s">
        <v>11</v>
      </c>
      <c r="I236" s="5">
        <v>6111</v>
      </c>
      <c r="J236">
        <v>3</v>
      </c>
      <c r="K236" s="6">
        <v>45158</v>
      </c>
      <c r="L236" s="5">
        <f>Table1[[#This Row],[Order-ID5]]*Table1[[#This Row],[Order-ID6]]</f>
        <v>18333</v>
      </c>
      <c r="M236" t="str">
        <f>TEXT(Table1[[#This Row],[Order-ID7]],"dddd")</f>
        <v>Sunday</v>
      </c>
      <c r="N236">
        <f>MONTH(Table1[[#This Row],[Order-ID7]])</f>
        <v>8</v>
      </c>
      <c r="O236" t="str">
        <f>TEXT(Table1[[#This Row],[Order-ID7]],"mmmm")</f>
        <v>August</v>
      </c>
      <c r="P236">
        <f>ROUNDUP(Table1[[#This Row],[month]]/3,0)</f>
        <v>3</v>
      </c>
      <c r="Q236">
        <f>ROUNDUP(MONTH(Table1[[#This Row],[Order-ID7]])/3,0)</f>
        <v>3</v>
      </c>
      <c r="R236" t="str">
        <f>"Q"&amp;ROUNDUP(Table1[[#This Row],[month]]/3,0)</f>
        <v>Q3</v>
      </c>
      <c r="S236" t="str">
        <f>"Q"&amp;ROUNDUP(Table1[[#This Row],[month]]/3,0)</f>
        <v>Q3</v>
      </c>
      <c r="T236" t="str">
        <f>"Q"&amp;ROUNDUP(MONTH(Table1[[#This Row],[Order-ID7]])/3,0)</f>
        <v>Q3</v>
      </c>
    </row>
    <row r="237" spans="5:20" x14ac:dyDescent="0.3">
      <c r="E237">
        <v>233</v>
      </c>
      <c r="F237" t="s">
        <v>29</v>
      </c>
      <c r="G237" t="s">
        <v>39</v>
      </c>
      <c r="H237" t="s">
        <v>24</v>
      </c>
      <c r="I237" s="5">
        <v>3507</v>
      </c>
      <c r="J237">
        <v>288</v>
      </c>
      <c r="K237" s="6">
        <v>45159</v>
      </c>
      <c r="L237" s="5">
        <f>Table1[[#This Row],[Order-ID5]]*Table1[[#This Row],[Order-ID6]]</f>
        <v>1010016</v>
      </c>
      <c r="M237" t="str">
        <f>TEXT(Table1[[#This Row],[Order-ID7]],"dddd")</f>
        <v>Monday</v>
      </c>
      <c r="N237">
        <f>MONTH(Table1[[#This Row],[Order-ID7]])</f>
        <v>8</v>
      </c>
      <c r="O237" t="str">
        <f>TEXT(Table1[[#This Row],[Order-ID7]],"mmmm")</f>
        <v>August</v>
      </c>
      <c r="P237">
        <f>ROUNDUP(Table1[[#This Row],[month]]/3,0)</f>
        <v>3</v>
      </c>
      <c r="Q237">
        <f>ROUNDUP(MONTH(Table1[[#This Row],[Order-ID7]])/3,0)</f>
        <v>3</v>
      </c>
      <c r="R237" t="str">
        <f>"Q"&amp;ROUNDUP(Table1[[#This Row],[month]]/3,0)</f>
        <v>Q3</v>
      </c>
      <c r="S237" t="str">
        <f>"Q"&amp;ROUNDUP(Table1[[#This Row],[month]]/3,0)</f>
        <v>Q3</v>
      </c>
      <c r="T237" t="str">
        <f>"Q"&amp;ROUNDUP(MONTH(Table1[[#This Row],[Order-ID7]])/3,0)</f>
        <v>Q3</v>
      </c>
    </row>
    <row r="238" spans="5:20" x14ac:dyDescent="0.3">
      <c r="E238">
        <v>234</v>
      </c>
      <c r="F238" t="s">
        <v>32</v>
      </c>
      <c r="G238" t="s">
        <v>38</v>
      </c>
      <c r="H238" t="s">
        <v>6</v>
      </c>
      <c r="I238" s="5">
        <v>4319</v>
      </c>
      <c r="J238">
        <v>30</v>
      </c>
      <c r="K238" s="6">
        <v>45160</v>
      </c>
      <c r="L238" s="5">
        <f>Table1[[#This Row],[Order-ID5]]*Table1[[#This Row],[Order-ID6]]</f>
        <v>129570</v>
      </c>
      <c r="M238" t="str">
        <f>TEXT(Table1[[#This Row],[Order-ID7]],"dddd")</f>
        <v>Tuesday</v>
      </c>
      <c r="N238">
        <f>MONTH(Table1[[#This Row],[Order-ID7]])</f>
        <v>8</v>
      </c>
      <c r="O238" t="str">
        <f>TEXT(Table1[[#This Row],[Order-ID7]],"mmmm")</f>
        <v>August</v>
      </c>
      <c r="P238">
        <f>ROUNDUP(Table1[[#This Row],[month]]/3,0)</f>
        <v>3</v>
      </c>
      <c r="Q238">
        <f>ROUNDUP(MONTH(Table1[[#This Row],[Order-ID7]])/3,0)</f>
        <v>3</v>
      </c>
      <c r="R238" t="str">
        <f>"Q"&amp;ROUNDUP(Table1[[#This Row],[month]]/3,0)</f>
        <v>Q3</v>
      </c>
      <c r="S238" t="str">
        <f>"Q"&amp;ROUNDUP(Table1[[#This Row],[month]]/3,0)</f>
        <v>Q3</v>
      </c>
      <c r="T238" t="str">
        <f>"Q"&amp;ROUNDUP(MONTH(Table1[[#This Row],[Order-ID7]])/3,0)</f>
        <v>Q3</v>
      </c>
    </row>
    <row r="239" spans="5:20" x14ac:dyDescent="0.3">
      <c r="E239">
        <v>235</v>
      </c>
      <c r="F239" t="s">
        <v>36</v>
      </c>
      <c r="G239" t="s">
        <v>37</v>
      </c>
      <c r="H239" t="s">
        <v>19</v>
      </c>
      <c r="I239" s="5">
        <v>609</v>
      </c>
      <c r="J239">
        <v>87</v>
      </c>
      <c r="K239" s="6">
        <v>45161</v>
      </c>
      <c r="L239" s="5">
        <f>Table1[[#This Row],[Order-ID5]]*Table1[[#This Row],[Order-ID6]]</f>
        <v>52983</v>
      </c>
      <c r="M239" t="str">
        <f>TEXT(Table1[[#This Row],[Order-ID7]],"dddd")</f>
        <v>Wednesday</v>
      </c>
      <c r="N239">
        <f>MONTH(Table1[[#This Row],[Order-ID7]])</f>
        <v>8</v>
      </c>
      <c r="O239" t="str">
        <f>TEXT(Table1[[#This Row],[Order-ID7]],"mmmm")</f>
        <v>August</v>
      </c>
      <c r="P239">
        <f>ROUNDUP(Table1[[#This Row],[month]]/3,0)</f>
        <v>3</v>
      </c>
      <c r="Q239">
        <f>ROUNDUP(MONTH(Table1[[#This Row],[Order-ID7]])/3,0)</f>
        <v>3</v>
      </c>
      <c r="R239" t="str">
        <f>"Q"&amp;ROUNDUP(Table1[[#This Row],[month]]/3,0)</f>
        <v>Q3</v>
      </c>
      <c r="S239" t="str">
        <f>"Q"&amp;ROUNDUP(Table1[[#This Row],[month]]/3,0)</f>
        <v>Q3</v>
      </c>
      <c r="T239" t="str">
        <f>"Q"&amp;ROUNDUP(MONTH(Table1[[#This Row],[Order-ID7]])/3,0)</f>
        <v>Q3</v>
      </c>
    </row>
    <row r="240" spans="5:20" x14ac:dyDescent="0.3">
      <c r="E240">
        <v>236</v>
      </c>
      <c r="F240" t="s">
        <v>36</v>
      </c>
      <c r="G240" t="s">
        <v>43</v>
      </c>
      <c r="H240" t="s">
        <v>20</v>
      </c>
      <c r="I240" s="5">
        <v>6370</v>
      </c>
      <c r="J240">
        <v>30</v>
      </c>
      <c r="K240" s="6">
        <v>45162</v>
      </c>
      <c r="L240" s="5">
        <f>Table1[[#This Row],[Order-ID5]]*Table1[[#This Row],[Order-ID6]]</f>
        <v>191100</v>
      </c>
      <c r="M240" t="str">
        <f>TEXT(Table1[[#This Row],[Order-ID7]],"dddd")</f>
        <v>Thursday</v>
      </c>
      <c r="N240">
        <f>MONTH(Table1[[#This Row],[Order-ID7]])</f>
        <v>8</v>
      </c>
      <c r="O240" t="str">
        <f>TEXT(Table1[[#This Row],[Order-ID7]],"mmmm")</f>
        <v>August</v>
      </c>
      <c r="P240">
        <f>ROUNDUP(Table1[[#This Row],[month]]/3,0)</f>
        <v>3</v>
      </c>
      <c r="Q240">
        <f>ROUNDUP(MONTH(Table1[[#This Row],[Order-ID7]])/3,0)</f>
        <v>3</v>
      </c>
      <c r="R240" t="str">
        <f>"Q"&amp;ROUNDUP(Table1[[#This Row],[month]]/3,0)</f>
        <v>Q3</v>
      </c>
      <c r="S240" t="str">
        <f>"Q"&amp;ROUNDUP(Table1[[#This Row],[month]]/3,0)</f>
        <v>Q3</v>
      </c>
      <c r="T240" t="str">
        <f>"Q"&amp;ROUNDUP(MONTH(Table1[[#This Row],[Order-ID7]])/3,0)</f>
        <v>Q3</v>
      </c>
    </row>
    <row r="241" spans="5:20" x14ac:dyDescent="0.3">
      <c r="E241">
        <v>237</v>
      </c>
      <c r="F241" t="s">
        <v>33</v>
      </c>
      <c r="G241" t="s">
        <v>37</v>
      </c>
      <c r="H241" t="s">
        <v>12</v>
      </c>
      <c r="I241" s="5">
        <v>5474</v>
      </c>
      <c r="J241">
        <v>168</v>
      </c>
      <c r="K241" s="6">
        <v>45163</v>
      </c>
      <c r="L241" s="5">
        <f>Table1[[#This Row],[Order-ID5]]*Table1[[#This Row],[Order-ID6]]</f>
        <v>919632</v>
      </c>
      <c r="M241" t="str">
        <f>TEXT(Table1[[#This Row],[Order-ID7]],"dddd")</f>
        <v>Friday</v>
      </c>
      <c r="N241">
        <f>MONTH(Table1[[#This Row],[Order-ID7]])</f>
        <v>8</v>
      </c>
      <c r="O241" t="str">
        <f>TEXT(Table1[[#This Row],[Order-ID7]],"mmmm")</f>
        <v>August</v>
      </c>
      <c r="P241">
        <f>ROUNDUP(Table1[[#This Row],[month]]/3,0)</f>
        <v>3</v>
      </c>
      <c r="Q241">
        <f>ROUNDUP(MONTH(Table1[[#This Row],[Order-ID7]])/3,0)</f>
        <v>3</v>
      </c>
      <c r="R241" t="str">
        <f>"Q"&amp;ROUNDUP(Table1[[#This Row],[month]]/3,0)</f>
        <v>Q3</v>
      </c>
      <c r="S241" t="str">
        <f>"Q"&amp;ROUNDUP(Table1[[#This Row],[month]]/3,0)</f>
        <v>Q3</v>
      </c>
      <c r="T241" t="str">
        <f>"Q"&amp;ROUNDUP(MONTH(Table1[[#This Row],[Order-ID7]])/3,0)</f>
        <v>Q3</v>
      </c>
    </row>
    <row r="242" spans="5:20" x14ac:dyDescent="0.3">
      <c r="E242">
        <v>238</v>
      </c>
      <c r="F242" t="s">
        <v>36</v>
      </c>
      <c r="G242" t="s">
        <v>38</v>
      </c>
      <c r="H242" t="s">
        <v>20</v>
      </c>
      <c r="I242" s="5">
        <v>3164</v>
      </c>
      <c r="J242">
        <v>306</v>
      </c>
      <c r="K242" s="6">
        <v>45164</v>
      </c>
      <c r="L242" s="5">
        <f>Table1[[#This Row],[Order-ID5]]*Table1[[#This Row],[Order-ID6]]</f>
        <v>968184</v>
      </c>
      <c r="M242" t="str">
        <f>TEXT(Table1[[#This Row],[Order-ID7]],"dddd")</f>
        <v>Saturday</v>
      </c>
      <c r="N242">
        <f>MONTH(Table1[[#This Row],[Order-ID7]])</f>
        <v>8</v>
      </c>
      <c r="O242" t="str">
        <f>TEXT(Table1[[#This Row],[Order-ID7]],"mmmm")</f>
        <v>August</v>
      </c>
      <c r="P242">
        <f>ROUNDUP(Table1[[#This Row],[month]]/3,0)</f>
        <v>3</v>
      </c>
      <c r="Q242">
        <f>ROUNDUP(MONTH(Table1[[#This Row],[Order-ID7]])/3,0)</f>
        <v>3</v>
      </c>
      <c r="R242" t="str">
        <f>"Q"&amp;ROUNDUP(Table1[[#This Row],[month]]/3,0)</f>
        <v>Q3</v>
      </c>
      <c r="S242" t="str">
        <f>"Q"&amp;ROUNDUP(Table1[[#This Row],[month]]/3,0)</f>
        <v>Q3</v>
      </c>
      <c r="T242" t="str">
        <f>"Q"&amp;ROUNDUP(MONTH(Table1[[#This Row],[Order-ID7]])/3,0)</f>
        <v>Q3</v>
      </c>
    </row>
    <row r="243" spans="5:20" x14ac:dyDescent="0.3">
      <c r="E243">
        <v>239</v>
      </c>
      <c r="F243" t="s">
        <v>32</v>
      </c>
      <c r="G243" t="s">
        <v>45</v>
      </c>
      <c r="H243" t="s">
        <v>2</v>
      </c>
      <c r="I243" s="5">
        <v>1302</v>
      </c>
      <c r="J243">
        <v>402</v>
      </c>
      <c r="K243" s="6">
        <v>45165</v>
      </c>
      <c r="L243" s="5">
        <f>Table1[[#This Row],[Order-ID5]]*Table1[[#This Row],[Order-ID6]]</f>
        <v>523404</v>
      </c>
      <c r="M243" t="str">
        <f>TEXT(Table1[[#This Row],[Order-ID7]],"dddd")</f>
        <v>Sunday</v>
      </c>
      <c r="N243">
        <f>MONTH(Table1[[#This Row],[Order-ID7]])</f>
        <v>8</v>
      </c>
      <c r="O243" t="str">
        <f>TEXT(Table1[[#This Row],[Order-ID7]],"mmmm")</f>
        <v>August</v>
      </c>
      <c r="P243">
        <f>ROUNDUP(Table1[[#This Row],[month]]/3,0)</f>
        <v>3</v>
      </c>
      <c r="Q243">
        <f>ROUNDUP(MONTH(Table1[[#This Row],[Order-ID7]])/3,0)</f>
        <v>3</v>
      </c>
      <c r="R243" t="str">
        <f>"Q"&amp;ROUNDUP(Table1[[#This Row],[month]]/3,0)</f>
        <v>Q3</v>
      </c>
      <c r="S243" t="str">
        <f>"Q"&amp;ROUNDUP(Table1[[#This Row],[month]]/3,0)</f>
        <v>Q3</v>
      </c>
      <c r="T243" t="str">
        <f>"Q"&amp;ROUNDUP(MONTH(Table1[[#This Row],[Order-ID7]])/3,0)</f>
        <v>Q3</v>
      </c>
    </row>
    <row r="244" spans="5:20" x14ac:dyDescent="0.3">
      <c r="E244">
        <v>240</v>
      </c>
      <c r="F244" t="s">
        <v>34</v>
      </c>
      <c r="G244" t="s">
        <v>40</v>
      </c>
      <c r="H244" t="s">
        <v>21</v>
      </c>
      <c r="I244" s="5">
        <v>7308</v>
      </c>
      <c r="J244">
        <v>327</v>
      </c>
      <c r="K244" s="6">
        <v>45166</v>
      </c>
      <c r="L244" s="5">
        <f>Table1[[#This Row],[Order-ID5]]*Table1[[#This Row],[Order-ID6]]</f>
        <v>2389716</v>
      </c>
      <c r="M244" t="str">
        <f>TEXT(Table1[[#This Row],[Order-ID7]],"dddd")</f>
        <v>Monday</v>
      </c>
      <c r="N244">
        <f>MONTH(Table1[[#This Row],[Order-ID7]])</f>
        <v>8</v>
      </c>
      <c r="O244" t="str">
        <f>TEXT(Table1[[#This Row],[Order-ID7]],"mmmm")</f>
        <v>August</v>
      </c>
      <c r="P244">
        <f>ROUNDUP(Table1[[#This Row],[month]]/3,0)</f>
        <v>3</v>
      </c>
      <c r="Q244">
        <f>ROUNDUP(MONTH(Table1[[#This Row],[Order-ID7]])/3,0)</f>
        <v>3</v>
      </c>
      <c r="R244" t="str">
        <f>"Q"&amp;ROUNDUP(Table1[[#This Row],[month]]/3,0)</f>
        <v>Q3</v>
      </c>
      <c r="S244" t="str">
        <f>"Q"&amp;ROUNDUP(Table1[[#This Row],[month]]/3,0)</f>
        <v>Q3</v>
      </c>
      <c r="T244" t="str">
        <f>"Q"&amp;ROUNDUP(MONTH(Table1[[#This Row],[Order-ID7]])/3,0)</f>
        <v>Q3</v>
      </c>
    </row>
    <row r="245" spans="5:20" x14ac:dyDescent="0.3">
      <c r="E245">
        <v>241</v>
      </c>
      <c r="F245" t="s">
        <v>36</v>
      </c>
      <c r="G245" t="s">
        <v>40</v>
      </c>
      <c r="H245" t="s">
        <v>20</v>
      </c>
      <c r="I245" s="5">
        <v>6132</v>
      </c>
      <c r="J245">
        <v>93</v>
      </c>
      <c r="K245" s="6">
        <v>45167</v>
      </c>
      <c r="L245" s="5">
        <f>Table1[[#This Row],[Order-ID5]]*Table1[[#This Row],[Order-ID6]]</f>
        <v>570276</v>
      </c>
      <c r="M245" t="str">
        <f>TEXT(Table1[[#This Row],[Order-ID7]],"dddd")</f>
        <v>Tuesday</v>
      </c>
      <c r="N245">
        <f>MONTH(Table1[[#This Row],[Order-ID7]])</f>
        <v>8</v>
      </c>
      <c r="O245" t="str">
        <f>TEXT(Table1[[#This Row],[Order-ID7]],"mmmm")</f>
        <v>August</v>
      </c>
      <c r="P245">
        <f>ROUNDUP(Table1[[#This Row],[month]]/3,0)</f>
        <v>3</v>
      </c>
      <c r="Q245">
        <f>ROUNDUP(MONTH(Table1[[#This Row],[Order-ID7]])/3,0)</f>
        <v>3</v>
      </c>
      <c r="R245" t="str">
        <f>"Q"&amp;ROUNDUP(Table1[[#This Row],[month]]/3,0)</f>
        <v>Q3</v>
      </c>
      <c r="S245" t="str">
        <f>"Q"&amp;ROUNDUP(Table1[[#This Row],[month]]/3,0)</f>
        <v>Q3</v>
      </c>
      <c r="T245" t="str">
        <f>"Q"&amp;ROUNDUP(MONTH(Table1[[#This Row],[Order-ID7]])/3,0)</f>
        <v>Q3</v>
      </c>
    </row>
    <row r="246" spans="5:20" x14ac:dyDescent="0.3">
      <c r="E246">
        <v>242</v>
      </c>
      <c r="F246" t="s">
        <v>35</v>
      </c>
      <c r="G246" t="s">
        <v>45</v>
      </c>
      <c r="H246" t="s">
        <v>7</v>
      </c>
      <c r="I246" s="5">
        <v>3472</v>
      </c>
      <c r="J246">
        <v>96</v>
      </c>
      <c r="K246" s="6">
        <v>45168</v>
      </c>
      <c r="L246" s="5">
        <f>Table1[[#This Row],[Order-ID5]]*Table1[[#This Row],[Order-ID6]]</f>
        <v>333312</v>
      </c>
      <c r="M246" t="str">
        <f>TEXT(Table1[[#This Row],[Order-ID7]],"dddd")</f>
        <v>Wednesday</v>
      </c>
      <c r="N246">
        <f>MONTH(Table1[[#This Row],[Order-ID7]])</f>
        <v>8</v>
      </c>
      <c r="O246" t="str">
        <f>TEXT(Table1[[#This Row],[Order-ID7]],"mmmm")</f>
        <v>August</v>
      </c>
      <c r="P246">
        <f>ROUNDUP(Table1[[#This Row],[month]]/3,0)</f>
        <v>3</v>
      </c>
      <c r="Q246">
        <f>ROUNDUP(MONTH(Table1[[#This Row],[Order-ID7]])/3,0)</f>
        <v>3</v>
      </c>
      <c r="R246" t="str">
        <f>"Q"&amp;ROUNDUP(Table1[[#This Row],[month]]/3,0)</f>
        <v>Q3</v>
      </c>
      <c r="S246" t="str">
        <f>"Q"&amp;ROUNDUP(Table1[[#This Row],[month]]/3,0)</f>
        <v>Q3</v>
      </c>
      <c r="T246" t="str">
        <f>"Q"&amp;ROUNDUP(MONTH(Table1[[#This Row],[Order-ID7]])/3,0)</f>
        <v>Q3</v>
      </c>
    </row>
    <row r="247" spans="5:20" x14ac:dyDescent="0.3">
      <c r="E247">
        <v>243</v>
      </c>
      <c r="F247" t="s">
        <v>29</v>
      </c>
      <c r="G247" t="s">
        <v>43</v>
      </c>
      <c r="H247" t="s">
        <v>11</v>
      </c>
      <c r="I247" s="5">
        <v>9660</v>
      </c>
      <c r="J247">
        <v>27</v>
      </c>
      <c r="K247" s="6">
        <v>45169</v>
      </c>
      <c r="L247" s="5">
        <f>Table1[[#This Row],[Order-ID5]]*Table1[[#This Row],[Order-ID6]]</f>
        <v>260820</v>
      </c>
      <c r="M247" t="str">
        <f>TEXT(Table1[[#This Row],[Order-ID7]],"dddd")</f>
        <v>Thursday</v>
      </c>
      <c r="N247">
        <f>MONTH(Table1[[#This Row],[Order-ID7]])</f>
        <v>8</v>
      </c>
      <c r="O247" t="str">
        <f>TEXT(Table1[[#This Row],[Order-ID7]],"mmmm")</f>
        <v>August</v>
      </c>
      <c r="P247">
        <f>ROUNDUP(Table1[[#This Row],[month]]/3,0)</f>
        <v>3</v>
      </c>
      <c r="Q247">
        <f>ROUNDUP(MONTH(Table1[[#This Row],[Order-ID7]])/3,0)</f>
        <v>3</v>
      </c>
      <c r="R247" t="str">
        <f>"Q"&amp;ROUNDUP(Table1[[#This Row],[month]]/3,0)</f>
        <v>Q3</v>
      </c>
      <c r="S247" t="str">
        <f>"Q"&amp;ROUNDUP(Table1[[#This Row],[month]]/3,0)</f>
        <v>Q3</v>
      </c>
      <c r="T247" t="str">
        <f>"Q"&amp;ROUNDUP(MONTH(Table1[[#This Row],[Order-ID7]])/3,0)</f>
        <v>Q3</v>
      </c>
    </row>
    <row r="248" spans="5:20" x14ac:dyDescent="0.3">
      <c r="E248">
        <v>244</v>
      </c>
      <c r="F248" t="s">
        <v>3</v>
      </c>
      <c r="G248" t="s">
        <v>37</v>
      </c>
      <c r="H248" t="s">
        <v>19</v>
      </c>
      <c r="I248" s="5">
        <v>2436</v>
      </c>
      <c r="J248">
        <v>99</v>
      </c>
      <c r="K248" s="6">
        <v>45170</v>
      </c>
      <c r="L248" s="5">
        <f>Table1[[#This Row],[Order-ID5]]*Table1[[#This Row],[Order-ID6]]</f>
        <v>241164</v>
      </c>
      <c r="M248" t="str">
        <f>TEXT(Table1[[#This Row],[Order-ID7]],"dddd")</f>
        <v>Friday</v>
      </c>
      <c r="N248">
        <f>MONTH(Table1[[#This Row],[Order-ID7]])</f>
        <v>9</v>
      </c>
      <c r="O248" t="str">
        <f>TEXT(Table1[[#This Row],[Order-ID7]],"mmmm")</f>
        <v>September</v>
      </c>
      <c r="P248">
        <f>ROUNDUP(Table1[[#This Row],[month]]/3,0)</f>
        <v>3</v>
      </c>
      <c r="Q248">
        <f>ROUNDUP(MONTH(Table1[[#This Row],[Order-ID7]])/3,0)</f>
        <v>3</v>
      </c>
      <c r="R248" t="str">
        <f>"Q"&amp;ROUNDUP(Table1[[#This Row],[month]]/3,0)</f>
        <v>Q3</v>
      </c>
      <c r="S248" t="str">
        <f>"Q"&amp;ROUNDUP(Table1[[#This Row],[month]]/3,0)</f>
        <v>Q3</v>
      </c>
      <c r="T248" t="str">
        <f>"Q"&amp;ROUNDUP(MONTH(Table1[[#This Row],[Order-ID7]])/3,0)</f>
        <v>Q3</v>
      </c>
    </row>
    <row r="249" spans="5:20" x14ac:dyDescent="0.3">
      <c r="E249">
        <v>245</v>
      </c>
      <c r="F249" t="s">
        <v>3</v>
      </c>
      <c r="G249" t="s">
        <v>37</v>
      </c>
      <c r="H249" t="s">
        <v>26</v>
      </c>
      <c r="I249" s="5">
        <v>9506</v>
      </c>
      <c r="J249">
        <v>87</v>
      </c>
      <c r="K249" s="6">
        <v>45171</v>
      </c>
      <c r="L249" s="5">
        <f>Table1[[#This Row],[Order-ID5]]*Table1[[#This Row],[Order-ID6]]</f>
        <v>827022</v>
      </c>
      <c r="M249" t="str">
        <f>TEXT(Table1[[#This Row],[Order-ID7]],"dddd")</f>
        <v>Saturday</v>
      </c>
      <c r="N249">
        <f>MONTH(Table1[[#This Row],[Order-ID7]])</f>
        <v>9</v>
      </c>
      <c r="O249" t="str">
        <f>TEXT(Table1[[#This Row],[Order-ID7]],"mmmm")</f>
        <v>September</v>
      </c>
      <c r="P249">
        <f>ROUNDUP(Table1[[#This Row],[month]]/3,0)</f>
        <v>3</v>
      </c>
      <c r="Q249">
        <f>ROUNDUP(MONTH(Table1[[#This Row],[Order-ID7]])/3,0)</f>
        <v>3</v>
      </c>
      <c r="R249" t="str">
        <f>"Q"&amp;ROUNDUP(Table1[[#This Row],[month]]/3,0)</f>
        <v>Q3</v>
      </c>
      <c r="S249" t="str">
        <f>"Q"&amp;ROUNDUP(Table1[[#This Row],[month]]/3,0)</f>
        <v>Q3</v>
      </c>
      <c r="T249" t="str">
        <f>"Q"&amp;ROUNDUP(MONTH(Table1[[#This Row],[Order-ID7]])/3,0)</f>
        <v>Q3</v>
      </c>
    </row>
    <row r="250" spans="5:20" x14ac:dyDescent="0.3">
      <c r="E250">
        <v>246</v>
      </c>
      <c r="F250" t="s">
        <v>35</v>
      </c>
      <c r="G250" t="s">
        <v>40</v>
      </c>
      <c r="H250" t="s">
        <v>14</v>
      </c>
      <c r="I250" s="5">
        <v>245</v>
      </c>
      <c r="J250">
        <v>288</v>
      </c>
      <c r="K250" s="6">
        <v>45172</v>
      </c>
      <c r="L250" s="5">
        <f>Table1[[#This Row],[Order-ID5]]*Table1[[#This Row],[Order-ID6]]</f>
        <v>70560</v>
      </c>
      <c r="M250" t="str">
        <f>TEXT(Table1[[#This Row],[Order-ID7]],"dddd")</f>
        <v>Sunday</v>
      </c>
      <c r="N250">
        <f>MONTH(Table1[[#This Row],[Order-ID7]])</f>
        <v>9</v>
      </c>
      <c r="O250" t="str">
        <f>TEXT(Table1[[#This Row],[Order-ID7]],"mmmm")</f>
        <v>September</v>
      </c>
      <c r="P250">
        <f>ROUNDUP(Table1[[#This Row],[month]]/3,0)</f>
        <v>3</v>
      </c>
      <c r="Q250">
        <f>ROUNDUP(MONTH(Table1[[#This Row],[Order-ID7]])/3,0)</f>
        <v>3</v>
      </c>
      <c r="R250" t="str">
        <f>"Q"&amp;ROUNDUP(Table1[[#This Row],[month]]/3,0)</f>
        <v>Q3</v>
      </c>
      <c r="S250" t="str">
        <f>"Q"&amp;ROUNDUP(Table1[[#This Row],[month]]/3,0)</f>
        <v>Q3</v>
      </c>
      <c r="T250" t="str">
        <f>"Q"&amp;ROUNDUP(MONTH(Table1[[#This Row],[Order-ID7]])/3,0)</f>
        <v>Q3</v>
      </c>
    </row>
    <row r="251" spans="5:20" x14ac:dyDescent="0.3">
      <c r="E251">
        <v>247</v>
      </c>
      <c r="F251" t="s">
        <v>29</v>
      </c>
      <c r="G251" t="s">
        <v>45</v>
      </c>
      <c r="H251" t="s">
        <v>13</v>
      </c>
      <c r="I251" s="5">
        <v>2702</v>
      </c>
      <c r="J251">
        <v>363</v>
      </c>
      <c r="K251" s="6">
        <v>45173</v>
      </c>
      <c r="L251" s="5">
        <f>Table1[[#This Row],[Order-ID5]]*Table1[[#This Row],[Order-ID6]]</f>
        <v>980826</v>
      </c>
      <c r="M251" t="str">
        <f>TEXT(Table1[[#This Row],[Order-ID7]],"dddd")</f>
        <v>Monday</v>
      </c>
      <c r="N251">
        <f>MONTH(Table1[[#This Row],[Order-ID7]])</f>
        <v>9</v>
      </c>
      <c r="O251" t="str">
        <f>TEXT(Table1[[#This Row],[Order-ID7]],"mmmm")</f>
        <v>September</v>
      </c>
      <c r="P251">
        <f>ROUNDUP(Table1[[#This Row],[month]]/3,0)</f>
        <v>3</v>
      </c>
      <c r="Q251">
        <f>ROUNDUP(MONTH(Table1[[#This Row],[Order-ID7]])/3,0)</f>
        <v>3</v>
      </c>
      <c r="R251" t="str">
        <f>"Q"&amp;ROUNDUP(Table1[[#This Row],[month]]/3,0)</f>
        <v>Q3</v>
      </c>
      <c r="S251" t="str">
        <f>"Q"&amp;ROUNDUP(Table1[[#This Row],[month]]/3,0)</f>
        <v>Q3</v>
      </c>
      <c r="T251" t="str">
        <f>"Q"&amp;ROUNDUP(MONTH(Table1[[#This Row],[Order-ID7]])/3,0)</f>
        <v>Q3</v>
      </c>
    </row>
    <row r="252" spans="5:20" x14ac:dyDescent="0.3">
      <c r="E252">
        <v>248</v>
      </c>
      <c r="F252" t="s">
        <v>35</v>
      </c>
      <c r="G252" t="s">
        <v>39</v>
      </c>
      <c r="H252" t="s">
        <v>10</v>
      </c>
      <c r="I252" s="5">
        <v>700</v>
      </c>
      <c r="J252">
        <v>87</v>
      </c>
      <c r="K252" s="6">
        <v>45174</v>
      </c>
      <c r="L252" s="5">
        <f>Table1[[#This Row],[Order-ID5]]*Table1[[#This Row],[Order-ID6]]</f>
        <v>60900</v>
      </c>
      <c r="M252" t="str">
        <f>TEXT(Table1[[#This Row],[Order-ID7]],"dddd")</f>
        <v>Tuesday</v>
      </c>
      <c r="N252">
        <f>MONTH(Table1[[#This Row],[Order-ID7]])</f>
        <v>9</v>
      </c>
      <c r="O252" t="str">
        <f>TEXT(Table1[[#This Row],[Order-ID7]],"mmmm")</f>
        <v>September</v>
      </c>
      <c r="P252">
        <f>ROUNDUP(Table1[[#This Row],[month]]/3,0)</f>
        <v>3</v>
      </c>
      <c r="Q252">
        <f>ROUNDUP(MONTH(Table1[[#This Row],[Order-ID7]])/3,0)</f>
        <v>3</v>
      </c>
      <c r="R252" t="str">
        <f>"Q"&amp;ROUNDUP(Table1[[#This Row],[month]]/3,0)</f>
        <v>Q3</v>
      </c>
      <c r="S252" t="str">
        <f>"Q"&amp;ROUNDUP(Table1[[#This Row],[month]]/3,0)</f>
        <v>Q3</v>
      </c>
      <c r="T252" t="str">
        <f>"Q"&amp;ROUNDUP(MONTH(Table1[[#This Row],[Order-ID7]])/3,0)</f>
        <v>Q3</v>
      </c>
    </row>
    <row r="253" spans="5:20" x14ac:dyDescent="0.3">
      <c r="E253">
        <v>249</v>
      </c>
      <c r="F253" t="s">
        <v>32</v>
      </c>
      <c r="G253" t="s">
        <v>39</v>
      </c>
      <c r="H253" t="s">
        <v>10</v>
      </c>
      <c r="I253" s="5">
        <v>3759</v>
      </c>
      <c r="J253">
        <v>150</v>
      </c>
      <c r="K253" s="6">
        <v>45175</v>
      </c>
      <c r="L253" s="5">
        <f>Table1[[#This Row],[Order-ID5]]*Table1[[#This Row],[Order-ID6]]</f>
        <v>563850</v>
      </c>
      <c r="M253" t="str">
        <f>TEXT(Table1[[#This Row],[Order-ID7]],"dddd")</f>
        <v>Wednesday</v>
      </c>
      <c r="N253">
        <f>MONTH(Table1[[#This Row],[Order-ID7]])</f>
        <v>9</v>
      </c>
      <c r="O253" t="str">
        <f>TEXT(Table1[[#This Row],[Order-ID7]],"mmmm")</f>
        <v>September</v>
      </c>
      <c r="P253">
        <f>ROUNDUP(Table1[[#This Row],[month]]/3,0)</f>
        <v>3</v>
      </c>
      <c r="Q253">
        <f>ROUNDUP(MONTH(Table1[[#This Row],[Order-ID7]])/3,0)</f>
        <v>3</v>
      </c>
      <c r="R253" t="str">
        <f>"Q"&amp;ROUNDUP(Table1[[#This Row],[month]]/3,0)</f>
        <v>Q3</v>
      </c>
      <c r="S253" t="str">
        <f>"Q"&amp;ROUNDUP(Table1[[#This Row],[month]]/3,0)</f>
        <v>Q3</v>
      </c>
      <c r="T253" t="str">
        <f>"Q"&amp;ROUNDUP(MONTH(Table1[[#This Row],[Order-ID7]])/3,0)</f>
        <v>Q3</v>
      </c>
    </row>
    <row r="254" spans="5:20" x14ac:dyDescent="0.3">
      <c r="E254">
        <v>250</v>
      </c>
      <c r="F254" t="s">
        <v>28</v>
      </c>
      <c r="G254" t="s">
        <v>45</v>
      </c>
      <c r="H254" t="s">
        <v>10</v>
      </c>
      <c r="I254" s="5">
        <v>1589</v>
      </c>
      <c r="J254">
        <v>303</v>
      </c>
      <c r="K254" s="6">
        <v>45176</v>
      </c>
      <c r="L254" s="5">
        <f>Table1[[#This Row],[Order-ID5]]*Table1[[#This Row],[Order-ID6]]</f>
        <v>481467</v>
      </c>
      <c r="M254" t="str">
        <f>TEXT(Table1[[#This Row],[Order-ID7]],"dddd")</f>
        <v>Thursday</v>
      </c>
      <c r="N254">
        <f>MONTH(Table1[[#This Row],[Order-ID7]])</f>
        <v>9</v>
      </c>
      <c r="O254" t="str">
        <f>TEXT(Table1[[#This Row],[Order-ID7]],"mmmm")</f>
        <v>September</v>
      </c>
      <c r="P254">
        <f>ROUNDUP(Table1[[#This Row],[month]]/3,0)</f>
        <v>3</v>
      </c>
      <c r="Q254">
        <f>ROUNDUP(MONTH(Table1[[#This Row],[Order-ID7]])/3,0)</f>
        <v>3</v>
      </c>
      <c r="R254" t="str">
        <f>"Q"&amp;ROUNDUP(Table1[[#This Row],[month]]/3,0)</f>
        <v>Q3</v>
      </c>
      <c r="S254" t="str">
        <f>"Q"&amp;ROUNDUP(Table1[[#This Row],[month]]/3,0)</f>
        <v>Q3</v>
      </c>
      <c r="T254" t="str">
        <f>"Q"&amp;ROUNDUP(MONTH(Table1[[#This Row],[Order-ID7]])/3,0)</f>
        <v>Q3</v>
      </c>
    </row>
    <row r="255" spans="5:20" x14ac:dyDescent="0.3">
      <c r="E255">
        <v>251</v>
      </c>
      <c r="F255" t="s">
        <v>31</v>
      </c>
      <c r="G255" t="s">
        <v>45</v>
      </c>
      <c r="H255" t="s">
        <v>21</v>
      </c>
      <c r="I255" s="5">
        <v>5194</v>
      </c>
      <c r="J255">
        <v>288</v>
      </c>
      <c r="K255" s="6">
        <v>45177</v>
      </c>
      <c r="L255" s="5">
        <f>Table1[[#This Row],[Order-ID5]]*Table1[[#This Row],[Order-ID6]]</f>
        <v>1495872</v>
      </c>
      <c r="M255" t="str">
        <f>TEXT(Table1[[#This Row],[Order-ID7]],"dddd")</f>
        <v>Friday</v>
      </c>
      <c r="N255">
        <f>MONTH(Table1[[#This Row],[Order-ID7]])</f>
        <v>9</v>
      </c>
      <c r="O255" t="str">
        <f>TEXT(Table1[[#This Row],[Order-ID7]],"mmmm")</f>
        <v>September</v>
      </c>
      <c r="P255">
        <f>ROUNDUP(Table1[[#This Row],[month]]/3,0)</f>
        <v>3</v>
      </c>
      <c r="Q255">
        <f>ROUNDUP(MONTH(Table1[[#This Row],[Order-ID7]])/3,0)</f>
        <v>3</v>
      </c>
      <c r="R255" t="str">
        <f>"Q"&amp;ROUNDUP(Table1[[#This Row],[month]]/3,0)</f>
        <v>Q3</v>
      </c>
      <c r="S255" t="str">
        <f>"Q"&amp;ROUNDUP(Table1[[#This Row],[month]]/3,0)</f>
        <v>Q3</v>
      </c>
      <c r="T255" t="str">
        <f>"Q"&amp;ROUNDUP(MONTH(Table1[[#This Row],[Order-ID7]])/3,0)</f>
        <v>Q3</v>
      </c>
    </row>
    <row r="256" spans="5:20" x14ac:dyDescent="0.3">
      <c r="E256">
        <v>252</v>
      </c>
      <c r="F256" t="s">
        <v>35</v>
      </c>
      <c r="G256" t="s">
        <v>38</v>
      </c>
      <c r="H256" t="s">
        <v>6</v>
      </c>
      <c r="I256" s="5">
        <v>945</v>
      </c>
      <c r="J256">
        <v>75</v>
      </c>
      <c r="K256" s="6">
        <v>45178</v>
      </c>
      <c r="L256" s="5">
        <f>Table1[[#This Row],[Order-ID5]]*Table1[[#This Row],[Order-ID6]]</f>
        <v>70875</v>
      </c>
      <c r="M256" t="str">
        <f>TEXT(Table1[[#This Row],[Order-ID7]],"dddd")</f>
        <v>Saturday</v>
      </c>
      <c r="N256">
        <f>MONTH(Table1[[#This Row],[Order-ID7]])</f>
        <v>9</v>
      </c>
      <c r="O256" t="str">
        <f>TEXT(Table1[[#This Row],[Order-ID7]],"mmmm")</f>
        <v>September</v>
      </c>
      <c r="P256">
        <f>ROUNDUP(Table1[[#This Row],[month]]/3,0)</f>
        <v>3</v>
      </c>
      <c r="Q256">
        <f>ROUNDUP(MONTH(Table1[[#This Row],[Order-ID7]])/3,0)</f>
        <v>3</v>
      </c>
      <c r="R256" t="str">
        <f>"Q"&amp;ROUNDUP(Table1[[#This Row],[month]]/3,0)</f>
        <v>Q3</v>
      </c>
      <c r="S256" t="str">
        <f>"Q"&amp;ROUNDUP(Table1[[#This Row],[month]]/3,0)</f>
        <v>Q3</v>
      </c>
      <c r="T256" t="str">
        <f>"Q"&amp;ROUNDUP(MONTH(Table1[[#This Row],[Order-ID7]])/3,0)</f>
        <v>Q3</v>
      </c>
    </row>
    <row r="257" spans="5:20" x14ac:dyDescent="0.3">
      <c r="E257">
        <v>253</v>
      </c>
      <c r="F257" t="s">
        <v>36</v>
      </c>
      <c r="G257" t="s">
        <v>37</v>
      </c>
      <c r="H257" t="s">
        <v>24</v>
      </c>
      <c r="I257" s="5">
        <v>1988</v>
      </c>
      <c r="J257">
        <v>39</v>
      </c>
      <c r="K257" s="6">
        <v>45179</v>
      </c>
      <c r="L257" s="5">
        <f>Table1[[#This Row],[Order-ID5]]*Table1[[#This Row],[Order-ID6]]</f>
        <v>77532</v>
      </c>
      <c r="M257" t="str">
        <f>TEXT(Table1[[#This Row],[Order-ID7]],"dddd")</f>
        <v>Sunday</v>
      </c>
      <c r="N257">
        <f>MONTH(Table1[[#This Row],[Order-ID7]])</f>
        <v>9</v>
      </c>
      <c r="O257" t="str">
        <f>TEXT(Table1[[#This Row],[Order-ID7]],"mmmm")</f>
        <v>September</v>
      </c>
      <c r="P257">
        <f>ROUNDUP(Table1[[#This Row],[month]]/3,0)</f>
        <v>3</v>
      </c>
      <c r="Q257">
        <f>ROUNDUP(MONTH(Table1[[#This Row],[Order-ID7]])/3,0)</f>
        <v>3</v>
      </c>
      <c r="R257" t="str">
        <f>"Q"&amp;ROUNDUP(Table1[[#This Row],[month]]/3,0)</f>
        <v>Q3</v>
      </c>
      <c r="S257" t="str">
        <f>"Q"&amp;ROUNDUP(Table1[[#This Row],[month]]/3,0)</f>
        <v>Q3</v>
      </c>
      <c r="T257" t="str">
        <f>"Q"&amp;ROUNDUP(MONTH(Table1[[#This Row],[Order-ID7]])/3,0)</f>
        <v>Q3</v>
      </c>
    </row>
    <row r="258" spans="5:20" x14ac:dyDescent="0.3">
      <c r="E258">
        <v>254</v>
      </c>
      <c r="F258" t="s">
        <v>32</v>
      </c>
      <c r="G258" t="s">
        <v>39</v>
      </c>
      <c r="H258" t="s">
        <v>25</v>
      </c>
      <c r="I258" s="5">
        <v>6734</v>
      </c>
      <c r="J258">
        <v>123</v>
      </c>
      <c r="K258" s="6">
        <v>45180</v>
      </c>
      <c r="L258" s="5">
        <f>Table1[[#This Row],[Order-ID5]]*Table1[[#This Row],[Order-ID6]]</f>
        <v>828282</v>
      </c>
      <c r="M258" t="str">
        <f>TEXT(Table1[[#This Row],[Order-ID7]],"dddd")</f>
        <v>Monday</v>
      </c>
      <c r="N258">
        <f>MONTH(Table1[[#This Row],[Order-ID7]])</f>
        <v>9</v>
      </c>
      <c r="O258" t="str">
        <f>TEXT(Table1[[#This Row],[Order-ID7]],"mmmm")</f>
        <v>September</v>
      </c>
      <c r="P258">
        <f>ROUNDUP(Table1[[#This Row],[month]]/3,0)</f>
        <v>3</v>
      </c>
      <c r="Q258">
        <f>ROUNDUP(MONTH(Table1[[#This Row],[Order-ID7]])/3,0)</f>
        <v>3</v>
      </c>
      <c r="R258" t="str">
        <f>"Q"&amp;ROUNDUP(Table1[[#This Row],[month]]/3,0)</f>
        <v>Q3</v>
      </c>
      <c r="S258" t="str">
        <f>"Q"&amp;ROUNDUP(Table1[[#This Row],[month]]/3,0)</f>
        <v>Q3</v>
      </c>
      <c r="T258" t="str">
        <f>"Q"&amp;ROUNDUP(MONTH(Table1[[#This Row],[Order-ID7]])/3,0)</f>
        <v>Q3</v>
      </c>
    </row>
    <row r="259" spans="5:20" x14ac:dyDescent="0.3">
      <c r="E259">
        <v>255</v>
      </c>
      <c r="F259" t="s">
        <v>36</v>
      </c>
      <c r="G259" t="s">
        <v>38</v>
      </c>
      <c r="H259" t="s">
        <v>2</v>
      </c>
      <c r="I259" s="5">
        <v>217</v>
      </c>
      <c r="J259">
        <v>36</v>
      </c>
      <c r="K259" s="6">
        <v>45181</v>
      </c>
      <c r="L259" s="5">
        <f>Table1[[#This Row],[Order-ID5]]*Table1[[#This Row],[Order-ID6]]</f>
        <v>7812</v>
      </c>
      <c r="M259" t="str">
        <f>TEXT(Table1[[#This Row],[Order-ID7]],"dddd")</f>
        <v>Tuesday</v>
      </c>
      <c r="N259">
        <f>MONTH(Table1[[#This Row],[Order-ID7]])</f>
        <v>9</v>
      </c>
      <c r="O259" t="str">
        <f>TEXT(Table1[[#This Row],[Order-ID7]],"mmmm")</f>
        <v>September</v>
      </c>
      <c r="P259">
        <f>ROUNDUP(Table1[[#This Row],[month]]/3,0)</f>
        <v>3</v>
      </c>
      <c r="Q259">
        <f>ROUNDUP(MONTH(Table1[[#This Row],[Order-ID7]])/3,0)</f>
        <v>3</v>
      </c>
      <c r="R259" t="str">
        <f>"Q"&amp;ROUNDUP(Table1[[#This Row],[month]]/3,0)</f>
        <v>Q3</v>
      </c>
      <c r="S259" t="str">
        <f>"Q"&amp;ROUNDUP(Table1[[#This Row],[month]]/3,0)</f>
        <v>Q3</v>
      </c>
      <c r="T259" t="str">
        <f>"Q"&amp;ROUNDUP(MONTH(Table1[[#This Row],[Order-ID7]])/3,0)</f>
        <v>Q3</v>
      </c>
    </row>
    <row r="260" spans="5:20" x14ac:dyDescent="0.3">
      <c r="E260">
        <v>256</v>
      </c>
      <c r="F260" t="s">
        <v>33</v>
      </c>
      <c r="G260" t="s">
        <v>39</v>
      </c>
      <c r="H260" t="s">
        <v>15</v>
      </c>
      <c r="I260" s="5">
        <v>6279</v>
      </c>
      <c r="J260">
        <v>237</v>
      </c>
      <c r="K260" s="6">
        <v>45182</v>
      </c>
      <c r="L260" s="5">
        <f>Table1[[#This Row],[Order-ID5]]*Table1[[#This Row],[Order-ID6]]</f>
        <v>1488123</v>
      </c>
      <c r="M260" t="str">
        <f>TEXT(Table1[[#This Row],[Order-ID7]],"dddd")</f>
        <v>Wednesday</v>
      </c>
      <c r="N260">
        <f>MONTH(Table1[[#This Row],[Order-ID7]])</f>
        <v>9</v>
      </c>
      <c r="O260" t="str">
        <f>TEXT(Table1[[#This Row],[Order-ID7]],"mmmm")</f>
        <v>September</v>
      </c>
      <c r="P260">
        <f>ROUNDUP(Table1[[#This Row],[month]]/3,0)</f>
        <v>3</v>
      </c>
      <c r="Q260">
        <f>ROUNDUP(MONTH(Table1[[#This Row],[Order-ID7]])/3,0)</f>
        <v>3</v>
      </c>
      <c r="R260" t="str">
        <f>"Q"&amp;ROUNDUP(Table1[[#This Row],[month]]/3,0)</f>
        <v>Q3</v>
      </c>
      <c r="S260" t="str">
        <f>"Q"&amp;ROUNDUP(Table1[[#This Row],[month]]/3,0)</f>
        <v>Q3</v>
      </c>
      <c r="T260" t="str">
        <f>"Q"&amp;ROUNDUP(MONTH(Table1[[#This Row],[Order-ID7]])/3,0)</f>
        <v>Q3</v>
      </c>
    </row>
    <row r="261" spans="5:20" x14ac:dyDescent="0.3">
      <c r="E261">
        <v>257</v>
      </c>
      <c r="F261" t="s">
        <v>36</v>
      </c>
      <c r="G261" t="s">
        <v>38</v>
      </c>
      <c r="H261" t="s">
        <v>6</v>
      </c>
      <c r="I261" s="5">
        <v>4424</v>
      </c>
      <c r="J261">
        <v>201</v>
      </c>
      <c r="K261" s="6">
        <v>45183</v>
      </c>
      <c r="L261" s="5">
        <f>Table1[[#This Row],[Order-ID5]]*Table1[[#This Row],[Order-ID6]]</f>
        <v>889224</v>
      </c>
      <c r="M261" t="str">
        <f>TEXT(Table1[[#This Row],[Order-ID7]],"dddd")</f>
        <v>Thursday</v>
      </c>
      <c r="N261">
        <f>MONTH(Table1[[#This Row],[Order-ID7]])</f>
        <v>9</v>
      </c>
      <c r="O261" t="str">
        <f>TEXT(Table1[[#This Row],[Order-ID7]],"mmmm")</f>
        <v>September</v>
      </c>
      <c r="P261">
        <f>ROUNDUP(Table1[[#This Row],[month]]/3,0)</f>
        <v>3</v>
      </c>
      <c r="Q261">
        <f>ROUNDUP(MONTH(Table1[[#This Row],[Order-ID7]])/3,0)</f>
        <v>3</v>
      </c>
      <c r="R261" t="str">
        <f>"Q"&amp;ROUNDUP(Table1[[#This Row],[month]]/3,0)</f>
        <v>Q3</v>
      </c>
      <c r="S261" t="str">
        <f>"Q"&amp;ROUNDUP(Table1[[#This Row],[month]]/3,0)</f>
        <v>Q3</v>
      </c>
      <c r="T261" t="str">
        <f>"Q"&amp;ROUNDUP(MONTH(Table1[[#This Row],[Order-ID7]])/3,0)</f>
        <v>Q3</v>
      </c>
    </row>
    <row r="262" spans="5:20" x14ac:dyDescent="0.3">
      <c r="E262">
        <v>258</v>
      </c>
      <c r="F262" t="s">
        <v>28</v>
      </c>
      <c r="G262" t="s">
        <v>38</v>
      </c>
      <c r="H262" t="s">
        <v>10</v>
      </c>
      <c r="I262" s="5">
        <v>189</v>
      </c>
      <c r="J262">
        <v>48</v>
      </c>
      <c r="K262" s="6">
        <v>45184</v>
      </c>
      <c r="L262" s="5">
        <f>Table1[[#This Row],[Order-ID5]]*Table1[[#This Row],[Order-ID6]]</f>
        <v>9072</v>
      </c>
      <c r="M262" t="str">
        <f>TEXT(Table1[[#This Row],[Order-ID7]],"dddd")</f>
        <v>Friday</v>
      </c>
      <c r="N262">
        <f>MONTH(Table1[[#This Row],[Order-ID7]])</f>
        <v>9</v>
      </c>
      <c r="O262" t="str">
        <f>TEXT(Table1[[#This Row],[Order-ID7]],"mmmm")</f>
        <v>September</v>
      </c>
      <c r="P262">
        <f>ROUNDUP(Table1[[#This Row],[month]]/3,0)</f>
        <v>3</v>
      </c>
      <c r="Q262">
        <f>ROUNDUP(MONTH(Table1[[#This Row],[Order-ID7]])/3,0)</f>
        <v>3</v>
      </c>
      <c r="R262" t="str">
        <f>"Q"&amp;ROUNDUP(Table1[[#This Row],[month]]/3,0)</f>
        <v>Q3</v>
      </c>
      <c r="S262" t="str">
        <f>"Q"&amp;ROUNDUP(Table1[[#This Row],[month]]/3,0)</f>
        <v>Q3</v>
      </c>
      <c r="T262" t="str">
        <f>"Q"&amp;ROUNDUP(MONTH(Table1[[#This Row],[Order-ID7]])/3,0)</f>
        <v>Q3</v>
      </c>
    </row>
    <row r="263" spans="5:20" x14ac:dyDescent="0.3">
      <c r="E263">
        <v>259</v>
      </c>
      <c r="F263" t="s">
        <v>33</v>
      </c>
      <c r="G263" t="s">
        <v>45</v>
      </c>
      <c r="H263" t="s">
        <v>15</v>
      </c>
      <c r="I263" s="5">
        <v>490</v>
      </c>
      <c r="J263">
        <v>84</v>
      </c>
      <c r="K263" s="6">
        <v>45185</v>
      </c>
      <c r="L263" s="5">
        <f>Table1[[#This Row],[Order-ID5]]*Table1[[#This Row],[Order-ID6]]</f>
        <v>41160</v>
      </c>
      <c r="M263" t="str">
        <f>TEXT(Table1[[#This Row],[Order-ID7]],"dddd")</f>
        <v>Saturday</v>
      </c>
      <c r="N263">
        <f>MONTH(Table1[[#This Row],[Order-ID7]])</f>
        <v>9</v>
      </c>
      <c r="O263" t="str">
        <f>TEXT(Table1[[#This Row],[Order-ID7]],"mmmm")</f>
        <v>September</v>
      </c>
      <c r="P263">
        <f>ROUNDUP(Table1[[#This Row],[month]]/3,0)</f>
        <v>3</v>
      </c>
      <c r="Q263">
        <f>ROUNDUP(MONTH(Table1[[#This Row],[Order-ID7]])/3,0)</f>
        <v>3</v>
      </c>
      <c r="R263" t="str">
        <f>"Q"&amp;ROUNDUP(Table1[[#This Row],[month]]/3,0)</f>
        <v>Q3</v>
      </c>
      <c r="S263" t="str">
        <f>"Q"&amp;ROUNDUP(Table1[[#This Row],[month]]/3,0)</f>
        <v>Q3</v>
      </c>
      <c r="T263" t="str">
        <f>"Q"&amp;ROUNDUP(MONTH(Table1[[#This Row],[Order-ID7]])/3,0)</f>
        <v>Q3</v>
      </c>
    </row>
    <row r="264" spans="5:20" x14ac:dyDescent="0.3">
      <c r="E264">
        <v>260</v>
      </c>
      <c r="F264" t="s">
        <v>29</v>
      </c>
      <c r="G264" t="s">
        <v>40</v>
      </c>
      <c r="H264" t="s">
        <v>14</v>
      </c>
      <c r="I264" s="5">
        <v>434</v>
      </c>
      <c r="J264">
        <v>87</v>
      </c>
      <c r="K264" s="6">
        <v>45186</v>
      </c>
      <c r="L264" s="5">
        <f>Table1[[#This Row],[Order-ID5]]*Table1[[#This Row],[Order-ID6]]</f>
        <v>37758</v>
      </c>
      <c r="M264" t="str">
        <f>TEXT(Table1[[#This Row],[Order-ID7]],"dddd")</f>
        <v>Sunday</v>
      </c>
      <c r="N264">
        <f>MONTH(Table1[[#This Row],[Order-ID7]])</f>
        <v>9</v>
      </c>
      <c r="O264" t="str">
        <f>TEXT(Table1[[#This Row],[Order-ID7]],"mmmm")</f>
        <v>September</v>
      </c>
      <c r="P264">
        <f>ROUNDUP(Table1[[#This Row],[month]]/3,0)</f>
        <v>3</v>
      </c>
      <c r="Q264">
        <f>ROUNDUP(MONTH(Table1[[#This Row],[Order-ID7]])/3,0)</f>
        <v>3</v>
      </c>
      <c r="R264" t="str">
        <f>"Q"&amp;ROUNDUP(Table1[[#This Row],[month]]/3,0)</f>
        <v>Q3</v>
      </c>
      <c r="S264" t="str">
        <f>"Q"&amp;ROUNDUP(Table1[[#This Row],[month]]/3,0)</f>
        <v>Q3</v>
      </c>
      <c r="T264" t="str">
        <f>"Q"&amp;ROUNDUP(MONTH(Table1[[#This Row],[Order-ID7]])/3,0)</f>
        <v>Q3</v>
      </c>
    </row>
    <row r="265" spans="5:20" x14ac:dyDescent="0.3">
      <c r="E265">
        <v>261</v>
      </c>
      <c r="F265" t="s">
        <v>31</v>
      </c>
      <c r="G265" t="s">
        <v>37</v>
      </c>
      <c r="H265" t="s">
        <v>23</v>
      </c>
      <c r="I265" s="5">
        <v>10129</v>
      </c>
      <c r="J265">
        <v>312</v>
      </c>
      <c r="K265" s="6">
        <v>45187</v>
      </c>
      <c r="L265" s="5">
        <f>Table1[[#This Row],[Order-ID5]]*Table1[[#This Row],[Order-ID6]]</f>
        <v>3160248</v>
      </c>
      <c r="M265" t="str">
        <f>TEXT(Table1[[#This Row],[Order-ID7]],"dddd")</f>
        <v>Monday</v>
      </c>
      <c r="N265">
        <f>MONTH(Table1[[#This Row],[Order-ID7]])</f>
        <v>9</v>
      </c>
      <c r="O265" t="str">
        <f>TEXT(Table1[[#This Row],[Order-ID7]],"mmmm")</f>
        <v>September</v>
      </c>
      <c r="P265">
        <f>ROUNDUP(Table1[[#This Row],[month]]/3,0)</f>
        <v>3</v>
      </c>
      <c r="Q265">
        <f>ROUNDUP(MONTH(Table1[[#This Row],[Order-ID7]])/3,0)</f>
        <v>3</v>
      </c>
      <c r="R265" t="str">
        <f>"Q"&amp;ROUNDUP(Table1[[#This Row],[month]]/3,0)</f>
        <v>Q3</v>
      </c>
      <c r="S265" t="str">
        <f>"Q"&amp;ROUNDUP(Table1[[#This Row],[month]]/3,0)</f>
        <v>Q3</v>
      </c>
      <c r="T265" t="str">
        <f>"Q"&amp;ROUNDUP(MONTH(Table1[[#This Row],[Order-ID7]])/3,0)</f>
        <v>Q3</v>
      </c>
    </row>
    <row r="266" spans="5:20" x14ac:dyDescent="0.3">
      <c r="E266">
        <v>262</v>
      </c>
      <c r="F266" t="s">
        <v>34</v>
      </c>
      <c r="G266" t="s">
        <v>43</v>
      </c>
      <c r="H266" t="s">
        <v>21</v>
      </c>
      <c r="I266" s="5">
        <v>1652</v>
      </c>
      <c r="J266">
        <v>102</v>
      </c>
      <c r="K266" s="6">
        <v>45188</v>
      </c>
      <c r="L266" s="5">
        <f>Table1[[#This Row],[Order-ID5]]*Table1[[#This Row],[Order-ID6]]</f>
        <v>168504</v>
      </c>
      <c r="M266" t="str">
        <f>TEXT(Table1[[#This Row],[Order-ID7]],"dddd")</f>
        <v>Tuesday</v>
      </c>
      <c r="N266">
        <f>MONTH(Table1[[#This Row],[Order-ID7]])</f>
        <v>9</v>
      </c>
      <c r="O266" t="str">
        <f>TEXT(Table1[[#This Row],[Order-ID7]],"mmmm")</f>
        <v>September</v>
      </c>
      <c r="P266">
        <f>ROUNDUP(Table1[[#This Row],[month]]/3,0)</f>
        <v>3</v>
      </c>
      <c r="Q266">
        <f>ROUNDUP(MONTH(Table1[[#This Row],[Order-ID7]])/3,0)</f>
        <v>3</v>
      </c>
      <c r="R266" t="str">
        <f>"Q"&amp;ROUNDUP(Table1[[#This Row],[month]]/3,0)</f>
        <v>Q3</v>
      </c>
      <c r="S266" t="str">
        <f>"Q"&amp;ROUNDUP(Table1[[#This Row],[month]]/3,0)</f>
        <v>Q3</v>
      </c>
      <c r="T266" t="str">
        <f>"Q"&amp;ROUNDUP(MONTH(Table1[[#This Row],[Order-ID7]])/3,0)</f>
        <v>Q3</v>
      </c>
    </row>
    <row r="267" spans="5:20" x14ac:dyDescent="0.3">
      <c r="E267">
        <v>263</v>
      </c>
      <c r="F267" t="s">
        <v>29</v>
      </c>
      <c r="G267" t="s">
        <v>37</v>
      </c>
      <c r="H267" t="s">
        <v>14</v>
      </c>
      <c r="I267" s="5">
        <v>6433</v>
      </c>
      <c r="J267">
        <v>78</v>
      </c>
      <c r="K267" s="6">
        <v>45189</v>
      </c>
      <c r="L267" s="5">
        <f>Table1[[#This Row],[Order-ID5]]*Table1[[#This Row],[Order-ID6]]</f>
        <v>501774</v>
      </c>
      <c r="M267" t="str">
        <f>TEXT(Table1[[#This Row],[Order-ID7]],"dddd")</f>
        <v>Wednesday</v>
      </c>
      <c r="N267">
        <f>MONTH(Table1[[#This Row],[Order-ID7]])</f>
        <v>9</v>
      </c>
      <c r="O267" t="str">
        <f>TEXT(Table1[[#This Row],[Order-ID7]],"mmmm")</f>
        <v>September</v>
      </c>
      <c r="P267">
        <f>ROUNDUP(Table1[[#This Row],[month]]/3,0)</f>
        <v>3</v>
      </c>
      <c r="Q267">
        <f>ROUNDUP(MONTH(Table1[[#This Row],[Order-ID7]])/3,0)</f>
        <v>3</v>
      </c>
      <c r="R267" t="str">
        <f>"Q"&amp;ROUNDUP(Table1[[#This Row],[month]]/3,0)</f>
        <v>Q3</v>
      </c>
      <c r="S267" t="str">
        <f>"Q"&amp;ROUNDUP(Table1[[#This Row],[month]]/3,0)</f>
        <v>Q3</v>
      </c>
      <c r="T267" t="str">
        <f>"Q"&amp;ROUNDUP(MONTH(Table1[[#This Row],[Order-ID7]])/3,0)</f>
        <v>Q3</v>
      </c>
    </row>
    <row r="268" spans="5:20" x14ac:dyDescent="0.3">
      <c r="E268">
        <v>264</v>
      </c>
      <c r="F268" t="s">
        <v>34</v>
      </c>
      <c r="G268" t="s">
        <v>39</v>
      </c>
      <c r="H268" t="s">
        <v>16</v>
      </c>
      <c r="I268" s="5">
        <v>2212</v>
      </c>
      <c r="J268">
        <v>117</v>
      </c>
      <c r="K268" s="6">
        <v>45190</v>
      </c>
      <c r="L268" s="5">
        <f>Table1[[#This Row],[Order-ID5]]*Table1[[#This Row],[Order-ID6]]</f>
        <v>258804</v>
      </c>
      <c r="M268" t="str">
        <f>TEXT(Table1[[#This Row],[Order-ID7]],"dddd")</f>
        <v>Thursday</v>
      </c>
      <c r="N268">
        <f>MONTH(Table1[[#This Row],[Order-ID7]])</f>
        <v>9</v>
      </c>
      <c r="O268" t="str">
        <f>TEXT(Table1[[#This Row],[Order-ID7]],"mmmm")</f>
        <v>September</v>
      </c>
      <c r="P268">
        <f>ROUNDUP(Table1[[#This Row],[month]]/3,0)</f>
        <v>3</v>
      </c>
      <c r="Q268">
        <f>ROUNDUP(MONTH(Table1[[#This Row],[Order-ID7]])/3,0)</f>
        <v>3</v>
      </c>
      <c r="R268" t="str">
        <f>"Q"&amp;ROUNDUP(Table1[[#This Row],[month]]/3,0)</f>
        <v>Q3</v>
      </c>
      <c r="S268" t="str">
        <f>"Q"&amp;ROUNDUP(Table1[[#This Row],[month]]/3,0)</f>
        <v>Q3</v>
      </c>
      <c r="T268" t="str">
        <f>"Q"&amp;ROUNDUP(MONTH(Table1[[#This Row],[Order-ID7]])/3,0)</f>
        <v>Q3</v>
      </c>
    </row>
    <row r="269" spans="5:20" x14ac:dyDescent="0.3">
      <c r="E269">
        <v>265</v>
      </c>
      <c r="F269" t="s">
        <v>30</v>
      </c>
      <c r="G269" t="s">
        <v>45</v>
      </c>
      <c r="H269" t="s">
        <v>12</v>
      </c>
      <c r="I269" s="5">
        <v>609</v>
      </c>
      <c r="J269">
        <v>99</v>
      </c>
      <c r="K269" s="6">
        <v>45191</v>
      </c>
      <c r="L269" s="5">
        <f>Table1[[#This Row],[Order-ID5]]*Table1[[#This Row],[Order-ID6]]</f>
        <v>60291</v>
      </c>
      <c r="M269" t="str">
        <f>TEXT(Table1[[#This Row],[Order-ID7]],"dddd")</f>
        <v>Friday</v>
      </c>
      <c r="N269">
        <f>MONTH(Table1[[#This Row],[Order-ID7]])</f>
        <v>9</v>
      </c>
      <c r="O269" t="str">
        <f>TEXT(Table1[[#This Row],[Order-ID7]],"mmmm")</f>
        <v>September</v>
      </c>
      <c r="P269">
        <f>ROUNDUP(Table1[[#This Row],[month]]/3,0)</f>
        <v>3</v>
      </c>
      <c r="Q269">
        <f>ROUNDUP(MONTH(Table1[[#This Row],[Order-ID7]])/3,0)</f>
        <v>3</v>
      </c>
      <c r="R269" t="str">
        <f>"Q"&amp;ROUNDUP(Table1[[#This Row],[month]]/3,0)</f>
        <v>Q3</v>
      </c>
      <c r="S269" t="str">
        <f>"Q"&amp;ROUNDUP(Table1[[#This Row],[month]]/3,0)</f>
        <v>Q3</v>
      </c>
      <c r="T269" t="str">
        <f>"Q"&amp;ROUNDUP(MONTH(Table1[[#This Row],[Order-ID7]])/3,0)</f>
        <v>Q3</v>
      </c>
    </row>
    <row r="270" spans="5:20" x14ac:dyDescent="0.3">
      <c r="E270">
        <v>266</v>
      </c>
      <c r="F270" t="s">
        <v>36</v>
      </c>
      <c r="G270" t="s">
        <v>45</v>
      </c>
      <c r="H270" t="s">
        <v>17</v>
      </c>
      <c r="I270" s="5">
        <v>1638</v>
      </c>
      <c r="J270">
        <v>48</v>
      </c>
      <c r="K270" s="6">
        <v>45192</v>
      </c>
      <c r="L270" s="5">
        <f>Table1[[#This Row],[Order-ID5]]*Table1[[#This Row],[Order-ID6]]</f>
        <v>78624</v>
      </c>
      <c r="M270" t="str">
        <f>TEXT(Table1[[#This Row],[Order-ID7]],"dddd")</f>
        <v>Saturday</v>
      </c>
      <c r="N270">
        <f>MONTH(Table1[[#This Row],[Order-ID7]])</f>
        <v>9</v>
      </c>
      <c r="O270" t="str">
        <f>TEXT(Table1[[#This Row],[Order-ID7]],"mmmm")</f>
        <v>September</v>
      </c>
      <c r="P270">
        <f>ROUNDUP(Table1[[#This Row],[month]]/3,0)</f>
        <v>3</v>
      </c>
      <c r="Q270">
        <f>ROUNDUP(MONTH(Table1[[#This Row],[Order-ID7]])/3,0)</f>
        <v>3</v>
      </c>
      <c r="R270" t="str">
        <f>"Q"&amp;ROUNDUP(Table1[[#This Row],[month]]/3,0)</f>
        <v>Q3</v>
      </c>
      <c r="S270" t="str">
        <f>"Q"&amp;ROUNDUP(Table1[[#This Row],[month]]/3,0)</f>
        <v>Q3</v>
      </c>
      <c r="T270" t="str">
        <f>"Q"&amp;ROUNDUP(MONTH(Table1[[#This Row],[Order-ID7]])/3,0)</f>
        <v>Q3</v>
      </c>
    </row>
    <row r="271" spans="5:20" x14ac:dyDescent="0.3">
      <c r="E271">
        <v>267</v>
      </c>
      <c r="F271" t="s">
        <v>31</v>
      </c>
      <c r="G271" t="s">
        <v>39</v>
      </c>
      <c r="H271" t="s">
        <v>8</v>
      </c>
      <c r="I271" s="5">
        <v>3829</v>
      </c>
      <c r="J271">
        <v>24</v>
      </c>
      <c r="K271" s="6">
        <v>45193</v>
      </c>
      <c r="L271" s="5">
        <f>Table1[[#This Row],[Order-ID5]]*Table1[[#This Row],[Order-ID6]]</f>
        <v>91896</v>
      </c>
      <c r="M271" t="str">
        <f>TEXT(Table1[[#This Row],[Order-ID7]],"dddd")</f>
        <v>Sunday</v>
      </c>
      <c r="N271">
        <f>MONTH(Table1[[#This Row],[Order-ID7]])</f>
        <v>9</v>
      </c>
      <c r="O271" t="str">
        <f>TEXT(Table1[[#This Row],[Order-ID7]],"mmmm")</f>
        <v>September</v>
      </c>
      <c r="P271">
        <f>ROUNDUP(Table1[[#This Row],[month]]/3,0)</f>
        <v>3</v>
      </c>
      <c r="Q271">
        <f>ROUNDUP(MONTH(Table1[[#This Row],[Order-ID7]])/3,0)</f>
        <v>3</v>
      </c>
      <c r="R271" t="str">
        <f>"Q"&amp;ROUNDUP(Table1[[#This Row],[month]]/3,0)</f>
        <v>Q3</v>
      </c>
      <c r="S271" t="str">
        <f>"Q"&amp;ROUNDUP(Table1[[#This Row],[month]]/3,0)</f>
        <v>Q3</v>
      </c>
      <c r="T271" t="str">
        <f>"Q"&amp;ROUNDUP(MONTH(Table1[[#This Row],[Order-ID7]])/3,0)</f>
        <v>Q3</v>
      </c>
    </row>
    <row r="272" spans="5:20" x14ac:dyDescent="0.3">
      <c r="E272">
        <v>268</v>
      </c>
      <c r="F272" t="s">
        <v>36</v>
      </c>
      <c r="G272" t="s">
        <v>43</v>
      </c>
      <c r="H272" t="s">
        <v>8</v>
      </c>
      <c r="I272" s="5">
        <v>5775</v>
      </c>
      <c r="J272">
        <v>42</v>
      </c>
      <c r="K272" s="6">
        <v>45194</v>
      </c>
      <c r="L272" s="5">
        <f>Table1[[#This Row],[Order-ID5]]*Table1[[#This Row],[Order-ID6]]</f>
        <v>242550</v>
      </c>
      <c r="M272" t="str">
        <f>TEXT(Table1[[#This Row],[Order-ID7]],"dddd")</f>
        <v>Monday</v>
      </c>
      <c r="N272">
        <f>MONTH(Table1[[#This Row],[Order-ID7]])</f>
        <v>9</v>
      </c>
      <c r="O272" t="str">
        <f>TEXT(Table1[[#This Row],[Order-ID7]],"mmmm")</f>
        <v>September</v>
      </c>
      <c r="P272">
        <f>ROUNDUP(Table1[[#This Row],[month]]/3,0)</f>
        <v>3</v>
      </c>
      <c r="Q272">
        <f>ROUNDUP(MONTH(Table1[[#This Row],[Order-ID7]])/3,0)</f>
        <v>3</v>
      </c>
      <c r="R272" t="str">
        <f>"Q"&amp;ROUNDUP(Table1[[#This Row],[month]]/3,0)</f>
        <v>Q3</v>
      </c>
      <c r="S272" t="str">
        <f>"Q"&amp;ROUNDUP(Table1[[#This Row],[month]]/3,0)</f>
        <v>Q3</v>
      </c>
      <c r="T272" t="str">
        <f>"Q"&amp;ROUNDUP(MONTH(Table1[[#This Row],[Order-ID7]])/3,0)</f>
        <v>Q3</v>
      </c>
    </row>
    <row r="273" spans="5:20" x14ac:dyDescent="0.3">
      <c r="E273">
        <v>269</v>
      </c>
      <c r="F273" t="s">
        <v>32</v>
      </c>
      <c r="G273" t="s">
        <v>45</v>
      </c>
      <c r="H273" t="s">
        <v>13</v>
      </c>
      <c r="I273" s="5">
        <v>1071</v>
      </c>
      <c r="J273">
        <v>270</v>
      </c>
      <c r="K273" s="6">
        <v>45195</v>
      </c>
      <c r="L273" s="5">
        <f>Table1[[#This Row],[Order-ID5]]*Table1[[#This Row],[Order-ID6]]</f>
        <v>289170</v>
      </c>
      <c r="M273" t="str">
        <f>TEXT(Table1[[#This Row],[Order-ID7]],"dddd")</f>
        <v>Tuesday</v>
      </c>
      <c r="N273">
        <f>MONTH(Table1[[#This Row],[Order-ID7]])</f>
        <v>9</v>
      </c>
      <c r="O273" t="str">
        <f>TEXT(Table1[[#This Row],[Order-ID7]],"mmmm")</f>
        <v>September</v>
      </c>
      <c r="P273">
        <f>ROUNDUP(Table1[[#This Row],[month]]/3,0)</f>
        <v>3</v>
      </c>
      <c r="Q273">
        <f>ROUNDUP(MONTH(Table1[[#This Row],[Order-ID7]])/3,0)</f>
        <v>3</v>
      </c>
      <c r="R273" t="str">
        <f>"Q"&amp;ROUNDUP(Table1[[#This Row],[month]]/3,0)</f>
        <v>Q3</v>
      </c>
      <c r="S273" t="str">
        <f>"Q"&amp;ROUNDUP(Table1[[#This Row],[month]]/3,0)</f>
        <v>Q3</v>
      </c>
      <c r="T273" t="str">
        <f>"Q"&amp;ROUNDUP(MONTH(Table1[[#This Row],[Order-ID7]])/3,0)</f>
        <v>Q3</v>
      </c>
    </row>
    <row r="274" spans="5:20" x14ac:dyDescent="0.3">
      <c r="E274">
        <v>270</v>
      </c>
      <c r="F274" t="s">
        <v>29</v>
      </c>
      <c r="G274" t="s">
        <v>38</v>
      </c>
      <c r="H274" t="s">
        <v>16</v>
      </c>
      <c r="I274" s="5">
        <v>5019</v>
      </c>
      <c r="J274">
        <v>150</v>
      </c>
      <c r="K274" s="6">
        <v>45196</v>
      </c>
      <c r="L274" s="5">
        <f>Table1[[#This Row],[Order-ID5]]*Table1[[#This Row],[Order-ID6]]</f>
        <v>752850</v>
      </c>
      <c r="M274" t="str">
        <f>TEXT(Table1[[#This Row],[Order-ID7]],"dddd")</f>
        <v>Wednesday</v>
      </c>
      <c r="N274">
        <f>MONTH(Table1[[#This Row],[Order-ID7]])</f>
        <v>9</v>
      </c>
      <c r="O274" t="str">
        <f>TEXT(Table1[[#This Row],[Order-ID7]],"mmmm")</f>
        <v>September</v>
      </c>
      <c r="P274">
        <f>ROUNDUP(Table1[[#This Row],[month]]/3,0)</f>
        <v>3</v>
      </c>
      <c r="Q274">
        <f>ROUNDUP(MONTH(Table1[[#This Row],[Order-ID7]])/3,0)</f>
        <v>3</v>
      </c>
      <c r="R274" t="str">
        <f>"Q"&amp;ROUNDUP(Table1[[#This Row],[month]]/3,0)</f>
        <v>Q3</v>
      </c>
      <c r="S274" t="str">
        <f>"Q"&amp;ROUNDUP(Table1[[#This Row],[month]]/3,0)</f>
        <v>Q3</v>
      </c>
      <c r="T274" t="str">
        <f>"Q"&amp;ROUNDUP(MONTH(Table1[[#This Row],[Order-ID7]])/3,0)</f>
        <v>Q3</v>
      </c>
    </row>
    <row r="275" spans="5:20" x14ac:dyDescent="0.3">
      <c r="E275">
        <v>271</v>
      </c>
      <c r="F275" t="s">
        <v>28</v>
      </c>
      <c r="G275" t="s">
        <v>40</v>
      </c>
      <c r="H275" t="s">
        <v>8</v>
      </c>
      <c r="I275" s="5">
        <v>2863</v>
      </c>
      <c r="J275">
        <v>42</v>
      </c>
      <c r="K275" s="6">
        <v>45197</v>
      </c>
      <c r="L275" s="5">
        <f>Table1[[#This Row],[Order-ID5]]*Table1[[#This Row],[Order-ID6]]</f>
        <v>120246</v>
      </c>
      <c r="M275" t="str">
        <f>TEXT(Table1[[#This Row],[Order-ID7]],"dddd")</f>
        <v>Thursday</v>
      </c>
      <c r="N275">
        <f>MONTH(Table1[[#This Row],[Order-ID7]])</f>
        <v>9</v>
      </c>
      <c r="O275" t="str">
        <f>TEXT(Table1[[#This Row],[Order-ID7]],"mmmm")</f>
        <v>September</v>
      </c>
      <c r="P275">
        <f>ROUNDUP(Table1[[#This Row],[month]]/3,0)</f>
        <v>3</v>
      </c>
      <c r="Q275">
        <f>ROUNDUP(MONTH(Table1[[#This Row],[Order-ID7]])/3,0)</f>
        <v>3</v>
      </c>
      <c r="R275" t="str">
        <f>"Q"&amp;ROUNDUP(Table1[[#This Row],[month]]/3,0)</f>
        <v>Q3</v>
      </c>
      <c r="S275" t="str">
        <f>"Q"&amp;ROUNDUP(Table1[[#This Row],[month]]/3,0)</f>
        <v>Q3</v>
      </c>
      <c r="T275" t="str">
        <f>"Q"&amp;ROUNDUP(MONTH(Table1[[#This Row],[Order-ID7]])/3,0)</f>
        <v>Q3</v>
      </c>
    </row>
    <row r="276" spans="5:20" x14ac:dyDescent="0.3">
      <c r="E276">
        <v>272</v>
      </c>
      <c r="F276" t="s">
        <v>36</v>
      </c>
      <c r="G276" t="s">
        <v>45</v>
      </c>
      <c r="H276" t="s">
        <v>22</v>
      </c>
      <c r="I276" s="5">
        <v>1617</v>
      </c>
      <c r="J276">
        <v>126</v>
      </c>
      <c r="K276" s="6">
        <v>45198</v>
      </c>
      <c r="L276" s="5">
        <f>Table1[[#This Row],[Order-ID5]]*Table1[[#This Row],[Order-ID6]]</f>
        <v>203742</v>
      </c>
      <c r="M276" t="str">
        <f>TEXT(Table1[[#This Row],[Order-ID7]],"dddd")</f>
        <v>Friday</v>
      </c>
      <c r="N276">
        <f>MONTH(Table1[[#This Row],[Order-ID7]])</f>
        <v>9</v>
      </c>
      <c r="O276" t="str">
        <f>TEXT(Table1[[#This Row],[Order-ID7]],"mmmm")</f>
        <v>September</v>
      </c>
      <c r="P276">
        <f>ROUNDUP(Table1[[#This Row],[month]]/3,0)</f>
        <v>3</v>
      </c>
      <c r="Q276">
        <f>ROUNDUP(MONTH(Table1[[#This Row],[Order-ID7]])/3,0)</f>
        <v>3</v>
      </c>
      <c r="R276" t="str">
        <f>"Q"&amp;ROUNDUP(Table1[[#This Row],[month]]/3,0)</f>
        <v>Q3</v>
      </c>
      <c r="S276" t="str">
        <f>"Q"&amp;ROUNDUP(Table1[[#This Row],[month]]/3,0)</f>
        <v>Q3</v>
      </c>
      <c r="T276" t="str">
        <f>"Q"&amp;ROUNDUP(MONTH(Table1[[#This Row],[Order-ID7]])/3,0)</f>
        <v>Q3</v>
      </c>
    </row>
    <row r="277" spans="5:20" x14ac:dyDescent="0.3">
      <c r="E277">
        <v>273</v>
      </c>
      <c r="F277" t="s">
        <v>32</v>
      </c>
      <c r="G277" t="s">
        <v>40</v>
      </c>
      <c r="H277" t="s">
        <v>19</v>
      </c>
      <c r="I277" s="5">
        <v>6818</v>
      </c>
      <c r="J277">
        <v>6</v>
      </c>
      <c r="K277" s="6">
        <v>45199</v>
      </c>
      <c r="L277" s="5">
        <f>Table1[[#This Row],[Order-ID5]]*Table1[[#This Row],[Order-ID6]]</f>
        <v>40908</v>
      </c>
      <c r="M277" t="str">
        <f>TEXT(Table1[[#This Row],[Order-ID7]],"dddd")</f>
        <v>Saturday</v>
      </c>
      <c r="N277">
        <f>MONTH(Table1[[#This Row],[Order-ID7]])</f>
        <v>9</v>
      </c>
      <c r="O277" t="str">
        <f>TEXT(Table1[[#This Row],[Order-ID7]],"mmmm")</f>
        <v>September</v>
      </c>
      <c r="P277">
        <f>ROUNDUP(Table1[[#This Row],[month]]/3,0)</f>
        <v>3</v>
      </c>
      <c r="Q277">
        <f>ROUNDUP(MONTH(Table1[[#This Row],[Order-ID7]])/3,0)</f>
        <v>3</v>
      </c>
      <c r="R277" t="str">
        <f>"Q"&amp;ROUNDUP(Table1[[#This Row],[month]]/3,0)</f>
        <v>Q3</v>
      </c>
      <c r="S277" t="str">
        <f>"Q"&amp;ROUNDUP(Table1[[#This Row],[month]]/3,0)</f>
        <v>Q3</v>
      </c>
      <c r="T277" t="str">
        <f>"Q"&amp;ROUNDUP(MONTH(Table1[[#This Row],[Order-ID7]])/3,0)</f>
        <v>Q3</v>
      </c>
    </row>
    <row r="278" spans="5:20" x14ac:dyDescent="0.3">
      <c r="E278">
        <v>274</v>
      </c>
      <c r="F278" t="s">
        <v>34</v>
      </c>
      <c r="G278" t="s">
        <v>45</v>
      </c>
      <c r="H278" t="s">
        <v>8</v>
      </c>
      <c r="I278" s="5">
        <v>6657</v>
      </c>
      <c r="J278">
        <v>276</v>
      </c>
      <c r="K278" s="6">
        <v>45200</v>
      </c>
      <c r="L278" s="5">
        <f>Table1[[#This Row],[Order-ID5]]*Table1[[#This Row],[Order-ID6]]</f>
        <v>1837332</v>
      </c>
      <c r="M278" t="str">
        <f>TEXT(Table1[[#This Row],[Order-ID7]],"dddd")</f>
        <v>Sunday</v>
      </c>
      <c r="N278">
        <f>MONTH(Table1[[#This Row],[Order-ID7]])</f>
        <v>10</v>
      </c>
      <c r="O278" t="str">
        <f>TEXT(Table1[[#This Row],[Order-ID7]],"mmmm")</f>
        <v>October</v>
      </c>
      <c r="P278">
        <f>ROUNDUP(Table1[[#This Row],[month]]/3,0)</f>
        <v>4</v>
      </c>
      <c r="Q278">
        <f>ROUNDUP(MONTH(Table1[[#This Row],[Order-ID7]])/3,0)</f>
        <v>4</v>
      </c>
      <c r="R278" t="str">
        <f>"Q"&amp;ROUNDUP(Table1[[#This Row],[month]]/3,0)</f>
        <v>Q4</v>
      </c>
      <c r="S278" t="str">
        <f>"Q"&amp;ROUNDUP(Table1[[#This Row],[month]]/3,0)</f>
        <v>Q4</v>
      </c>
      <c r="T278" t="str">
        <f>"Q"&amp;ROUNDUP(MONTH(Table1[[#This Row],[Order-ID7]])/3,0)</f>
        <v>Q4</v>
      </c>
    </row>
    <row r="279" spans="5:20" x14ac:dyDescent="0.3">
      <c r="E279">
        <v>275</v>
      </c>
      <c r="F279" t="s">
        <v>34</v>
      </c>
      <c r="G279" t="s">
        <v>39</v>
      </c>
      <c r="H279" t="s">
        <v>10</v>
      </c>
      <c r="I279" s="5">
        <v>2919</v>
      </c>
      <c r="J279">
        <v>93</v>
      </c>
      <c r="K279" s="6">
        <v>45201</v>
      </c>
      <c r="L279" s="5">
        <f>Table1[[#This Row],[Order-ID5]]*Table1[[#This Row],[Order-ID6]]</f>
        <v>271467</v>
      </c>
      <c r="M279" t="str">
        <f>TEXT(Table1[[#This Row],[Order-ID7]],"dddd")</f>
        <v>Monday</v>
      </c>
      <c r="N279">
        <f>MONTH(Table1[[#This Row],[Order-ID7]])</f>
        <v>10</v>
      </c>
      <c r="O279" t="str">
        <f>TEXT(Table1[[#This Row],[Order-ID7]],"mmmm")</f>
        <v>October</v>
      </c>
      <c r="P279">
        <f>ROUNDUP(Table1[[#This Row],[month]]/3,0)</f>
        <v>4</v>
      </c>
      <c r="Q279">
        <f>ROUNDUP(MONTH(Table1[[#This Row],[Order-ID7]])/3,0)</f>
        <v>4</v>
      </c>
      <c r="R279" t="str">
        <f>"Q"&amp;ROUNDUP(Table1[[#This Row],[month]]/3,0)</f>
        <v>Q4</v>
      </c>
      <c r="S279" t="str">
        <f>"Q"&amp;ROUNDUP(Table1[[#This Row],[month]]/3,0)</f>
        <v>Q4</v>
      </c>
      <c r="T279" t="str">
        <f>"Q"&amp;ROUNDUP(MONTH(Table1[[#This Row],[Order-ID7]])/3,0)</f>
        <v>Q4</v>
      </c>
    </row>
    <row r="280" spans="5:20" x14ac:dyDescent="0.3">
      <c r="E280">
        <v>276</v>
      </c>
      <c r="F280" t="s">
        <v>28</v>
      </c>
      <c r="G280" t="s">
        <v>38</v>
      </c>
      <c r="H280" t="s">
        <v>24</v>
      </c>
      <c r="I280" s="5">
        <v>3094</v>
      </c>
      <c r="J280">
        <v>246</v>
      </c>
      <c r="K280" s="6">
        <v>45202</v>
      </c>
      <c r="L280" s="5">
        <f>Table1[[#This Row],[Order-ID5]]*Table1[[#This Row],[Order-ID6]]</f>
        <v>761124</v>
      </c>
      <c r="M280" t="str">
        <f>TEXT(Table1[[#This Row],[Order-ID7]],"dddd")</f>
        <v>Tuesday</v>
      </c>
      <c r="N280">
        <f>MONTH(Table1[[#This Row],[Order-ID7]])</f>
        <v>10</v>
      </c>
      <c r="O280" t="str">
        <f>TEXT(Table1[[#This Row],[Order-ID7]],"mmmm")</f>
        <v>October</v>
      </c>
      <c r="P280">
        <f>ROUNDUP(Table1[[#This Row],[month]]/3,0)</f>
        <v>4</v>
      </c>
      <c r="Q280">
        <f>ROUNDUP(MONTH(Table1[[#This Row],[Order-ID7]])/3,0)</f>
        <v>4</v>
      </c>
      <c r="R280" t="str">
        <f>"Q"&amp;ROUNDUP(Table1[[#This Row],[month]]/3,0)</f>
        <v>Q4</v>
      </c>
      <c r="S280" t="str">
        <f>"Q"&amp;ROUNDUP(Table1[[#This Row],[month]]/3,0)</f>
        <v>Q4</v>
      </c>
      <c r="T280" t="str">
        <f>"Q"&amp;ROUNDUP(MONTH(Table1[[#This Row],[Order-ID7]])/3,0)</f>
        <v>Q4</v>
      </c>
    </row>
    <row r="281" spans="5:20" x14ac:dyDescent="0.3">
      <c r="E281">
        <v>277</v>
      </c>
      <c r="F281" t="s">
        <v>32</v>
      </c>
      <c r="G281" t="s">
        <v>43</v>
      </c>
      <c r="H281" t="s">
        <v>17</v>
      </c>
      <c r="I281" s="5">
        <v>2989</v>
      </c>
      <c r="J281">
        <v>3</v>
      </c>
      <c r="K281" s="6">
        <v>45203</v>
      </c>
      <c r="L281" s="5">
        <f>Table1[[#This Row],[Order-ID5]]*Table1[[#This Row],[Order-ID6]]</f>
        <v>8967</v>
      </c>
      <c r="M281" t="str">
        <f>TEXT(Table1[[#This Row],[Order-ID7]],"dddd")</f>
        <v>Wednesday</v>
      </c>
      <c r="N281">
        <f>MONTH(Table1[[#This Row],[Order-ID7]])</f>
        <v>10</v>
      </c>
      <c r="O281" t="str">
        <f>TEXT(Table1[[#This Row],[Order-ID7]],"mmmm")</f>
        <v>October</v>
      </c>
      <c r="P281">
        <f>ROUNDUP(Table1[[#This Row],[month]]/3,0)</f>
        <v>4</v>
      </c>
      <c r="Q281">
        <f>ROUNDUP(MONTH(Table1[[#This Row],[Order-ID7]])/3,0)</f>
        <v>4</v>
      </c>
      <c r="R281" t="str">
        <f>"Q"&amp;ROUNDUP(Table1[[#This Row],[month]]/3,0)</f>
        <v>Q4</v>
      </c>
      <c r="S281" t="str">
        <f>"Q"&amp;ROUNDUP(Table1[[#This Row],[month]]/3,0)</f>
        <v>Q4</v>
      </c>
      <c r="T281" t="str">
        <f>"Q"&amp;ROUNDUP(MONTH(Table1[[#This Row],[Order-ID7]])/3,0)</f>
        <v>Q4</v>
      </c>
    </row>
    <row r="282" spans="5:20" x14ac:dyDescent="0.3">
      <c r="E282">
        <v>278</v>
      </c>
      <c r="F282" t="s">
        <v>29</v>
      </c>
      <c r="G282" t="s">
        <v>37</v>
      </c>
      <c r="H282" t="s">
        <v>20</v>
      </c>
      <c r="I282" s="5">
        <v>2268</v>
      </c>
      <c r="J282">
        <v>63</v>
      </c>
      <c r="K282" s="6">
        <v>45204</v>
      </c>
      <c r="L282" s="5">
        <f>Table1[[#This Row],[Order-ID5]]*Table1[[#This Row],[Order-ID6]]</f>
        <v>142884</v>
      </c>
      <c r="M282" t="str">
        <f>TEXT(Table1[[#This Row],[Order-ID7]],"dddd")</f>
        <v>Thursday</v>
      </c>
      <c r="N282">
        <f>MONTH(Table1[[#This Row],[Order-ID7]])</f>
        <v>10</v>
      </c>
      <c r="O282" t="str">
        <f>TEXT(Table1[[#This Row],[Order-ID7]],"mmmm")</f>
        <v>October</v>
      </c>
      <c r="P282">
        <f>ROUNDUP(Table1[[#This Row],[month]]/3,0)</f>
        <v>4</v>
      </c>
      <c r="Q282">
        <f>ROUNDUP(MONTH(Table1[[#This Row],[Order-ID7]])/3,0)</f>
        <v>4</v>
      </c>
      <c r="R282" t="str">
        <f>"Q"&amp;ROUNDUP(Table1[[#This Row],[month]]/3,0)</f>
        <v>Q4</v>
      </c>
      <c r="S282" t="str">
        <f>"Q"&amp;ROUNDUP(Table1[[#This Row],[month]]/3,0)</f>
        <v>Q4</v>
      </c>
      <c r="T282" t="str">
        <f>"Q"&amp;ROUNDUP(MONTH(Table1[[#This Row],[Order-ID7]])/3,0)</f>
        <v>Q4</v>
      </c>
    </row>
    <row r="283" spans="5:20" x14ac:dyDescent="0.3">
      <c r="E283">
        <v>279</v>
      </c>
      <c r="F283" t="s">
        <v>33</v>
      </c>
      <c r="G283" t="s">
        <v>45</v>
      </c>
      <c r="H283" t="s">
        <v>24</v>
      </c>
      <c r="I283" s="5">
        <v>4753</v>
      </c>
      <c r="J283">
        <v>246</v>
      </c>
      <c r="K283" s="6">
        <v>45205</v>
      </c>
      <c r="L283" s="5">
        <f>Table1[[#This Row],[Order-ID5]]*Table1[[#This Row],[Order-ID6]]</f>
        <v>1169238</v>
      </c>
      <c r="M283" t="str">
        <f>TEXT(Table1[[#This Row],[Order-ID7]],"dddd")</f>
        <v>Friday</v>
      </c>
      <c r="N283">
        <f>MONTH(Table1[[#This Row],[Order-ID7]])</f>
        <v>10</v>
      </c>
      <c r="O283" t="str">
        <f>TEXT(Table1[[#This Row],[Order-ID7]],"mmmm")</f>
        <v>October</v>
      </c>
      <c r="P283">
        <f>ROUNDUP(Table1[[#This Row],[month]]/3,0)</f>
        <v>4</v>
      </c>
      <c r="Q283">
        <f>ROUNDUP(MONTH(Table1[[#This Row],[Order-ID7]])/3,0)</f>
        <v>4</v>
      </c>
      <c r="R283" t="str">
        <f>"Q"&amp;ROUNDUP(Table1[[#This Row],[month]]/3,0)</f>
        <v>Q4</v>
      </c>
      <c r="S283" t="str">
        <f>"Q"&amp;ROUNDUP(Table1[[#This Row],[month]]/3,0)</f>
        <v>Q4</v>
      </c>
      <c r="T283" t="str">
        <f>"Q"&amp;ROUNDUP(MONTH(Table1[[#This Row],[Order-ID7]])/3,0)</f>
        <v>Q4</v>
      </c>
    </row>
    <row r="284" spans="5:20" x14ac:dyDescent="0.3">
      <c r="E284">
        <v>280</v>
      </c>
      <c r="F284" t="s">
        <v>28</v>
      </c>
      <c r="G284" t="s">
        <v>39</v>
      </c>
      <c r="H284" t="s">
        <v>12</v>
      </c>
      <c r="I284" s="5">
        <v>7511</v>
      </c>
      <c r="J284">
        <v>120</v>
      </c>
      <c r="K284" s="6">
        <v>45206</v>
      </c>
      <c r="L284" s="5">
        <f>Table1[[#This Row],[Order-ID5]]*Table1[[#This Row],[Order-ID6]]</f>
        <v>901320</v>
      </c>
      <c r="M284" t="str">
        <f>TEXT(Table1[[#This Row],[Order-ID7]],"dddd")</f>
        <v>Saturday</v>
      </c>
      <c r="N284">
        <f>MONTH(Table1[[#This Row],[Order-ID7]])</f>
        <v>10</v>
      </c>
      <c r="O284" t="str">
        <f>TEXT(Table1[[#This Row],[Order-ID7]],"mmmm")</f>
        <v>October</v>
      </c>
      <c r="P284">
        <f>ROUNDUP(Table1[[#This Row],[month]]/3,0)</f>
        <v>4</v>
      </c>
      <c r="Q284">
        <f>ROUNDUP(MONTH(Table1[[#This Row],[Order-ID7]])/3,0)</f>
        <v>4</v>
      </c>
      <c r="R284" t="str">
        <f>"Q"&amp;ROUNDUP(Table1[[#This Row],[month]]/3,0)</f>
        <v>Q4</v>
      </c>
      <c r="S284" t="str">
        <f>"Q"&amp;ROUNDUP(Table1[[#This Row],[month]]/3,0)</f>
        <v>Q4</v>
      </c>
      <c r="T284" t="str">
        <f>"Q"&amp;ROUNDUP(MONTH(Table1[[#This Row],[Order-ID7]])/3,0)</f>
        <v>Q4</v>
      </c>
    </row>
    <row r="285" spans="5:20" x14ac:dyDescent="0.3">
      <c r="E285">
        <v>281</v>
      </c>
      <c r="F285" t="s">
        <v>28</v>
      </c>
      <c r="G285" t="s">
        <v>37</v>
      </c>
      <c r="H285" t="s">
        <v>24</v>
      </c>
      <c r="I285" s="5">
        <v>4326</v>
      </c>
      <c r="J285">
        <v>348</v>
      </c>
      <c r="K285" s="6">
        <v>45207</v>
      </c>
      <c r="L285" s="5">
        <f>Table1[[#This Row],[Order-ID5]]*Table1[[#This Row],[Order-ID6]]</f>
        <v>1505448</v>
      </c>
      <c r="M285" t="str">
        <f>TEXT(Table1[[#This Row],[Order-ID7]],"dddd")</f>
        <v>Sunday</v>
      </c>
      <c r="N285">
        <f>MONTH(Table1[[#This Row],[Order-ID7]])</f>
        <v>10</v>
      </c>
      <c r="O285" t="str">
        <f>TEXT(Table1[[#This Row],[Order-ID7]],"mmmm")</f>
        <v>October</v>
      </c>
      <c r="P285">
        <f>ROUNDUP(Table1[[#This Row],[month]]/3,0)</f>
        <v>4</v>
      </c>
      <c r="Q285">
        <f>ROUNDUP(MONTH(Table1[[#This Row],[Order-ID7]])/3,0)</f>
        <v>4</v>
      </c>
      <c r="R285" t="str">
        <f>"Q"&amp;ROUNDUP(Table1[[#This Row],[month]]/3,0)</f>
        <v>Q4</v>
      </c>
      <c r="S285" t="str">
        <f>"Q"&amp;ROUNDUP(Table1[[#This Row],[month]]/3,0)</f>
        <v>Q4</v>
      </c>
      <c r="T285" t="str">
        <f>"Q"&amp;ROUNDUP(MONTH(Table1[[#This Row],[Order-ID7]])/3,0)</f>
        <v>Q4</v>
      </c>
    </row>
    <row r="286" spans="5:20" x14ac:dyDescent="0.3">
      <c r="E286">
        <v>282</v>
      </c>
      <c r="F286" t="s">
        <v>30</v>
      </c>
      <c r="G286" t="s">
        <v>39</v>
      </c>
      <c r="H286" t="s">
        <v>16</v>
      </c>
      <c r="I286" s="5">
        <v>4935</v>
      </c>
      <c r="J286">
        <v>126</v>
      </c>
      <c r="K286" s="6">
        <v>45208</v>
      </c>
      <c r="L286" s="5">
        <f>Table1[[#This Row],[Order-ID5]]*Table1[[#This Row],[Order-ID6]]</f>
        <v>621810</v>
      </c>
      <c r="M286" t="str">
        <f>TEXT(Table1[[#This Row],[Order-ID7]],"dddd")</f>
        <v>Monday</v>
      </c>
      <c r="N286">
        <f>MONTH(Table1[[#This Row],[Order-ID7]])</f>
        <v>10</v>
      </c>
      <c r="O286" t="str">
        <f>TEXT(Table1[[#This Row],[Order-ID7]],"mmmm")</f>
        <v>October</v>
      </c>
      <c r="P286">
        <f>ROUNDUP(Table1[[#This Row],[month]]/3,0)</f>
        <v>4</v>
      </c>
      <c r="Q286">
        <f>ROUNDUP(MONTH(Table1[[#This Row],[Order-ID7]])/3,0)</f>
        <v>4</v>
      </c>
      <c r="R286" t="str">
        <f>"Q"&amp;ROUNDUP(Table1[[#This Row],[month]]/3,0)</f>
        <v>Q4</v>
      </c>
      <c r="S286" t="str">
        <f>"Q"&amp;ROUNDUP(Table1[[#This Row],[month]]/3,0)</f>
        <v>Q4</v>
      </c>
      <c r="T286" t="str">
        <f>"Q"&amp;ROUNDUP(MONTH(Table1[[#This Row],[Order-ID7]])/3,0)</f>
        <v>Q4</v>
      </c>
    </row>
    <row r="287" spans="5:20" x14ac:dyDescent="0.3">
      <c r="E287">
        <v>283</v>
      </c>
      <c r="F287" t="s">
        <v>32</v>
      </c>
      <c r="G287" t="s">
        <v>45</v>
      </c>
      <c r="H287" t="s">
        <v>23</v>
      </c>
      <c r="I287" s="5">
        <v>4781</v>
      </c>
      <c r="J287">
        <v>123</v>
      </c>
      <c r="K287" s="6">
        <v>45209</v>
      </c>
      <c r="L287" s="5">
        <f>Table1[[#This Row],[Order-ID5]]*Table1[[#This Row],[Order-ID6]]</f>
        <v>588063</v>
      </c>
      <c r="M287" t="str">
        <f>TEXT(Table1[[#This Row],[Order-ID7]],"dddd")</f>
        <v>Tuesday</v>
      </c>
      <c r="N287">
        <f>MONTH(Table1[[#This Row],[Order-ID7]])</f>
        <v>10</v>
      </c>
      <c r="O287" t="str">
        <f>TEXT(Table1[[#This Row],[Order-ID7]],"mmmm")</f>
        <v>October</v>
      </c>
      <c r="P287">
        <f>ROUNDUP(Table1[[#This Row],[month]]/3,0)</f>
        <v>4</v>
      </c>
      <c r="Q287">
        <f>ROUNDUP(MONTH(Table1[[#This Row],[Order-ID7]])/3,0)</f>
        <v>4</v>
      </c>
      <c r="R287" t="str">
        <f>"Q"&amp;ROUNDUP(Table1[[#This Row],[month]]/3,0)</f>
        <v>Q4</v>
      </c>
      <c r="S287" t="str">
        <f>"Q"&amp;ROUNDUP(Table1[[#This Row],[month]]/3,0)</f>
        <v>Q4</v>
      </c>
      <c r="T287" t="str">
        <f>"Q"&amp;ROUNDUP(MONTH(Table1[[#This Row],[Order-ID7]])/3,0)</f>
        <v>Q4</v>
      </c>
    </row>
    <row r="288" spans="5:20" x14ac:dyDescent="0.3">
      <c r="E288">
        <v>284</v>
      </c>
      <c r="F288" t="s">
        <v>33</v>
      </c>
      <c r="G288" t="s">
        <v>37</v>
      </c>
      <c r="H288" t="s">
        <v>18</v>
      </c>
      <c r="I288" s="5">
        <v>7483</v>
      </c>
      <c r="J288">
        <v>45</v>
      </c>
      <c r="K288" s="6">
        <v>45210</v>
      </c>
      <c r="L288" s="5">
        <f>Table1[[#This Row],[Order-ID5]]*Table1[[#This Row],[Order-ID6]]</f>
        <v>336735</v>
      </c>
      <c r="M288" t="str">
        <f>TEXT(Table1[[#This Row],[Order-ID7]],"dddd")</f>
        <v>Wednesday</v>
      </c>
      <c r="N288">
        <f>MONTH(Table1[[#This Row],[Order-ID7]])</f>
        <v>10</v>
      </c>
      <c r="O288" t="str">
        <f>TEXT(Table1[[#This Row],[Order-ID7]],"mmmm")</f>
        <v>October</v>
      </c>
      <c r="P288">
        <f>ROUNDUP(Table1[[#This Row],[month]]/3,0)</f>
        <v>4</v>
      </c>
      <c r="Q288">
        <f>ROUNDUP(MONTH(Table1[[#This Row],[Order-ID7]])/3,0)</f>
        <v>4</v>
      </c>
      <c r="R288" t="str">
        <f>"Q"&amp;ROUNDUP(Table1[[#This Row],[month]]/3,0)</f>
        <v>Q4</v>
      </c>
      <c r="S288" t="str">
        <f>"Q"&amp;ROUNDUP(Table1[[#This Row],[month]]/3,0)</f>
        <v>Q4</v>
      </c>
      <c r="T288" t="str">
        <f>"Q"&amp;ROUNDUP(MONTH(Table1[[#This Row],[Order-ID7]])/3,0)</f>
        <v>Q4</v>
      </c>
    </row>
    <row r="289" spans="5:20" x14ac:dyDescent="0.3">
      <c r="E289">
        <v>285</v>
      </c>
      <c r="F289" t="s">
        <v>35</v>
      </c>
      <c r="G289" t="s">
        <v>37</v>
      </c>
      <c r="H289" t="s">
        <v>2</v>
      </c>
      <c r="I289" s="5">
        <v>6860</v>
      </c>
      <c r="J289">
        <v>126</v>
      </c>
      <c r="K289" s="6">
        <v>45211</v>
      </c>
      <c r="L289" s="5">
        <f>Table1[[#This Row],[Order-ID5]]*Table1[[#This Row],[Order-ID6]]</f>
        <v>864360</v>
      </c>
      <c r="M289" t="str">
        <f>TEXT(Table1[[#This Row],[Order-ID7]],"dddd")</f>
        <v>Thursday</v>
      </c>
      <c r="N289">
        <f>MONTH(Table1[[#This Row],[Order-ID7]])</f>
        <v>10</v>
      </c>
      <c r="O289" t="str">
        <f>TEXT(Table1[[#This Row],[Order-ID7]],"mmmm")</f>
        <v>October</v>
      </c>
      <c r="P289">
        <f>ROUNDUP(Table1[[#This Row],[month]]/3,0)</f>
        <v>4</v>
      </c>
      <c r="Q289">
        <f>ROUNDUP(MONTH(Table1[[#This Row],[Order-ID7]])/3,0)</f>
        <v>4</v>
      </c>
      <c r="R289" t="str">
        <f>"Q"&amp;ROUNDUP(Table1[[#This Row],[month]]/3,0)</f>
        <v>Q4</v>
      </c>
      <c r="S289" t="str">
        <f>"Q"&amp;ROUNDUP(Table1[[#This Row],[month]]/3,0)</f>
        <v>Q4</v>
      </c>
      <c r="T289" t="str">
        <f>"Q"&amp;ROUNDUP(MONTH(Table1[[#This Row],[Order-ID7]])/3,0)</f>
        <v>Q4</v>
      </c>
    </row>
    <row r="290" spans="5:20" x14ac:dyDescent="0.3">
      <c r="E290">
        <v>286</v>
      </c>
      <c r="F290" t="s">
        <v>36</v>
      </c>
      <c r="G290" t="s">
        <v>40</v>
      </c>
      <c r="H290" t="s">
        <v>22</v>
      </c>
      <c r="I290" s="5">
        <v>9002</v>
      </c>
      <c r="J290">
        <v>72</v>
      </c>
      <c r="K290" s="6">
        <v>45212</v>
      </c>
      <c r="L290" s="5">
        <f>Table1[[#This Row],[Order-ID5]]*Table1[[#This Row],[Order-ID6]]</f>
        <v>648144</v>
      </c>
      <c r="M290" t="str">
        <f>TEXT(Table1[[#This Row],[Order-ID7]],"dddd")</f>
        <v>Friday</v>
      </c>
      <c r="N290">
        <f>MONTH(Table1[[#This Row],[Order-ID7]])</f>
        <v>10</v>
      </c>
      <c r="O290" t="str">
        <f>TEXT(Table1[[#This Row],[Order-ID7]],"mmmm")</f>
        <v>October</v>
      </c>
      <c r="P290">
        <f>ROUNDUP(Table1[[#This Row],[month]]/3,0)</f>
        <v>4</v>
      </c>
      <c r="Q290">
        <f>ROUNDUP(MONTH(Table1[[#This Row],[Order-ID7]])/3,0)</f>
        <v>4</v>
      </c>
      <c r="R290" t="str">
        <f>"Q"&amp;ROUNDUP(Table1[[#This Row],[month]]/3,0)</f>
        <v>Q4</v>
      </c>
      <c r="S290" t="str">
        <f>"Q"&amp;ROUNDUP(Table1[[#This Row],[month]]/3,0)</f>
        <v>Q4</v>
      </c>
      <c r="T290" t="str">
        <f>"Q"&amp;ROUNDUP(MONTH(Table1[[#This Row],[Order-ID7]])/3,0)</f>
        <v>Q4</v>
      </c>
    </row>
    <row r="291" spans="5:20" x14ac:dyDescent="0.3">
      <c r="E291">
        <v>287</v>
      </c>
      <c r="F291" t="s">
        <v>32</v>
      </c>
      <c r="G291" t="s">
        <v>38</v>
      </c>
      <c r="H291" t="s">
        <v>22</v>
      </c>
      <c r="I291" s="5">
        <v>1400</v>
      </c>
      <c r="J291">
        <v>135</v>
      </c>
      <c r="K291" s="6">
        <v>45213</v>
      </c>
      <c r="L291" s="5">
        <f>Table1[[#This Row],[Order-ID5]]*Table1[[#This Row],[Order-ID6]]</f>
        <v>189000</v>
      </c>
      <c r="M291" t="str">
        <f>TEXT(Table1[[#This Row],[Order-ID7]],"dddd")</f>
        <v>Saturday</v>
      </c>
      <c r="N291">
        <f>MONTH(Table1[[#This Row],[Order-ID7]])</f>
        <v>10</v>
      </c>
      <c r="O291" t="str">
        <f>TEXT(Table1[[#This Row],[Order-ID7]],"mmmm")</f>
        <v>October</v>
      </c>
      <c r="P291">
        <f>ROUNDUP(Table1[[#This Row],[month]]/3,0)</f>
        <v>4</v>
      </c>
      <c r="Q291">
        <f>ROUNDUP(MONTH(Table1[[#This Row],[Order-ID7]])/3,0)</f>
        <v>4</v>
      </c>
      <c r="R291" t="str">
        <f>"Q"&amp;ROUNDUP(Table1[[#This Row],[month]]/3,0)</f>
        <v>Q4</v>
      </c>
      <c r="S291" t="str">
        <f>"Q"&amp;ROUNDUP(Table1[[#This Row],[month]]/3,0)</f>
        <v>Q4</v>
      </c>
      <c r="T291" t="str">
        <f>"Q"&amp;ROUNDUP(MONTH(Table1[[#This Row],[Order-ID7]])/3,0)</f>
        <v>Q4</v>
      </c>
    </row>
    <row r="292" spans="5:20" x14ac:dyDescent="0.3">
      <c r="E292">
        <v>288</v>
      </c>
      <c r="F292" t="s">
        <v>35</v>
      </c>
      <c r="G292" t="s">
        <v>39</v>
      </c>
      <c r="H292" t="s">
        <v>15</v>
      </c>
      <c r="I292" s="5">
        <v>4053</v>
      </c>
      <c r="J292">
        <v>24</v>
      </c>
      <c r="K292" s="6">
        <v>45214</v>
      </c>
      <c r="L292" s="5">
        <f>Table1[[#This Row],[Order-ID5]]*Table1[[#This Row],[Order-ID6]]</f>
        <v>97272</v>
      </c>
      <c r="M292" t="str">
        <f>TEXT(Table1[[#This Row],[Order-ID7]],"dddd")</f>
        <v>Sunday</v>
      </c>
      <c r="N292">
        <f>MONTH(Table1[[#This Row],[Order-ID7]])</f>
        <v>10</v>
      </c>
      <c r="O292" t="str">
        <f>TEXT(Table1[[#This Row],[Order-ID7]],"mmmm")</f>
        <v>October</v>
      </c>
      <c r="P292">
        <f>ROUNDUP(Table1[[#This Row],[month]]/3,0)</f>
        <v>4</v>
      </c>
      <c r="Q292">
        <f>ROUNDUP(MONTH(Table1[[#This Row],[Order-ID7]])/3,0)</f>
        <v>4</v>
      </c>
      <c r="R292" t="str">
        <f>"Q"&amp;ROUNDUP(Table1[[#This Row],[month]]/3,0)</f>
        <v>Q4</v>
      </c>
      <c r="S292" t="str">
        <f>"Q"&amp;ROUNDUP(Table1[[#This Row],[month]]/3,0)</f>
        <v>Q4</v>
      </c>
      <c r="T292" t="str">
        <f>"Q"&amp;ROUNDUP(MONTH(Table1[[#This Row],[Order-ID7]])/3,0)</f>
        <v>Q4</v>
      </c>
    </row>
    <row r="293" spans="5:20" x14ac:dyDescent="0.3">
      <c r="E293">
        <v>289</v>
      </c>
      <c r="F293" t="s">
        <v>31</v>
      </c>
      <c r="G293" t="s">
        <v>38</v>
      </c>
      <c r="H293" t="s">
        <v>24</v>
      </c>
      <c r="I293" s="5">
        <v>2149</v>
      </c>
      <c r="J293">
        <v>117</v>
      </c>
      <c r="K293" s="6">
        <v>45215</v>
      </c>
      <c r="L293" s="5">
        <f>Table1[[#This Row],[Order-ID5]]*Table1[[#This Row],[Order-ID6]]</f>
        <v>251433</v>
      </c>
      <c r="M293" t="str">
        <f>TEXT(Table1[[#This Row],[Order-ID7]],"dddd")</f>
        <v>Monday</v>
      </c>
      <c r="N293">
        <f>MONTH(Table1[[#This Row],[Order-ID7]])</f>
        <v>10</v>
      </c>
      <c r="O293" t="str">
        <f>TEXT(Table1[[#This Row],[Order-ID7]],"mmmm")</f>
        <v>October</v>
      </c>
      <c r="P293">
        <f>ROUNDUP(Table1[[#This Row],[month]]/3,0)</f>
        <v>4</v>
      </c>
      <c r="Q293">
        <f>ROUNDUP(MONTH(Table1[[#This Row],[Order-ID7]])/3,0)</f>
        <v>4</v>
      </c>
      <c r="R293" t="str">
        <f>"Q"&amp;ROUNDUP(Table1[[#This Row],[month]]/3,0)</f>
        <v>Q4</v>
      </c>
      <c r="S293" t="str">
        <f>"Q"&amp;ROUNDUP(Table1[[#This Row],[month]]/3,0)</f>
        <v>Q4</v>
      </c>
      <c r="T293" t="str">
        <f>"Q"&amp;ROUNDUP(MONTH(Table1[[#This Row],[Order-ID7]])/3,0)</f>
        <v>Q4</v>
      </c>
    </row>
    <row r="294" spans="5:20" x14ac:dyDescent="0.3">
      <c r="E294">
        <v>290</v>
      </c>
      <c r="F294" t="s">
        <v>34</v>
      </c>
      <c r="G294" t="s">
        <v>43</v>
      </c>
      <c r="H294" t="s">
        <v>22</v>
      </c>
      <c r="I294" s="5">
        <v>3640</v>
      </c>
      <c r="J294">
        <v>51</v>
      </c>
      <c r="K294" s="6">
        <v>45216</v>
      </c>
      <c r="L294" s="5">
        <f>Table1[[#This Row],[Order-ID5]]*Table1[[#This Row],[Order-ID6]]</f>
        <v>185640</v>
      </c>
      <c r="M294" t="str">
        <f>TEXT(Table1[[#This Row],[Order-ID7]],"dddd")</f>
        <v>Tuesday</v>
      </c>
      <c r="N294">
        <f>MONTH(Table1[[#This Row],[Order-ID7]])</f>
        <v>10</v>
      </c>
      <c r="O294" t="str">
        <f>TEXT(Table1[[#This Row],[Order-ID7]],"mmmm")</f>
        <v>October</v>
      </c>
      <c r="P294">
        <f>ROUNDUP(Table1[[#This Row],[month]]/3,0)</f>
        <v>4</v>
      </c>
      <c r="Q294">
        <f>ROUNDUP(MONTH(Table1[[#This Row],[Order-ID7]])/3,0)</f>
        <v>4</v>
      </c>
      <c r="R294" t="str">
        <f>"Q"&amp;ROUNDUP(Table1[[#This Row],[month]]/3,0)</f>
        <v>Q4</v>
      </c>
      <c r="S294" t="str">
        <f>"Q"&amp;ROUNDUP(Table1[[#This Row],[month]]/3,0)</f>
        <v>Q4</v>
      </c>
      <c r="T294" t="str">
        <f>"Q"&amp;ROUNDUP(MONTH(Table1[[#This Row],[Order-ID7]])/3,0)</f>
        <v>Q4</v>
      </c>
    </row>
    <row r="295" spans="5:20" x14ac:dyDescent="0.3">
      <c r="E295">
        <v>291</v>
      </c>
      <c r="F295" t="s">
        <v>28</v>
      </c>
      <c r="G295" t="s">
        <v>43</v>
      </c>
      <c r="H295" t="s">
        <v>16</v>
      </c>
      <c r="I295" s="5">
        <v>630</v>
      </c>
      <c r="J295">
        <v>36</v>
      </c>
      <c r="K295" s="6">
        <v>45217</v>
      </c>
      <c r="L295" s="5">
        <f>Table1[[#This Row],[Order-ID5]]*Table1[[#This Row],[Order-ID6]]</f>
        <v>22680</v>
      </c>
      <c r="M295" t="str">
        <f>TEXT(Table1[[#This Row],[Order-ID7]],"dddd")</f>
        <v>Wednesday</v>
      </c>
      <c r="N295">
        <f>MONTH(Table1[[#This Row],[Order-ID7]])</f>
        <v>10</v>
      </c>
      <c r="O295" t="str">
        <f>TEXT(Table1[[#This Row],[Order-ID7]],"mmmm")</f>
        <v>October</v>
      </c>
      <c r="P295">
        <f>ROUNDUP(Table1[[#This Row],[month]]/3,0)</f>
        <v>4</v>
      </c>
      <c r="Q295">
        <f>ROUNDUP(MONTH(Table1[[#This Row],[Order-ID7]])/3,0)</f>
        <v>4</v>
      </c>
      <c r="R295" t="str">
        <f>"Q"&amp;ROUNDUP(Table1[[#This Row],[month]]/3,0)</f>
        <v>Q4</v>
      </c>
      <c r="S295" t="str">
        <f>"Q"&amp;ROUNDUP(Table1[[#This Row],[month]]/3,0)</f>
        <v>Q4</v>
      </c>
      <c r="T295" t="str">
        <f>"Q"&amp;ROUNDUP(MONTH(Table1[[#This Row],[Order-ID7]])/3,0)</f>
        <v>Q4</v>
      </c>
    </row>
    <row r="296" spans="5:20" x14ac:dyDescent="0.3">
      <c r="E296">
        <v>292</v>
      </c>
      <c r="F296" t="s">
        <v>3</v>
      </c>
      <c r="G296" t="s">
        <v>45</v>
      </c>
      <c r="H296" t="s">
        <v>20</v>
      </c>
      <c r="I296" s="5">
        <v>2429</v>
      </c>
      <c r="J296">
        <v>144</v>
      </c>
      <c r="K296" s="6">
        <v>45218</v>
      </c>
      <c r="L296" s="5">
        <f>Table1[[#This Row],[Order-ID5]]*Table1[[#This Row],[Order-ID6]]</f>
        <v>349776</v>
      </c>
      <c r="M296" t="str">
        <f>TEXT(Table1[[#This Row],[Order-ID7]],"dddd")</f>
        <v>Thursday</v>
      </c>
      <c r="N296">
        <f>MONTH(Table1[[#This Row],[Order-ID7]])</f>
        <v>10</v>
      </c>
      <c r="O296" t="str">
        <f>TEXT(Table1[[#This Row],[Order-ID7]],"mmmm")</f>
        <v>October</v>
      </c>
      <c r="P296">
        <f>ROUNDUP(Table1[[#This Row],[month]]/3,0)</f>
        <v>4</v>
      </c>
      <c r="Q296">
        <f>ROUNDUP(MONTH(Table1[[#This Row],[Order-ID7]])/3,0)</f>
        <v>4</v>
      </c>
      <c r="R296" t="str">
        <f>"Q"&amp;ROUNDUP(Table1[[#This Row],[month]]/3,0)</f>
        <v>Q4</v>
      </c>
      <c r="S296" t="str">
        <f>"Q"&amp;ROUNDUP(Table1[[#This Row],[month]]/3,0)</f>
        <v>Q4</v>
      </c>
      <c r="T296" t="str">
        <f>"Q"&amp;ROUNDUP(MONTH(Table1[[#This Row],[Order-ID7]])/3,0)</f>
        <v>Q4</v>
      </c>
    </row>
    <row r="297" spans="5:20" x14ac:dyDescent="0.3">
      <c r="E297">
        <v>293</v>
      </c>
      <c r="F297" t="s">
        <v>3</v>
      </c>
      <c r="G297" t="s">
        <v>38</v>
      </c>
      <c r="H297" t="s">
        <v>18</v>
      </c>
      <c r="I297" s="5">
        <v>2142</v>
      </c>
      <c r="J297">
        <v>114</v>
      </c>
      <c r="K297" s="6">
        <v>45219</v>
      </c>
      <c r="L297" s="5">
        <f>Table1[[#This Row],[Order-ID5]]*Table1[[#This Row],[Order-ID6]]</f>
        <v>244188</v>
      </c>
      <c r="M297" t="str">
        <f>TEXT(Table1[[#This Row],[Order-ID7]],"dddd")</f>
        <v>Friday</v>
      </c>
      <c r="N297">
        <f>MONTH(Table1[[#This Row],[Order-ID7]])</f>
        <v>10</v>
      </c>
      <c r="O297" t="str">
        <f>TEXT(Table1[[#This Row],[Order-ID7]],"mmmm")</f>
        <v>October</v>
      </c>
      <c r="P297">
        <f>ROUNDUP(Table1[[#This Row],[month]]/3,0)</f>
        <v>4</v>
      </c>
      <c r="Q297">
        <f>ROUNDUP(MONTH(Table1[[#This Row],[Order-ID7]])/3,0)</f>
        <v>4</v>
      </c>
      <c r="R297" t="str">
        <f>"Q"&amp;ROUNDUP(Table1[[#This Row],[month]]/3,0)</f>
        <v>Q4</v>
      </c>
      <c r="S297" t="str">
        <f>"Q"&amp;ROUNDUP(Table1[[#This Row],[month]]/3,0)</f>
        <v>Q4</v>
      </c>
      <c r="T297" t="str">
        <f>"Q"&amp;ROUNDUP(MONTH(Table1[[#This Row],[Order-ID7]])/3,0)</f>
        <v>Q4</v>
      </c>
    </row>
    <row r="298" spans="5:20" x14ac:dyDescent="0.3">
      <c r="E298">
        <v>294</v>
      </c>
      <c r="F298" t="s">
        <v>31</v>
      </c>
      <c r="G298" t="s">
        <v>40</v>
      </c>
      <c r="H298" t="s">
        <v>23</v>
      </c>
      <c r="I298" s="5">
        <v>6454</v>
      </c>
      <c r="J298">
        <v>54</v>
      </c>
      <c r="K298" s="6">
        <v>45220</v>
      </c>
      <c r="L298" s="5">
        <f>Table1[[#This Row],[Order-ID5]]*Table1[[#This Row],[Order-ID6]]</f>
        <v>348516</v>
      </c>
      <c r="M298" t="str">
        <f>TEXT(Table1[[#This Row],[Order-ID7]],"dddd")</f>
        <v>Saturday</v>
      </c>
      <c r="N298">
        <f>MONTH(Table1[[#This Row],[Order-ID7]])</f>
        <v>10</v>
      </c>
      <c r="O298" t="str">
        <f>TEXT(Table1[[#This Row],[Order-ID7]],"mmmm")</f>
        <v>October</v>
      </c>
      <c r="P298">
        <f>ROUNDUP(Table1[[#This Row],[month]]/3,0)</f>
        <v>4</v>
      </c>
      <c r="Q298">
        <f>ROUNDUP(MONTH(Table1[[#This Row],[Order-ID7]])/3,0)</f>
        <v>4</v>
      </c>
      <c r="R298" t="str">
        <f>"Q"&amp;ROUNDUP(Table1[[#This Row],[month]]/3,0)</f>
        <v>Q4</v>
      </c>
      <c r="S298" t="str">
        <f>"Q"&amp;ROUNDUP(Table1[[#This Row],[month]]/3,0)</f>
        <v>Q4</v>
      </c>
      <c r="T298" t="str">
        <f>"Q"&amp;ROUNDUP(MONTH(Table1[[#This Row],[Order-ID7]])/3,0)</f>
        <v>Q4</v>
      </c>
    </row>
    <row r="299" spans="5:20" x14ac:dyDescent="0.3">
      <c r="E299">
        <v>295</v>
      </c>
      <c r="F299" t="s">
        <v>31</v>
      </c>
      <c r="G299" t="s">
        <v>40</v>
      </c>
      <c r="H299" t="s">
        <v>9</v>
      </c>
      <c r="I299" s="5">
        <v>4487</v>
      </c>
      <c r="J299">
        <v>333</v>
      </c>
      <c r="K299" s="6">
        <v>45221</v>
      </c>
      <c r="L299" s="5">
        <f>Table1[[#This Row],[Order-ID5]]*Table1[[#This Row],[Order-ID6]]</f>
        <v>1494171</v>
      </c>
      <c r="M299" t="str">
        <f>TEXT(Table1[[#This Row],[Order-ID7]],"dddd")</f>
        <v>Sunday</v>
      </c>
      <c r="N299">
        <f>MONTH(Table1[[#This Row],[Order-ID7]])</f>
        <v>10</v>
      </c>
      <c r="O299" t="str">
        <f>TEXT(Table1[[#This Row],[Order-ID7]],"mmmm")</f>
        <v>October</v>
      </c>
      <c r="P299">
        <f>ROUNDUP(Table1[[#This Row],[month]]/3,0)</f>
        <v>4</v>
      </c>
      <c r="Q299">
        <f>ROUNDUP(MONTH(Table1[[#This Row],[Order-ID7]])/3,0)</f>
        <v>4</v>
      </c>
      <c r="R299" t="str">
        <f>"Q"&amp;ROUNDUP(Table1[[#This Row],[month]]/3,0)</f>
        <v>Q4</v>
      </c>
      <c r="S299" t="str">
        <f>"Q"&amp;ROUNDUP(Table1[[#This Row],[month]]/3,0)</f>
        <v>Q4</v>
      </c>
      <c r="T299" t="str">
        <f>"Q"&amp;ROUNDUP(MONTH(Table1[[#This Row],[Order-ID7]])/3,0)</f>
        <v>Q4</v>
      </c>
    </row>
    <row r="300" spans="5:20" x14ac:dyDescent="0.3">
      <c r="E300">
        <v>296</v>
      </c>
      <c r="F300" t="s">
        <v>34</v>
      </c>
      <c r="G300" t="s">
        <v>40</v>
      </c>
      <c r="H300" t="s">
        <v>2</v>
      </c>
      <c r="I300" s="5">
        <v>938</v>
      </c>
      <c r="J300">
        <v>366</v>
      </c>
      <c r="K300" s="6">
        <v>45222</v>
      </c>
      <c r="L300" s="5">
        <f>Table1[[#This Row],[Order-ID5]]*Table1[[#This Row],[Order-ID6]]</f>
        <v>343308</v>
      </c>
      <c r="M300" t="str">
        <f>TEXT(Table1[[#This Row],[Order-ID7]],"dddd")</f>
        <v>Monday</v>
      </c>
      <c r="N300">
        <f>MONTH(Table1[[#This Row],[Order-ID7]])</f>
        <v>10</v>
      </c>
      <c r="O300" t="str">
        <f>TEXT(Table1[[#This Row],[Order-ID7]],"mmmm")</f>
        <v>October</v>
      </c>
      <c r="P300">
        <f>ROUNDUP(Table1[[#This Row],[month]]/3,0)</f>
        <v>4</v>
      </c>
      <c r="Q300">
        <f>ROUNDUP(MONTH(Table1[[#This Row],[Order-ID7]])/3,0)</f>
        <v>4</v>
      </c>
      <c r="R300" t="str">
        <f>"Q"&amp;ROUNDUP(Table1[[#This Row],[month]]/3,0)</f>
        <v>Q4</v>
      </c>
      <c r="S300" t="str">
        <f>"Q"&amp;ROUNDUP(Table1[[#This Row],[month]]/3,0)</f>
        <v>Q4</v>
      </c>
      <c r="T300" t="str">
        <f>"Q"&amp;ROUNDUP(MONTH(Table1[[#This Row],[Order-ID7]])/3,0)</f>
        <v>Q4</v>
      </c>
    </row>
    <row r="301" spans="5:20" x14ac:dyDescent="0.3">
      <c r="E301">
        <v>297</v>
      </c>
      <c r="F301" t="s">
        <v>34</v>
      </c>
      <c r="G301" t="s">
        <v>37</v>
      </c>
      <c r="H301" t="s">
        <v>19</v>
      </c>
      <c r="I301" s="5">
        <v>8841</v>
      </c>
      <c r="J301">
        <v>303</v>
      </c>
      <c r="K301" s="6">
        <v>45223</v>
      </c>
      <c r="L301" s="5">
        <f>Table1[[#This Row],[Order-ID5]]*Table1[[#This Row],[Order-ID6]]</f>
        <v>2678823</v>
      </c>
      <c r="M301" t="str">
        <f>TEXT(Table1[[#This Row],[Order-ID7]],"dddd")</f>
        <v>Tuesday</v>
      </c>
      <c r="N301">
        <f>MONTH(Table1[[#This Row],[Order-ID7]])</f>
        <v>10</v>
      </c>
      <c r="O301" t="str">
        <f>TEXT(Table1[[#This Row],[Order-ID7]],"mmmm")</f>
        <v>October</v>
      </c>
      <c r="P301">
        <f>ROUNDUP(Table1[[#This Row],[month]]/3,0)</f>
        <v>4</v>
      </c>
      <c r="Q301">
        <f>ROUNDUP(MONTH(Table1[[#This Row],[Order-ID7]])/3,0)</f>
        <v>4</v>
      </c>
      <c r="R301" t="str">
        <f>"Q"&amp;ROUNDUP(Table1[[#This Row],[month]]/3,0)</f>
        <v>Q4</v>
      </c>
      <c r="S301" t="str">
        <f>"Q"&amp;ROUNDUP(Table1[[#This Row],[month]]/3,0)</f>
        <v>Q4</v>
      </c>
      <c r="T301" t="str">
        <f>"Q"&amp;ROUNDUP(MONTH(Table1[[#This Row],[Order-ID7]])/3,0)</f>
        <v>Q4</v>
      </c>
    </row>
    <row r="302" spans="5:20" x14ac:dyDescent="0.3">
      <c r="E302">
        <v>298</v>
      </c>
      <c r="F302" t="s">
        <v>28</v>
      </c>
      <c r="G302" t="s">
        <v>43</v>
      </c>
      <c r="H302" t="s">
        <v>26</v>
      </c>
      <c r="I302" s="5">
        <v>4018</v>
      </c>
      <c r="J302">
        <v>126</v>
      </c>
      <c r="K302" s="6">
        <v>45224</v>
      </c>
      <c r="L302" s="5">
        <f>Table1[[#This Row],[Order-ID5]]*Table1[[#This Row],[Order-ID6]]</f>
        <v>506268</v>
      </c>
      <c r="M302" t="str">
        <f>TEXT(Table1[[#This Row],[Order-ID7]],"dddd")</f>
        <v>Wednesday</v>
      </c>
      <c r="N302">
        <f>MONTH(Table1[[#This Row],[Order-ID7]])</f>
        <v>10</v>
      </c>
      <c r="O302" t="str">
        <f>TEXT(Table1[[#This Row],[Order-ID7]],"mmmm")</f>
        <v>October</v>
      </c>
      <c r="P302">
        <f>ROUNDUP(Table1[[#This Row],[month]]/3,0)</f>
        <v>4</v>
      </c>
      <c r="Q302">
        <f>ROUNDUP(MONTH(Table1[[#This Row],[Order-ID7]])/3,0)</f>
        <v>4</v>
      </c>
      <c r="R302" t="str">
        <f>"Q"&amp;ROUNDUP(Table1[[#This Row],[month]]/3,0)</f>
        <v>Q4</v>
      </c>
      <c r="S302" t="str">
        <f>"Q"&amp;ROUNDUP(Table1[[#This Row],[month]]/3,0)</f>
        <v>Q4</v>
      </c>
      <c r="T302" t="str">
        <f>"Q"&amp;ROUNDUP(MONTH(Table1[[#This Row],[Order-ID7]])/3,0)</f>
        <v>Q4</v>
      </c>
    </row>
    <row r="303" spans="5:20" x14ac:dyDescent="0.3">
      <c r="E303">
        <v>299</v>
      </c>
      <c r="F303" t="s">
        <v>30</v>
      </c>
      <c r="G303" t="s">
        <v>40</v>
      </c>
      <c r="H303" t="s">
        <v>8</v>
      </c>
      <c r="I303" s="5">
        <v>714</v>
      </c>
      <c r="J303">
        <v>231</v>
      </c>
      <c r="K303" s="6">
        <v>45225</v>
      </c>
      <c r="L303" s="5">
        <f>Table1[[#This Row],[Order-ID5]]*Table1[[#This Row],[Order-ID6]]</f>
        <v>164934</v>
      </c>
      <c r="M303" t="str">
        <f>TEXT(Table1[[#This Row],[Order-ID7]],"dddd")</f>
        <v>Thursday</v>
      </c>
      <c r="N303">
        <f>MONTH(Table1[[#This Row],[Order-ID7]])</f>
        <v>10</v>
      </c>
      <c r="O303" t="str">
        <f>TEXT(Table1[[#This Row],[Order-ID7]],"mmmm")</f>
        <v>October</v>
      </c>
      <c r="P303">
        <f>ROUNDUP(Table1[[#This Row],[month]]/3,0)</f>
        <v>4</v>
      </c>
      <c r="Q303">
        <f>ROUNDUP(MONTH(Table1[[#This Row],[Order-ID7]])/3,0)</f>
        <v>4</v>
      </c>
      <c r="R303" t="str">
        <f>"Q"&amp;ROUNDUP(Table1[[#This Row],[month]]/3,0)</f>
        <v>Q4</v>
      </c>
      <c r="S303" t="str">
        <f>"Q"&amp;ROUNDUP(Table1[[#This Row],[month]]/3,0)</f>
        <v>Q4</v>
      </c>
      <c r="T303" t="str">
        <f>"Q"&amp;ROUNDUP(MONTH(Table1[[#This Row],[Order-ID7]])/3,0)</f>
        <v>Q4</v>
      </c>
    </row>
    <row r="304" spans="5:20" x14ac:dyDescent="0.3">
      <c r="E304">
        <v>300</v>
      </c>
      <c r="F304" t="s">
        <v>3</v>
      </c>
      <c r="G304" t="s">
        <v>37</v>
      </c>
      <c r="H304" t="s">
        <v>18</v>
      </c>
      <c r="I304" s="5">
        <v>3850</v>
      </c>
      <c r="J304">
        <v>102</v>
      </c>
      <c r="K304" s="6">
        <v>45226</v>
      </c>
      <c r="L304" s="5">
        <f>Table1[[#This Row],[Order-ID5]]*Table1[[#This Row],[Order-ID6]]</f>
        <v>392700</v>
      </c>
      <c r="M304" t="str">
        <f>TEXT(Table1[[#This Row],[Order-ID7]],"dddd")</f>
        <v>Friday</v>
      </c>
      <c r="N304">
        <f>MONTH(Table1[[#This Row],[Order-ID7]])</f>
        <v>10</v>
      </c>
      <c r="O304" t="str">
        <f>TEXT(Table1[[#This Row],[Order-ID7]],"mmmm")</f>
        <v>October</v>
      </c>
      <c r="P304">
        <f>ROUNDUP(Table1[[#This Row],[month]]/3,0)</f>
        <v>4</v>
      </c>
      <c r="Q304">
        <f>ROUNDUP(MONTH(Table1[[#This Row],[Order-ID7]])/3,0)</f>
        <v>4</v>
      </c>
      <c r="R304" t="str">
        <f>"Q"&amp;ROUNDUP(Table1[[#This Row],[month]]/3,0)</f>
        <v>Q4</v>
      </c>
      <c r="S304" t="str">
        <f>"Q"&amp;ROUNDUP(Table1[[#This Row],[month]]/3,0)</f>
        <v>Q4</v>
      </c>
      <c r="T304" t="str">
        <f>"Q"&amp;ROUNDUP(MONTH(Table1[[#This Row],[Order-ID7]])/3,0)</f>
        <v>Q4</v>
      </c>
    </row>
    <row r="305" spans="5:20" x14ac:dyDescent="0.3">
      <c r="E305">
        <v>301</v>
      </c>
      <c r="F305" t="s">
        <v>28</v>
      </c>
      <c r="G305" t="s">
        <v>37</v>
      </c>
      <c r="H305" t="s">
        <v>24</v>
      </c>
      <c r="I305" s="5">
        <v>4326</v>
      </c>
      <c r="J305">
        <v>348</v>
      </c>
      <c r="K305" s="6">
        <v>45227</v>
      </c>
      <c r="L305" s="5">
        <f>Table1[[#This Row],[Order-ID5]]*Table1[[#This Row],[Order-ID6]]</f>
        <v>1505448</v>
      </c>
      <c r="M305" t="str">
        <f>TEXT(Table1[[#This Row],[Order-ID7]],"dddd")</f>
        <v>Saturday</v>
      </c>
      <c r="N305">
        <f>MONTH(Table1[[#This Row],[Order-ID7]])</f>
        <v>10</v>
      </c>
      <c r="O305" t="str">
        <f>TEXT(Table1[[#This Row],[Order-ID7]],"mmmm")</f>
        <v>October</v>
      </c>
      <c r="P305">
        <f>ROUNDUP(Table1[[#This Row],[month]]/3,0)</f>
        <v>4</v>
      </c>
      <c r="Q305">
        <f>ROUNDUP(MONTH(Table1[[#This Row],[Order-ID7]])/3,0)</f>
        <v>4</v>
      </c>
      <c r="R305" t="str">
        <f>"Q"&amp;ROUNDUP(Table1[[#This Row],[month]]/3,0)</f>
        <v>Q4</v>
      </c>
      <c r="S305" t="str">
        <f>"Q"&amp;ROUNDUP(Table1[[#This Row],[month]]/3,0)</f>
        <v>Q4</v>
      </c>
      <c r="T305" t="str">
        <f>"Q"&amp;ROUNDUP(MONTH(Table1[[#This Row],[Order-ID7]])/3,0)</f>
        <v>Q4</v>
      </c>
    </row>
    <row r="306" spans="5:20" x14ac:dyDescent="0.3">
      <c r="E306">
        <v>302</v>
      </c>
      <c r="F306" t="s">
        <v>30</v>
      </c>
      <c r="G306" t="s">
        <v>39</v>
      </c>
      <c r="H306" t="s">
        <v>16</v>
      </c>
      <c r="I306" s="5">
        <v>4935</v>
      </c>
      <c r="J306">
        <v>126</v>
      </c>
      <c r="K306" s="6">
        <v>45228</v>
      </c>
      <c r="L306" s="5">
        <f>Table1[[#This Row],[Order-ID5]]*Table1[[#This Row],[Order-ID6]]</f>
        <v>621810</v>
      </c>
      <c r="M306" t="str">
        <f>TEXT(Table1[[#This Row],[Order-ID7]],"dddd")</f>
        <v>Sunday</v>
      </c>
      <c r="N306">
        <f>MONTH(Table1[[#This Row],[Order-ID7]])</f>
        <v>10</v>
      </c>
      <c r="O306" t="str">
        <f>TEXT(Table1[[#This Row],[Order-ID7]],"mmmm")</f>
        <v>October</v>
      </c>
      <c r="P306">
        <f>ROUNDUP(Table1[[#This Row],[month]]/3,0)</f>
        <v>4</v>
      </c>
      <c r="Q306">
        <f>ROUNDUP(MONTH(Table1[[#This Row],[Order-ID7]])/3,0)</f>
        <v>4</v>
      </c>
      <c r="R306" t="str">
        <f>"Q"&amp;ROUNDUP(Table1[[#This Row],[month]]/3,0)</f>
        <v>Q4</v>
      </c>
      <c r="S306" t="str">
        <f>"Q"&amp;ROUNDUP(Table1[[#This Row],[month]]/3,0)</f>
        <v>Q4</v>
      </c>
      <c r="T306" t="str">
        <f>"Q"&amp;ROUNDUP(MONTH(Table1[[#This Row],[Order-ID7]])/3,0)</f>
        <v>Q4</v>
      </c>
    </row>
    <row r="307" spans="5:20" x14ac:dyDescent="0.3">
      <c r="E307">
        <v>303</v>
      </c>
      <c r="F307" t="s">
        <v>32</v>
      </c>
      <c r="G307" t="s">
        <v>45</v>
      </c>
      <c r="H307" t="s">
        <v>23</v>
      </c>
      <c r="I307" s="5">
        <v>4781</v>
      </c>
      <c r="J307">
        <v>123</v>
      </c>
      <c r="K307" s="6">
        <v>45229</v>
      </c>
      <c r="L307" s="5">
        <f>Table1[[#This Row],[Order-ID5]]*Table1[[#This Row],[Order-ID6]]</f>
        <v>588063</v>
      </c>
      <c r="M307" t="str">
        <f>TEXT(Table1[[#This Row],[Order-ID7]],"dddd")</f>
        <v>Monday</v>
      </c>
      <c r="N307">
        <f>MONTH(Table1[[#This Row],[Order-ID7]])</f>
        <v>10</v>
      </c>
      <c r="O307" t="str">
        <f>TEXT(Table1[[#This Row],[Order-ID7]],"mmmm")</f>
        <v>October</v>
      </c>
      <c r="P307">
        <f>ROUNDUP(Table1[[#This Row],[month]]/3,0)</f>
        <v>4</v>
      </c>
      <c r="Q307">
        <f>ROUNDUP(MONTH(Table1[[#This Row],[Order-ID7]])/3,0)</f>
        <v>4</v>
      </c>
      <c r="R307" t="str">
        <f>"Q"&amp;ROUNDUP(Table1[[#This Row],[month]]/3,0)</f>
        <v>Q4</v>
      </c>
      <c r="S307" t="str">
        <f>"Q"&amp;ROUNDUP(Table1[[#This Row],[month]]/3,0)</f>
        <v>Q4</v>
      </c>
      <c r="T307" t="str">
        <f>"Q"&amp;ROUNDUP(MONTH(Table1[[#This Row],[Order-ID7]])/3,0)</f>
        <v>Q4</v>
      </c>
    </row>
    <row r="308" spans="5:20" x14ac:dyDescent="0.3">
      <c r="E308">
        <v>304</v>
      </c>
      <c r="F308" t="s">
        <v>33</v>
      </c>
      <c r="G308" t="s">
        <v>37</v>
      </c>
      <c r="H308" t="s">
        <v>18</v>
      </c>
      <c r="I308" s="5">
        <v>7483</v>
      </c>
      <c r="J308">
        <v>45</v>
      </c>
      <c r="K308" s="6">
        <v>45230</v>
      </c>
      <c r="L308" s="5">
        <f>Table1[[#This Row],[Order-ID5]]*Table1[[#This Row],[Order-ID6]]</f>
        <v>336735</v>
      </c>
      <c r="M308" t="str">
        <f>TEXT(Table1[[#This Row],[Order-ID7]],"dddd")</f>
        <v>Tuesday</v>
      </c>
      <c r="N308">
        <f>MONTH(Table1[[#This Row],[Order-ID7]])</f>
        <v>10</v>
      </c>
      <c r="O308" t="str">
        <f>TEXT(Table1[[#This Row],[Order-ID7]],"mmmm")</f>
        <v>October</v>
      </c>
      <c r="P308">
        <f>ROUNDUP(Table1[[#This Row],[month]]/3,0)</f>
        <v>4</v>
      </c>
      <c r="Q308">
        <f>ROUNDUP(MONTH(Table1[[#This Row],[Order-ID7]])/3,0)</f>
        <v>4</v>
      </c>
      <c r="R308" t="str">
        <f>"Q"&amp;ROUNDUP(Table1[[#This Row],[month]]/3,0)</f>
        <v>Q4</v>
      </c>
      <c r="S308" t="str">
        <f>"Q"&amp;ROUNDUP(Table1[[#This Row],[month]]/3,0)</f>
        <v>Q4</v>
      </c>
      <c r="T308" t="str">
        <f>"Q"&amp;ROUNDUP(MONTH(Table1[[#This Row],[Order-ID7]])/3,0)</f>
        <v>Q4</v>
      </c>
    </row>
    <row r="309" spans="5:20" x14ac:dyDescent="0.3">
      <c r="E309">
        <v>305</v>
      </c>
      <c r="F309" t="s">
        <v>35</v>
      </c>
      <c r="G309" t="s">
        <v>37</v>
      </c>
      <c r="H309" t="s">
        <v>2</v>
      </c>
      <c r="I309" s="5">
        <v>6860</v>
      </c>
      <c r="J309">
        <v>126</v>
      </c>
      <c r="K309" s="6">
        <v>45231</v>
      </c>
      <c r="L309" s="5">
        <f>Table1[[#This Row],[Order-ID5]]*Table1[[#This Row],[Order-ID6]]</f>
        <v>864360</v>
      </c>
      <c r="M309" t="str">
        <f>TEXT(Table1[[#This Row],[Order-ID7]],"dddd")</f>
        <v>Wednesday</v>
      </c>
      <c r="N309">
        <f>MONTH(Table1[[#This Row],[Order-ID7]])</f>
        <v>11</v>
      </c>
      <c r="O309" t="str">
        <f>TEXT(Table1[[#This Row],[Order-ID7]],"mmmm")</f>
        <v>November</v>
      </c>
      <c r="P309">
        <f>ROUNDUP(Table1[[#This Row],[month]]/3,0)</f>
        <v>4</v>
      </c>
      <c r="Q309">
        <f>ROUNDUP(MONTH(Table1[[#This Row],[Order-ID7]])/3,0)</f>
        <v>4</v>
      </c>
      <c r="R309" t="str">
        <f>"Q"&amp;ROUNDUP(Table1[[#This Row],[month]]/3,0)</f>
        <v>Q4</v>
      </c>
      <c r="S309" t="str">
        <f>"Q"&amp;ROUNDUP(Table1[[#This Row],[month]]/3,0)</f>
        <v>Q4</v>
      </c>
      <c r="T309" t="str">
        <f>"Q"&amp;ROUNDUP(MONTH(Table1[[#This Row],[Order-ID7]])/3,0)</f>
        <v>Q4</v>
      </c>
    </row>
    <row r="310" spans="5:20" x14ac:dyDescent="0.3">
      <c r="E310">
        <v>306</v>
      </c>
      <c r="F310" t="s">
        <v>28</v>
      </c>
      <c r="G310" t="s">
        <v>37</v>
      </c>
      <c r="H310" t="s">
        <v>24</v>
      </c>
      <c r="I310" s="5">
        <v>4326</v>
      </c>
      <c r="J310">
        <v>348</v>
      </c>
      <c r="K310" s="6">
        <v>45232</v>
      </c>
      <c r="L310" s="5">
        <f>Table1[[#This Row],[Order-ID5]]*Table1[[#This Row],[Order-ID6]]</f>
        <v>1505448</v>
      </c>
      <c r="M310" t="str">
        <f>TEXT(Table1[[#This Row],[Order-ID7]],"dddd")</f>
        <v>Thursday</v>
      </c>
      <c r="N310">
        <f>MONTH(Table1[[#This Row],[Order-ID7]])</f>
        <v>11</v>
      </c>
      <c r="O310" t="str">
        <f>TEXT(Table1[[#This Row],[Order-ID7]],"mmmm")</f>
        <v>November</v>
      </c>
      <c r="P310">
        <f>ROUNDUP(Table1[[#This Row],[month]]/3,0)</f>
        <v>4</v>
      </c>
      <c r="Q310">
        <f>ROUNDUP(MONTH(Table1[[#This Row],[Order-ID7]])/3,0)</f>
        <v>4</v>
      </c>
      <c r="R310" t="str">
        <f>"Q"&amp;ROUNDUP(Table1[[#This Row],[month]]/3,0)</f>
        <v>Q4</v>
      </c>
      <c r="S310" t="str">
        <f>"Q"&amp;ROUNDUP(Table1[[#This Row],[month]]/3,0)</f>
        <v>Q4</v>
      </c>
      <c r="T310" t="str">
        <f>"Q"&amp;ROUNDUP(MONTH(Table1[[#This Row],[Order-ID7]])/3,0)</f>
        <v>Q4</v>
      </c>
    </row>
    <row r="311" spans="5:20" x14ac:dyDescent="0.3">
      <c r="E311">
        <v>307</v>
      </c>
      <c r="F311" t="s">
        <v>30</v>
      </c>
      <c r="G311" t="s">
        <v>39</v>
      </c>
      <c r="H311" t="s">
        <v>16</v>
      </c>
      <c r="I311" s="5">
        <v>4935</v>
      </c>
      <c r="J311">
        <v>126</v>
      </c>
      <c r="K311" s="6">
        <v>45233</v>
      </c>
      <c r="L311" s="5">
        <f>Table1[[#This Row],[Order-ID5]]*Table1[[#This Row],[Order-ID6]]</f>
        <v>621810</v>
      </c>
      <c r="M311" t="str">
        <f>TEXT(Table1[[#This Row],[Order-ID7]],"dddd")</f>
        <v>Friday</v>
      </c>
      <c r="N311">
        <f>MONTH(Table1[[#This Row],[Order-ID7]])</f>
        <v>11</v>
      </c>
      <c r="O311" t="str">
        <f>TEXT(Table1[[#This Row],[Order-ID7]],"mmmm")</f>
        <v>November</v>
      </c>
      <c r="P311">
        <f>ROUNDUP(Table1[[#This Row],[month]]/3,0)</f>
        <v>4</v>
      </c>
      <c r="Q311">
        <f>ROUNDUP(MONTH(Table1[[#This Row],[Order-ID7]])/3,0)</f>
        <v>4</v>
      </c>
      <c r="R311" t="str">
        <f>"Q"&amp;ROUNDUP(Table1[[#This Row],[month]]/3,0)</f>
        <v>Q4</v>
      </c>
      <c r="S311" t="str">
        <f>"Q"&amp;ROUNDUP(Table1[[#This Row],[month]]/3,0)</f>
        <v>Q4</v>
      </c>
      <c r="T311" t="str">
        <f>"Q"&amp;ROUNDUP(MONTH(Table1[[#This Row],[Order-ID7]])/3,0)</f>
        <v>Q4</v>
      </c>
    </row>
    <row r="312" spans="5:20" x14ac:dyDescent="0.3">
      <c r="E312">
        <v>308</v>
      </c>
      <c r="F312" t="s">
        <v>32</v>
      </c>
      <c r="G312" t="s">
        <v>45</v>
      </c>
      <c r="H312" t="s">
        <v>23</v>
      </c>
      <c r="I312" s="5">
        <v>4781</v>
      </c>
      <c r="J312">
        <v>123</v>
      </c>
      <c r="K312" s="6">
        <v>45234</v>
      </c>
      <c r="L312" s="5">
        <f>Table1[[#This Row],[Order-ID5]]*Table1[[#This Row],[Order-ID6]]</f>
        <v>588063</v>
      </c>
      <c r="M312" t="str">
        <f>TEXT(Table1[[#This Row],[Order-ID7]],"dddd")</f>
        <v>Saturday</v>
      </c>
      <c r="N312">
        <f>MONTH(Table1[[#This Row],[Order-ID7]])</f>
        <v>11</v>
      </c>
      <c r="O312" t="str">
        <f>TEXT(Table1[[#This Row],[Order-ID7]],"mmmm")</f>
        <v>November</v>
      </c>
      <c r="P312">
        <f>ROUNDUP(Table1[[#This Row],[month]]/3,0)</f>
        <v>4</v>
      </c>
      <c r="Q312">
        <f>ROUNDUP(MONTH(Table1[[#This Row],[Order-ID7]])/3,0)</f>
        <v>4</v>
      </c>
      <c r="R312" t="str">
        <f>"Q"&amp;ROUNDUP(Table1[[#This Row],[month]]/3,0)</f>
        <v>Q4</v>
      </c>
      <c r="S312" t="str">
        <f>"Q"&amp;ROUNDUP(Table1[[#This Row],[month]]/3,0)</f>
        <v>Q4</v>
      </c>
      <c r="T312" t="str">
        <f>"Q"&amp;ROUNDUP(MONTH(Table1[[#This Row],[Order-ID7]])/3,0)</f>
        <v>Q4</v>
      </c>
    </row>
    <row r="313" spans="5:20" x14ac:dyDescent="0.3">
      <c r="E313">
        <v>309</v>
      </c>
      <c r="F313" t="s">
        <v>33</v>
      </c>
      <c r="G313" t="s">
        <v>37</v>
      </c>
      <c r="H313" t="s">
        <v>18</v>
      </c>
      <c r="I313" s="5">
        <v>7483</v>
      </c>
      <c r="J313">
        <v>45</v>
      </c>
      <c r="K313" s="6">
        <v>45235</v>
      </c>
      <c r="L313" s="5">
        <f>Table1[[#This Row],[Order-ID5]]*Table1[[#This Row],[Order-ID6]]</f>
        <v>336735</v>
      </c>
      <c r="M313" t="str">
        <f>TEXT(Table1[[#This Row],[Order-ID7]],"dddd")</f>
        <v>Sunday</v>
      </c>
      <c r="N313">
        <f>MONTH(Table1[[#This Row],[Order-ID7]])</f>
        <v>11</v>
      </c>
      <c r="O313" t="str">
        <f>TEXT(Table1[[#This Row],[Order-ID7]],"mmmm")</f>
        <v>November</v>
      </c>
      <c r="P313">
        <f>ROUNDUP(Table1[[#This Row],[month]]/3,0)</f>
        <v>4</v>
      </c>
      <c r="Q313">
        <f>ROUNDUP(MONTH(Table1[[#This Row],[Order-ID7]])/3,0)</f>
        <v>4</v>
      </c>
      <c r="R313" t="str">
        <f>"Q"&amp;ROUNDUP(Table1[[#This Row],[month]]/3,0)</f>
        <v>Q4</v>
      </c>
      <c r="S313" t="str">
        <f>"Q"&amp;ROUNDUP(Table1[[#This Row],[month]]/3,0)</f>
        <v>Q4</v>
      </c>
      <c r="T313" t="str">
        <f>"Q"&amp;ROUNDUP(MONTH(Table1[[#This Row],[Order-ID7]])/3,0)</f>
        <v>Q4</v>
      </c>
    </row>
    <row r="314" spans="5:20" x14ac:dyDescent="0.3">
      <c r="E314">
        <v>310</v>
      </c>
      <c r="F314" t="s">
        <v>35</v>
      </c>
      <c r="G314" t="s">
        <v>37</v>
      </c>
      <c r="H314" t="s">
        <v>2</v>
      </c>
      <c r="I314" s="5">
        <v>6860</v>
      </c>
      <c r="J314">
        <v>126</v>
      </c>
      <c r="K314" s="6">
        <v>45236</v>
      </c>
      <c r="L314" s="5">
        <f>Table1[[#This Row],[Order-ID5]]*Table1[[#This Row],[Order-ID6]]</f>
        <v>864360</v>
      </c>
      <c r="M314" t="str">
        <f>TEXT(Table1[[#This Row],[Order-ID7]],"dddd")</f>
        <v>Monday</v>
      </c>
      <c r="N314">
        <f>MONTH(Table1[[#This Row],[Order-ID7]])</f>
        <v>11</v>
      </c>
      <c r="O314" t="str">
        <f>TEXT(Table1[[#This Row],[Order-ID7]],"mmmm")</f>
        <v>November</v>
      </c>
      <c r="P314">
        <f>ROUNDUP(Table1[[#This Row],[month]]/3,0)</f>
        <v>4</v>
      </c>
      <c r="Q314">
        <f>ROUNDUP(MONTH(Table1[[#This Row],[Order-ID7]])/3,0)</f>
        <v>4</v>
      </c>
      <c r="R314" t="str">
        <f>"Q"&amp;ROUNDUP(Table1[[#This Row],[month]]/3,0)</f>
        <v>Q4</v>
      </c>
      <c r="S314" t="str">
        <f>"Q"&amp;ROUNDUP(Table1[[#This Row],[month]]/3,0)</f>
        <v>Q4</v>
      </c>
      <c r="T314" t="str">
        <f>"Q"&amp;ROUNDUP(MONTH(Table1[[#This Row],[Order-ID7]])/3,0)</f>
        <v>Q4</v>
      </c>
    </row>
    <row r="315" spans="5:20" x14ac:dyDescent="0.3">
      <c r="E315">
        <v>311</v>
      </c>
      <c r="F315" t="s">
        <v>28</v>
      </c>
      <c r="G315" t="s">
        <v>37</v>
      </c>
      <c r="H315" t="s">
        <v>24</v>
      </c>
      <c r="I315" s="5">
        <v>4326</v>
      </c>
      <c r="J315">
        <v>348</v>
      </c>
      <c r="K315" s="6">
        <v>45237</v>
      </c>
      <c r="L315" s="5">
        <f>Table1[[#This Row],[Order-ID5]]*Table1[[#This Row],[Order-ID6]]</f>
        <v>1505448</v>
      </c>
      <c r="M315" t="str">
        <f>TEXT(Table1[[#This Row],[Order-ID7]],"dddd")</f>
        <v>Tuesday</v>
      </c>
      <c r="N315">
        <f>MONTH(Table1[[#This Row],[Order-ID7]])</f>
        <v>11</v>
      </c>
      <c r="O315" t="str">
        <f>TEXT(Table1[[#This Row],[Order-ID7]],"mmmm")</f>
        <v>November</v>
      </c>
      <c r="P315">
        <f>ROUNDUP(Table1[[#This Row],[month]]/3,0)</f>
        <v>4</v>
      </c>
      <c r="Q315">
        <f>ROUNDUP(MONTH(Table1[[#This Row],[Order-ID7]])/3,0)</f>
        <v>4</v>
      </c>
      <c r="R315" t="str">
        <f>"Q"&amp;ROUNDUP(Table1[[#This Row],[month]]/3,0)</f>
        <v>Q4</v>
      </c>
      <c r="S315" t="str">
        <f>"Q"&amp;ROUNDUP(Table1[[#This Row],[month]]/3,0)</f>
        <v>Q4</v>
      </c>
      <c r="T315" t="str">
        <f>"Q"&amp;ROUNDUP(MONTH(Table1[[#This Row],[Order-ID7]])/3,0)</f>
        <v>Q4</v>
      </c>
    </row>
    <row r="316" spans="5:20" x14ac:dyDescent="0.3">
      <c r="E316">
        <v>312</v>
      </c>
      <c r="F316" t="s">
        <v>30</v>
      </c>
      <c r="G316" t="s">
        <v>39</v>
      </c>
      <c r="H316" t="s">
        <v>16</v>
      </c>
      <c r="I316" s="5">
        <v>4935</v>
      </c>
      <c r="J316">
        <v>126</v>
      </c>
      <c r="K316" s="6">
        <v>45238</v>
      </c>
      <c r="L316" s="5">
        <f>Table1[[#This Row],[Order-ID5]]*Table1[[#This Row],[Order-ID6]]</f>
        <v>621810</v>
      </c>
      <c r="M316" t="str">
        <f>TEXT(Table1[[#This Row],[Order-ID7]],"dddd")</f>
        <v>Wednesday</v>
      </c>
      <c r="N316">
        <f>MONTH(Table1[[#This Row],[Order-ID7]])</f>
        <v>11</v>
      </c>
      <c r="O316" t="str">
        <f>TEXT(Table1[[#This Row],[Order-ID7]],"mmmm")</f>
        <v>November</v>
      </c>
      <c r="P316">
        <f>ROUNDUP(Table1[[#This Row],[month]]/3,0)</f>
        <v>4</v>
      </c>
      <c r="Q316">
        <f>ROUNDUP(MONTH(Table1[[#This Row],[Order-ID7]])/3,0)</f>
        <v>4</v>
      </c>
      <c r="R316" t="str">
        <f>"Q"&amp;ROUNDUP(Table1[[#This Row],[month]]/3,0)</f>
        <v>Q4</v>
      </c>
      <c r="S316" t="str">
        <f>"Q"&amp;ROUNDUP(Table1[[#This Row],[month]]/3,0)</f>
        <v>Q4</v>
      </c>
      <c r="T316" t="str">
        <f>"Q"&amp;ROUNDUP(MONTH(Table1[[#This Row],[Order-ID7]])/3,0)</f>
        <v>Q4</v>
      </c>
    </row>
    <row r="317" spans="5:20" x14ac:dyDescent="0.3">
      <c r="E317">
        <v>313</v>
      </c>
      <c r="F317" t="s">
        <v>32</v>
      </c>
      <c r="G317" t="s">
        <v>45</v>
      </c>
      <c r="H317" t="s">
        <v>23</v>
      </c>
      <c r="I317" s="5">
        <v>4781</v>
      </c>
      <c r="J317">
        <v>123</v>
      </c>
      <c r="K317" s="6">
        <v>45239</v>
      </c>
      <c r="L317" s="5">
        <f>Table1[[#This Row],[Order-ID5]]*Table1[[#This Row],[Order-ID6]]</f>
        <v>588063</v>
      </c>
      <c r="M317" t="str">
        <f>TEXT(Table1[[#This Row],[Order-ID7]],"dddd")</f>
        <v>Thursday</v>
      </c>
      <c r="N317">
        <f>MONTH(Table1[[#This Row],[Order-ID7]])</f>
        <v>11</v>
      </c>
      <c r="O317" t="str">
        <f>TEXT(Table1[[#This Row],[Order-ID7]],"mmmm")</f>
        <v>November</v>
      </c>
      <c r="P317">
        <f>ROUNDUP(Table1[[#This Row],[month]]/3,0)</f>
        <v>4</v>
      </c>
      <c r="Q317">
        <f>ROUNDUP(MONTH(Table1[[#This Row],[Order-ID7]])/3,0)</f>
        <v>4</v>
      </c>
      <c r="R317" t="str">
        <f>"Q"&amp;ROUNDUP(Table1[[#This Row],[month]]/3,0)</f>
        <v>Q4</v>
      </c>
      <c r="S317" t="str">
        <f>"Q"&amp;ROUNDUP(Table1[[#This Row],[month]]/3,0)</f>
        <v>Q4</v>
      </c>
      <c r="T317" t="str">
        <f>"Q"&amp;ROUNDUP(MONTH(Table1[[#This Row],[Order-ID7]])/3,0)</f>
        <v>Q4</v>
      </c>
    </row>
    <row r="318" spans="5:20" x14ac:dyDescent="0.3">
      <c r="E318">
        <v>314</v>
      </c>
      <c r="F318" t="s">
        <v>33</v>
      </c>
      <c r="G318" t="s">
        <v>37</v>
      </c>
      <c r="H318" t="s">
        <v>18</v>
      </c>
      <c r="I318" s="5">
        <v>7483</v>
      </c>
      <c r="J318">
        <v>45</v>
      </c>
      <c r="K318" s="6">
        <v>45240</v>
      </c>
      <c r="L318" s="5">
        <f>Table1[[#This Row],[Order-ID5]]*Table1[[#This Row],[Order-ID6]]</f>
        <v>336735</v>
      </c>
      <c r="M318" t="str">
        <f>TEXT(Table1[[#This Row],[Order-ID7]],"dddd")</f>
        <v>Friday</v>
      </c>
      <c r="N318">
        <f>MONTH(Table1[[#This Row],[Order-ID7]])</f>
        <v>11</v>
      </c>
      <c r="O318" t="str">
        <f>TEXT(Table1[[#This Row],[Order-ID7]],"mmmm")</f>
        <v>November</v>
      </c>
      <c r="P318">
        <f>ROUNDUP(Table1[[#This Row],[month]]/3,0)</f>
        <v>4</v>
      </c>
      <c r="Q318">
        <f>ROUNDUP(MONTH(Table1[[#This Row],[Order-ID7]])/3,0)</f>
        <v>4</v>
      </c>
      <c r="R318" t="str">
        <f>"Q"&amp;ROUNDUP(Table1[[#This Row],[month]]/3,0)</f>
        <v>Q4</v>
      </c>
      <c r="S318" t="str">
        <f>"Q"&amp;ROUNDUP(Table1[[#This Row],[month]]/3,0)</f>
        <v>Q4</v>
      </c>
      <c r="T318" t="str">
        <f>"Q"&amp;ROUNDUP(MONTH(Table1[[#This Row],[Order-ID7]])/3,0)</f>
        <v>Q4</v>
      </c>
    </row>
    <row r="319" spans="5:20" x14ac:dyDescent="0.3">
      <c r="E319">
        <v>315</v>
      </c>
      <c r="F319" t="s">
        <v>35</v>
      </c>
      <c r="G319" t="s">
        <v>37</v>
      </c>
      <c r="H319" t="s">
        <v>2</v>
      </c>
      <c r="I319" s="5">
        <v>6860</v>
      </c>
      <c r="J319">
        <v>126</v>
      </c>
      <c r="K319" s="6">
        <v>45241</v>
      </c>
      <c r="L319" s="5">
        <f>Table1[[#This Row],[Order-ID5]]*Table1[[#This Row],[Order-ID6]]</f>
        <v>864360</v>
      </c>
      <c r="M319" t="str">
        <f>TEXT(Table1[[#This Row],[Order-ID7]],"dddd")</f>
        <v>Saturday</v>
      </c>
      <c r="N319">
        <f>MONTH(Table1[[#This Row],[Order-ID7]])</f>
        <v>11</v>
      </c>
      <c r="O319" t="str">
        <f>TEXT(Table1[[#This Row],[Order-ID7]],"mmmm")</f>
        <v>November</v>
      </c>
      <c r="P319">
        <f>ROUNDUP(Table1[[#This Row],[month]]/3,0)</f>
        <v>4</v>
      </c>
      <c r="Q319">
        <f>ROUNDUP(MONTH(Table1[[#This Row],[Order-ID7]])/3,0)</f>
        <v>4</v>
      </c>
      <c r="R319" t="str">
        <f>"Q"&amp;ROUNDUP(Table1[[#This Row],[month]]/3,0)</f>
        <v>Q4</v>
      </c>
      <c r="S319" t="str">
        <f>"Q"&amp;ROUNDUP(Table1[[#This Row],[month]]/3,0)</f>
        <v>Q4</v>
      </c>
      <c r="T319" t="str">
        <f>"Q"&amp;ROUNDUP(MONTH(Table1[[#This Row],[Order-ID7]])/3,0)</f>
        <v>Q4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3F1F-05DB-4A59-B2DA-13F4F487E46B}">
  <sheetPr codeName="Sheet4"/>
  <dimension ref="A1:P318"/>
  <sheetViews>
    <sheetView topLeftCell="A2" zoomScale="70" zoomScaleNormal="108" workbookViewId="0">
      <selection activeCell="I3" sqref="I3"/>
    </sheetView>
  </sheetViews>
  <sheetFormatPr defaultRowHeight="14.4" x14ac:dyDescent="0.3"/>
  <cols>
    <col min="1" max="1" width="17.44140625" bestFit="1" customWidth="1"/>
    <col min="2" max="2" width="21.109375" bestFit="1" customWidth="1"/>
    <col min="3" max="3" width="19.5546875" bestFit="1" customWidth="1"/>
    <col min="4" max="4" width="20.21875" bestFit="1" customWidth="1"/>
    <col min="5" max="5" width="14.21875" bestFit="1" customWidth="1"/>
    <col min="6" max="6" width="14.44140625" bestFit="1" customWidth="1"/>
    <col min="7" max="7" width="19.21875" bestFit="1" customWidth="1"/>
    <col min="8" max="8" width="19.109375" bestFit="1" customWidth="1"/>
    <col min="9" max="9" width="13.33203125" bestFit="1" customWidth="1"/>
    <col min="10" max="10" width="15.88671875" bestFit="1" customWidth="1"/>
    <col min="11" max="11" width="16.88671875" bestFit="1" customWidth="1"/>
    <col min="12" max="12" width="16.6640625" bestFit="1" customWidth="1"/>
    <col min="13" max="13" width="17" bestFit="1" customWidth="1"/>
    <col min="14" max="16" width="17.6640625" bestFit="1" customWidth="1"/>
  </cols>
  <sheetData>
    <row r="1" spans="1:16" x14ac:dyDescent="0.3">
      <c r="A1" s="11" t="s">
        <v>131</v>
      </c>
    </row>
    <row r="3" spans="1:16" x14ac:dyDescent="0.3">
      <c r="A3" t="s">
        <v>93</v>
      </c>
      <c r="B3" t="s">
        <v>134</v>
      </c>
      <c r="C3" t="s">
        <v>135</v>
      </c>
      <c r="D3" t="s">
        <v>136</v>
      </c>
      <c r="E3" t="s">
        <v>137</v>
      </c>
      <c r="F3" t="s">
        <v>138</v>
      </c>
      <c r="G3" t="s">
        <v>139</v>
      </c>
      <c r="H3" t="s">
        <v>140</v>
      </c>
      <c r="I3" t="s">
        <v>141</v>
      </c>
      <c r="J3" t="s">
        <v>142</v>
      </c>
      <c r="K3" t="s">
        <v>143</v>
      </c>
      <c r="L3" t="s">
        <v>144</v>
      </c>
      <c r="M3" t="s">
        <v>145</v>
      </c>
      <c r="N3" t="s">
        <v>146</v>
      </c>
      <c r="O3" t="s">
        <v>147</v>
      </c>
      <c r="P3" t="s">
        <v>148</v>
      </c>
    </row>
    <row r="4" spans="1:16" x14ac:dyDescent="0.3">
      <c r="A4">
        <v>1</v>
      </c>
      <c r="B4" t="s">
        <v>76</v>
      </c>
      <c r="C4" t="s">
        <v>83</v>
      </c>
      <c r="D4" t="s">
        <v>23</v>
      </c>
      <c r="E4">
        <v>1624</v>
      </c>
      <c r="F4">
        <v>114</v>
      </c>
      <c r="G4" s="6">
        <v>44927</v>
      </c>
      <c r="H4">
        <v>185136</v>
      </c>
      <c r="I4" t="s">
        <v>109</v>
      </c>
      <c r="J4">
        <v>1</v>
      </c>
      <c r="K4" t="s">
        <v>110</v>
      </c>
      <c r="L4">
        <v>1</v>
      </c>
      <c r="M4">
        <v>1</v>
      </c>
      <c r="N4" t="s">
        <v>111</v>
      </c>
      <c r="O4" t="s">
        <v>111</v>
      </c>
      <c r="P4" t="s">
        <v>111</v>
      </c>
    </row>
    <row r="5" spans="1:16" x14ac:dyDescent="0.3">
      <c r="A5">
        <v>2</v>
      </c>
      <c r="B5" t="s">
        <v>73</v>
      </c>
      <c r="C5" t="s">
        <v>84</v>
      </c>
      <c r="D5" t="s">
        <v>25</v>
      </c>
      <c r="E5">
        <v>6706</v>
      </c>
      <c r="F5">
        <v>459</v>
      </c>
      <c r="G5" s="6">
        <v>44928</v>
      </c>
      <c r="H5">
        <v>3078054</v>
      </c>
      <c r="I5" t="s">
        <v>112</v>
      </c>
      <c r="J5">
        <v>1</v>
      </c>
      <c r="K5" t="s">
        <v>110</v>
      </c>
      <c r="L5">
        <v>1</v>
      </c>
      <c r="M5">
        <v>1</v>
      </c>
      <c r="N5" t="s">
        <v>111</v>
      </c>
      <c r="O5" t="s">
        <v>111</v>
      </c>
      <c r="P5" t="s">
        <v>111</v>
      </c>
    </row>
    <row r="6" spans="1:16" x14ac:dyDescent="0.3">
      <c r="A6">
        <v>3</v>
      </c>
      <c r="B6" t="s">
        <v>3</v>
      </c>
      <c r="C6" t="s">
        <v>84</v>
      </c>
      <c r="D6" t="s">
        <v>2</v>
      </c>
      <c r="E6">
        <v>959</v>
      </c>
      <c r="F6">
        <v>147</v>
      </c>
      <c r="G6" s="6">
        <v>44929</v>
      </c>
      <c r="H6">
        <v>140973</v>
      </c>
      <c r="I6" t="s">
        <v>113</v>
      </c>
      <c r="J6">
        <v>1</v>
      </c>
      <c r="K6" t="s">
        <v>110</v>
      </c>
      <c r="L6">
        <v>1</v>
      </c>
      <c r="M6">
        <v>1</v>
      </c>
      <c r="N6" t="s">
        <v>111</v>
      </c>
      <c r="O6" t="s">
        <v>111</v>
      </c>
      <c r="P6" t="s">
        <v>111</v>
      </c>
    </row>
    <row r="7" spans="1:16" x14ac:dyDescent="0.3">
      <c r="A7">
        <v>4</v>
      </c>
      <c r="B7" t="s">
        <v>77</v>
      </c>
      <c r="C7" t="s">
        <v>38</v>
      </c>
      <c r="D7" t="s">
        <v>11</v>
      </c>
      <c r="E7">
        <v>9632</v>
      </c>
      <c r="F7">
        <v>288</v>
      </c>
      <c r="G7" s="6">
        <v>44930</v>
      </c>
      <c r="H7">
        <v>2774016</v>
      </c>
      <c r="I7" t="s">
        <v>114</v>
      </c>
      <c r="J7">
        <v>1</v>
      </c>
      <c r="K7" t="s">
        <v>110</v>
      </c>
      <c r="L7">
        <v>1</v>
      </c>
      <c r="M7">
        <v>1</v>
      </c>
      <c r="N7" t="s">
        <v>111</v>
      </c>
      <c r="O7" t="s">
        <v>111</v>
      </c>
      <c r="P7" t="s">
        <v>111</v>
      </c>
    </row>
    <row r="8" spans="1:16" x14ac:dyDescent="0.3">
      <c r="A8">
        <v>5</v>
      </c>
      <c r="B8" t="s">
        <v>74</v>
      </c>
      <c r="C8" t="s">
        <v>86</v>
      </c>
      <c r="D8" t="s">
        <v>18</v>
      </c>
      <c r="E8">
        <v>2100</v>
      </c>
      <c r="F8">
        <v>414</v>
      </c>
      <c r="G8" s="6">
        <v>44931</v>
      </c>
      <c r="H8">
        <v>869400</v>
      </c>
      <c r="I8" t="s">
        <v>115</v>
      </c>
      <c r="J8">
        <v>1</v>
      </c>
      <c r="K8" t="s">
        <v>110</v>
      </c>
      <c r="L8">
        <v>1</v>
      </c>
      <c r="M8">
        <v>1</v>
      </c>
      <c r="N8" t="s">
        <v>111</v>
      </c>
      <c r="O8" t="s">
        <v>111</v>
      </c>
      <c r="P8" t="s">
        <v>111</v>
      </c>
    </row>
    <row r="9" spans="1:16" x14ac:dyDescent="0.3">
      <c r="A9">
        <v>6</v>
      </c>
      <c r="B9" t="s">
        <v>76</v>
      </c>
      <c r="C9" t="s">
        <v>84</v>
      </c>
      <c r="D9" t="s">
        <v>26</v>
      </c>
      <c r="E9">
        <v>8869</v>
      </c>
      <c r="F9">
        <v>432</v>
      </c>
      <c r="G9" s="6">
        <v>44932</v>
      </c>
      <c r="H9">
        <v>3831408</v>
      </c>
      <c r="I9" t="s">
        <v>116</v>
      </c>
      <c r="J9">
        <v>1</v>
      </c>
      <c r="K9" t="s">
        <v>110</v>
      </c>
      <c r="L9">
        <v>1</v>
      </c>
      <c r="M9">
        <v>1</v>
      </c>
      <c r="N9" t="s">
        <v>111</v>
      </c>
      <c r="O9" t="s">
        <v>111</v>
      </c>
      <c r="P9" t="s">
        <v>111</v>
      </c>
    </row>
    <row r="10" spans="1:16" x14ac:dyDescent="0.3">
      <c r="A10">
        <v>7</v>
      </c>
      <c r="B10" t="s">
        <v>74</v>
      </c>
      <c r="C10" t="s">
        <v>85</v>
      </c>
      <c r="D10" t="s">
        <v>24</v>
      </c>
      <c r="E10">
        <v>2681</v>
      </c>
      <c r="F10">
        <v>54</v>
      </c>
      <c r="G10" s="6">
        <v>44933</v>
      </c>
      <c r="H10">
        <v>144774</v>
      </c>
      <c r="I10" t="s">
        <v>117</v>
      </c>
      <c r="J10">
        <v>1</v>
      </c>
      <c r="K10" t="s">
        <v>110</v>
      </c>
      <c r="L10">
        <v>1</v>
      </c>
      <c r="M10">
        <v>1</v>
      </c>
      <c r="N10" t="s">
        <v>111</v>
      </c>
      <c r="O10" t="s">
        <v>111</v>
      </c>
      <c r="P10" t="s">
        <v>111</v>
      </c>
    </row>
    <row r="11" spans="1:16" x14ac:dyDescent="0.3">
      <c r="A11">
        <v>8</v>
      </c>
      <c r="B11" t="s">
        <v>73</v>
      </c>
      <c r="C11" t="s">
        <v>84</v>
      </c>
      <c r="D11" t="s">
        <v>15</v>
      </c>
      <c r="E11">
        <v>5012</v>
      </c>
      <c r="F11">
        <v>210</v>
      </c>
      <c r="G11" s="6">
        <v>44934</v>
      </c>
      <c r="H11">
        <v>1052520</v>
      </c>
      <c r="I11" t="s">
        <v>109</v>
      </c>
      <c r="J11">
        <v>1</v>
      </c>
      <c r="K11" t="s">
        <v>110</v>
      </c>
      <c r="L11">
        <v>1</v>
      </c>
      <c r="M11">
        <v>1</v>
      </c>
      <c r="N11" t="s">
        <v>111</v>
      </c>
      <c r="O11" t="s">
        <v>111</v>
      </c>
      <c r="P11" t="s">
        <v>111</v>
      </c>
    </row>
    <row r="12" spans="1:16" x14ac:dyDescent="0.3">
      <c r="A12">
        <v>9</v>
      </c>
      <c r="B12" t="s">
        <v>78</v>
      </c>
      <c r="C12" t="s">
        <v>85</v>
      </c>
      <c r="D12" t="s">
        <v>7</v>
      </c>
      <c r="E12">
        <v>1281</v>
      </c>
      <c r="F12">
        <v>75</v>
      </c>
      <c r="G12" s="6">
        <v>44935</v>
      </c>
      <c r="H12">
        <v>96075</v>
      </c>
      <c r="I12" t="s">
        <v>112</v>
      </c>
      <c r="J12">
        <v>1</v>
      </c>
      <c r="K12" t="s">
        <v>110</v>
      </c>
      <c r="L12">
        <v>1</v>
      </c>
      <c r="M12">
        <v>1</v>
      </c>
      <c r="N12" t="s">
        <v>111</v>
      </c>
      <c r="O12" t="s">
        <v>111</v>
      </c>
      <c r="P12" t="s">
        <v>111</v>
      </c>
    </row>
    <row r="13" spans="1:16" x14ac:dyDescent="0.3">
      <c r="A13">
        <v>10</v>
      </c>
      <c r="B13" t="s">
        <v>75</v>
      </c>
      <c r="C13" t="s">
        <v>83</v>
      </c>
      <c r="D13" t="s">
        <v>7</v>
      </c>
      <c r="E13">
        <v>4991</v>
      </c>
      <c r="F13">
        <v>12</v>
      </c>
      <c r="G13" s="6">
        <v>44936</v>
      </c>
      <c r="H13">
        <v>59892</v>
      </c>
      <c r="I13" t="s">
        <v>113</v>
      </c>
      <c r="J13">
        <v>1</v>
      </c>
      <c r="K13" t="s">
        <v>110</v>
      </c>
      <c r="L13">
        <v>1</v>
      </c>
      <c r="M13">
        <v>1</v>
      </c>
      <c r="N13" t="s">
        <v>111</v>
      </c>
      <c r="O13" t="s">
        <v>111</v>
      </c>
      <c r="P13" t="s">
        <v>111</v>
      </c>
    </row>
    <row r="14" spans="1:16" x14ac:dyDescent="0.3">
      <c r="A14">
        <v>11</v>
      </c>
      <c r="B14" t="s">
        <v>28</v>
      </c>
      <c r="C14" t="s">
        <v>86</v>
      </c>
      <c r="D14" t="s">
        <v>18</v>
      </c>
      <c r="E14">
        <v>1785</v>
      </c>
      <c r="F14">
        <v>462</v>
      </c>
      <c r="G14" s="6">
        <v>44937</v>
      </c>
      <c r="H14">
        <v>824670</v>
      </c>
      <c r="I14" t="s">
        <v>114</v>
      </c>
      <c r="J14">
        <v>1</v>
      </c>
      <c r="K14" t="s">
        <v>110</v>
      </c>
      <c r="L14">
        <v>1</v>
      </c>
      <c r="M14">
        <v>1</v>
      </c>
      <c r="N14" t="s">
        <v>111</v>
      </c>
      <c r="O14" t="s">
        <v>111</v>
      </c>
      <c r="P14" t="s">
        <v>111</v>
      </c>
    </row>
    <row r="15" spans="1:16" x14ac:dyDescent="0.3">
      <c r="A15">
        <v>12</v>
      </c>
      <c r="B15" t="s">
        <v>34</v>
      </c>
      <c r="C15" t="s">
        <v>83</v>
      </c>
      <c r="D15" t="s">
        <v>10</v>
      </c>
      <c r="E15">
        <v>3983</v>
      </c>
      <c r="F15">
        <v>144</v>
      </c>
      <c r="G15" s="6">
        <v>44938</v>
      </c>
      <c r="H15">
        <v>573552</v>
      </c>
      <c r="I15" t="s">
        <v>115</v>
      </c>
      <c r="J15">
        <v>1</v>
      </c>
      <c r="K15" t="s">
        <v>110</v>
      </c>
      <c r="L15">
        <v>1</v>
      </c>
      <c r="M15">
        <v>1</v>
      </c>
      <c r="N15" t="s">
        <v>111</v>
      </c>
      <c r="O15" t="s">
        <v>111</v>
      </c>
      <c r="P15" t="s">
        <v>111</v>
      </c>
    </row>
    <row r="16" spans="1:16" x14ac:dyDescent="0.3">
      <c r="A16">
        <v>13</v>
      </c>
      <c r="B16" t="s">
        <v>3</v>
      </c>
      <c r="C16" t="s">
        <v>85</v>
      </c>
      <c r="D16" t="s">
        <v>9</v>
      </c>
      <c r="E16">
        <v>2646</v>
      </c>
      <c r="F16">
        <v>120</v>
      </c>
      <c r="G16" s="6">
        <v>44939</v>
      </c>
      <c r="H16">
        <v>317520</v>
      </c>
      <c r="I16" t="s">
        <v>116</v>
      </c>
      <c r="J16">
        <v>1</v>
      </c>
      <c r="K16" t="s">
        <v>110</v>
      </c>
      <c r="L16">
        <v>1</v>
      </c>
      <c r="M16">
        <v>1</v>
      </c>
      <c r="N16" t="s">
        <v>111</v>
      </c>
      <c r="O16" t="s">
        <v>111</v>
      </c>
      <c r="P16" t="s">
        <v>111</v>
      </c>
    </row>
    <row r="17" spans="1:16" x14ac:dyDescent="0.3">
      <c r="A17">
        <v>14</v>
      </c>
      <c r="B17" t="s">
        <v>28</v>
      </c>
      <c r="C17" t="s">
        <v>87</v>
      </c>
      <c r="D17" t="s">
        <v>6</v>
      </c>
      <c r="E17">
        <v>252</v>
      </c>
      <c r="F17">
        <v>54</v>
      </c>
      <c r="G17" s="6">
        <v>44940</v>
      </c>
      <c r="H17">
        <v>13608</v>
      </c>
      <c r="I17" t="s">
        <v>117</v>
      </c>
      <c r="J17">
        <v>1</v>
      </c>
      <c r="K17" t="s">
        <v>110</v>
      </c>
      <c r="L17">
        <v>1</v>
      </c>
      <c r="M17">
        <v>1</v>
      </c>
      <c r="N17" t="s">
        <v>111</v>
      </c>
      <c r="O17" t="s">
        <v>111</v>
      </c>
      <c r="P17" t="s">
        <v>111</v>
      </c>
    </row>
    <row r="18" spans="1:16" x14ac:dyDescent="0.3">
      <c r="A18">
        <v>15</v>
      </c>
      <c r="B18" t="s">
        <v>34</v>
      </c>
      <c r="C18" t="s">
        <v>84</v>
      </c>
      <c r="D18" t="s">
        <v>18</v>
      </c>
      <c r="E18">
        <v>2464</v>
      </c>
      <c r="F18">
        <v>234</v>
      </c>
      <c r="G18" s="6">
        <v>44941</v>
      </c>
      <c r="H18">
        <v>576576</v>
      </c>
      <c r="I18" t="s">
        <v>109</v>
      </c>
      <c r="J18">
        <v>1</v>
      </c>
      <c r="K18" t="s">
        <v>110</v>
      </c>
      <c r="L18">
        <v>1</v>
      </c>
      <c r="M18">
        <v>1</v>
      </c>
      <c r="N18" t="s">
        <v>111</v>
      </c>
      <c r="O18" t="s">
        <v>111</v>
      </c>
      <c r="P18" t="s">
        <v>111</v>
      </c>
    </row>
    <row r="19" spans="1:16" x14ac:dyDescent="0.3">
      <c r="A19">
        <v>16</v>
      </c>
      <c r="B19" t="s">
        <v>34</v>
      </c>
      <c r="C19" t="s">
        <v>84</v>
      </c>
      <c r="D19" t="s">
        <v>22</v>
      </c>
      <c r="E19">
        <v>2114</v>
      </c>
      <c r="F19">
        <v>66</v>
      </c>
      <c r="G19" s="6">
        <v>44942</v>
      </c>
      <c r="H19">
        <v>139524</v>
      </c>
      <c r="I19" t="s">
        <v>112</v>
      </c>
      <c r="J19">
        <v>1</v>
      </c>
      <c r="K19" t="s">
        <v>110</v>
      </c>
      <c r="L19">
        <v>1</v>
      </c>
      <c r="M19">
        <v>1</v>
      </c>
      <c r="N19" t="s">
        <v>111</v>
      </c>
      <c r="O19" t="s">
        <v>111</v>
      </c>
      <c r="P19" t="s">
        <v>111</v>
      </c>
    </row>
    <row r="20" spans="1:16" x14ac:dyDescent="0.3">
      <c r="A20">
        <v>17</v>
      </c>
      <c r="B20" t="s">
        <v>74</v>
      </c>
      <c r="C20" t="s">
        <v>83</v>
      </c>
      <c r="D20" t="s">
        <v>24</v>
      </c>
      <c r="E20">
        <v>7693</v>
      </c>
      <c r="F20">
        <v>87</v>
      </c>
      <c r="G20" s="6">
        <v>44943</v>
      </c>
      <c r="H20">
        <v>669291</v>
      </c>
      <c r="I20" t="s">
        <v>113</v>
      </c>
      <c r="J20">
        <v>1</v>
      </c>
      <c r="K20" t="s">
        <v>110</v>
      </c>
      <c r="L20">
        <v>1</v>
      </c>
      <c r="M20">
        <v>1</v>
      </c>
      <c r="N20" t="s">
        <v>111</v>
      </c>
      <c r="O20" t="s">
        <v>111</v>
      </c>
      <c r="P20" t="s">
        <v>111</v>
      </c>
    </row>
    <row r="21" spans="1:16" x14ac:dyDescent="0.3">
      <c r="A21">
        <v>18</v>
      </c>
      <c r="B21" t="s">
        <v>75</v>
      </c>
      <c r="C21" t="s">
        <v>87</v>
      </c>
      <c r="D21" t="s">
        <v>13</v>
      </c>
      <c r="E21">
        <v>15610</v>
      </c>
      <c r="F21">
        <v>339</v>
      </c>
      <c r="G21" s="6">
        <v>44944</v>
      </c>
      <c r="H21">
        <v>5291790</v>
      </c>
      <c r="I21" t="s">
        <v>114</v>
      </c>
      <c r="J21">
        <v>1</v>
      </c>
      <c r="K21" t="s">
        <v>110</v>
      </c>
      <c r="L21">
        <v>1</v>
      </c>
      <c r="M21">
        <v>1</v>
      </c>
      <c r="N21" t="s">
        <v>111</v>
      </c>
      <c r="O21" t="s">
        <v>111</v>
      </c>
      <c r="P21" t="s">
        <v>111</v>
      </c>
    </row>
    <row r="22" spans="1:16" x14ac:dyDescent="0.3">
      <c r="A22">
        <v>19</v>
      </c>
      <c r="B22" t="s">
        <v>77</v>
      </c>
      <c r="C22" t="s">
        <v>87</v>
      </c>
      <c r="D22" t="s">
        <v>15</v>
      </c>
      <c r="E22">
        <v>336</v>
      </c>
      <c r="F22">
        <v>144</v>
      </c>
      <c r="G22" s="6">
        <v>44945</v>
      </c>
      <c r="H22">
        <v>48384</v>
      </c>
      <c r="I22" t="s">
        <v>115</v>
      </c>
      <c r="J22">
        <v>1</v>
      </c>
      <c r="K22" t="s">
        <v>110</v>
      </c>
      <c r="L22">
        <v>1</v>
      </c>
      <c r="M22">
        <v>1</v>
      </c>
      <c r="N22" t="s">
        <v>111</v>
      </c>
      <c r="O22" t="s">
        <v>111</v>
      </c>
      <c r="P22" t="s">
        <v>111</v>
      </c>
    </row>
    <row r="23" spans="1:16" x14ac:dyDescent="0.3">
      <c r="A23">
        <v>20</v>
      </c>
      <c r="B23" t="s">
        <v>28</v>
      </c>
      <c r="C23" t="s">
        <v>86</v>
      </c>
      <c r="D23" t="s">
        <v>13</v>
      </c>
      <c r="E23">
        <v>9443</v>
      </c>
      <c r="F23">
        <v>162</v>
      </c>
      <c r="G23" s="6">
        <v>44946</v>
      </c>
      <c r="H23">
        <v>1529766</v>
      </c>
      <c r="I23" t="s">
        <v>116</v>
      </c>
      <c r="J23">
        <v>1</v>
      </c>
      <c r="K23" t="s">
        <v>110</v>
      </c>
      <c r="L23">
        <v>1</v>
      </c>
      <c r="M23">
        <v>1</v>
      </c>
      <c r="N23" t="s">
        <v>111</v>
      </c>
      <c r="O23" t="s">
        <v>111</v>
      </c>
      <c r="P23" t="s">
        <v>111</v>
      </c>
    </row>
    <row r="24" spans="1:16" x14ac:dyDescent="0.3">
      <c r="A24">
        <v>21</v>
      </c>
      <c r="B24" t="s">
        <v>3</v>
      </c>
      <c r="C24" t="s">
        <v>87</v>
      </c>
      <c r="D24" t="s">
        <v>16</v>
      </c>
      <c r="E24">
        <v>8155</v>
      </c>
      <c r="F24">
        <v>90</v>
      </c>
      <c r="G24" s="6">
        <v>44947</v>
      </c>
      <c r="H24">
        <v>733950</v>
      </c>
      <c r="I24" t="s">
        <v>117</v>
      </c>
      <c r="J24">
        <v>1</v>
      </c>
      <c r="K24" t="s">
        <v>110</v>
      </c>
      <c r="L24">
        <v>1</v>
      </c>
      <c r="M24">
        <v>1</v>
      </c>
      <c r="N24" t="s">
        <v>111</v>
      </c>
      <c r="O24" t="s">
        <v>111</v>
      </c>
      <c r="P24" t="s">
        <v>111</v>
      </c>
    </row>
    <row r="25" spans="1:16" x14ac:dyDescent="0.3">
      <c r="A25">
        <v>22</v>
      </c>
      <c r="B25" t="s">
        <v>73</v>
      </c>
      <c r="C25" t="s">
        <v>85</v>
      </c>
      <c r="D25" t="s">
        <v>16</v>
      </c>
      <c r="E25">
        <v>1701</v>
      </c>
      <c r="F25">
        <v>234</v>
      </c>
      <c r="G25" s="6">
        <v>44948</v>
      </c>
      <c r="H25">
        <v>398034</v>
      </c>
      <c r="I25" t="s">
        <v>109</v>
      </c>
      <c r="J25">
        <v>1</v>
      </c>
      <c r="K25" t="s">
        <v>110</v>
      </c>
      <c r="L25">
        <v>1</v>
      </c>
      <c r="M25">
        <v>1</v>
      </c>
      <c r="N25" t="s">
        <v>111</v>
      </c>
      <c r="O25" t="s">
        <v>111</v>
      </c>
      <c r="P25" t="s">
        <v>111</v>
      </c>
    </row>
    <row r="26" spans="1:16" x14ac:dyDescent="0.3">
      <c r="A26">
        <v>23</v>
      </c>
      <c r="B26" t="s">
        <v>72</v>
      </c>
      <c r="C26" t="s">
        <v>85</v>
      </c>
      <c r="D26" t="s">
        <v>15</v>
      </c>
      <c r="E26">
        <v>2205</v>
      </c>
      <c r="F26">
        <v>141</v>
      </c>
      <c r="G26" s="6">
        <v>44949</v>
      </c>
      <c r="H26">
        <v>310905</v>
      </c>
      <c r="I26" t="s">
        <v>112</v>
      </c>
      <c r="J26">
        <v>1</v>
      </c>
      <c r="K26" t="s">
        <v>110</v>
      </c>
      <c r="L26">
        <v>1</v>
      </c>
      <c r="M26">
        <v>1</v>
      </c>
      <c r="N26" t="s">
        <v>111</v>
      </c>
      <c r="O26" t="s">
        <v>111</v>
      </c>
      <c r="P26" t="s">
        <v>111</v>
      </c>
    </row>
    <row r="27" spans="1:16" x14ac:dyDescent="0.3">
      <c r="A27">
        <v>24</v>
      </c>
      <c r="B27" t="s">
        <v>73</v>
      </c>
      <c r="C27" t="s">
        <v>83</v>
      </c>
      <c r="D27" t="s">
        <v>12</v>
      </c>
      <c r="E27">
        <v>1771</v>
      </c>
      <c r="F27">
        <v>204</v>
      </c>
      <c r="G27" s="6">
        <v>44950</v>
      </c>
      <c r="H27">
        <v>361284</v>
      </c>
      <c r="I27" t="s">
        <v>113</v>
      </c>
      <c r="J27">
        <v>1</v>
      </c>
      <c r="K27" t="s">
        <v>110</v>
      </c>
      <c r="L27">
        <v>1</v>
      </c>
      <c r="M27">
        <v>1</v>
      </c>
      <c r="N27" t="s">
        <v>111</v>
      </c>
      <c r="O27" t="s">
        <v>111</v>
      </c>
      <c r="P27" t="s">
        <v>111</v>
      </c>
    </row>
    <row r="28" spans="1:16" x14ac:dyDescent="0.3">
      <c r="A28">
        <v>25</v>
      </c>
      <c r="B28" t="s">
        <v>77</v>
      </c>
      <c r="C28" t="s">
        <v>84</v>
      </c>
      <c r="D28" t="s">
        <v>8</v>
      </c>
      <c r="E28">
        <v>2114</v>
      </c>
      <c r="F28">
        <v>186</v>
      </c>
      <c r="G28" s="6">
        <v>44951</v>
      </c>
      <c r="H28">
        <v>393204</v>
      </c>
      <c r="I28" t="s">
        <v>114</v>
      </c>
      <c r="J28">
        <v>1</v>
      </c>
      <c r="K28" t="s">
        <v>110</v>
      </c>
      <c r="L28">
        <v>1</v>
      </c>
      <c r="M28">
        <v>1</v>
      </c>
      <c r="N28" t="s">
        <v>111</v>
      </c>
      <c r="O28" t="s">
        <v>111</v>
      </c>
      <c r="P28" t="s">
        <v>111</v>
      </c>
    </row>
    <row r="29" spans="1:16" x14ac:dyDescent="0.3">
      <c r="A29">
        <v>26</v>
      </c>
      <c r="B29" t="s">
        <v>77</v>
      </c>
      <c r="C29" t="s">
        <v>38</v>
      </c>
      <c r="D29" t="s">
        <v>6</v>
      </c>
      <c r="E29">
        <v>10311</v>
      </c>
      <c r="F29">
        <v>231</v>
      </c>
      <c r="G29" s="6">
        <v>44952</v>
      </c>
      <c r="H29">
        <v>2381841</v>
      </c>
      <c r="I29" t="s">
        <v>115</v>
      </c>
      <c r="J29">
        <v>1</v>
      </c>
      <c r="K29" t="s">
        <v>110</v>
      </c>
      <c r="L29">
        <v>1</v>
      </c>
      <c r="M29">
        <v>1</v>
      </c>
      <c r="N29" t="s">
        <v>111</v>
      </c>
      <c r="O29" t="s">
        <v>111</v>
      </c>
      <c r="P29" t="s">
        <v>111</v>
      </c>
    </row>
    <row r="30" spans="1:16" x14ac:dyDescent="0.3">
      <c r="A30">
        <v>27</v>
      </c>
      <c r="B30" t="s">
        <v>34</v>
      </c>
      <c r="C30" t="s">
        <v>86</v>
      </c>
      <c r="D30" t="s">
        <v>9</v>
      </c>
      <c r="E30">
        <v>21</v>
      </c>
      <c r="F30">
        <v>168</v>
      </c>
      <c r="G30" s="6">
        <v>44953</v>
      </c>
      <c r="H30">
        <v>3528</v>
      </c>
      <c r="I30" t="s">
        <v>116</v>
      </c>
      <c r="J30">
        <v>1</v>
      </c>
      <c r="K30" t="s">
        <v>110</v>
      </c>
      <c r="L30">
        <v>1</v>
      </c>
      <c r="M30">
        <v>1</v>
      </c>
      <c r="N30" t="s">
        <v>111</v>
      </c>
      <c r="O30" t="s">
        <v>111</v>
      </c>
      <c r="P30" t="s">
        <v>111</v>
      </c>
    </row>
    <row r="31" spans="1:16" x14ac:dyDescent="0.3">
      <c r="A31">
        <v>28</v>
      </c>
      <c r="B31" t="s">
        <v>72</v>
      </c>
      <c r="C31" t="s">
        <v>84</v>
      </c>
      <c r="D31" t="s">
        <v>13</v>
      </c>
      <c r="E31">
        <v>1974</v>
      </c>
      <c r="F31">
        <v>195</v>
      </c>
      <c r="G31" s="6">
        <v>44954</v>
      </c>
      <c r="H31">
        <v>384930</v>
      </c>
      <c r="I31" t="s">
        <v>117</v>
      </c>
      <c r="J31">
        <v>1</v>
      </c>
      <c r="K31" t="s">
        <v>110</v>
      </c>
      <c r="L31">
        <v>1</v>
      </c>
      <c r="M31">
        <v>1</v>
      </c>
      <c r="N31" t="s">
        <v>111</v>
      </c>
      <c r="O31" t="s">
        <v>111</v>
      </c>
      <c r="P31" t="s">
        <v>111</v>
      </c>
    </row>
    <row r="32" spans="1:16" x14ac:dyDescent="0.3">
      <c r="A32">
        <v>29</v>
      </c>
      <c r="B32" t="s">
        <v>75</v>
      </c>
      <c r="C32" t="s">
        <v>38</v>
      </c>
      <c r="D32" t="s">
        <v>16</v>
      </c>
      <c r="E32">
        <v>6314</v>
      </c>
      <c r="F32">
        <v>15</v>
      </c>
      <c r="G32" s="6">
        <v>44955</v>
      </c>
      <c r="H32">
        <v>94710</v>
      </c>
      <c r="I32" t="s">
        <v>109</v>
      </c>
      <c r="J32">
        <v>1</v>
      </c>
      <c r="K32" t="s">
        <v>110</v>
      </c>
      <c r="L32">
        <v>1</v>
      </c>
      <c r="M32">
        <v>1</v>
      </c>
      <c r="N32" t="s">
        <v>111</v>
      </c>
      <c r="O32" t="s">
        <v>111</v>
      </c>
      <c r="P32" t="s">
        <v>111</v>
      </c>
    </row>
    <row r="33" spans="1:16" x14ac:dyDescent="0.3">
      <c r="A33">
        <v>30</v>
      </c>
      <c r="B33" t="s">
        <v>72</v>
      </c>
      <c r="C33" t="s">
        <v>83</v>
      </c>
      <c r="D33" t="s">
        <v>16</v>
      </c>
      <c r="E33">
        <v>4683</v>
      </c>
      <c r="F33">
        <v>30</v>
      </c>
      <c r="G33" s="6">
        <v>44956</v>
      </c>
      <c r="H33">
        <v>140490</v>
      </c>
      <c r="I33" t="s">
        <v>112</v>
      </c>
      <c r="J33">
        <v>1</v>
      </c>
      <c r="K33" t="s">
        <v>110</v>
      </c>
      <c r="L33">
        <v>1</v>
      </c>
      <c r="M33">
        <v>1</v>
      </c>
      <c r="N33" t="s">
        <v>111</v>
      </c>
      <c r="O33" t="s">
        <v>111</v>
      </c>
      <c r="P33" t="s">
        <v>111</v>
      </c>
    </row>
    <row r="34" spans="1:16" x14ac:dyDescent="0.3">
      <c r="A34">
        <v>31</v>
      </c>
      <c r="B34" t="s">
        <v>77</v>
      </c>
      <c r="C34" t="s">
        <v>83</v>
      </c>
      <c r="D34" t="s">
        <v>17</v>
      </c>
      <c r="E34">
        <v>6398</v>
      </c>
      <c r="F34">
        <v>102</v>
      </c>
      <c r="G34" s="6">
        <v>44957</v>
      </c>
      <c r="H34">
        <v>652596</v>
      </c>
      <c r="I34" t="s">
        <v>113</v>
      </c>
      <c r="J34">
        <v>1</v>
      </c>
      <c r="K34" t="s">
        <v>110</v>
      </c>
      <c r="L34">
        <v>1</v>
      </c>
      <c r="M34">
        <v>1</v>
      </c>
      <c r="N34" t="s">
        <v>111</v>
      </c>
      <c r="O34" t="s">
        <v>111</v>
      </c>
      <c r="P34" t="s">
        <v>111</v>
      </c>
    </row>
    <row r="35" spans="1:16" x14ac:dyDescent="0.3">
      <c r="A35">
        <v>32</v>
      </c>
      <c r="B35" t="s">
        <v>28</v>
      </c>
      <c r="C35" t="s">
        <v>84</v>
      </c>
      <c r="D35" t="s">
        <v>12</v>
      </c>
      <c r="E35">
        <v>553</v>
      </c>
      <c r="F35">
        <v>15</v>
      </c>
      <c r="G35" s="6">
        <v>44958</v>
      </c>
      <c r="H35">
        <v>8295</v>
      </c>
      <c r="I35" t="s">
        <v>114</v>
      </c>
      <c r="J35">
        <v>2</v>
      </c>
      <c r="K35" t="s">
        <v>118</v>
      </c>
      <c r="L35">
        <v>1</v>
      </c>
      <c r="M35">
        <v>1</v>
      </c>
      <c r="N35" t="s">
        <v>111</v>
      </c>
      <c r="O35" t="s">
        <v>111</v>
      </c>
      <c r="P35" t="s">
        <v>111</v>
      </c>
    </row>
    <row r="36" spans="1:16" x14ac:dyDescent="0.3">
      <c r="A36">
        <v>33</v>
      </c>
      <c r="B36" t="s">
        <v>73</v>
      </c>
      <c r="C36" t="s">
        <v>86</v>
      </c>
      <c r="D36" t="s">
        <v>23</v>
      </c>
      <c r="E36">
        <v>7021</v>
      </c>
      <c r="F36">
        <v>183</v>
      </c>
      <c r="G36" s="6">
        <v>44959</v>
      </c>
      <c r="H36">
        <v>1284843</v>
      </c>
      <c r="I36" t="s">
        <v>115</v>
      </c>
      <c r="J36">
        <v>2</v>
      </c>
      <c r="K36" t="s">
        <v>118</v>
      </c>
      <c r="L36">
        <v>1</v>
      </c>
      <c r="M36">
        <v>1</v>
      </c>
      <c r="N36" t="s">
        <v>111</v>
      </c>
      <c r="O36" t="s">
        <v>111</v>
      </c>
      <c r="P36" t="s">
        <v>111</v>
      </c>
    </row>
    <row r="37" spans="1:16" x14ac:dyDescent="0.3">
      <c r="A37">
        <v>34</v>
      </c>
      <c r="B37" t="s">
        <v>76</v>
      </c>
      <c r="C37" t="s">
        <v>86</v>
      </c>
      <c r="D37" t="s">
        <v>15</v>
      </c>
      <c r="E37">
        <v>5817</v>
      </c>
      <c r="F37">
        <v>12</v>
      </c>
      <c r="G37" s="6">
        <v>44960</v>
      </c>
      <c r="H37">
        <v>69804</v>
      </c>
      <c r="I37" t="s">
        <v>116</v>
      </c>
      <c r="J37">
        <v>2</v>
      </c>
      <c r="K37" t="s">
        <v>118</v>
      </c>
      <c r="L37">
        <v>1</v>
      </c>
      <c r="M37">
        <v>1</v>
      </c>
      <c r="N37" t="s">
        <v>111</v>
      </c>
      <c r="O37" t="s">
        <v>111</v>
      </c>
      <c r="P37" t="s">
        <v>111</v>
      </c>
    </row>
    <row r="38" spans="1:16" x14ac:dyDescent="0.3">
      <c r="A38">
        <v>35</v>
      </c>
      <c r="B38" t="s">
        <v>77</v>
      </c>
      <c r="C38" t="s">
        <v>86</v>
      </c>
      <c r="D38" t="s">
        <v>7</v>
      </c>
      <c r="E38">
        <v>3976</v>
      </c>
      <c r="F38">
        <v>72</v>
      </c>
      <c r="G38" s="6">
        <v>44961</v>
      </c>
      <c r="H38">
        <v>286272</v>
      </c>
      <c r="I38" t="s">
        <v>117</v>
      </c>
      <c r="J38">
        <v>2</v>
      </c>
      <c r="K38" t="s">
        <v>118</v>
      </c>
      <c r="L38">
        <v>1</v>
      </c>
      <c r="M38">
        <v>1</v>
      </c>
      <c r="N38" t="s">
        <v>111</v>
      </c>
      <c r="O38" t="s">
        <v>111</v>
      </c>
      <c r="P38" t="s">
        <v>111</v>
      </c>
    </row>
    <row r="39" spans="1:16" x14ac:dyDescent="0.3">
      <c r="A39">
        <v>36</v>
      </c>
      <c r="B39" t="s">
        <v>74</v>
      </c>
      <c r="C39" t="s">
        <v>85</v>
      </c>
      <c r="D39" t="s">
        <v>20</v>
      </c>
      <c r="E39">
        <v>1134</v>
      </c>
      <c r="F39">
        <v>282</v>
      </c>
      <c r="G39" s="6">
        <v>44962</v>
      </c>
      <c r="H39">
        <v>319788</v>
      </c>
      <c r="I39" t="s">
        <v>109</v>
      </c>
      <c r="J39">
        <v>2</v>
      </c>
      <c r="K39" t="s">
        <v>118</v>
      </c>
      <c r="L39">
        <v>1</v>
      </c>
      <c r="M39">
        <v>1</v>
      </c>
      <c r="N39" t="s">
        <v>111</v>
      </c>
      <c r="O39" t="s">
        <v>111</v>
      </c>
      <c r="P39" t="s">
        <v>111</v>
      </c>
    </row>
    <row r="40" spans="1:16" x14ac:dyDescent="0.3">
      <c r="A40">
        <v>37</v>
      </c>
      <c r="B40" t="s">
        <v>28</v>
      </c>
      <c r="C40" t="s">
        <v>86</v>
      </c>
      <c r="D40" t="s">
        <v>21</v>
      </c>
      <c r="E40">
        <v>6027</v>
      </c>
      <c r="F40">
        <v>144</v>
      </c>
      <c r="G40" s="6">
        <v>44963</v>
      </c>
      <c r="H40">
        <v>867888</v>
      </c>
      <c r="I40" t="s">
        <v>112</v>
      </c>
      <c r="J40">
        <v>2</v>
      </c>
      <c r="K40" t="s">
        <v>118</v>
      </c>
      <c r="L40">
        <v>1</v>
      </c>
      <c r="M40">
        <v>1</v>
      </c>
      <c r="N40" t="s">
        <v>111</v>
      </c>
      <c r="O40" t="s">
        <v>111</v>
      </c>
      <c r="P40" t="s">
        <v>111</v>
      </c>
    </row>
    <row r="41" spans="1:16" x14ac:dyDescent="0.3">
      <c r="A41">
        <v>38</v>
      </c>
      <c r="B41" t="s">
        <v>74</v>
      </c>
      <c r="C41" t="s">
        <v>83</v>
      </c>
      <c r="D41" t="s">
        <v>9</v>
      </c>
      <c r="E41">
        <v>1904</v>
      </c>
      <c r="F41">
        <v>405</v>
      </c>
      <c r="G41" s="6">
        <v>44964</v>
      </c>
      <c r="H41">
        <v>771120</v>
      </c>
      <c r="I41" t="s">
        <v>113</v>
      </c>
      <c r="J41">
        <v>2</v>
      </c>
      <c r="K41" t="s">
        <v>118</v>
      </c>
      <c r="L41">
        <v>1</v>
      </c>
      <c r="M41">
        <v>1</v>
      </c>
      <c r="N41" t="s">
        <v>111</v>
      </c>
      <c r="O41" t="s">
        <v>111</v>
      </c>
      <c r="P41" t="s">
        <v>111</v>
      </c>
    </row>
    <row r="42" spans="1:16" x14ac:dyDescent="0.3">
      <c r="A42">
        <v>39</v>
      </c>
      <c r="B42" t="s">
        <v>78</v>
      </c>
      <c r="C42" t="s">
        <v>87</v>
      </c>
      <c r="D42" t="s">
        <v>25</v>
      </c>
      <c r="E42">
        <v>3262</v>
      </c>
      <c r="F42">
        <v>75</v>
      </c>
      <c r="G42" s="6">
        <v>44965</v>
      </c>
      <c r="H42">
        <v>244650</v>
      </c>
      <c r="I42" t="s">
        <v>114</v>
      </c>
      <c r="J42">
        <v>2</v>
      </c>
      <c r="K42" t="s">
        <v>118</v>
      </c>
      <c r="L42">
        <v>1</v>
      </c>
      <c r="M42">
        <v>1</v>
      </c>
      <c r="N42" t="s">
        <v>111</v>
      </c>
      <c r="O42" t="s">
        <v>111</v>
      </c>
      <c r="P42" t="s">
        <v>111</v>
      </c>
    </row>
    <row r="43" spans="1:16" x14ac:dyDescent="0.3">
      <c r="A43">
        <v>40</v>
      </c>
      <c r="B43" t="s">
        <v>76</v>
      </c>
      <c r="C43" t="s">
        <v>87</v>
      </c>
      <c r="D43" t="s">
        <v>20</v>
      </c>
      <c r="E43">
        <v>2289</v>
      </c>
      <c r="F43">
        <v>135</v>
      </c>
      <c r="G43" s="6">
        <v>44966</v>
      </c>
      <c r="H43">
        <v>309015</v>
      </c>
      <c r="I43" t="s">
        <v>115</v>
      </c>
      <c r="J43">
        <v>2</v>
      </c>
      <c r="K43" t="s">
        <v>118</v>
      </c>
      <c r="L43">
        <v>1</v>
      </c>
      <c r="M43">
        <v>1</v>
      </c>
      <c r="N43" t="s">
        <v>111</v>
      </c>
      <c r="O43" t="s">
        <v>111</v>
      </c>
      <c r="P43" t="s">
        <v>111</v>
      </c>
    </row>
    <row r="44" spans="1:16" x14ac:dyDescent="0.3">
      <c r="A44">
        <v>41</v>
      </c>
      <c r="B44" t="s">
        <v>75</v>
      </c>
      <c r="C44" t="s">
        <v>87</v>
      </c>
      <c r="D44" t="s">
        <v>20</v>
      </c>
      <c r="E44">
        <v>6986</v>
      </c>
      <c r="F44">
        <v>21</v>
      </c>
      <c r="G44" s="6">
        <v>44967</v>
      </c>
      <c r="H44">
        <v>146706</v>
      </c>
      <c r="I44" t="s">
        <v>116</v>
      </c>
      <c r="J44">
        <v>2</v>
      </c>
      <c r="K44" t="s">
        <v>118</v>
      </c>
      <c r="L44">
        <v>1</v>
      </c>
      <c r="M44">
        <v>1</v>
      </c>
      <c r="N44" t="s">
        <v>111</v>
      </c>
      <c r="O44" t="s">
        <v>111</v>
      </c>
      <c r="P44" t="s">
        <v>111</v>
      </c>
    </row>
    <row r="45" spans="1:16" x14ac:dyDescent="0.3">
      <c r="A45">
        <v>42</v>
      </c>
      <c r="B45" t="s">
        <v>28</v>
      </c>
      <c r="C45" t="s">
        <v>85</v>
      </c>
      <c r="D45" t="s">
        <v>16</v>
      </c>
      <c r="E45">
        <v>4417</v>
      </c>
      <c r="F45">
        <v>153</v>
      </c>
      <c r="G45" s="6">
        <v>44968</v>
      </c>
      <c r="H45">
        <v>675801</v>
      </c>
      <c r="I45" t="s">
        <v>117</v>
      </c>
      <c r="J45">
        <v>2</v>
      </c>
      <c r="K45" t="s">
        <v>118</v>
      </c>
      <c r="L45">
        <v>1</v>
      </c>
      <c r="M45">
        <v>1</v>
      </c>
      <c r="N45" t="s">
        <v>111</v>
      </c>
      <c r="O45" t="s">
        <v>111</v>
      </c>
      <c r="P45" t="s">
        <v>111</v>
      </c>
    </row>
    <row r="46" spans="1:16" x14ac:dyDescent="0.3">
      <c r="A46">
        <v>43</v>
      </c>
      <c r="B46" t="s">
        <v>74</v>
      </c>
      <c r="C46" t="s">
        <v>87</v>
      </c>
      <c r="D46" t="s">
        <v>8</v>
      </c>
      <c r="E46">
        <v>1442</v>
      </c>
      <c r="F46">
        <v>15</v>
      </c>
      <c r="G46" s="6">
        <v>44969</v>
      </c>
      <c r="H46">
        <v>21630</v>
      </c>
      <c r="I46" t="s">
        <v>109</v>
      </c>
      <c r="J46">
        <v>2</v>
      </c>
      <c r="K46" t="s">
        <v>118</v>
      </c>
      <c r="L46">
        <v>1</v>
      </c>
      <c r="M46">
        <v>1</v>
      </c>
      <c r="N46" t="s">
        <v>111</v>
      </c>
      <c r="O46" t="s">
        <v>111</v>
      </c>
      <c r="P46" t="s">
        <v>111</v>
      </c>
    </row>
    <row r="47" spans="1:16" x14ac:dyDescent="0.3">
      <c r="A47">
        <v>44</v>
      </c>
      <c r="B47" t="s">
        <v>34</v>
      </c>
      <c r="C47" t="s">
        <v>84</v>
      </c>
      <c r="D47" t="s">
        <v>7</v>
      </c>
      <c r="E47">
        <v>2415</v>
      </c>
      <c r="F47">
        <v>255</v>
      </c>
      <c r="G47" s="6">
        <v>44970</v>
      </c>
      <c r="H47">
        <v>615825</v>
      </c>
      <c r="I47" t="s">
        <v>112</v>
      </c>
      <c r="J47">
        <v>2</v>
      </c>
      <c r="K47" t="s">
        <v>118</v>
      </c>
      <c r="L47">
        <v>1</v>
      </c>
      <c r="M47">
        <v>1</v>
      </c>
      <c r="N47" t="s">
        <v>111</v>
      </c>
      <c r="O47" t="s">
        <v>111</v>
      </c>
      <c r="P47" t="s">
        <v>111</v>
      </c>
    </row>
    <row r="48" spans="1:16" x14ac:dyDescent="0.3">
      <c r="A48">
        <v>45</v>
      </c>
      <c r="B48" t="s">
        <v>28</v>
      </c>
      <c r="C48" t="s">
        <v>83</v>
      </c>
      <c r="D48" t="s">
        <v>12</v>
      </c>
      <c r="E48">
        <v>238</v>
      </c>
      <c r="F48">
        <v>18</v>
      </c>
      <c r="G48" s="6">
        <v>44971</v>
      </c>
      <c r="H48">
        <v>4284</v>
      </c>
      <c r="I48" t="s">
        <v>113</v>
      </c>
      <c r="J48">
        <v>2</v>
      </c>
      <c r="K48" t="s">
        <v>118</v>
      </c>
      <c r="L48">
        <v>1</v>
      </c>
      <c r="M48">
        <v>1</v>
      </c>
      <c r="N48" t="s">
        <v>111</v>
      </c>
      <c r="O48" t="s">
        <v>111</v>
      </c>
      <c r="P48" t="s">
        <v>111</v>
      </c>
    </row>
    <row r="49" spans="1:16" x14ac:dyDescent="0.3">
      <c r="A49">
        <v>46</v>
      </c>
      <c r="B49" t="s">
        <v>74</v>
      </c>
      <c r="C49" t="s">
        <v>83</v>
      </c>
      <c r="D49" t="s">
        <v>16</v>
      </c>
      <c r="E49">
        <v>4949</v>
      </c>
      <c r="F49">
        <v>189</v>
      </c>
      <c r="G49" s="6">
        <v>44972</v>
      </c>
      <c r="H49">
        <v>935361</v>
      </c>
      <c r="I49" t="s">
        <v>114</v>
      </c>
      <c r="J49">
        <v>2</v>
      </c>
      <c r="K49" t="s">
        <v>118</v>
      </c>
      <c r="L49">
        <v>1</v>
      </c>
      <c r="M49">
        <v>1</v>
      </c>
      <c r="N49" t="s">
        <v>111</v>
      </c>
      <c r="O49" t="s">
        <v>111</v>
      </c>
      <c r="P49" t="s">
        <v>111</v>
      </c>
    </row>
    <row r="50" spans="1:16" x14ac:dyDescent="0.3">
      <c r="A50">
        <v>47</v>
      </c>
      <c r="B50" t="s">
        <v>75</v>
      </c>
      <c r="C50" t="s">
        <v>85</v>
      </c>
      <c r="D50" t="s">
        <v>25</v>
      </c>
      <c r="E50">
        <v>5075</v>
      </c>
      <c r="F50">
        <v>21</v>
      </c>
      <c r="G50" s="6">
        <v>44973</v>
      </c>
      <c r="H50">
        <v>106575</v>
      </c>
      <c r="I50" t="s">
        <v>115</v>
      </c>
      <c r="J50">
        <v>2</v>
      </c>
      <c r="K50" t="s">
        <v>118</v>
      </c>
      <c r="L50">
        <v>1</v>
      </c>
      <c r="M50">
        <v>1</v>
      </c>
      <c r="N50" t="s">
        <v>111</v>
      </c>
      <c r="O50" t="s">
        <v>111</v>
      </c>
      <c r="P50" t="s">
        <v>111</v>
      </c>
    </row>
    <row r="51" spans="1:16" x14ac:dyDescent="0.3">
      <c r="A51">
        <v>48</v>
      </c>
      <c r="B51" t="s">
        <v>34</v>
      </c>
      <c r="C51" t="s">
        <v>38</v>
      </c>
      <c r="D51" t="s">
        <v>9</v>
      </c>
      <c r="E51">
        <v>9198</v>
      </c>
      <c r="F51">
        <v>36</v>
      </c>
      <c r="G51" s="6">
        <v>44974</v>
      </c>
      <c r="H51">
        <v>331128</v>
      </c>
      <c r="I51" t="s">
        <v>116</v>
      </c>
      <c r="J51">
        <v>2</v>
      </c>
      <c r="K51" t="s">
        <v>118</v>
      </c>
      <c r="L51">
        <v>1</v>
      </c>
      <c r="M51">
        <v>1</v>
      </c>
      <c r="N51" t="s">
        <v>111</v>
      </c>
      <c r="O51" t="s">
        <v>111</v>
      </c>
      <c r="P51" t="s">
        <v>111</v>
      </c>
    </row>
    <row r="52" spans="1:16" x14ac:dyDescent="0.3">
      <c r="A52">
        <v>49</v>
      </c>
      <c r="B52" t="s">
        <v>74</v>
      </c>
      <c r="C52" t="s">
        <v>87</v>
      </c>
      <c r="D52" t="s">
        <v>22</v>
      </c>
      <c r="E52">
        <v>3339</v>
      </c>
      <c r="F52">
        <v>75</v>
      </c>
      <c r="G52" s="6">
        <v>44975</v>
      </c>
      <c r="H52">
        <v>250425</v>
      </c>
      <c r="I52" t="s">
        <v>117</v>
      </c>
      <c r="J52">
        <v>2</v>
      </c>
      <c r="K52" t="s">
        <v>118</v>
      </c>
      <c r="L52">
        <v>1</v>
      </c>
      <c r="M52">
        <v>1</v>
      </c>
      <c r="N52" t="s">
        <v>111</v>
      </c>
      <c r="O52" t="s">
        <v>111</v>
      </c>
      <c r="P52" t="s">
        <v>111</v>
      </c>
    </row>
    <row r="53" spans="1:16" x14ac:dyDescent="0.3">
      <c r="A53">
        <v>50</v>
      </c>
      <c r="B53" t="s">
        <v>76</v>
      </c>
      <c r="C53" t="s">
        <v>87</v>
      </c>
      <c r="D53" t="s">
        <v>10</v>
      </c>
      <c r="E53">
        <v>5019</v>
      </c>
      <c r="F53">
        <v>156</v>
      </c>
      <c r="G53" s="6">
        <v>44976</v>
      </c>
      <c r="H53">
        <v>782964</v>
      </c>
      <c r="I53" t="s">
        <v>109</v>
      </c>
      <c r="J53">
        <v>2</v>
      </c>
      <c r="K53" t="s">
        <v>118</v>
      </c>
      <c r="L53">
        <v>1</v>
      </c>
      <c r="M53">
        <v>1</v>
      </c>
      <c r="N53" t="s">
        <v>111</v>
      </c>
      <c r="O53" t="s">
        <v>111</v>
      </c>
      <c r="P53" t="s">
        <v>111</v>
      </c>
    </row>
    <row r="54" spans="1:16" x14ac:dyDescent="0.3">
      <c r="A54">
        <v>51</v>
      </c>
      <c r="B54" t="s">
        <v>75</v>
      </c>
      <c r="C54" t="s">
        <v>38</v>
      </c>
      <c r="D54" t="s">
        <v>9</v>
      </c>
      <c r="E54">
        <v>16184</v>
      </c>
      <c r="F54">
        <v>39</v>
      </c>
      <c r="G54" s="6">
        <v>44977</v>
      </c>
      <c r="H54">
        <v>631176</v>
      </c>
      <c r="I54" t="s">
        <v>112</v>
      </c>
      <c r="J54">
        <v>2</v>
      </c>
      <c r="K54" t="s">
        <v>118</v>
      </c>
      <c r="L54">
        <v>1</v>
      </c>
      <c r="M54">
        <v>1</v>
      </c>
      <c r="N54" t="s">
        <v>111</v>
      </c>
      <c r="O54" t="s">
        <v>111</v>
      </c>
      <c r="P54" t="s">
        <v>111</v>
      </c>
    </row>
    <row r="55" spans="1:16" x14ac:dyDescent="0.3">
      <c r="A55">
        <v>52</v>
      </c>
      <c r="B55" t="s">
        <v>74</v>
      </c>
      <c r="C55" t="s">
        <v>38</v>
      </c>
      <c r="D55" t="s">
        <v>14</v>
      </c>
      <c r="E55">
        <v>497</v>
      </c>
      <c r="F55">
        <v>63</v>
      </c>
      <c r="G55" s="6">
        <v>44978</v>
      </c>
      <c r="H55">
        <v>31311</v>
      </c>
      <c r="I55" t="s">
        <v>113</v>
      </c>
      <c r="J55">
        <v>2</v>
      </c>
      <c r="K55" t="s">
        <v>118</v>
      </c>
      <c r="L55">
        <v>1</v>
      </c>
      <c r="M55">
        <v>1</v>
      </c>
      <c r="N55" t="s">
        <v>111</v>
      </c>
      <c r="O55" t="s">
        <v>111</v>
      </c>
      <c r="P55" t="s">
        <v>111</v>
      </c>
    </row>
    <row r="56" spans="1:16" x14ac:dyDescent="0.3">
      <c r="A56">
        <v>53</v>
      </c>
      <c r="B56" t="s">
        <v>28</v>
      </c>
      <c r="C56" t="s">
        <v>38</v>
      </c>
      <c r="D56" t="s">
        <v>22</v>
      </c>
      <c r="E56">
        <v>8211</v>
      </c>
      <c r="F56">
        <v>75</v>
      </c>
      <c r="G56" s="6">
        <v>44979</v>
      </c>
      <c r="H56">
        <v>615825</v>
      </c>
      <c r="I56" t="s">
        <v>114</v>
      </c>
      <c r="J56">
        <v>2</v>
      </c>
      <c r="K56" t="s">
        <v>118</v>
      </c>
      <c r="L56">
        <v>1</v>
      </c>
      <c r="M56">
        <v>1</v>
      </c>
      <c r="N56" t="s">
        <v>111</v>
      </c>
      <c r="O56" t="s">
        <v>111</v>
      </c>
      <c r="P56" t="s">
        <v>111</v>
      </c>
    </row>
    <row r="57" spans="1:16" x14ac:dyDescent="0.3">
      <c r="A57">
        <v>54</v>
      </c>
      <c r="B57" t="s">
        <v>28</v>
      </c>
      <c r="C57" t="s">
        <v>85</v>
      </c>
      <c r="D57" t="s">
        <v>21</v>
      </c>
      <c r="E57">
        <v>6580</v>
      </c>
      <c r="F57">
        <v>183</v>
      </c>
      <c r="G57" s="6">
        <v>44980</v>
      </c>
      <c r="H57">
        <v>1204140</v>
      </c>
      <c r="I57" t="s">
        <v>115</v>
      </c>
      <c r="J57">
        <v>2</v>
      </c>
      <c r="K57" t="s">
        <v>118</v>
      </c>
      <c r="L57">
        <v>1</v>
      </c>
      <c r="M57">
        <v>1</v>
      </c>
      <c r="N57" t="s">
        <v>111</v>
      </c>
      <c r="O57" t="s">
        <v>111</v>
      </c>
      <c r="P57" t="s">
        <v>111</v>
      </c>
    </row>
    <row r="58" spans="1:16" x14ac:dyDescent="0.3">
      <c r="A58">
        <v>55</v>
      </c>
      <c r="B58" t="s">
        <v>77</v>
      </c>
      <c r="C58" t="s">
        <v>84</v>
      </c>
      <c r="D58" t="s">
        <v>6</v>
      </c>
      <c r="E58">
        <v>4760</v>
      </c>
      <c r="F58">
        <v>69</v>
      </c>
      <c r="G58" s="6">
        <v>44981</v>
      </c>
      <c r="H58">
        <v>328440</v>
      </c>
      <c r="I58" t="s">
        <v>116</v>
      </c>
      <c r="J58">
        <v>2</v>
      </c>
      <c r="K58" t="s">
        <v>118</v>
      </c>
      <c r="L58">
        <v>1</v>
      </c>
      <c r="M58">
        <v>1</v>
      </c>
      <c r="N58" t="s">
        <v>111</v>
      </c>
      <c r="O58" t="s">
        <v>111</v>
      </c>
      <c r="P58" t="s">
        <v>111</v>
      </c>
    </row>
    <row r="59" spans="1:16" x14ac:dyDescent="0.3">
      <c r="A59">
        <v>56</v>
      </c>
      <c r="B59" t="s">
        <v>76</v>
      </c>
      <c r="C59" t="s">
        <v>38</v>
      </c>
      <c r="D59" t="s">
        <v>18</v>
      </c>
      <c r="E59">
        <v>5439</v>
      </c>
      <c r="F59">
        <v>30</v>
      </c>
      <c r="G59" s="6">
        <v>44982</v>
      </c>
      <c r="H59">
        <v>163170</v>
      </c>
      <c r="I59" t="s">
        <v>117</v>
      </c>
      <c r="J59">
        <v>2</v>
      </c>
      <c r="K59" t="s">
        <v>118</v>
      </c>
      <c r="L59">
        <v>1</v>
      </c>
      <c r="M59">
        <v>1</v>
      </c>
      <c r="N59" t="s">
        <v>111</v>
      </c>
      <c r="O59" t="s">
        <v>111</v>
      </c>
      <c r="P59" t="s">
        <v>111</v>
      </c>
    </row>
    <row r="60" spans="1:16" x14ac:dyDescent="0.3">
      <c r="A60">
        <v>57</v>
      </c>
      <c r="B60" t="s">
        <v>77</v>
      </c>
      <c r="C60" t="s">
        <v>87</v>
      </c>
      <c r="D60" t="s">
        <v>10</v>
      </c>
      <c r="E60">
        <v>1463</v>
      </c>
      <c r="F60">
        <v>39</v>
      </c>
      <c r="G60" s="6">
        <v>44983</v>
      </c>
      <c r="H60">
        <v>57057</v>
      </c>
      <c r="I60" t="s">
        <v>109</v>
      </c>
      <c r="J60">
        <v>2</v>
      </c>
      <c r="K60" t="s">
        <v>118</v>
      </c>
      <c r="L60">
        <v>1</v>
      </c>
      <c r="M60">
        <v>1</v>
      </c>
      <c r="N60" t="s">
        <v>111</v>
      </c>
      <c r="O60" t="s">
        <v>111</v>
      </c>
      <c r="P60" t="s">
        <v>111</v>
      </c>
    </row>
    <row r="61" spans="1:16" x14ac:dyDescent="0.3">
      <c r="A61">
        <v>58</v>
      </c>
      <c r="B61" t="s">
        <v>34</v>
      </c>
      <c r="C61" t="s">
        <v>87</v>
      </c>
      <c r="D61" t="s">
        <v>25</v>
      </c>
      <c r="E61">
        <v>7777</v>
      </c>
      <c r="F61">
        <v>504</v>
      </c>
      <c r="G61" s="6">
        <v>44984</v>
      </c>
      <c r="H61">
        <v>3919608</v>
      </c>
      <c r="I61" t="s">
        <v>112</v>
      </c>
      <c r="J61">
        <v>2</v>
      </c>
      <c r="K61" t="s">
        <v>118</v>
      </c>
      <c r="L61">
        <v>1</v>
      </c>
      <c r="M61">
        <v>1</v>
      </c>
      <c r="N61" t="s">
        <v>111</v>
      </c>
      <c r="O61" t="s">
        <v>111</v>
      </c>
      <c r="P61" t="s">
        <v>111</v>
      </c>
    </row>
    <row r="62" spans="1:16" x14ac:dyDescent="0.3">
      <c r="A62">
        <v>59</v>
      </c>
      <c r="B62" t="s">
        <v>3</v>
      </c>
      <c r="C62" t="s">
        <v>83</v>
      </c>
      <c r="D62" t="s">
        <v>22</v>
      </c>
      <c r="E62">
        <v>1085</v>
      </c>
      <c r="F62">
        <v>273</v>
      </c>
      <c r="G62" s="6">
        <v>44985</v>
      </c>
      <c r="H62">
        <v>296205</v>
      </c>
      <c r="I62" t="s">
        <v>113</v>
      </c>
      <c r="J62">
        <v>2</v>
      </c>
      <c r="K62" t="s">
        <v>118</v>
      </c>
      <c r="L62">
        <v>1</v>
      </c>
      <c r="M62">
        <v>1</v>
      </c>
      <c r="N62" t="s">
        <v>111</v>
      </c>
      <c r="O62" t="s">
        <v>111</v>
      </c>
      <c r="P62" t="s">
        <v>111</v>
      </c>
    </row>
    <row r="63" spans="1:16" x14ac:dyDescent="0.3">
      <c r="A63">
        <v>60</v>
      </c>
      <c r="B63" t="s">
        <v>75</v>
      </c>
      <c r="C63" t="s">
        <v>83</v>
      </c>
      <c r="D63" t="s">
        <v>24</v>
      </c>
      <c r="E63">
        <v>182</v>
      </c>
      <c r="F63">
        <v>48</v>
      </c>
      <c r="G63" s="6">
        <v>44986</v>
      </c>
      <c r="H63">
        <v>8736</v>
      </c>
      <c r="I63" t="s">
        <v>114</v>
      </c>
      <c r="J63">
        <v>3</v>
      </c>
      <c r="K63" t="s">
        <v>119</v>
      </c>
      <c r="L63">
        <v>1</v>
      </c>
      <c r="M63">
        <v>1</v>
      </c>
      <c r="N63" t="s">
        <v>111</v>
      </c>
      <c r="O63" t="s">
        <v>111</v>
      </c>
      <c r="P63" t="s">
        <v>111</v>
      </c>
    </row>
    <row r="64" spans="1:16" x14ac:dyDescent="0.3">
      <c r="A64">
        <v>61</v>
      </c>
      <c r="B64" t="s">
        <v>74</v>
      </c>
      <c r="C64" t="s">
        <v>87</v>
      </c>
      <c r="D64" t="s">
        <v>20</v>
      </c>
      <c r="E64">
        <v>4242</v>
      </c>
      <c r="F64">
        <v>207</v>
      </c>
      <c r="G64" s="6">
        <v>44987</v>
      </c>
      <c r="H64">
        <v>878094</v>
      </c>
      <c r="I64" t="s">
        <v>115</v>
      </c>
      <c r="J64">
        <v>3</v>
      </c>
      <c r="K64" t="s">
        <v>119</v>
      </c>
      <c r="L64">
        <v>1</v>
      </c>
      <c r="M64">
        <v>1</v>
      </c>
      <c r="N64" t="s">
        <v>111</v>
      </c>
      <c r="O64" t="s">
        <v>111</v>
      </c>
      <c r="P64" t="s">
        <v>111</v>
      </c>
    </row>
    <row r="65" spans="1:16" x14ac:dyDescent="0.3">
      <c r="A65">
        <v>62</v>
      </c>
      <c r="B65" t="s">
        <v>74</v>
      </c>
      <c r="C65" t="s">
        <v>38</v>
      </c>
      <c r="D65" t="s">
        <v>25</v>
      </c>
      <c r="E65">
        <v>6118</v>
      </c>
      <c r="F65">
        <v>9</v>
      </c>
      <c r="G65" s="6">
        <v>44988</v>
      </c>
      <c r="H65">
        <v>55062</v>
      </c>
      <c r="I65" t="s">
        <v>116</v>
      </c>
      <c r="J65">
        <v>3</v>
      </c>
      <c r="K65" t="s">
        <v>119</v>
      </c>
      <c r="L65">
        <v>1</v>
      </c>
      <c r="M65">
        <v>1</v>
      </c>
      <c r="N65" t="s">
        <v>111</v>
      </c>
      <c r="O65" t="s">
        <v>111</v>
      </c>
      <c r="P65" t="s">
        <v>111</v>
      </c>
    </row>
    <row r="66" spans="1:16" x14ac:dyDescent="0.3">
      <c r="A66">
        <v>63</v>
      </c>
      <c r="B66" t="s">
        <v>72</v>
      </c>
      <c r="C66" t="s">
        <v>38</v>
      </c>
      <c r="D66" t="s">
        <v>16</v>
      </c>
      <c r="E66">
        <v>2317</v>
      </c>
      <c r="F66">
        <v>261</v>
      </c>
      <c r="G66" s="6">
        <v>44989</v>
      </c>
      <c r="H66">
        <v>604737</v>
      </c>
      <c r="I66" t="s">
        <v>117</v>
      </c>
      <c r="J66">
        <v>3</v>
      </c>
      <c r="K66" t="s">
        <v>119</v>
      </c>
      <c r="L66">
        <v>1</v>
      </c>
      <c r="M66">
        <v>1</v>
      </c>
      <c r="N66" t="s">
        <v>111</v>
      </c>
      <c r="O66" t="s">
        <v>111</v>
      </c>
      <c r="P66" t="s">
        <v>111</v>
      </c>
    </row>
    <row r="67" spans="1:16" x14ac:dyDescent="0.3">
      <c r="A67">
        <v>64</v>
      </c>
      <c r="B67" t="s">
        <v>74</v>
      </c>
      <c r="C67" t="s">
        <v>85</v>
      </c>
      <c r="D67" t="s">
        <v>9</v>
      </c>
      <c r="E67">
        <v>938</v>
      </c>
      <c r="F67">
        <v>6</v>
      </c>
      <c r="G67" s="6">
        <v>44990</v>
      </c>
      <c r="H67">
        <v>5628</v>
      </c>
      <c r="I67" t="s">
        <v>109</v>
      </c>
      <c r="J67">
        <v>3</v>
      </c>
      <c r="K67" t="s">
        <v>119</v>
      </c>
      <c r="L67">
        <v>1</v>
      </c>
      <c r="M67">
        <v>1</v>
      </c>
      <c r="N67" t="s">
        <v>111</v>
      </c>
      <c r="O67" t="s">
        <v>111</v>
      </c>
      <c r="P67" t="s">
        <v>111</v>
      </c>
    </row>
    <row r="68" spans="1:16" x14ac:dyDescent="0.3">
      <c r="A68">
        <v>65</v>
      </c>
      <c r="B68" t="s">
        <v>73</v>
      </c>
      <c r="C68" t="s">
        <v>83</v>
      </c>
      <c r="D68" t="s">
        <v>8</v>
      </c>
      <c r="E68">
        <v>9709</v>
      </c>
      <c r="F68">
        <v>30</v>
      </c>
      <c r="G68" s="6">
        <v>44991</v>
      </c>
      <c r="H68">
        <v>291270</v>
      </c>
      <c r="I68" t="s">
        <v>112</v>
      </c>
      <c r="J68">
        <v>3</v>
      </c>
      <c r="K68" t="s">
        <v>119</v>
      </c>
      <c r="L68">
        <v>1</v>
      </c>
      <c r="M68">
        <v>1</v>
      </c>
      <c r="N68" t="s">
        <v>111</v>
      </c>
      <c r="O68" t="s">
        <v>111</v>
      </c>
      <c r="P68" t="s">
        <v>111</v>
      </c>
    </row>
    <row r="69" spans="1:16" x14ac:dyDescent="0.3">
      <c r="A69">
        <v>66</v>
      </c>
      <c r="B69" t="s">
        <v>78</v>
      </c>
      <c r="C69" t="s">
        <v>87</v>
      </c>
      <c r="D69" t="s">
        <v>13</v>
      </c>
      <c r="E69">
        <v>2205</v>
      </c>
      <c r="F69">
        <v>138</v>
      </c>
      <c r="G69" s="6">
        <v>44992</v>
      </c>
      <c r="H69">
        <v>304290</v>
      </c>
      <c r="I69" t="s">
        <v>113</v>
      </c>
      <c r="J69">
        <v>3</v>
      </c>
      <c r="K69" t="s">
        <v>119</v>
      </c>
      <c r="L69">
        <v>1</v>
      </c>
      <c r="M69">
        <v>1</v>
      </c>
      <c r="N69" t="s">
        <v>111</v>
      </c>
      <c r="O69" t="s">
        <v>111</v>
      </c>
      <c r="P69" t="s">
        <v>111</v>
      </c>
    </row>
    <row r="70" spans="1:16" x14ac:dyDescent="0.3">
      <c r="A70">
        <v>67</v>
      </c>
      <c r="B70" t="s">
        <v>78</v>
      </c>
      <c r="C70" t="s">
        <v>83</v>
      </c>
      <c r="D70" t="s">
        <v>10</v>
      </c>
      <c r="E70">
        <v>4487</v>
      </c>
      <c r="F70">
        <v>111</v>
      </c>
      <c r="G70" s="6">
        <v>44993</v>
      </c>
      <c r="H70">
        <v>498057</v>
      </c>
      <c r="I70" t="s">
        <v>114</v>
      </c>
      <c r="J70">
        <v>3</v>
      </c>
      <c r="K70" t="s">
        <v>119</v>
      </c>
      <c r="L70">
        <v>1</v>
      </c>
      <c r="M70">
        <v>1</v>
      </c>
      <c r="N70" t="s">
        <v>111</v>
      </c>
      <c r="O70" t="s">
        <v>111</v>
      </c>
      <c r="P70" t="s">
        <v>111</v>
      </c>
    </row>
    <row r="71" spans="1:16" x14ac:dyDescent="0.3">
      <c r="A71">
        <v>68</v>
      </c>
      <c r="B71" t="s">
        <v>75</v>
      </c>
      <c r="C71" t="s">
        <v>84</v>
      </c>
      <c r="D71" t="s">
        <v>11</v>
      </c>
      <c r="E71">
        <v>2415</v>
      </c>
      <c r="F71">
        <v>15</v>
      </c>
      <c r="G71" s="6">
        <v>44994</v>
      </c>
      <c r="H71">
        <v>36225</v>
      </c>
      <c r="I71" t="s">
        <v>115</v>
      </c>
      <c r="J71">
        <v>3</v>
      </c>
      <c r="K71" t="s">
        <v>119</v>
      </c>
      <c r="L71">
        <v>1</v>
      </c>
      <c r="M71">
        <v>1</v>
      </c>
      <c r="N71" t="s">
        <v>111</v>
      </c>
      <c r="O71" t="s">
        <v>111</v>
      </c>
      <c r="P71" t="s">
        <v>111</v>
      </c>
    </row>
    <row r="72" spans="1:16" x14ac:dyDescent="0.3">
      <c r="A72">
        <v>69</v>
      </c>
      <c r="B72" t="s">
        <v>76</v>
      </c>
      <c r="C72" t="s">
        <v>87</v>
      </c>
      <c r="D72" t="s">
        <v>12</v>
      </c>
      <c r="E72">
        <v>4018</v>
      </c>
      <c r="F72">
        <v>162</v>
      </c>
      <c r="G72" s="6">
        <v>44995</v>
      </c>
      <c r="H72">
        <v>650916</v>
      </c>
      <c r="I72" t="s">
        <v>116</v>
      </c>
      <c r="J72">
        <v>3</v>
      </c>
      <c r="K72" t="s">
        <v>119</v>
      </c>
      <c r="L72">
        <v>1</v>
      </c>
      <c r="M72">
        <v>1</v>
      </c>
      <c r="N72" t="s">
        <v>111</v>
      </c>
      <c r="O72" t="s">
        <v>111</v>
      </c>
      <c r="P72" t="s">
        <v>111</v>
      </c>
    </row>
    <row r="73" spans="1:16" x14ac:dyDescent="0.3">
      <c r="A73">
        <v>70</v>
      </c>
      <c r="B73" t="s">
        <v>75</v>
      </c>
      <c r="C73" t="s">
        <v>87</v>
      </c>
      <c r="D73" t="s">
        <v>12</v>
      </c>
      <c r="E73">
        <v>861</v>
      </c>
      <c r="F73">
        <v>195</v>
      </c>
      <c r="G73" s="6">
        <v>44996</v>
      </c>
      <c r="H73">
        <v>167895</v>
      </c>
      <c r="I73" t="s">
        <v>117</v>
      </c>
      <c r="J73">
        <v>3</v>
      </c>
      <c r="K73" t="s">
        <v>119</v>
      </c>
      <c r="L73">
        <v>1</v>
      </c>
      <c r="M73">
        <v>1</v>
      </c>
      <c r="N73" t="s">
        <v>111</v>
      </c>
      <c r="O73" t="s">
        <v>111</v>
      </c>
      <c r="P73" t="s">
        <v>111</v>
      </c>
    </row>
    <row r="74" spans="1:16" x14ac:dyDescent="0.3">
      <c r="A74">
        <v>71</v>
      </c>
      <c r="B74" t="s">
        <v>72</v>
      </c>
      <c r="C74" t="s">
        <v>85</v>
      </c>
      <c r="D74" t="s">
        <v>7</v>
      </c>
      <c r="E74">
        <v>5586</v>
      </c>
      <c r="F74">
        <v>525</v>
      </c>
      <c r="G74" s="6">
        <v>44997</v>
      </c>
      <c r="H74">
        <v>2932650</v>
      </c>
      <c r="I74" t="s">
        <v>109</v>
      </c>
      <c r="J74">
        <v>3</v>
      </c>
      <c r="K74" t="s">
        <v>119</v>
      </c>
      <c r="L74">
        <v>1</v>
      </c>
      <c r="M74">
        <v>1</v>
      </c>
      <c r="N74" t="s">
        <v>111</v>
      </c>
      <c r="O74" t="s">
        <v>111</v>
      </c>
      <c r="P74" t="s">
        <v>111</v>
      </c>
    </row>
    <row r="75" spans="1:16" x14ac:dyDescent="0.3">
      <c r="A75">
        <v>72</v>
      </c>
      <c r="B75" t="s">
        <v>78</v>
      </c>
      <c r="C75" t="s">
        <v>87</v>
      </c>
      <c r="D75" t="s">
        <v>26</v>
      </c>
      <c r="E75">
        <v>2226</v>
      </c>
      <c r="F75">
        <v>48</v>
      </c>
      <c r="G75" s="6">
        <v>44998</v>
      </c>
      <c r="H75">
        <v>106848</v>
      </c>
      <c r="I75" t="s">
        <v>112</v>
      </c>
      <c r="J75">
        <v>3</v>
      </c>
      <c r="K75" t="s">
        <v>119</v>
      </c>
      <c r="L75">
        <v>1</v>
      </c>
      <c r="M75">
        <v>1</v>
      </c>
      <c r="N75" t="s">
        <v>111</v>
      </c>
      <c r="O75" t="s">
        <v>111</v>
      </c>
      <c r="P75" t="s">
        <v>111</v>
      </c>
    </row>
    <row r="76" spans="1:16" x14ac:dyDescent="0.3">
      <c r="A76">
        <v>73</v>
      </c>
      <c r="B76" t="s">
        <v>3</v>
      </c>
      <c r="C76" t="s">
        <v>87</v>
      </c>
      <c r="D76" t="s">
        <v>21</v>
      </c>
      <c r="E76">
        <v>14329</v>
      </c>
      <c r="F76">
        <v>150</v>
      </c>
      <c r="G76" s="6">
        <v>44999</v>
      </c>
      <c r="H76">
        <v>2149350</v>
      </c>
      <c r="I76" t="s">
        <v>113</v>
      </c>
      <c r="J76">
        <v>3</v>
      </c>
      <c r="K76" t="s">
        <v>119</v>
      </c>
      <c r="L76">
        <v>1</v>
      </c>
      <c r="M76">
        <v>1</v>
      </c>
      <c r="N76" t="s">
        <v>111</v>
      </c>
      <c r="O76" t="s">
        <v>111</v>
      </c>
      <c r="P76" t="s">
        <v>111</v>
      </c>
    </row>
    <row r="77" spans="1:16" x14ac:dyDescent="0.3">
      <c r="A77">
        <v>74</v>
      </c>
      <c r="B77" t="s">
        <v>3</v>
      </c>
      <c r="C77" t="s">
        <v>87</v>
      </c>
      <c r="D77" t="s">
        <v>13</v>
      </c>
      <c r="E77">
        <v>8463</v>
      </c>
      <c r="F77">
        <v>492</v>
      </c>
      <c r="G77" s="6">
        <v>45000</v>
      </c>
      <c r="H77">
        <v>4163796</v>
      </c>
      <c r="I77" t="s">
        <v>114</v>
      </c>
      <c r="J77">
        <v>3</v>
      </c>
      <c r="K77" t="s">
        <v>119</v>
      </c>
      <c r="L77">
        <v>1</v>
      </c>
      <c r="M77">
        <v>1</v>
      </c>
      <c r="N77" t="s">
        <v>111</v>
      </c>
      <c r="O77" t="s">
        <v>111</v>
      </c>
      <c r="P77" t="s">
        <v>111</v>
      </c>
    </row>
    <row r="78" spans="1:16" x14ac:dyDescent="0.3">
      <c r="A78">
        <v>75</v>
      </c>
      <c r="B78" t="s">
        <v>75</v>
      </c>
      <c r="C78" t="s">
        <v>87</v>
      </c>
      <c r="D78" t="s">
        <v>22</v>
      </c>
      <c r="E78">
        <v>2891</v>
      </c>
      <c r="F78">
        <v>102</v>
      </c>
      <c r="G78" s="6">
        <v>45001</v>
      </c>
      <c r="H78">
        <v>294882</v>
      </c>
      <c r="I78" t="s">
        <v>115</v>
      </c>
      <c r="J78">
        <v>3</v>
      </c>
      <c r="K78" t="s">
        <v>119</v>
      </c>
      <c r="L78">
        <v>1</v>
      </c>
      <c r="M78">
        <v>1</v>
      </c>
      <c r="N78" t="s">
        <v>111</v>
      </c>
      <c r="O78" t="s">
        <v>111</v>
      </c>
      <c r="P78" t="s">
        <v>111</v>
      </c>
    </row>
    <row r="79" spans="1:16" x14ac:dyDescent="0.3">
      <c r="A79">
        <v>76</v>
      </c>
      <c r="B79" t="s">
        <v>34</v>
      </c>
      <c r="C79" t="s">
        <v>38</v>
      </c>
      <c r="D79" t="s">
        <v>16</v>
      </c>
      <c r="E79">
        <v>3773</v>
      </c>
      <c r="F79">
        <v>165</v>
      </c>
      <c r="G79" s="6">
        <v>45002</v>
      </c>
      <c r="H79">
        <v>622545</v>
      </c>
      <c r="I79" t="s">
        <v>116</v>
      </c>
      <c r="J79">
        <v>3</v>
      </c>
      <c r="K79" t="s">
        <v>119</v>
      </c>
      <c r="L79">
        <v>1</v>
      </c>
      <c r="M79">
        <v>1</v>
      </c>
      <c r="N79" t="s">
        <v>111</v>
      </c>
      <c r="O79" t="s">
        <v>111</v>
      </c>
      <c r="P79" t="s">
        <v>111</v>
      </c>
    </row>
    <row r="80" spans="1:16" x14ac:dyDescent="0.3">
      <c r="A80">
        <v>77</v>
      </c>
      <c r="B80" t="s">
        <v>77</v>
      </c>
      <c r="C80" t="s">
        <v>38</v>
      </c>
      <c r="D80" t="s">
        <v>21</v>
      </c>
      <c r="E80">
        <v>854</v>
      </c>
      <c r="F80">
        <v>309</v>
      </c>
      <c r="G80" s="6">
        <v>45003</v>
      </c>
      <c r="H80">
        <v>263886</v>
      </c>
      <c r="I80" t="s">
        <v>117</v>
      </c>
      <c r="J80">
        <v>3</v>
      </c>
      <c r="K80" t="s">
        <v>119</v>
      </c>
      <c r="L80">
        <v>1</v>
      </c>
      <c r="M80">
        <v>1</v>
      </c>
      <c r="N80" t="s">
        <v>111</v>
      </c>
      <c r="O80" t="s">
        <v>111</v>
      </c>
      <c r="P80" t="s">
        <v>111</v>
      </c>
    </row>
    <row r="81" spans="1:16" x14ac:dyDescent="0.3">
      <c r="A81">
        <v>78</v>
      </c>
      <c r="B81" t="s">
        <v>74</v>
      </c>
      <c r="C81" t="s">
        <v>38</v>
      </c>
      <c r="D81" t="s">
        <v>10</v>
      </c>
      <c r="E81">
        <v>4970</v>
      </c>
      <c r="F81">
        <v>156</v>
      </c>
      <c r="G81" s="6">
        <v>45004</v>
      </c>
      <c r="H81">
        <v>775320</v>
      </c>
      <c r="I81" t="s">
        <v>109</v>
      </c>
      <c r="J81">
        <v>3</v>
      </c>
      <c r="K81" t="s">
        <v>119</v>
      </c>
      <c r="L81">
        <v>1</v>
      </c>
      <c r="M81">
        <v>1</v>
      </c>
      <c r="N81" t="s">
        <v>111</v>
      </c>
      <c r="O81" t="s">
        <v>111</v>
      </c>
      <c r="P81" t="s">
        <v>111</v>
      </c>
    </row>
    <row r="82" spans="1:16" x14ac:dyDescent="0.3">
      <c r="A82">
        <v>79</v>
      </c>
      <c r="B82" t="s">
        <v>3</v>
      </c>
      <c r="C82" t="s">
        <v>84</v>
      </c>
      <c r="D82" t="s">
        <v>19</v>
      </c>
      <c r="E82">
        <v>98</v>
      </c>
      <c r="F82">
        <v>159</v>
      </c>
      <c r="G82" s="6">
        <v>45005</v>
      </c>
      <c r="H82">
        <v>15582</v>
      </c>
      <c r="I82" t="s">
        <v>112</v>
      </c>
      <c r="J82">
        <v>3</v>
      </c>
      <c r="K82" t="s">
        <v>119</v>
      </c>
      <c r="L82">
        <v>1</v>
      </c>
      <c r="M82">
        <v>1</v>
      </c>
      <c r="N82" t="s">
        <v>111</v>
      </c>
      <c r="O82" t="s">
        <v>111</v>
      </c>
      <c r="P82" t="s">
        <v>111</v>
      </c>
    </row>
    <row r="83" spans="1:16" x14ac:dyDescent="0.3">
      <c r="A83">
        <v>80</v>
      </c>
      <c r="B83" t="s">
        <v>75</v>
      </c>
      <c r="C83" t="s">
        <v>84</v>
      </c>
      <c r="D83" t="s">
        <v>8</v>
      </c>
      <c r="E83">
        <v>13391</v>
      </c>
      <c r="F83">
        <v>201</v>
      </c>
      <c r="G83" s="6">
        <v>45006</v>
      </c>
      <c r="H83">
        <v>2691591</v>
      </c>
      <c r="I83" t="s">
        <v>113</v>
      </c>
      <c r="J83">
        <v>3</v>
      </c>
      <c r="K83" t="s">
        <v>119</v>
      </c>
      <c r="L83">
        <v>1</v>
      </c>
      <c r="M83">
        <v>1</v>
      </c>
      <c r="N83" t="s">
        <v>111</v>
      </c>
      <c r="O83" t="s">
        <v>111</v>
      </c>
      <c r="P83" t="s">
        <v>111</v>
      </c>
    </row>
    <row r="84" spans="1:16" x14ac:dyDescent="0.3">
      <c r="A84">
        <v>81</v>
      </c>
      <c r="B84" t="s">
        <v>73</v>
      </c>
      <c r="C84" t="s">
        <v>86</v>
      </c>
      <c r="D84" t="s">
        <v>24</v>
      </c>
      <c r="E84">
        <v>8890</v>
      </c>
      <c r="F84">
        <v>210</v>
      </c>
      <c r="G84" s="6">
        <v>45007</v>
      </c>
      <c r="H84">
        <v>1866900</v>
      </c>
      <c r="I84" t="s">
        <v>114</v>
      </c>
      <c r="J84">
        <v>3</v>
      </c>
      <c r="K84" t="s">
        <v>119</v>
      </c>
      <c r="L84">
        <v>1</v>
      </c>
      <c r="M84">
        <v>1</v>
      </c>
      <c r="N84" t="s">
        <v>111</v>
      </c>
      <c r="O84" t="s">
        <v>111</v>
      </c>
      <c r="P84" t="s">
        <v>111</v>
      </c>
    </row>
    <row r="85" spans="1:16" x14ac:dyDescent="0.3">
      <c r="A85">
        <v>82</v>
      </c>
      <c r="B85" t="s">
        <v>28</v>
      </c>
      <c r="C85" t="s">
        <v>85</v>
      </c>
      <c r="D85" t="s">
        <v>6</v>
      </c>
      <c r="E85">
        <v>56</v>
      </c>
      <c r="F85">
        <v>51</v>
      </c>
      <c r="G85" s="6">
        <v>45008</v>
      </c>
      <c r="H85">
        <v>2856</v>
      </c>
      <c r="I85" t="s">
        <v>115</v>
      </c>
      <c r="J85">
        <v>3</v>
      </c>
      <c r="K85" t="s">
        <v>119</v>
      </c>
      <c r="L85">
        <v>1</v>
      </c>
      <c r="M85">
        <v>1</v>
      </c>
      <c r="N85" t="s">
        <v>111</v>
      </c>
      <c r="O85" t="s">
        <v>111</v>
      </c>
      <c r="P85" t="s">
        <v>111</v>
      </c>
    </row>
    <row r="86" spans="1:16" x14ac:dyDescent="0.3">
      <c r="A86">
        <v>83</v>
      </c>
      <c r="B86" t="s">
        <v>34</v>
      </c>
      <c r="C86" t="s">
        <v>38</v>
      </c>
      <c r="D86" t="s">
        <v>18</v>
      </c>
      <c r="E86">
        <v>3339</v>
      </c>
      <c r="F86">
        <v>39</v>
      </c>
      <c r="G86" s="6">
        <v>45009</v>
      </c>
      <c r="H86">
        <v>130221</v>
      </c>
      <c r="I86" t="s">
        <v>116</v>
      </c>
      <c r="J86">
        <v>3</v>
      </c>
      <c r="K86" t="s">
        <v>119</v>
      </c>
      <c r="L86">
        <v>1</v>
      </c>
      <c r="M86">
        <v>1</v>
      </c>
      <c r="N86" t="s">
        <v>111</v>
      </c>
      <c r="O86" t="s">
        <v>111</v>
      </c>
      <c r="P86" t="s">
        <v>111</v>
      </c>
    </row>
    <row r="87" spans="1:16" x14ac:dyDescent="0.3">
      <c r="A87">
        <v>84</v>
      </c>
      <c r="B87" t="s">
        <v>72</v>
      </c>
      <c r="C87" t="s">
        <v>84</v>
      </c>
      <c r="D87" t="s">
        <v>11</v>
      </c>
      <c r="E87">
        <v>3808</v>
      </c>
      <c r="F87">
        <v>279</v>
      </c>
      <c r="G87" s="6">
        <v>45010</v>
      </c>
      <c r="H87">
        <v>1062432</v>
      </c>
      <c r="I87" t="s">
        <v>117</v>
      </c>
      <c r="J87">
        <v>3</v>
      </c>
      <c r="K87" t="s">
        <v>119</v>
      </c>
      <c r="L87">
        <v>1</v>
      </c>
      <c r="M87">
        <v>1</v>
      </c>
      <c r="N87" t="s">
        <v>111</v>
      </c>
      <c r="O87" t="s">
        <v>111</v>
      </c>
      <c r="P87" t="s">
        <v>111</v>
      </c>
    </row>
    <row r="88" spans="1:16" x14ac:dyDescent="0.3">
      <c r="A88">
        <v>85</v>
      </c>
      <c r="B88" t="s">
        <v>72</v>
      </c>
      <c r="C88" t="s">
        <v>85</v>
      </c>
      <c r="D88" t="s">
        <v>6</v>
      </c>
      <c r="E88">
        <v>63</v>
      </c>
      <c r="F88">
        <v>123</v>
      </c>
      <c r="G88" s="6">
        <v>45011</v>
      </c>
      <c r="H88">
        <v>7749</v>
      </c>
      <c r="I88" t="s">
        <v>109</v>
      </c>
      <c r="J88">
        <v>3</v>
      </c>
      <c r="K88" t="s">
        <v>119</v>
      </c>
      <c r="L88">
        <v>1</v>
      </c>
      <c r="M88">
        <v>1</v>
      </c>
      <c r="N88" t="s">
        <v>111</v>
      </c>
      <c r="O88" t="s">
        <v>111</v>
      </c>
      <c r="P88" t="s">
        <v>111</v>
      </c>
    </row>
    <row r="89" spans="1:16" x14ac:dyDescent="0.3">
      <c r="A89">
        <v>86</v>
      </c>
      <c r="B89" t="s">
        <v>28</v>
      </c>
      <c r="C89" t="s">
        <v>86</v>
      </c>
      <c r="D89" t="s">
        <v>20</v>
      </c>
      <c r="E89">
        <v>7812</v>
      </c>
      <c r="F89">
        <v>81</v>
      </c>
      <c r="G89" s="6">
        <v>45012</v>
      </c>
      <c r="H89">
        <v>632772</v>
      </c>
      <c r="I89" t="s">
        <v>112</v>
      </c>
      <c r="J89">
        <v>3</v>
      </c>
      <c r="K89" t="s">
        <v>119</v>
      </c>
      <c r="L89">
        <v>1</v>
      </c>
      <c r="M89">
        <v>1</v>
      </c>
      <c r="N89" t="s">
        <v>111</v>
      </c>
      <c r="O89" t="s">
        <v>111</v>
      </c>
      <c r="P89" t="s">
        <v>111</v>
      </c>
    </row>
    <row r="90" spans="1:16" x14ac:dyDescent="0.3">
      <c r="A90">
        <v>87</v>
      </c>
      <c r="B90" t="s">
        <v>76</v>
      </c>
      <c r="C90" t="s">
        <v>83</v>
      </c>
      <c r="D90" t="s">
        <v>12</v>
      </c>
      <c r="E90">
        <v>7693</v>
      </c>
      <c r="F90">
        <v>21</v>
      </c>
      <c r="G90" s="6">
        <v>45013</v>
      </c>
      <c r="H90">
        <v>161553</v>
      </c>
      <c r="I90" t="s">
        <v>113</v>
      </c>
      <c r="J90">
        <v>3</v>
      </c>
      <c r="K90" t="s">
        <v>119</v>
      </c>
      <c r="L90">
        <v>1</v>
      </c>
      <c r="M90">
        <v>1</v>
      </c>
      <c r="N90" t="s">
        <v>111</v>
      </c>
      <c r="O90" t="s">
        <v>111</v>
      </c>
      <c r="P90" t="s">
        <v>111</v>
      </c>
    </row>
    <row r="91" spans="1:16" x14ac:dyDescent="0.3">
      <c r="A91">
        <v>88</v>
      </c>
      <c r="B91" t="s">
        <v>34</v>
      </c>
      <c r="C91" t="s">
        <v>38</v>
      </c>
      <c r="D91" t="s">
        <v>21</v>
      </c>
      <c r="E91">
        <v>973</v>
      </c>
      <c r="F91">
        <v>162</v>
      </c>
      <c r="G91" s="6">
        <v>45014</v>
      </c>
      <c r="H91">
        <v>157626</v>
      </c>
      <c r="I91" t="s">
        <v>114</v>
      </c>
      <c r="J91">
        <v>3</v>
      </c>
      <c r="K91" t="s">
        <v>119</v>
      </c>
      <c r="L91">
        <v>1</v>
      </c>
      <c r="M91">
        <v>1</v>
      </c>
      <c r="N91" t="s">
        <v>111</v>
      </c>
      <c r="O91" t="s">
        <v>111</v>
      </c>
      <c r="P91" t="s">
        <v>111</v>
      </c>
    </row>
    <row r="92" spans="1:16" x14ac:dyDescent="0.3">
      <c r="A92">
        <v>89</v>
      </c>
      <c r="B92" t="s">
        <v>72</v>
      </c>
      <c r="C92" t="s">
        <v>84</v>
      </c>
      <c r="D92" t="s">
        <v>14</v>
      </c>
      <c r="E92">
        <v>567</v>
      </c>
      <c r="F92">
        <v>228</v>
      </c>
      <c r="G92" s="6">
        <v>45015</v>
      </c>
      <c r="H92">
        <v>129276</v>
      </c>
      <c r="I92" t="s">
        <v>115</v>
      </c>
      <c r="J92">
        <v>3</v>
      </c>
      <c r="K92" t="s">
        <v>119</v>
      </c>
      <c r="L92">
        <v>1</v>
      </c>
      <c r="M92">
        <v>1</v>
      </c>
      <c r="N92" t="s">
        <v>111</v>
      </c>
      <c r="O92" t="s">
        <v>111</v>
      </c>
      <c r="P92" t="s">
        <v>111</v>
      </c>
    </row>
    <row r="93" spans="1:16" x14ac:dyDescent="0.3">
      <c r="A93">
        <v>90</v>
      </c>
      <c r="B93" t="s">
        <v>72</v>
      </c>
      <c r="C93" t="s">
        <v>38</v>
      </c>
      <c r="D93" t="s">
        <v>22</v>
      </c>
      <c r="E93">
        <v>2471</v>
      </c>
      <c r="F93">
        <v>342</v>
      </c>
      <c r="G93" s="6">
        <v>45016</v>
      </c>
      <c r="H93">
        <v>845082</v>
      </c>
      <c r="I93" t="s">
        <v>116</v>
      </c>
      <c r="J93">
        <v>3</v>
      </c>
      <c r="K93" t="s">
        <v>119</v>
      </c>
      <c r="L93">
        <v>1</v>
      </c>
      <c r="M93">
        <v>1</v>
      </c>
      <c r="N93" t="s">
        <v>111</v>
      </c>
      <c r="O93" t="s">
        <v>111</v>
      </c>
      <c r="P93" t="s">
        <v>111</v>
      </c>
    </row>
    <row r="94" spans="1:16" x14ac:dyDescent="0.3">
      <c r="A94">
        <v>91</v>
      </c>
      <c r="B94" t="s">
        <v>75</v>
      </c>
      <c r="C94" t="s">
        <v>85</v>
      </c>
      <c r="D94" t="s">
        <v>6</v>
      </c>
      <c r="E94">
        <v>7189</v>
      </c>
      <c r="F94">
        <v>54</v>
      </c>
      <c r="G94" s="6">
        <v>45017</v>
      </c>
      <c r="H94">
        <v>388206</v>
      </c>
      <c r="I94" t="s">
        <v>117</v>
      </c>
      <c r="J94">
        <v>4</v>
      </c>
      <c r="K94" t="s">
        <v>120</v>
      </c>
      <c r="L94">
        <v>2</v>
      </c>
      <c r="M94">
        <v>2</v>
      </c>
      <c r="N94" t="s">
        <v>121</v>
      </c>
      <c r="O94" t="s">
        <v>121</v>
      </c>
      <c r="P94" t="s">
        <v>121</v>
      </c>
    </row>
    <row r="95" spans="1:16" x14ac:dyDescent="0.3">
      <c r="A95">
        <v>92</v>
      </c>
      <c r="B95" t="s">
        <v>77</v>
      </c>
      <c r="C95" t="s">
        <v>84</v>
      </c>
      <c r="D95" t="s">
        <v>21</v>
      </c>
      <c r="E95">
        <v>7455</v>
      </c>
      <c r="F95">
        <v>216</v>
      </c>
      <c r="G95" s="6">
        <v>45018</v>
      </c>
      <c r="H95">
        <v>1610280</v>
      </c>
      <c r="I95" t="s">
        <v>109</v>
      </c>
      <c r="J95">
        <v>4</v>
      </c>
      <c r="K95" t="s">
        <v>120</v>
      </c>
      <c r="L95">
        <v>2</v>
      </c>
      <c r="M95">
        <v>2</v>
      </c>
      <c r="N95" t="s">
        <v>121</v>
      </c>
      <c r="O95" t="s">
        <v>121</v>
      </c>
      <c r="P95" t="s">
        <v>121</v>
      </c>
    </row>
    <row r="96" spans="1:16" x14ac:dyDescent="0.3">
      <c r="A96">
        <v>93</v>
      </c>
      <c r="B96" t="s">
        <v>34</v>
      </c>
      <c r="C96" t="s">
        <v>87</v>
      </c>
      <c r="D96" t="s">
        <v>19</v>
      </c>
      <c r="E96">
        <v>3108</v>
      </c>
      <c r="F96">
        <v>54</v>
      </c>
      <c r="G96" s="6">
        <v>45019</v>
      </c>
      <c r="H96">
        <v>167832</v>
      </c>
      <c r="I96" t="s">
        <v>112</v>
      </c>
      <c r="J96">
        <v>4</v>
      </c>
      <c r="K96" t="s">
        <v>120</v>
      </c>
      <c r="L96">
        <v>2</v>
      </c>
      <c r="M96">
        <v>2</v>
      </c>
      <c r="N96" t="s">
        <v>121</v>
      </c>
      <c r="O96" t="s">
        <v>121</v>
      </c>
      <c r="P96" t="s">
        <v>121</v>
      </c>
    </row>
    <row r="97" spans="1:16" x14ac:dyDescent="0.3">
      <c r="A97">
        <v>94</v>
      </c>
      <c r="B97" t="s">
        <v>74</v>
      </c>
      <c r="C97" t="s">
        <v>85</v>
      </c>
      <c r="D97" t="s">
        <v>18</v>
      </c>
      <c r="E97">
        <v>469</v>
      </c>
      <c r="F97">
        <v>75</v>
      </c>
      <c r="G97" s="6">
        <v>45020</v>
      </c>
      <c r="H97">
        <v>35175</v>
      </c>
      <c r="I97" t="s">
        <v>113</v>
      </c>
      <c r="J97">
        <v>4</v>
      </c>
      <c r="K97" t="s">
        <v>120</v>
      </c>
      <c r="L97">
        <v>2</v>
      </c>
      <c r="M97">
        <v>2</v>
      </c>
      <c r="N97" t="s">
        <v>121</v>
      </c>
      <c r="O97" t="s">
        <v>121</v>
      </c>
      <c r="P97" t="s">
        <v>121</v>
      </c>
    </row>
    <row r="98" spans="1:16" x14ac:dyDescent="0.3">
      <c r="A98">
        <v>95</v>
      </c>
      <c r="B98" t="s">
        <v>3</v>
      </c>
      <c r="C98" t="s">
        <v>83</v>
      </c>
      <c r="D98" t="s">
        <v>16</v>
      </c>
      <c r="E98">
        <v>2737</v>
      </c>
      <c r="F98">
        <v>93</v>
      </c>
      <c r="G98" s="6">
        <v>45021</v>
      </c>
      <c r="H98">
        <v>254541</v>
      </c>
      <c r="I98" t="s">
        <v>114</v>
      </c>
      <c r="J98">
        <v>4</v>
      </c>
      <c r="K98" t="s">
        <v>120</v>
      </c>
      <c r="L98">
        <v>2</v>
      </c>
      <c r="M98">
        <v>2</v>
      </c>
      <c r="N98" t="s">
        <v>121</v>
      </c>
      <c r="O98" t="s">
        <v>121</v>
      </c>
      <c r="P98" t="s">
        <v>121</v>
      </c>
    </row>
    <row r="99" spans="1:16" x14ac:dyDescent="0.3">
      <c r="A99">
        <v>96</v>
      </c>
      <c r="B99" t="s">
        <v>3</v>
      </c>
      <c r="C99" t="s">
        <v>83</v>
      </c>
      <c r="D99" t="s">
        <v>18</v>
      </c>
      <c r="E99">
        <v>4305</v>
      </c>
      <c r="F99">
        <v>156</v>
      </c>
      <c r="G99" s="6">
        <v>45022</v>
      </c>
      <c r="H99">
        <v>671580</v>
      </c>
      <c r="I99" t="s">
        <v>115</v>
      </c>
      <c r="J99">
        <v>4</v>
      </c>
      <c r="K99" t="s">
        <v>120</v>
      </c>
      <c r="L99">
        <v>2</v>
      </c>
      <c r="M99">
        <v>2</v>
      </c>
      <c r="N99" t="s">
        <v>121</v>
      </c>
      <c r="O99" t="s">
        <v>121</v>
      </c>
      <c r="P99" t="s">
        <v>121</v>
      </c>
    </row>
    <row r="100" spans="1:16" x14ac:dyDescent="0.3">
      <c r="A100">
        <v>97</v>
      </c>
      <c r="B100" t="s">
        <v>3</v>
      </c>
      <c r="C100" t="s">
        <v>85</v>
      </c>
      <c r="D100" t="s">
        <v>10</v>
      </c>
      <c r="E100">
        <v>2408</v>
      </c>
      <c r="F100">
        <v>9</v>
      </c>
      <c r="G100" s="6">
        <v>45023</v>
      </c>
      <c r="H100">
        <v>21672</v>
      </c>
      <c r="I100" t="s">
        <v>116</v>
      </c>
      <c r="J100">
        <v>4</v>
      </c>
      <c r="K100" t="s">
        <v>120</v>
      </c>
      <c r="L100">
        <v>2</v>
      </c>
      <c r="M100">
        <v>2</v>
      </c>
      <c r="N100" t="s">
        <v>121</v>
      </c>
      <c r="O100" t="s">
        <v>121</v>
      </c>
      <c r="P100" t="s">
        <v>121</v>
      </c>
    </row>
    <row r="101" spans="1:16" x14ac:dyDescent="0.3">
      <c r="A101">
        <v>98</v>
      </c>
      <c r="B101" t="s">
        <v>34</v>
      </c>
      <c r="C101" t="s">
        <v>38</v>
      </c>
      <c r="D101" t="s">
        <v>12</v>
      </c>
      <c r="E101">
        <v>1281</v>
      </c>
      <c r="F101">
        <v>18</v>
      </c>
      <c r="G101" s="6">
        <v>45024</v>
      </c>
      <c r="H101">
        <v>23058</v>
      </c>
      <c r="I101" t="s">
        <v>117</v>
      </c>
      <c r="J101">
        <v>4</v>
      </c>
      <c r="K101" t="s">
        <v>120</v>
      </c>
      <c r="L101">
        <v>2</v>
      </c>
      <c r="M101">
        <v>2</v>
      </c>
      <c r="N101" t="s">
        <v>121</v>
      </c>
      <c r="O101" t="s">
        <v>121</v>
      </c>
      <c r="P101" t="s">
        <v>121</v>
      </c>
    </row>
    <row r="102" spans="1:16" x14ac:dyDescent="0.3">
      <c r="A102">
        <v>99</v>
      </c>
      <c r="B102" t="s">
        <v>76</v>
      </c>
      <c r="C102" t="s">
        <v>84</v>
      </c>
      <c r="D102" t="s">
        <v>25</v>
      </c>
      <c r="E102">
        <v>12348</v>
      </c>
      <c r="F102">
        <v>234</v>
      </c>
      <c r="G102" s="6">
        <v>45025</v>
      </c>
      <c r="H102">
        <v>2889432</v>
      </c>
      <c r="I102" t="s">
        <v>109</v>
      </c>
      <c r="J102">
        <v>4</v>
      </c>
      <c r="K102" t="s">
        <v>120</v>
      </c>
      <c r="L102">
        <v>2</v>
      </c>
      <c r="M102">
        <v>2</v>
      </c>
      <c r="N102" t="s">
        <v>121</v>
      </c>
      <c r="O102" t="s">
        <v>121</v>
      </c>
      <c r="P102" t="s">
        <v>121</v>
      </c>
    </row>
    <row r="103" spans="1:16" x14ac:dyDescent="0.3">
      <c r="A103">
        <v>100</v>
      </c>
      <c r="B103" t="s">
        <v>34</v>
      </c>
      <c r="C103" t="s">
        <v>87</v>
      </c>
      <c r="D103" t="s">
        <v>21</v>
      </c>
      <c r="E103">
        <v>3689</v>
      </c>
      <c r="F103">
        <v>312</v>
      </c>
      <c r="G103" s="6">
        <v>45026</v>
      </c>
      <c r="H103">
        <v>1150968</v>
      </c>
      <c r="I103" t="s">
        <v>112</v>
      </c>
      <c r="J103">
        <v>4</v>
      </c>
      <c r="K103" t="s">
        <v>120</v>
      </c>
      <c r="L103">
        <v>2</v>
      </c>
      <c r="M103">
        <v>2</v>
      </c>
      <c r="N103" t="s">
        <v>121</v>
      </c>
      <c r="O103" t="s">
        <v>121</v>
      </c>
      <c r="P103" t="s">
        <v>121</v>
      </c>
    </row>
    <row r="104" spans="1:16" x14ac:dyDescent="0.3">
      <c r="A104">
        <v>101</v>
      </c>
      <c r="B104" t="s">
        <v>78</v>
      </c>
      <c r="C104" t="s">
        <v>38</v>
      </c>
      <c r="D104" t="s">
        <v>12</v>
      </c>
      <c r="E104">
        <v>2870</v>
      </c>
      <c r="F104">
        <v>300</v>
      </c>
      <c r="G104" s="6">
        <v>45027</v>
      </c>
      <c r="H104">
        <v>861000</v>
      </c>
      <c r="I104" t="s">
        <v>113</v>
      </c>
      <c r="J104">
        <v>4</v>
      </c>
      <c r="K104" t="s">
        <v>120</v>
      </c>
      <c r="L104">
        <v>2</v>
      </c>
      <c r="M104">
        <v>2</v>
      </c>
      <c r="N104" t="s">
        <v>121</v>
      </c>
      <c r="O104" t="s">
        <v>121</v>
      </c>
      <c r="P104" t="s">
        <v>121</v>
      </c>
    </row>
    <row r="105" spans="1:16" x14ac:dyDescent="0.3">
      <c r="A105">
        <v>102</v>
      </c>
      <c r="B105" t="s">
        <v>28</v>
      </c>
      <c r="C105" t="s">
        <v>38</v>
      </c>
      <c r="D105" t="s">
        <v>20</v>
      </c>
      <c r="E105">
        <v>798</v>
      </c>
      <c r="F105">
        <v>519</v>
      </c>
      <c r="G105" s="6">
        <v>45028</v>
      </c>
      <c r="H105">
        <v>414162</v>
      </c>
      <c r="I105" t="s">
        <v>114</v>
      </c>
      <c r="J105">
        <v>4</v>
      </c>
      <c r="K105" t="s">
        <v>120</v>
      </c>
      <c r="L105">
        <v>2</v>
      </c>
      <c r="M105">
        <v>2</v>
      </c>
      <c r="N105" t="s">
        <v>121</v>
      </c>
      <c r="O105" t="s">
        <v>121</v>
      </c>
      <c r="P105" t="s">
        <v>121</v>
      </c>
    </row>
    <row r="106" spans="1:16" x14ac:dyDescent="0.3">
      <c r="A106">
        <v>103</v>
      </c>
      <c r="B106" t="s">
        <v>77</v>
      </c>
      <c r="C106" t="s">
        <v>83</v>
      </c>
      <c r="D106" t="s">
        <v>14</v>
      </c>
      <c r="E106">
        <v>2933</v>
      </c>
      <c r="F106">
        <v>9</v>
      </c>
      <c r="G106" s="6">
        <v>45029</v>
      </c>
      <c r="H106">
        <v>26397</v>
      </c>
      <c r="I106" t="s">
        <v>115</v>
      </c>
      <c r="J106">
        <v>4</v>
      </c>
      <c r="K106" t="s">
        <v>120</v>
      </c>
      <c r="L106">
        <v>2</v>
      </c>
      <c r="M106">
        <v>2</v>
      </c>
      <c r="N106" t="s">
        <v>121</v>
      </c>
      <c r="O106" t="s">
        <v>121</v>
      </c>
      <c r="P106" t="s">
        <v>121</v>
      </c>
    </row>
    <row r="107" spans="1:16" x14ac:dyDescent="0.3">
      <c r="A107">
        <v>104</v>
      </c>
      <c r="B107" t="s">
        <v>75</v>
      </c>
      <c r="C107" t="s">
        <v>84</v>
      </c>
      <c r="D107" t="s">
        <v>2</v>
      </c>
      <c r="E107">
        <v>2744</v>
      </c>
      <c r="F107">
        <v>9</v>
      </c>
      <c r="G107" s="6">
        <v>45030</v>
      </c>
      <c r="H107">
        <v>24696</v>
      </c>
      <c r="I107" t="s">
        <v>116</v>
      </c>
      <c r="J107">
        <v>4</v>
      </c>
      <c r="K107" t="s">
        <v>120</v>
      </c>
      <c r="L107">
        <v>2</v>
      </c>
      <c r="M107">
        <v>2</v>
      </c>
      <c r="N107" t="s">
        <v>121</v>
      </c>
      <c r="O107" t="s">
        <v>121</v>
      </c>
      <c r="P107" t="s">
        <v>121</v>
      </c>
    </row>
    <row r="108" spans="1:16" x14ac:dyDescent="0.3">
      <c r="A108">
        <v>105</v>
      </c>
      <c r="B108" t="s">
        <v>76</v>
      </c>
      <c r="C108" t="s">
        <v>38</v>
      </c>
      <c r="D108" t="s">
        <v>26</v>
      </c>
      <c r="E108">
        <v>9772</v>
      </c>
      <c r="F108">
        <v>90</v>
      </c>
      <c r="G108" s="6">
        <v>45031</v>
      </c>
      <c r="H108">
        <v>879480</v>
      </c>
      <c r="I108" t="s">
        <v>117</v>
      </c>
      <c r="J108">
        <v>4</v>
      </c>
      <c r="K108" t="s">
        <v>120</v>
      </c>
      <c r="L108">
        <v>2</v>
      </c>
      <c r="M108">
        <v>2</v>
      </c>
      <c r="N108" t="s">
        <v>121</v>
      </c>
      <c r="O108" t="s">
        <v>121</v>
      </c>
      <c r="P108" t="s">
        <v>121</v>
      </c>
    </row>
    <row r="109" spans="1:16" x14ac:dyDescent="0.3">
      <c r="A109">
        <v>106</v>
      </c>
      <c r="B109" t="s">
        <v>78</v>
      </c>
      <c r="C109" t="s">
        <v>87</v>
      </c>
      <c r="D109" t="s">
        <v>18</v>
      </c>
      <c r="E109">
        <v>1568</v>
      </c>
      <c r="F109">
        <v>96</v>
      </c>
      <c r="G109" s="6">
        <v>45032</v>
      </c>
      <c r="H109">
        <v>150528</v>
      </c>
      <c r="I109" t="s">
        <v>109</v>
      </c>
      <c r="J109">
        <v>4</v>
      </c>
      <c r="K109" t="s">
        <v>120</v>
      </c>
      <c r="L109">
        <v>2</v>
      </c>
      <c r="M109">
        <v>2</v>
      </c>
      <c r="N109" t="s">
        <v>121</v>
      </c>
      <c r="O109" t="s">
        <v>121</v>
      </c>
      <c r="P109" t="s">
        <v>121</v>
      </c>
    </row>
    <row r="110" spans="1:16" x14ac:dyDescent="0.3">
      <c r="A110">
        <v>107</v>
      </c>
      <c r="B110" t="s">
        <v>28</v>
      </c>
      <c r="C110" t="s">
        <v>38</v>
      </c>
      <c r="D110" t="s">
        <v>9</v>
      </c>
      <c r="E110">
        <v>11417</v>
      </c>
      <c r="F110">
        <v>21</v>
      </c>
      <c r="G110" s="6">
        <v>45033</v>
      </c>
      <c r="H110">
        <v>239757</v>
      </c>
      <c r="I110" t="s">
        <v>112</v>
      </c>
      <c r="J110">
        <v>4</v>
      </c>
      <c r="K110" t="s">
        <v>120</v>
      </c>
      <c r="L110">
        <v>2</v>
      </c>
      <c r="M110">
        <v>2</v>
      </c>
      <c r="N110" t="s">
        <v>121</v>
      </c>
      <c r="O110" t="s">
        <v>121</v>
      </c>
      <c r="P110" t="s">
        <v>121</v>
      </c>
    </row>
    <row r="111" spans="1:16" x14ac:dyDescent="0.3">
      <c r="A111">
        <v>108</v>
      </c>
      <c r="B111" t="s">
        <v>76</v>
      </c>
      <c r="C111" t="s">
        <v>87</v>
      </c>
      <c r="D111" t="s">
        <v>19</v>
      </c>
      <c r="E111">
        <v>6748</v>
      </c>
      <c r="F111">
        <v>48</v>
      </c>
      <c r="G111" s="6">
        <v>45034</v>
      </c>
      <c r="H111">
        <v>323904</v>
      </c>
      <c r="I111" t="s">
        <v>113</v>
      </c>
      <c r="J111">
        <v>4</v>
      </c>
      <c r="K111" t="s">
        <v>120</v>
      </c>
      <c r="L111">
        <v>2</v>
      </c>
      <c r="M111">
        <v>2</v>
      </c>
      <c r="N111" t="s">
        <v>121</v>
      </c>
      <c r="O111" t="s">
        <v>121</v>
      </c>
      <c r="P111" t="s">
        <v>121</v>
      </c>
    </row>
    <row r="112" spans="1:16" x14ac:dyDescent="0.3">
      <c r="A112">
        <v>109</v>
      </c>
      <c r="B112" t="s">
        <v>72</v>
      </c>
      <c r="C112" t="s">
        <v>38</v>
      </c>
      <c r="D112" t="s">
        <v>20</v>
      </c>
      <c r="E112">
        <v>1407</v>
      </c>
      <c r="F112">
        <v>72</v>
      </c>
      <c r="G112" s="6">
        <v>45035</v>
      </c>
      <c r="H112">
        <v>101304</v>
      </c>
      <c r="I112" t="s">
        <v>114</v>
      </c>
      <c r="J112">
        <v>4</v>
      </c>
      <c r="K112" t="s">
        <v>120</v>
      </c>
      <c r="L112">
        <v>2</v>
      </c>
      <c r="M112">
        <v>2</v>
      </c>
      <c r="N112" t="s">
        <v>121</v>
      </c>
      <c r="O112" t="s">
        <v>121</v>
      </c>
      <c r="P112" t="s">
        <v>121</v>
      </c>
    </row>
    <row r="113" spans="1:16" x14ac:dyDescent="0.3">
      <c r="A113">
        <v>110</v>
      </c>
      <c r="B113" t="s">
        <v>73</v>
      </c>
      <c r="C113" t="s">
        <v>84</v>
      </c>
      <c r="D113" t="s">
        <v>22</v>
      </c>
      <c r="E113">
        <v>2023</v>
      </c>
      <c r="F113">
        <v>168</v>
      </c>
      <c r="G113" s="6">
        <v>45036</v>
      </c>
      <c r="H113">
        <v>339864</v>
      </c>
      <c r="I113" t="s">
        <v>115</v>
      </c>
      <c r="J113">
        <v>4</v>
      </c>
      <c r="K113" t="s">
        <v>120</v>
      </c>
      <c r="L113">
        <v>2</v>
      </c>
      <c r="M113">
        <v>2</v>
      </c>
      <c r="N113" t="s">
        <v>121</v>
      </c>
      <c r="O113" t="s">
        <v>121</v>
      </c>
      <c r="P113" t="s">
        <v>121</v>
      </c>
    </row>
    <row r="114" spans="1:16" x14ac:dyDescent="0.3">
      <c r="A114">
        <v>111</v>
      </c>
      <c r="B114" t="s">
        <v>75</v>
      </c>
      <c r="C114" t="s">
        <v>86</v>
      </c>
      <c r="D114" t="s">
        <v>19</v>
      </c>
      <c r="E114">
        <v>5236</v>
      </c>
      <c r="F114">
        <v>51</v>
      </c>
      <c r="G114" s="6">
        <v>45037</v>
      </c>
      <c r="H114">
        <v>267036</v>
      </c>
      <c r="I114" t="s">
        <v>116</v>
      </c>
      <c r="J114">
        <v>4</v>
      </c>
      <c r="K114" t="s">
        <v>120</v>
      </c>
      <c r="L114">
        <v>2</v>
      </c>
      <c r="M114">
        <v>2</v>
      </c>
      <c r="N114" t="s">
        <v>121</v>
      </c>
      <c r="O114" t="s">
        <v>121</v>
      </c>
      <c r="P114" t="s">
        <v>121</v>
      </c>
    </row>
    <row r="115" spans="1:16" x14ac:dyDescent="0.3">
      <c r="A115">
        <v>112</v>
      </c>
      <c r="B115" t="s">
        <v>77</v>
      </c>
      <c r="C115" t="s">
        <v>38</v>
      </c>
      <c r="D115" t="s">
        <v>12</v>
      </c>
      <c r="E115">
        <v>1925</v>
      </c>
      <c r="F115">
        <v>192</v>
      </c>
      <c r="G115" s="6">
        <v>45038</v>
      </c>
      <c r="H115">
        <v>369600</v>
      </c>
      <c r="I115" t="s">
        <v>117</v>
      </c>
      <c r="J115">
        <v>4</v>
      </c>
      <c r="K115" t="s">
        <v>120</v>
      </c>
      <c r="L115">
        <v>2</v>
      </c>
      <c r="M115">
        <v>2</v>
      </c>
      <c r="N115" t="s">
        <v>121</v>
      </c>
      <c r="O115" t="s">
        <v>121</v>
      </c>
      <c r="P115" t="s">
        <v>121</v>
      </c>
    </row>
    <row r="116" spans="1:16" x14ac:dyDescent="0.3">
      <c r="A116">
        <v>113</v>
      </c>
      <c r="B116" t="s">
        <v>78</v>
      </c>
      <c r="C116" t="s">
        <v>83</v>
      </c>
      <c r="D116" t="s">
        <v>7</v>
      </c>
      <c r="E116">
        <v>6608</v>
      </c>
      <c r="F116">
        <v>225</v>
      </c>
      <c r="G116" s="6">
        <v>45039</v>
      </c>
      <c r="H116">
        <v>1486800</v>
      </c>
      <c r="I116" t="s">
        <v>109</v>
      </c>
      <c r="J116">
        <v>4</v>
      </c>
      <c r="K116" t="s">
        <v>120</v>
      </c>
      <c r="L116">
        <v>2</v>
      </c>
      <c r="M116">
        <v>2</v>
      </c>
      <c r="N116" t="s">
        <v>121</v>
      </c>
      <c r="O116" t="s">
        <v>121</v>
      </c>
      <c r="P116" t="s">
        <v>121</v>
      </c>
    </row>
    <row r="117" spans="1:16" x14ac:dyDescent="0.3">
      <c r="A117">
        <v>114</v>
      </c>
      <c r="B117" t="s">
        <v>74</v>
      </c>
      <c r="C117" t="s">
        <v>87</v>
      </c>
      <c r="D117" t="s">
        <v>19</v>
      </c>
      <c r="E117">
        <v>8008</v>
      </c>
      <c r="F117">
        <v>456</v>
      </c>
      <c r="G117" s="6">
        <v>45040</v>
      </c>
      <c r="H117">
        <v>3651648</v>
      </c>
      <c r="I117" t="s">
        <v>112</v>
      </c>
      <c r="J117">
        <v>4</v>
      </c>
      <c r="K117" t="s">
        <v>120</v>
      </c>
      <c r="L117">
        <v>2</v>
      </c>
      <c r="M117">
        <v>2</v>
      </c>
      <c r="N117" t="s">
        <v>121</v>
      </c>
      <c r="O117" t="s">
        <v>121</v>
      </c>
      <c r="P117" t="s">
        <v>121</v>
      </c>
    </row>
    <row r="118" spans="1:16" x14ac:dyDescent="0.3">
      <c r="A118">
        <v>115</v>
      </c>
      <c r="B118" t="s">
        <v>72</v>
      </c>
      <c r="C118" t="s">
        <v>87</v>
      </c>
      <c r="D118" t="s">
        <v>18</v>
      </c>
      <c r="E118">
        <v>1428</v>
      </c>
      <c r="F118">
        <v>93</v>
      </c>
      <c r="G118" s="6">
        <v>45041</v>
      </c>
      <c r="H118">
        <v>132804</v>
      </c>
      <c r="I118" t="s">
        <v>113</v>
      </c>
      <c r="J118">
        <v>4</v>
      </c>
      <c r="K118" t="s">
        <v>120</v>
      </c>
      <c r="L118">
        <v>2</v>
      </c>
      <c r="M118">
        <v>2</v>
      </c>
      <c r="N118" t="s">
        <v>121</v>
      </c>
      <c r="O118" t="s">
        <v>121</v>
      </c>
      <c r="P118" t="s">
        <v>121</v>
      </c>
    </row>
    <row r="119" spans="1:16" x14ac:dyDescent="0.3">
      <c r="A119">
        <v>116</v>
      </c>
      <c r="B119" t="s">
        <v>74</v>
      </c>
      <c r="C119" t="s">
        <v>87</v>
      </c>
      <c r="D119" t="s">
        <v>2</v>
      </c>
      <c r="E119">
        <v>525</v>
      </c>
      <c r="F119">
        <v>48</v>
      </c>
      <c r="G119" s="6">
        <v>45042</v>
      </c>
      <c r="H119">
        <v>25200</v>
      </c>
      <c r="I119" t="s">
        <v>114</v>
      </c>
      <c r="J119">
        <v>4</v>
      </c>
      <c r="K119" t="s">
        <v>120</v>
      </c>
      <c r="L119">
        <v>2</v>
      </c>
      <c r="M119">
        <v>2</v>
      </c>
      <c r="N119" t="s">
        <v>121</v>
      </c>
      <c r="O119" t="s">
        <v>121</v>
      </c>
      <c r="P119" t="s">
        <v>121</v>
      </c>
    </row>
    <row r="120" spans="1:16" x14ac:dyDescent="0.3">
      <c r="A120">
        <v>117</v>
      </c>
      <c r="B120" t="s">
        <v>74</v>
      </c>
      <c r="C120" t="s">
        <v>83</v>
      </c>
      <c r="D120" t="s">
        <v>11</v>
      </c>
      <c r="E120">
        <v>1505</v>
      </c>
      <c r="F120">
        <v>102</v>
      </c>
      <c r="G120" s="6">
        <v>45043</v>
      </c>
      <c r="H120">
        <v>153510</v>
      </c>
      <c r="I120" t="s">
        <v>115</v>
      </c>
      <c r="J120">
        <v>4</v>
      </c>
      <c r="K120" t="s">
        <v>120</v>
      </c>
      <c r="L120">
        <v>2</v>
      </c>
      <c r="M120">
        <v>2</v>
      </c>
      <c r="N120" t="s">
        <v>121</v>
      </c>
      <c r="O120" t="s">
        <v>121</v>
      </c>
      <c r="P120" t="s">
        <v>121</v>
      </c>
    </row>
    <row r="121" spans="1:16" x14ac:dyDescent="0.3">
      <c r="A121">
        <v>118</v>
      </c>
      <c r="B121" t="s">
        <v>78</v>
      </c>
      <c r="C121" t="s">
        <v>84</v>
      </c>
      <c r="D121" t="s">
        <v>23</v>
      </c>
      <c r="E121">
        <v>6755</v>
      </c>
      <c r="F121">
        <v>252</v>
      </c>
      <c r="G121" s="6">
        <v>45044</v>
      </c>
      <c r="H121">
        <v>1702260</v>
      </c>
      <c r="I121" t="s">
        <v>116</v>
      </c>
      <c r="J121">
        <v>4</v>
      </c>
      <c r="K121" t="s">
        <v>120</v>
      </c>
      <c r="L121">
        <v>2</v>
      </c>
      <c r="M121">
        <v>2</v>
      </c>
      <c r="N121" t="s">
        <v>121</v>
      </c>
      <c r="O121" t="s">
        <v>121</v>
      </c>
      <c r="P121" t="s">
        <v>121</v>
      </c>
    </row>
    <row r="122" spans="1:16" x14ac:dyDescent="0.3">
      <c r="A122">
        <v>119</v>
      </c>
      <c r="B122" t="s">
        <v>28</v>
      </c>
      <c r="C122" t="s">
        <v>83</v>
      </c>
      <c r="D122" t="s">
        <v>11</v>
      </c>
      <c r="E122">
        <v>11571</v>
      </c>
      <c r="F122">
        <v>138</v>
      </c>
      <c r="G122" s="6">
        <v>45045</v>
      </c>
      <c r="H122">
        <v>1596798</v>
      </c>
      <c r="I122" t="s">
        <v>117</v>
      </c>
      <c r="J122">
        <v>4</v>
      </c>
      <c r="K122" t="s">
        <v>120</v>
      </c>
      <c r="L122">
        <v>2</v>
      </c>
      <c r="M122">
        <v>2</v>
      </c>
      <c r="N122" t="s">
        <v>121</v>
      </c>
      <c r="O122" t="s">
        <v>121</v>
      </c>
      <c r="P122" t="s">
        <v>121</v>
      </c>
    </row>
    <row r="123" spans="1:16" x14ac:dyDescent="0.3">
      <c r="A123">
        <v>120</v>
      </c>
      <c r="B123" t="s">
        <v>76</v>
      </c>
      <c r="C123" t="s">
        <v>85</v>
      </c>
      <c r="D123" t="s">
        <v>18</v>
      </c>
      <c r="E123">
        <v>2541</v>
      </c>
      <c r="F123">
        <v>90</v>
      </c>
      <c r="G123" s="6">
        <v>45046</v>
      </c>
      <c r="H123">
        <v>228690</v>
      </c>
      <c r="I123" t="s">
        <v>109</v>
      </c>
      <c r="J123">
        <v>4</v>
      </c>
      <c r="K123" t="s">
        <v>120</v>
      </c>
      <c r="L123">
        <v>2</v>
      </c>
      <c r="M123">
        <v>2</v>
      </c>
      <c r="N123" t="s">
        <v>121</v>
      </c>
      <c r="O123" t="s">
        <v>121</v>
      </c>
      <c r="P123" t="s">
        <v>121</v>
      </c>
    </row>
    <row r="124" spans="1:16" x14ac:dyDescent="0.3">
      <c r="A124">
        <v>121</v>
      </c>
      <c r="B124" t="s">
        <v>77</v>
      </c>
      <c r="C124" t="s">
        <v>83</v>
      </c>
      <c r="D124" t="s">
        <v>23</v>
      </c>
      <c r="E124">
        <v>1526</v>
      </c>
      <c r="F124">
        <v>240</v>
      </c>
      <c r="G124" s="6">
        <v>45047</v>
      </c>
      <c r="H124">
        <v>366240</v>
      </c>
      <c r="I124" t="s">
        <v>112</v>
      </c>
      <c r="J124">
        <v>5</v>
      </c>
      <c r="K124" t="s">
        <v>90</v>
      </c>
      <c r="L124">
        <v>2</v>
      </c>
      <c r="M124">
        <v>2</v>
      </c>
      <c r="N124" t="s">
        <v>121</v>
      </c>
      <c r="O124" t="s">
        <v>121</v>
      </c>
      <c r="P124" t="s">
        <v>121</v>
      </c>
    </row>
    <row r="125" spans="1:16" x14ac:dyDescent="0.3">
      <c r="A125">
        <v>122</v>
      </c>
      <c r="B125" t="s">
        <v>76</v>
      </c>
      <c r="C125" t="s">
        <v>85</v>
      </c>
      <c r="D125" t="s">
        <v>2</v>
      </c>
      <c r="E125">
        <v>6125</v>
      </c>
      <c r="F125">
        <v>102</v>
      </c>
      <c r="G125" s="6">
        <v>45048</v>
      </c>
      <c r="H125">
        <v>624750</v>
      </c>
      <c r="I125" t="s">
        <v>113</v>
      </c>
      <c r="J125">
        <v>5</v>
      </c>
      <c r="K125" t="s">
        <v>90</v>
      </c>
      <c r="L125">
        <v>2</v>
      </c>
      <c r="M125">
        <v>2</v>
      </c>
      <c r="N125" t="s">
        <v>121</v>
      </c>
      <c r="O125" t="s">
        <v>121</v>
      </c>
      <c r="P125" t="s">
        <v>121</v>
      </c>
    </row>
    <row r="126" spans="1:16" x14ac:dyDescent="0.3">
      <c r="A126">
        <v>123</v>
      </c>
      <c r="B126" t="s">
        <v>77</v>
      </c>
      <c r="C126" t="s">
        <v>84</v>
      </c>
      <c r="D126" t="s">
        <v>20</v>
      </c>
      <c r="E126">
        <v>847</v>
      </c>
      <c r="F126">
        <v>129</v>
      </c>
      <c r="G126" s="6">
        <v>45049</v>
      </c>
      <c r="H126">
        <v>109263</v>
      </c>
      <c r="I126" t="s">
        <v>114</v>
      </c>
      <c r="J126">
        <v>5</v>
      </c>
      <c r="K126" t="s">
        <v>90</v>
      </c>
      <c r="L126">
        <v>2</v>
      </c>
      <c r="M126">
        <v>2</v>
      </c>
      <c r="N126" t="s">
        <v>121</v>
      </c>
      <c r="O126" t="s">
        <v>121</v>
      </c>
      <c r="P126" t="s">
        <v>121</v>
      </c>
    </row>
    <row r="127" spans="1:16" x14ac:dyDescent="0.3">
      <c r="A127">
        <v>124</v>
      </c>
      <c r="B127" t="s">
        <v>73</v>
      </c>
      <c r="C127" t="s">
        <v>84</v>
      </c>
      <c r="D127" t="s">
        <v>20</v>
      </c>
      <c r="E127">
        <v>4753</v>
      </c>
      <c r="F127">
        <v>300</v>
      </c>
      <c r="G127" s="6">
        <v>45050</v>
      </c>
      <c r="H127">
        <v>1425900</v>
      </c>
      <c r="I127" t="s">
        <v>115</v>
      </c>
      <c r="J127">
        <v>5</v>
      </c>
      <c r="K127" t="s">
        <v>90</v>
      </c>
      <c r="L127">
        <v>2</v>
      </c>
      <c r="M127">
        <v>2</v>
      </c>
      <c r="N127" t="s">
        <v>121</v>
      </c>
      <c r="O127" t="s">
        <v>121</v>
      </c>
      <c r="P127" t="s">
        <v>121</v>
      </c>
    </row>
    <row r="128" spans="1:16" x14ac:dyDescent="0.3">
      <c r="A128">
        <v>125</v>
      </c>
      <c r="B128" t="s">
        <v>74</v>
      </c>
      <c r="C128" t="s">
        <v>85</v>
      </c>
      <c r="D128" t="s">
        <v>26</v>
      </c>
      <c r="E128">
        <v>959</v>
      </c>
      <c r="F128">
        <v>135</v>
      </c>
      <c r="G128" s="6">
        <v>45051</v>
      </c>
      <c r="H128">
        <v>129465</v>
      </c>
      <c r="I128" t="s">
        <v>116</v>
      </c>
      <c r="J128">
        <v>5</v>
      </c>
      <c r="K128" t="s">
        <v>90</v>
      </c>
      <c r="L128">
        <v>2</v>
      </c>
      <c r="M128">
        <v>2</v>
      </c>
      <c r="N128" t="s">
        <v>121</v>
      </c>
      <c r="O128" t="s">
        <v>121</v>
      </c>
      <c r="P128" t="s">
        <v>121</v>
      </c>
    </row>
    <row r="129" spans="1:16" x14ac:dyDescent="0.3">
      <c r="A129">
        <v>126</v>
      </c>
      <c r="B129" t="s">
        <v>78</v>
      </c>
      <c r="C129" t="s">
        <v>84</v>
      </c>
      <c r="D129" t="s">
        <v>17</v>
      </c>
      <c r="E129">
        <v>2793</v>
      </c>
      <c r="F129">
        <v>114</v>
      </c>
      <c r="G129" s="6">
        <v>45052</v>
      </c>
      <c r="H129">
        <v>318402</v>
      </c>
      <c r="I129" t="s">
        <v>117</v>
      </c>
      <c r="J129">
        <v>5</v>
      </c>
      <c r="K129" t="s">
        <v>90</v>
      </c>
      <c r="L129">
        <v>2</v>
      </c>
      <c r="M129">
        <v>2</v>
      </c>
      <c r="N129" t="s">
        <v>121</v>
      </c>
      <c r="O129" t="s">
        <v>121</v>
      </c>
      <c r="P129" t="s">
        <v>121</v>
      </c>
    </row>
    <row r="130" spans="1:16" x14ac:dyDescent="0.3">
      <c r="A130">
        <v>127</v>
      </c>
      <c r="B130" t="s">
        <v>78</v>
      </c>
      <c r="C130" t="s">
        <v>84</v>
      </c>
      <c r="D130" t="s">
        <v>7</v>
      </c>
      <c r="E130">
        <v>4606</v>
      </c>
      <c r="F130">
        <v>63</v>
      </c>
      <c r="G130" s="6">
        <v>45053</v>
      </c>
      <c r="H130">
        <v>290178</v>
      </c>
      <c r="I130" t="s">
        <v>109</v>
      </c>
      <c r="J130">
        <v>5</v>
      </c>
      <c r="K130" t="s">
        <v>90</v>
      </c>
      <c r="L130">
        <v>2</v>
      </c>
      <c r="M130">
        <v>2</v>
      </c>
      <c r="N130" t="s">
        <v>121</v>
      </c>
      <c r="O130" t="s">
        <v>121</v>
      </c>
      <c r="P130" t="s">
        <v>121</v>
      </c>
    </row>
    <row r="131" spans="1:16" x14ac:dyDescent="0.3">
      <c r="A131">
        <v>128</v>
      </c>
      <c r="B131" t="s">
        <v>78</v>
      </c>
      <c r="C131" t="s">
        <v>38</v>
      </c>
      <c r="D131" t="s">
        <v>22</v>
      </c>
      <c r="E131">
        <v>5551</v>
      </c>
      <c r="F131">
        <v>252</v>
      </c>
      <c r="G131" s="6">
        <v>45054</v>
      </c>
      <c r="H131">
        <v>1398852</v>
      </c>
      <c r="I131" t="s">
        <v>112</v>
      </c>
      <c r="J131">
        <v>5</v>
      </c>
      <c r="K131" t="s">
        <v>90</v>
      </c>
      <c r="L131">
        <v>2</v>
      </c>
      <c r="M131">
        <v>2</v>
      </c>
      <c r="N131" t="s">
        <v>121</v>
      </c>
      <c r="O131" t="s">
        <v>121</v>
      </c>
      <c r="P131" t="s">
        <v>121</v>
      </c>
    </row>
    <row r="132" spans="1:16" x14ac:dyDescent="0.3">
      <c r="A132">
        <v>129</v>
      </c>
      <c r="B132" t="s">
        <v>72</v>
      </c>
      <c r="C132" t="s">
        <v>38</v>
      </c>
      <c r="D132" t="s">
        <v>25</v>
      </c>
      <c r="E132">
        <v>6657</v>
      </c>
      <c r="F132">
        <v>303</v>
      </c>
      <c r="G132" s="6">
        <v>45055</v>
      </c>
      <c r="H132">
        <v>2017071</v>
      </c>
      <c r="I132" t="s">
        <v>113</v>
      </c>
      <c r="J132">
        <v>5</v>
      </c>
      <c r="K132" t="s">
        <v>90</v>
      </c>
      <c r="L132">
        <v>2</v>
      </c>
      <c r="M132">
        <v>2</v>
      </c>
      <c r="N132" t="s">
        <v>121</v>
      </c>
      <c r="O132" t="s">
        <v>121</v>
      </c>
      <c r="P132" t="s">
        <v>121</v>
      </c>
    </row>
    <row r="133" spans="1:16" x14ac:dyDescent="0.3">
      <c r="A133">
        <v>130</v>
      </c>
      <c r="B133" t="s">
        <v>78</v>
      </c>
      <c r="C133" t="s">
        <v>86</v>
      </c>
      <c r="D133" t="s">
        <v>10</v>
      </c>
      <c r="E133">
        <v>4438</v>
      </c>
      <c r="F133">
        <v>246</v>
      </c>
      <c r="G133" s="6">
        <v>45056</v>
      </c>
      <c r="H133">
        <v>1091748</v>
      </c>
      <c r="I133" t="s">
        <v>114</v>
      </c>
      <c r="J133">
        <v>5</v>
      </c>
      <c r="K133" t="s">
        <v>90</v>
      </c>
      <c r="L133">
        <v>2</v>
      </c>
      <c r="M133">
        <v>2</v>
      </c>
      <c r="N133" t="s">
        <v>121</v>
      </c>
      <c r="O133" t="s">
        <v>121</v>
      </c>
      <c r="P133" t="s">
        <v>121</v>
      </c>
    </row>
    <row r="134" spans="1:16" x14ac:dyDescent="0.3">
      <c r="A134">
        <v>131</v>
      </c>
      <c r="B134" t="s">
        <v>73</v>
      </c>
      <c r="C134" t="s">
        <v>85</v>
      </c>
      <c r="D134" t="s">
        <v>15</v>
      </c>
      <c r="E134">
        <v>168</v>
      </c>
      <c r="F134">
        <v>84</v>
      </c>
      <c r="G134" s="6">
        <v>45057</v>
      </c>
      <c r="H134">
        <v>14112</v>
      </c>
      <c r="I134" t="s">
        <v>115</v>
      </c>
      <c r="J134">
        <v>5</v>
      </c>
      <c r="K134" t="s">
        <v>90</v>
      </c>
      <c r="L134">
        <v>2</v>
      </c>
      <c r="M134">
        <v>2</v>
      </c>
      <c r="N134" t="s">
        <v>121</v>
      </c>
      <c r="O134" t="s">
        <v>121</v>
      </c>
      <c r="P134" t="s">
        <v>121</v>
      </c>
    </row>
    <row r="135" spans="1:16" x14ac:dyDescent="0.3">
      <c r="A135">
        <v>132</v>
      </c>
      <c r="B135" t="s">
        <v>78</v>
      </c>
      <c r="C135" t="s">
        <v>87</v>
      </c>
      <c r="D135" t="s">
        <v>10</v>
      </c>
      <c r="E135">
        <v>7777</v>
      </c>
      <c r="F135">
        <v>39</v>
      </c>
      <c r="G135" s="6">
        <v>45058</v>
      </c>
      <c r="H135">
        <v>303303</v>
      </c>
      <c r="I135" t="s">
        <v>116</v>
      </c>
      <c r="J135">
        <v>5</v>
      </c>
      <c r="K135" t="s">
        <v>90</v>
      </c>
      <c r="L135">
        <v>2</v>
      </c>
      <c r="M135">
        <v>2</v>
      </c>
      <c r="N135" t="s">
        <v>121</v>
      </c>
      <c r="O135" t="s">
        <v>121</v>
      </c>
      <c r="P135" t="s">
        <v>121</v>
      </c>
    </row>
    <row r="136" spans="1:16" x14ac:dyDescent="0.3">
      <c r="A136">
        <v>133</v>
      </c>
      <c r="B136" t="s">
        <v>75</v>
      </c>
      <c r="C136" t="s">
        <v>38</v>
      </c>
      <c r="D136" t="s">
        <v>10</v>
      </c>
      <c r="E136">
        <v>3339</v>
      </c>
      <c r="F136">
        <v>348</v>
      </c>
      <c r="G136" s="6">
        <v>45059</v>
      </c>
      <c r="H136">
        <v>1161972</v>
      </c>
      <c r="I136" t="s">
        <v>117</v>
      </c>
      <c r="J136">
        <v>5</v>
      </c>
      <c r="K136" t="s">
        <v>90</v>
      </c>
      <c r="L136">
        <v>2</v>
      </c>
      <c r="M136">
        <v>2</v>
      </c>
      <c r="N136" t="s">
        <v>121</v>
      </c>
      <c r="O136" t="s">
        <v>121</v>
      </c>
      <c r="P136" t="s">
        <v>121</v>
      </c>
    </row>
    <row r="137" spans="1:16" x14ac:dyDescent="0.3">
      <c r="A137">
        <v>134</v>
      </c>
      <c r="B137" t="s">
        <v>78</v>
      </c>
      <c r="C137" t="s">
        <v>83</v>
      </c>
      <c r="D137" t="s">
        <v>26</v>
      </c>
      <c r="E137">
        <v>6391</v>
      </c>
      <c r="F137">
        <v>48</v>
      </c>
      <c r="G137" s="6">
        <v>45060</v>
      </c>
      <c r="H137">
        <v>306768</v>
      </c>
      <c r="I137" t="s">
        <v>109</v>
      </c>
      <c r="J137">
        <v>5</v>
      </c>
      <c r="K137" t="s">
        <v>90</v>
      </c>
      <c r="L137">
        <v>2</v>
      </c>
      <c r="M137">
        <v>2</v>
      </c>
      <c r="N137" t="s">
        <v>121</v>
      </c>
      <c r="O137" t="s">
        <v>121</v>
      </c>
      <c r="P137" t="s">
        <v>121</v>
      </c>
    </row>
    <row r="138" spans="1:16" x14ac:dyDescent="0.3">
      <c r="A138">
        <v>135</v>
      </c>
      <c r="B138" t="s">
        <v>75</v>
      </c>
      <c r="C138" t="s">
        <v>83</v>
      </c>
      <c r="D138" t="s">
        <v>15</v>
      </c>
      <c r="E138">
        <v>518</v>
      </c>
      <c r="F138">
        <v>75</v>
      </c>
      <c r="G138" s="6">
        <v>45061</v>
      </c>
      <c r="H138">
        <v>38850</v>
      </c>
      <c r="I138" t="s">
        <v>112</v>
      </c>
      <c r="J138">
        <v>5</v>
      </c>
      <c r="K138" t="s">
        <v>90</v>
      </c>
      <c r="L138">
        <v>2</v>
      </c>
      <c r="M138">
        <v>2</v>
      </c>
      <c r="N138" t="s">
        <v>121</v>
      </c>
      <c r="O138" t="s">
        <v>121</v>
      </c>
      <c r="P138" t="s">
        <v>121</v>
      </c>
    </row>
    <row r="139" spans="1:16" x14ac:dyDescent="0.3">
      <c r="A139">
        <v>136</v>
      </c>
      <c r="B139" t="s">
        <v>78</v>
      </c>
      <c r="C139" t="s">
        <v>85</v>
      </c>
      <c r="D139" t="s">
        <v>21</v>
      </c>
      <c r="E139">
        <v>5677</v>
      </c>
      <c r="F139">
        <v>258</v>
      </c>
      <c r="G139" s="6">
        <v>45062</v>
      </c>
      <c r="H139">
        <v>1464666</v>
      </c>
      <c r="I139" t="s">
        <v>113</v>
      </c>
      <c r="J139">
        <v>5</v>
      </c>
      <c r="K139" t="s">
        <v>90</v>
      </c>
      <c r="L139">
        <v>2</v>
      </c>
      <c r="M139">
        <v>2</v>
      </c>
      <c r="N139" t="s">
        <v>121</v>
      </c>
      <c r="O139" t="s">
        <v>121</v>
      </c>
      <c r="P139" t="s">
        <v>121</v>
      </c>
    </row>
    <row r="140" spans="1:16" x14ac:dyDescent="0.3">
      <c r="A140">
        <v>137</v>
      </c>
      <c r="B140" t="s">
        <v>74</v>
      </c>
      <c r="C140" t="s">
        <v>86</v>
      </c>
      <c r="D140" t="s">
        <v>10</v>
      </c>
      <c r="E140">
        <v>6048</v>
      </c>
      <c r="F140">
        <v>27</v>
      </c>
      <c r="G140" s="6">
        <v>45063</v>
      </c>
      <c r="H140">
        <v>163296</v>
      </c>
      <c r="I140" t="s">
        <v>114</v>
      </c>
      <c r="J140">
        <v>5</v>
      </c>
      <c r="K140" t="s">
        <v>90</v>
      </c>
      <c r="L140">
        <v>2</v>
      </c>
      <c r="M140">
        <v>2</v>
      </c>
      <c r="N140" t="s">
        <v>121</v>
      </c>
      <c r="O140" t="s">
        <v>121</v>
      </c>
      <c r="P140" t="s">
        <v>121</v>
      </c>
    </row>
    <row r="141" spans="1:16" x14ac:dyDescent="0.3">
      <c r="A141">
        <v>138</v>
      </c>
      <c r="B141" t="s">
        <v>73</v>
      </c>
      <c r="C141" t="s">
        <v>85</v>
      </c>
      <c r="D141" t="s">
        <v>25</v>
      </c>
      <c r="E141">
        <v>3752</v>
      </c>
      <c r="F141">
        <v>213</v>
      </c>
      <c r="G141" s="6">
        <v>45064</v>
      </c>
      <c r="H141">
        <v>799176</v>
      </c>
      <c r="I141" t="s">
        <v>115</v>
      </c>
      <c r="J141">
        <v>5</v>
      </c>
      <c r="K141" t="s">
        <v>90</v>
      </c>
      <c r="L141">
        <v>2</v>
      </c>
      <c r="M141">
        <v>2</v>
      </c>
      <c r="N141" t="s">
        <v>121</v>
      </c>
      <c r="O141" t="s">
        <v>121</v>
      </c>
      <c r="P141" t="s">
        <v>121</v>
      </c>
    </row>
    <row r="142" spans="1:16" x14ac:dyDescent="0.3">
      <c r="A142">
        <v>139</v>
      </c>
      <c r="B142" t="s">
        <v>75</v>
      </c>
      <c r="C142" t="s">
        <v>84</v>
      </c>
      <c r="D142" t="s">
        <v>22</v>
      </c>
      <c r="E142">
        <v>4480</v>
      </c>
      <c r="F142">
        <v>357</v>
      </c>
      <c r="G142" s="6">
        <v>45065</v>
      </c>
      <c r="H142">
        <v>1599360</v>
      </c>
      <c r="I142" t="s">
        <v>116</v>
      </c>
      <c r="J142">
        <v>5</v>
      </c>
      <c r="K142" t="s">
        <v>90</v>
      </c>
      <c r="L142">
        <v>2</v>
      </c>
      <c r="M142">
        <v>2</v>
      </c>
      <c r="N142" t="s">
        <v>121</v>
      </c>
      <c r="O142" t="s">
        <v>121</v>
      </c>
      <c r="P142" t="s">
        <v>121</v>
      </c>
    </row>
    <row r="143" spans="1:16" x14ac:dyDescent="0.3">
      <c r="A143">
        <v>140</v>
      </c>
      <c r="B143" t="s">
        <v>3</v>
      </c>
      <c r="C143" t="s">
        <v>83</v>
      </c>
      <c r="D143" t="s">
        <v>2</v>
      </c>
      <c r="E143">
        <v>259</v>
      </c>
      <c r="F143">
        <v>207</v>
      </c>
      <c r="G143" s="6">
        <v>45066</v>
      </c>
      <c r="H143">
        <v>53613</v>
      </c>
      <c r="I143" t="s">
        <v>117</v>
      </c>
      <c r="J143">
        <v>5</v>
      </c>
      <c r="K143" t="s">
        <v>90</v>
      </c>
      <c r="L143">
        <v>2</v>
      </c>
      <c r="M143">
        <v>2</v>
      </c>
      <c r="N143" t="s">
        <v>121</v>
      </c>
      <c r="O143" t="s">
        <v>121</v>
      </c>
      <c r="P143" t="s">
        <v>121</v>
      </c>
    </row>
    <row r="144" spans="1:16" x14ac:dyDescent="0.3">
      <c r="A144">
        <v>141</v>
      </c>
      <c r="B144" t="s">
        <v>73</v>
      </c>
      <c r="C144" t="s">
        <v>83</v>
      </c>
      <c r="D144" t="s">
        <v>23</v>
      </c>
      <c r="E144">
        <v>42</v>
      </c>
      <c r="F144">
        <v>150</v>
      </c>
      <c r="G144" s="6">
        <v>45067</v>
      </c>
      <c r="H144">
        <v>6300</v>
      </c>
      <c r="I144" t="s">
        <v>109</v>
      </c>
      <c r="J144">
        <v>5</v>
      </c>
      <c r="K144" t="s">
        <v>90</v>
      </c>
      <c r="L144">
        <v>2</v>
      </c>
      <c r="M144">
        <v>2</v>
      </c>
      <c r="N144" t="s">
        <v>121</v>
      </c>
      <c r="O144" t="s">
        <v>121</v>
      </c>
      <c r="P144" t="s">
        <v>121</v>
      </c>
    </row>
    <row r="145" spans="1:16" x14ac:dyDescent="0.3">
      <c r="A145">
        <v>142</v>
      </c>
      <c r="B145" t="s">
        <v>77</v>
      </c>
      <c r="C145" t="s">
        <v>38</v>
      </c>
      <c r="D145" t="s">
        <v>19</v>
      </c>
      <c r="E145">
        <v>98</v>
      </c>
      <c r="F145">
        <v>204</v>
      </c>
      <c r="G145" s="6">
        <v>45068</v>
      </c>
      <c r="H145">
        <v>19992</v>
      </c>
      <c r="I145" t="s">
        <v>112</v>
      </c>
      <c r="J145">
        <v>5</v>
      </c>
      <c r="K145" t="s">
        <v>90</v>
      </c>
      <c r="L145">
        <v>2</v>
      </c>
      <c r="M145">
        <v>2</v>
      </c>
      <c r="N145" t="s">
        <v>121</v>
      </c>
      <c r="O145" t="s">
        <v>121</v>
      </c>
      <c r="P145" t="s">
        <v>121</v>
      </c>
    </row>
    <row r="146" spans="1:16" x14ac:dyDescent="0.3">
      <c r="A146">
        <v>143</v>
      </c>
      <c r="B146" t="s">
        <v>78</v>
      </c>
      <c r="C146" t="s">
        <v>84</v>
      </c>
      <c r="D146" t="s">
        <v>20</v>
      </c>
      <c r="E146">
        <v>2478</v>
      </c>
      <c r="F146">
        <v>21</v>
      </c>
      <c r="G146" s="6">
        <v>45069</v>
      </c>
      <c r="H146">
        <v>52038</v>
      </c>
      <c r="I146" t="s">
        <v>113</v>
      </c>
      <c r="J146">
        <v>5</v>
      </c>
      <c r="K146" t="s">
        <v>90</v>
      </c>
      <c r="L146">
        <v>2</v>
      </c>
      <c r="M146">
        <v>2</v>
      </c>
      <c r="N146" t="s">
        <v>121</v>
      </c>
      <c r="O146" t="s">
        <v>121</v>
      </c>
      <c r="P146" t="s">
        <v>121</v>
      </c>
    </row>
    <row r="147" spans="1:16" x14ac:dyDescent="0.3">
      <c r="A147">
        <v>144</v>
      </c>
      <c r="B147" t="s">
        <v>77</v>
      </c>
      <c r="C147" t="s">
        <v>87</v>
      </c>
      <c r="D147" t="s">
        <v>26</v>
      </c>
      <c r="E147">
        <v>7847</v>
      </c>
      <c r="F147">
        <v>174</v>
      </c>
      <c r="G147" s="6">
        <v>45070</v>
      </c>
      <c r="H147">
        <v>1365378</v>
      </c>
      <c r="I147" t="s">
        <v>114</v>
      </c>
      <c r="J147">
        <v>5</v>
      </c>
      <c r="K147" t="s">
        <v>90</v>
      </c>
      <c r="L147">
        <v>2</v>
      </c>
      <c r="M147">
        <v>2</v>
      </c>
      <c r="N147" t="s">
        <v>121</v>
      </c>
      <c r="O147" t="s">
        <v>121</v>
      </c>
      <c r="P147" t="s">
        <v>121</v>
      </c>
    </row>
    <row r="148" spans="1:16" x14ac:dyDescent="0.3">
      <c r="A148">
        <v>145</v>
      </c>
      <c r="B148" t="s">
        <v>28</v>
      </c>
      <c r="C148" t="s">
        <v>83</v>
      </c>
      <c r="D148" t="s">
        <v>10</v>
      </c>
      <c r="E148">
        <v>9926</v>
      </c>
      <c r="F148">
        <v>201</v>
      </c>
      <c r="G148" s="6">
        <v>45071</v>
      </c>
      <c r="H148">
        <v>1995126</v>
      </c>
      <c r="I148" t="s">
        <v>115</v>
      </c>
      <c r="J148">
        <v>5</v>
      </c>
      <c r="K148" t="s">
        <v>90</v>
      </c>
      <c r="L148">
        <v>2</v>
      </c>
      <c r="M148">
        <v>2</v>
      </c>
      <c r="N148" t="s">
        <v>121</v>
      </c>
      <c r="O148" t="s">
        <v>121</v>
      </c>
      <c r="P148" t="s">
        <v>121</v>
      </c>
    </row>
    <row r="149" spans="1:16" x14ac:dyDescent="0.3">
      <c r="A149">
        <v>146</v>
      </c>
      <c r="B149" t="s">
        <v>73</v>
      </c>
      <c r="C149" t="s">
        <v>85</v>
      </c>
      <c r="D149" t="s">
        <v>6</v>
      </c>
      <c r="E149">
        <v>819</v>
      </c>
      <c r="F149">
        <v>510</v>
      </c>
      <c r="G149" s="6">
        <v>45072</v>
      </c>
      <c r="H149">
        <v>417690</v>
      </c>
      <c r="I149" t="s">
        <v>116</v>
      </c>
      <c r="J149">
        <v>5</v>
      </c>
      <c r="K149" t="s">
        <v>90</v>
      </c>
      <c r="L149">
        <v>2</v>
      </c>
      <c r="M149">
        <v>2</v>
      </c>
      <c r="N149" t="s">
        <v>121</v>
      </c>
      <c r="O149" t="s">
        <v>121</v>
      </c>
      <c r="P149" t="s">
        <v>121</v>
      </c>
    </row>
    <row r="150" spans="1:16" x14ac:dyDescent="0.3">
      <c r="A150">
        <v>147</v>
      </c>
      <c r="B150" t="s">
        <v>74</v>
      </c>
      <c r="C150" t="s">
        <v>86</v>
      </c>
      <c r="D150" t="s">
        <v>22</v>
      </c>
      <c r="E150">
        <v>3052</v>
      </c>
      <c r="F150">
        <v>378</v>
      </c>
      <c r="G150" s="6">
        <v>45073</v>
      </c>
      <c r="H150">
        <v>1153656</v>
      </c>
      <c r="I150" t="s">
        <v>117</v>
      </c>
      <c r="J150">
        <v>5</v>
      </c>
      <c r="K150" t="s">
        <v>90</v>
      </c>
      <c r="L150">
        <v>2</v>
      </c>
      <c r="M150">
        <v>2</v>
      </c>
      <c r="N150" t="s">
        <v>121</v>
      </c>
      <c r="O150" t="s">
        <v>121</v>
      </c>
      <c r="P150" t="s">
        <v>121</v>
      </c>
    </row>
    <row r="151" spans="1:16" x14ac:dyDescent="0.3">
      <c r="A151">
        <v>148</v>
      </c>
      <c r="B151" t="s">
        <v>3</v>
      </c>
      <c r="C151" t="s">
        <v>87</v>
      </c>
      <c r="D151" t="s">
        <v>14</v>
      </c>
      <c r="E151">
        <v>6832</v>
      </c>
      <c r="F151">
        <v>27</v>
      </c>
      <c r="G151" s="6">
        <v>45074</v>
      </c>
      <c r="H151">
        <v>184464</v>
      </c>
      <c r="I151" t="s">
        <v>109</v>
      </c>
      <c r="J151">
        <v>5</v>
      </c>
      <c r="K151" t="s">
        <v>90</v>
      </c>
      <c r="L151">
        <v>2</v>
      </c>
      <c r="M151">
        <v>2</v>
      </c>
      <c r="N151" t="s">
        <v>121</v>
      </c>
      <c r="O151" t="s">
        <v>121</v>
      </c>
      <c r="P151" t="s">
        <v>121</v>
      </c>
    </row>
    <row r="152" spans="1:16" x14ac:dyDescent="0.3">
      <c r="A152">
        <v>149</v>
      </c>
      <c r="B152" t="s">
        <v>28</v>
      </c>
      <c r="C152" t="s">
        <v>86</v>
      </c>
      <c r="D152" t="s">
        <v>9</v>
      </c>
      <c r="E152">
        <v>2016</v>
      </c>
      <c r="F152">
        <v>117</v>
      </c>
      <c r="G152" s="6">
        <v>45075</v>
      </c>
      <c r="H152">
        <v>235872</v>
      </c>
      <c r="I152" t="s">
        <v>112</v>
      </c>
      <c r="J152">
        <v>5</v>
      </c>
      <c r="K152" t="s">
        <v>90</v>
      </c>
      <c r="L152">
        <v>2</v>
      </c>
      <c r="M152">
        <v>2</v>
      </c>
      <c r="N152" t="s">
        <v>121</v>
      </c>
      <c r="O152" t="s">
        <v>121</v>
      </c>
      <c r="P152" t="s">
        <v>121</v>
      </c>
    </row>
    <row r="153" spans="1:16" x14ac:dyDescent="0.3">
      <c r="A153">
        <v>150</v>
      </c>
      <c r="B153" t="s">
        <v>74</v>
      </c>
      <c r="C153" t="s">
        <v>85</v>
      </c>
      <c r="D153" t="s">
        <v>14</v>
      </c>
      <c r="E153">
        <v>7322</v>
      </c>
      <c r="F153">
        <v>36</v>
      </c>
      <c r="G153" s="6">
        <v>45076</v>
      </c>
      <c r="H153">
        <v>263592</v>
      </c>
      <c r="I153" t="s">
        <v>113</v>
      </c>
      <c r="J153">
        <v>5</v>
      </c>
      <c r="K153" t="s">
        <v>90</v>
      </c>
      <c r="L153">
        <v>2</v>
      </c>
      <c r="M153">
        <v>2</v>
      </c>
      <c r="N153" t="s">
        <v>121</v>
      </c>
      <c r="O153" t="s">
        <v>121</v>
      </c>
      <c r="P153" t="s">
        <v>121</v>
      </c>
    </row>
    <row r="154" spans="1:16" x14ac:dyDescent="0.3">
      <c r="A154">
        <v>151</v>
      </c>
      <c r="B154" t="s">
        <v>73</v>
      </c>
      <c r="C154" t="s">
        <v>84</v>
      </c>
      <c r="D154" t="s">
        <v>26</v>
      </c>
      <c r="E154">
        <v>357</v>
      </c>
      <c r="F154">
        <v>126</v>
      </c>
      <c r="G154" s="6">
        <v>45077</v>
      </c>
      <c r="H154">
        <v>44982</v>
      </c>
      <c r="I154" t="s">
        <v>114</v>
      </c>
      <c r="J154">
        <v>5</v>
      </c>
      <c r="K154" t="s">
        <v>90</v>
      </c>
      <c r="L154">
        <v>2</v>
      </c>
      <c r="M154">
        <v>2</v>
      </c>
      <c r="N154" t="s">
        <v>121</v>
      </c>
      <c r="O154" t="s">
        <v>121</v>
      </c>
      <c r="P154" t="s">
        <v>121</v>
      </c>
    </row>
    <row r="155" spans="1:16" x14ac:dyDescent="0.3">
      <c r="A155">
        <v>152</v>
      </c>
      <c r="B155" t="s">
        <v>3</v>
      </c>
      <c r="C155" t="s">
        <v>86</v>
      </c>
      <c r="D155" t="s">
        <v>18</v>
      </c>
      <c r="E155">
        <v>3192</v>
      </c>
      <c r="F155">
        <v>72</v>
      </c>
      <c r="G155" s="6">
        <v>45078</v>
      </c>
      <c r="H155">
        <v>229824</v>
      </c>
      <c r="I155" t="s">
        <v>115</v>
      </c>
      <c r="J155">
        <v>6</v>
      </c>
      <c r="K155" t="s">
        <v>122</v>
      </c>
      <c r="L155">
        <v>2</v>
      </c>
      <c r="M155">
        <v>2</v>
      </c>
      <c r="N155" t="s">
        <v>121</v>
      </c>
      <c r="O155" t="s">
        <v>121</v>
      </c>
      <c r="P155" t="s">
        <v>121</v>
      </c>
    </row>
    <row r="156" spans="1:16" x14ac:dyDescent="0.3">
      <c r="A156">
        <v>153</v>
      </c>
      <c r="B156" t="s">
        <v>78</v>
      </c>
      <c r="C156" t="s">
        <v>38</v>
      </c>
      <c r="D156" t="s">
        <v>15</v>
      </c>
      <c r="E156">
        <v>8435</v>
      </c>
      <c r="F156">
        <v>42</v>
      </c>
      <c r="G156" s="6">
        <v>45079</v>
      </c>
      <c r="H156">
        <v>354270</v>
      </c>
      <c r="I156" t="s">
        <v>116</v>
      </c>
      <c r="J156">
        <v>6</v>
      </c>
      <c r="K156" t="s">
        <v>122</v>
      </c>
      <c r="L156">
        <v>2</v>
      </c>
      <c r="M156">
        <v>2</v>
      </c>
      <c r="N156" t="s">
        <v>121</v>
      </c>
      <c r="O156" t="s">
        <v>121</v>
      </c>
      <c r="P156" t="s">
        <v>121</v>
      </c>
    </row>
    <row r="157" spans="1:16" x14ac:dyDescent="0.3">
      <c r="A157">
        <v>154</v>
      </c>
      <c r="B157" t="s">
        <v>76</v>
      </c>
      <c r="C157" t="s">
        <v>86</v>
      </c>
      <c r="D157" t="s">
        <v>22</v>
      </c>
      <c r="E157">
        <v>0</v>
      </c>
      <c r="F157">
        <v>135</v>
      </c>
      <c r="G157" s="6">
        <v>45080</v>
      </c>
      <c r="H157">
        <v>0</v>
      </c>
      <c r="I157" t="s">
        <v>117</v>
      </c>
      <c r="J157">
        <v>6</v>
      </c>
      <c r="K157" t="s">
        <v>122</v>
      </c>
      <c r="L157">
        <v>2</v>
      </c>
      <c r="M157">
        <v>2</v>
      </c>
      <c r="N157" t="s">
        <v>121</v>
      </c>
      <c r="O157" t="s">
        <v>121</v>
      </c>
      <c r="P157" t="s">
        <v>121</v>
      </c>
    </row>
    <row r="158" spans="1:16" x14ac:dyDescent="0.3">
      <c r="A158">
        <v>155</v>
      </c>
      <c r="B158" t="s">
        <v>78</v>
      </c>
      <c r="C158" t="s">
        <v>87</v>
      </c>
      <c r="D158" t="s">
        <v>17</v>
      </c>
      <c r="E158">
        <v>8862</v>
      </c>
      <c r="F158">
        <v>189</v>
      </c>
      <c r="G158" s="6">
        <v>45081</v>
      </c>
      <c r="H158">
        <v>1674918</v>
      </c>
      <c r="I158" t="s">
        <v>109</v>
      </c>
      <c r="J158">
        <v>6</v>
      </c>
      <c r="K158" t="s">
        <v>122</v>
      </c>
      <c r="L158">
        <v>2</v>
      </c>
      <c r="M158">
        <v>2</v>
      </c>
      <c r="N158" t="s">
        <v>121</v>
      </c>
      <c r="O158" t="s">
        <v>121</v>
      </c>
      <c r="P158" t="s">
        <v>121</v>
      </c>
    </row>
    <row r="159" spans="1:16" x14ac:dyDescent="0.3">
      <c r="A159">
        <v>156</v>
      </c>
      <c r="B159" t="s">
        <v>74</v>
      </c>
      <c r="C159" t="s">
        <v>83</v>
      </c>
      <c r="D159" t="s">
        <v>21</v>
      </c>
      <c r="E159">
        <v>3556</v>
      </c>
      <c r="F159">
        <v>459</v>
      </c>
      <c r="G159" s="6">
        <v>45082</v>
      </c>
      <c r="H159">
        <v>1632204</v>
      </c>
      <c r="I159" t="s">
        <v>112</v>
      </c>
      <c r="J159">
        <v>6</v>
      </c>
      <c r="K159" t="s">
        <v>122</v>
      </c>
      <c r="L159">
        <v>2</v>
      </c>
      <c r="M159">
        <v>2</v>
      </c>
      <c r="N159" t="s">
        <v>121</v>
      </c>
      <c r="O159" t="s">
        <v>121</v>
      </c>
      <c r="P159" t="s">
        <v>121</v>
      </c>
    </row>
    <row r="160" spans="1:16" x14ac:dyDescent="0.3">
      <c r="A160">
        <v>157</v>
      </c>
      <c r="B160" t="s">
        <v>75</v>
      </c>
      <c r="C160" t="s">
        <v>87</v>
      </c>
      <c r="D160" t="s">
        <v>8</v>
      </c>
      <c r="E160">
        <v>7280</v>
      </c>
      <c r="F160">
        <v>201</v>
      </c>
      <c r="G160" s="6">
        <v>45083</v>
      </c>
      <c r="H160">
        <v>1463280</v>
      </c>
      <c r="I160" t="s">
        <v>113</v>
      </c>
      <c r="J160">
        <v>6</v>
      </c>
      <c r="K160" t="s">
        <v>122</v>
      </c>
      <c r="L160">
        <v>2</v>
      </c>
      <c r="M160">
        <v>2</v>
      </c>
      <c r="N160" t="s">
        <v>121</v>
      </c>
      <c r="O160" t="s">
        <v>121</v>
      </c>
      <c r="P160" t="s">
        <v>121</v>
      </c>
    </row>
    <row r="161" spans="1:16" x14ac:dyDescent="0.3">
      <c r="A161">
        <v>158</v>
      </c>
      <c r="B161" t="s">
        <v>74</v>
      </c>
      <c r="C161" t="s">
        <v>87</v>
      </c>
      <c r="D161" t="s">
        <v>23</v>
      </c>
      <c r="E161">
        <v>3402</v>
      </c>
      <c r="F161">
        <v>366</v>
      </c>
      <c r="G161" s="6">
        <v>45084</v>
      </c>
      <c r="H161">
        <v>1245132</v>
      </c>
      <c r="I161" t="s">
        <v>114</v>
      </c>
      <c r="J161">
        <v>6</v>
      </c>
      <c r="K161" t="s">
        <v>122</v>
      </c>
      <c r="L161">
        <v>2</v>
      </c>
      <c r="M161">
        <v>2</v>
      </c>
      <c r="N161" t="s">
        <v>121</v>
      </c>
      <c r="O161" t="s">
        <v>121</v>
      </c>
      <c r="P161" t="s">
        <v>121</v>
      </c>
    </row>
    <row r="162" spans="1:16" x14ac:dyDescent="0.3">
      <c r="A162">
        <v>159</v>
      </c>
      <c r="B162" t="s">
        <v>34</v>
      </c>
      <c r="C162" t="s">
        <v>83</v>
      </c>
      <c r="D162" t="s">
        <v>22</v>
      </c>
      <c r="E162">
        <v>4592</v>
      </c>
      <c r="F162">
        <v>324</v>
      </c>
      <c r="G162" s="6">
        <v>45085</v>
      </c>
      <c r="H162">
        <v>1487808</v>
      </c>
      <c r="I162" t="s">
        <v>115</v>
      </c>
      <c r="J162">
        <v>6</v>
      </c>
      <c r="K162" t="s">
        <v>122</v>
      </c>
      <c r="L162">
        <v>2</v>
      </c>
      <c r="M162">
        <v>2</v>
      </c>
      <c r="N162" t="s">
        <v>121</v>
      </c>
      <c r="O162" t="s">
        <v>121</v>
      </c>
      <c r="P162" t="s">
        <v>121</v>
      </c>
    </row>
    <row r="163" spans="1:16" x14ac:dyDescent="0.3">
      <c r="A163">
        <v>160</v>
      </c>
      <c r="B163" t="s">
        <v>3</v>
      </c>
      <c r="C163" t="s">
        <v>84</v>
      </c>
      <c r="D163" t="s">
        <v>8</v>
      </c>
      <c r="E163">
        <v>7833</v>
      </c>
      <c r="F163">
        <v>243</v>
      </c>
      <c r="G163" s="6">
        <v>45086</v>
      </c>
      <c r="H163">
        <v>1903419</v>
      </c>
      <c r="I163" t="s">
        <v>116</v>
      </c>
      <c r="J163">
        <v>6</v>
      </c>
      <c r="K163" t="s">
        <v>122</v>
      </c>
      <c r="L163">
        <v>2</v>
      </c>
      <c r="M163">
        <v>2</v>
      </c>
      <c r="N163" t="s">
        <v>121</v>
      </c>
      <c r="O163" t="s">
        <v>121</v>
      </c>
      <c r="P163" t="s">
        <v>121</v>
      </c>
    </row>
    <row r="164" spans="1:16" x14ac:dyDescent="0.3">
      <c r="A164">
        <v>161</v>
      </c>
      <c r="B164" t="s">
        <v>28</v>
      </c>
      <c r="C164" t="s">
        <v>86</v>
      </c>
      <c r="D164" t="s">
        <v>14</v>
      </c>
      <c r="E164">
        <v>7651</v>
      </c>
      <c r="F164">
        <v>213</v>
      </c>
      <c r="G164" s="6">
        <v>45087</v>
      </c>
      <c r="H164">
        <v>1629663</v>
      </c>
      <c r="I164" t="s">
        <v>117</v>
      </c>
      <c r="J164">
        <v>6</v>
      </c>
      <c r="K164" t="s">
        <v>122</v>
      </c>
      <c r="L164">
        <v>2</v>
      </c>
      <c r="M164">
        <v>2</v>
      </c>
      <c r="N164" t="s">
        <v>121</v>
      </c>
      <c r="O164" t="s">
        <v>121</v>
      </c>
      <c r="P164" t="s">
        <v>121</v>
      </c>
    </row>
    <row r="165" spans="1:16" x14ac:dyDescent="0.3">
      <c r="A165">
        <v>162</v>
      </c>
      <c r="B165" t="s">
        <v>76</v>
      </c>
      <c r="C165" t="s">
        <v>84</v>
      </c>
      <c r="D165" t="s">
        <v>23</v>
      </c>
      <c r="E165">
        <v>2275</v>
      </c>
      <c r="F165">
        <v>447</v>
      </c>
      <c r="G165" s="6">
        <v>45088</v>
      </c>
      <c r="H165">
        <v>1016925</v>
      </c>
      <c r="I165" t="s">
        <v>109</v>
      </c>
      <c r="J165">
        <v>6</v>
      </c>
      <c r="K165" t="s">
        <v>122</v>
      </c>
      <c r="L165">
        <v>2</v>
      </c>
      <c r="M165">
        <v>2</v>
      </c>
      <c r="N165" t="s">
        <v>121</v>
      </c>
      <c r="O165" t="s">
        <v>121</v>
      </c>
      <c r="P165" t="s">
        <v>121</v>
      </c>
    </row>
    <row r="166" spans="1:16" x14ac:dyDescent="0.3">
      <c r="A166">
        <v>163</v>
      </c>
      <c r="B166" t="s">
        <v>76</v>
      </c>
      <c r="C166" t="s">
        <v>85</v>
      </c>
      <c r="D166" t="s">
        <v>6</v>
      </c>
      <c r="E166">
        <v>5670</v>
      </c>
      <c r="F166">
        <v>297</v>
      </c>
      <c r="G166" s="6">
        <v>45089</v>
      </c>
      <c r="H166">
        <v>1683990</v>
      </c>
      <c r="I166" t="s">
        <v>112</v>
      </c>
      <c r="J166">
        <v>6</v>
      </c>
      <c r="K166" t="s">
        <v>122</v>
      </c>
      <c r="L166">
        <v>2</v>
      </c>
      <c r="M166">
        <v>2</v>
      </c>
      <c r="N166" t="s">
        <v>121</v>
      </c>
      <c r="O166" t="s">
        <v>121</v>
      </c>
      <c r="P166" t="s">
        <v>121</v>
      </c>
    </row>
    <row r="167" spans="1:16" x14ac:dyDescent="0.3">
      <c r="A167">
        <v>164</v>
      </c>
      <c r="B167" t="s">
        <v>78</v>
      </c>
      <c r="C167" t="s">
        <v>84</v>
      </c>
      <c r="D167" t="s">
        <v>9</v>
      </c>
      <c r="E167">
        <v>2135</v>
      </c>
      <c r="F167">
        <v>27</v>
      </c>
      <c r="G167" s="6">
        <v>45090</v>
      </c>
      <c r="H167">
        <v>57645</v>
      </c>
      <c r="I167" t="s">
        <v>113</v>
      </c>
      <c r="J167">
        <v>6</v>
      </c>
      <c r="K167" t="s">
        <v>122</v>
      </c>
      <c r="L167">
        <v>2</v>
      </c>
      <c r="M167">
        <v>2</v>
      </c>
      <c r="N167" t="s">
        <v>121</v>
      </c>
      <c r="O167" t="s">
        <v>121</v>
      </c>
      <c r="P167" t="s">
        <v>121</v>
      </c>
    </row>
    <row r="168" spans="1:16" x14ac:dyDescent="0.3">
      <c r="A168">
        <v>165</v>
      </c>
      <c r="B168" t="s">
        <v>76</v>
      </c>
      <c r="C168" t="s">
        <v>87</v>
      </c>
      <c r="D168" t="s">
        <v>16</v>
      </c>
      <c r="E168">
        <v>2779</v>
      </c>
      <c r="F168">
        <v>75</v>
      </c>
      <c r="G168" s="6">
        <v>45091</v>
      </c>
      <c r="H168">
        <v>208425</v>
      </c>
      <c r="I168" t="s">
        <v>114</v>
      </c>
      <c r="J168">
        <v>6</v>
      </c>
      <c r="K168" t="s">
        <v>122</v>
      </c>
      <c r="L168">
        <v>2</v>
      </c>
      <c r="M168">
        <v>2</v>
      </c>
      <c r="N168" t="s">
        <v>121</v>
      </c>
      <c r="O168" t="s">
        <v>121</v>
      </c>
      <c r="P168" t="s">
        <v>121</v>
      </c>
    </row>
    <row r="169" spans="1:16" x14ac:dyDescent="0.3">
      <c r="A169">
        <v>166</v>
      </c>
      <c r="B169" t="s">
        <v>72</v>
      </c>
      <c r="C169" t="s">
        <v>86</v>
      </c>
      <c r="D169" t="s">
        <v>26</v>
      </c>
      <c r="E169">
        <v>12950</v>
      </c>
      <c r="F169">
        <v>30</v>
      </c>
      <c r="G169" s="6">
        <v>45092</v>
      </c>
      <c r="H169">
        <v>388500</v>
      </c>
      <c r="I169" t="s">
        <v>115</v>
      </c>
      <c r="J169">
        <v>6</v>
      </c>
      <c r="K169" t="s">
        <v>122</v>
      </c>
      <c r="L169">
        <v>2</v>
      </c>
      <c r="M169">
        <v>2</v>
      </c>
      <c r="N169" t="s">
        <v>121</v>
      </c>
      <c r="O169" t="s">
        <v>121</v>
      </c>
      <c r="P169" t="s">
        <v>121</v>
      </c>
    </row>
    <row r="170" spans="1:16" x14ac:dyDescent="0.3">
      <c r="A170">
        <v>167</v>
      </c>
      <c r="B170" t="s">
        <v>78</v>
      </c>
      <c r="C170" t="s">
        <v>38</v>
      </c>
      <c r="D170" t="s">
        <v>11</v>
      </c>
      <c r="E170">
        <v>2646</v>
      </c>
      <c r="F170">
        <v>177</v>
      </c>
      <c r="G170" s="6">
        <v>45093</v>
      </c>
      <c r="H170">
        <v>468342</v>
      </c>
      <c r="I170" t="s">
        <v>116</v>
      </c>
      <c r="J170">
        <v>6</v>
      </c>
      <c r="K170" t="s">
        <v>122</v>
      </c>
      <c r="L170">
        <v>2</v>
      </c>
      <c r="M170">
        <v>2</v>
      </c>
      <c r="N170" t="s">
        <v>121</v>
      </c>
      <c r="O170" t="s">
        <v>121</v>
      </c>
      <c r="P170" t="s">
        <v>121</v>
      </c>
    </row>
    <row r="171" spans="1:16" x14ac:dyDescent="0.3">
      <c r="A171">
        <v>168</v>
      </c>
      <c r="B171" t="s">
        <v>76</v>
      </c>
      <c r="C171" t="s">
        <v>87</v>
      </c>
      <c r="D171" t="s">
        <v>26</v>
      </c>
      <c r="E171">
        <v>3794</v>
      </c>
      <c r="F171">
        <v>159</v>
      </c>
      <c r="G171" s="6">
        <v>45094</v>
      </c>
      <c r="H171">
        <v>603246</v>
      </c>
      <c r="I171" t="s">
        <v>117</v>
      </c>
      <c r="J171">
        <v>6</v>
      </c>
      <c r="K171" t="s">
        <v>122</v>
      </c>
      <c r="L171">
        <v>2</v>
      </c>
      <c r="M171">
        <v>2</v>
      </c>
      <c r="N171" t="s">
        <v>121</v>
      </c>
      <c r="O171" t="s">
        <v>121</v>
      </c>
      <c r="P171" t="s">
        <v>121</v>
      </c>
    </row>
    <row r="172" spans="1:16" x14ac:dyDescent="0.3">
      <c r="A172">
        <v>169</v>
      </c>
      <c r="B172" t="s">
        <v>34</v>
      </c>
      <c r="C172" t="s">
        <v>84</v>
      </c>
      <c r="D172" t="s">
        <v>26</v>
      </c>
      <c r="E172">
        <v>819</v>
      </c>
      <c r="F172">
        <v>306</v>
      </c>
      <c r="G172" s="6">
        <v>45095</v>
      </c>
      <c r="H172">
        <v>250614</v>
      </c>
      <c r="I172" t="s">
        <v>109</v>
      </c>
      <c r="J172">
        <v>6</v>
      </c>
      <c r="K172" t="s">
        <v>122</v>
      </c>
      <c r="L172">
        <v>2</v>
      </c>
      <c r="M172">
        <v>2</v>
      </c>
      <c r="N172" t="s">
        <v>121</v>
      </c>
      <c r="O172" t="s">
        <v>121</v>
      </c>
      <c r="P172" t="s">
        <v>121</v>
      </c>
    </row>
    <row r="173" spans="1:16" x14ac:dyDescent="0.3">
      <c r="A173">
        <v>170</v>
      </c>
      <c r="B173" t="s">
        <v>34</v>
      </c>
      <c r="C173" t="s">
        <v>87</v>
      </c>
      <c r="D173" t="s">
        <v>13</v>
      </c>
      <c r="E173">
        <v>2583</v>
      </c>
      <c r="F173">
        <v>18</v>
      </c>
      <c r="G173" s="6">
        <v>45096</v>
      </c>
      <c r="H173">
        <v>46494</v>
      </c>
      <c r="I173" t="s">
        <v>112</v>
      </c>
      <c r="J173">
        <v>6</v>
      </c>
      <c r="K173" t="s">
        <v>122</v>
      </c>
      <c r="L173">
        <v>2</v>
      </c>
      <c r="M173">
        <v>2</v>
      </c>
      <c r="N173" t="s">
        <v>121</v>
      </c>
      <c r="O173" t="s">
        <v>121</v>
      </c>
      <c r="P173" t="s">
        <v>121</v>
      </c>
    </row>
    <row r="174" spans="1:16" x14ac:dyDescent="0.3">
      <c r="A174">
        <v>171</v>
      </c>
      <c r="B174" t="s">
        <v>78</v>
      </c>
      <c r="C174" t="s">
        <v>84</v>
      </c>
      <c r="D174" t="s">
        <v>12</v>
      </c>
      <c r="E174">
        <v>4585</v>
      </c>
      <c r="F174">
        <v>240</v>
      </c>
      <c r="G174" s="6">
        <v>45097</v>
      </c>
      <c r="H174">
        <v>1100400</v>
      </c>
      <c r="I174" t="s">
        <v>113</v>
      </c>
      <c r="J174">
        <v>6</v>
      </c>
      <c r="K174" t="s">
        <v>122</v>
      </c>
      <c r="L174">
        <v>2</v>
      </c>
      <c r="M174">
        <v>2</v>
      </c>
      <c r="N174" t="s">
        <v>121</v>
      </c>
      <c r="O174" t="s">
        <v>121</v>
      </c>
      <c r="P174" t="s">
        <v>121</v>
      </c>
    </row>
    <row r="175" spans="1:16" x14ac:dyDescent="0.3">
      <c r="A175">
        <v>172</v>
      </c>
      <c r="B175" t="s">
        <v>75</v>
      </c>
      <c r="C175" t="s">
        <v>87</v>
      </c>
      <c r="D175" t="s">
        <v>26</v>
      </c>
      <c r="E175">
        <v>1652</v>
      </c>
      <c r="F175">
        <v>93</v>
      </c>
      <c r="G175" s="6">
        <v>45098</v>
      </c>
      <c r="H175">
        <v>153636</v>
      </c>
      <c r="I175" t="s">
        <v>114</v>
      </c>
      <c r="J175">
        <v>6</v>
      </c>
      <c r="K175" t="s">
        <v>122</v>
      </c>
      <c r="L175">
        <v>2</v>
      </c>
      <c r="M175">
        <v>2</v>
      </c>
      <c r="N175" t="s">
        <v>121</v>
      </c>
      <c r="O175" t="s">
        <v>121</v>
      </c>
      <c r="P175" t="s">
        <v>121</v>
      </c>
    </row>
    <row r="176" spans="1:16" x14ac:dyDescent="0.3">
      <c r="A176">
        <v>173</v>
      </c>
      <c r="B176" t="s">
        <v>72</v>
      </c>
      <c r="C176" t="s">
        <v>87</v>
      </c>
      <c r="D176" t="s">
        <v>19</v>
      </c>
      <c r="E176">
        <v>4991</v>
      </c>
      <c r="F176">
        <v>9</v>
      </c>
      <c r="G176" s="6">
        <v>45099</v>
      </c>
      <c r="H176">
        <v>44919</v>
      </c>
      <c r="I176" t="s">
        <v>115</v>
      </c>
      <c r="J176">
        <v>6</v>
      </c>
      <c r="K176" t="s">
        <v>122</v>
      </c>
      <c r="L176">
        <v>2</v>
      </c>
      <c r="M176">
        <v>2</v>
      </c>
      <c r="N176" t="s">
        <v>121</v>
      </c>
      <c r="O176" t="s">
        <v>121</v>
      </c>
      <c r="P176" t="s">
        <v>121</v>
      </c>
    </row>
    <row r="177" spans="1:16" x14ac:dyDescent="0.3">
      <c r="A177">
        <v>174</v>
      </c>
      <c r="B177" t="s">
        <v>73</v>
      </c>
      <c r="C177" t="s">
        <v>87</v>
      </c>
      <c r="D177" t="s">
        <v>9</v>
      </c>
      <c r="E177">
        <v>2009</v>
      </c>
      <c r="F177">
        <v>219</v>
      </c>
      <c r="G177" s="6">
        <v>45100</v>
      </c>
      <c r="H177">
        <v>439971</v>
      </c>
      <c r="I177" t="s">
        <v>116</v>
      </c>
      <c r="J177">
        <v>6</v>
      </c>
      <c r="K177" t="s">
        <v>122</v>
      </c>
      <c r="L177">
        <v>2</v>
      </c>
      <c r="M177">
        <v>2</v>
      </c>
      <c r="N177" t="s">
        <v>121</v>
      </c>
      <c r="O177" t="s">
        <v>121</v>
      </c>
      <c r="P177" t="s">
        <v>121</v>
      </c>
    </row>
    <row r="178" spans="1:16" x14ac:dyDescent="0.3">
      <c r="A178">
        <v>175</v>
      </c>
      <c r="B178" t="s">
        <v>28</v>
      </c>
      <c r="C178" t="s">
        <v>86</v>
      </c>
      <c r="D178" t="s">
        <v>15</v>
      </c>
      <c r="E178">
        <v>1568</v>
      </c>
      <c r="F178">
        <v>141</v>
      </c>
      <c r="G178" s="6">
        <v>45101</v>
      </c>
      <c r="H178">
        <v>221088</v>
      </c>
      <c r="I178" t="s">
        <v>117</v>
      </c>
      <c r="J178">
        <v>6</v>
      </c>
      <c r="K178" t="s">
        <v>122</v>
      </c>
      <c r="L178">
        <v>2</v>
      </c>
      <c r="M178">
        <v>2</v>
      </c>
      <c r="N178" t="s">
        <v>121</v>
      </c>
      <c r="O178" t="s">
        <v>121</v>
      </c>
      <c r="P178" t="s">
        <v>121</v>
      </c>
    </row>
    <row r="179" spans="1:16" x14ac:dyDescent="0.3">
      <c r="A179">
        <v>176</v>
      </c>
      <c r="B179" t="s">
        <v>77</v>
      </c>
      <c r="C179" t="s">
        <v>83</v>
      </c>
      <c r="D179" t="s">
        <v>13</v>
      </c>
      <c r="E179">
        <v>3388</v>
      </c>
      <c r="F179">
        <v>123</v>
      </c>
      <c r="G179" s="6">
        <v>45102</v>
      </c>
      <c r="H179">
        <v>416724</v>
      </c>
      <c r="I179" t="s">
        <v>109</v>
      </c>
      <c r="J179">
        <v>6</v>
      </c>
      <c r="K179" t="s">
        <v>122</v>
      </c>
      <c r="L179">
        <v>2</v>
      </c>
      <c r="M179">
        <v>2</v>
      </c>
      <c r="N179" t="s">
        <v>121</v>
      </c>
      <c r="O179" t="s">
        <v>121</v>
      </c>
      <c r="P179" t="s">
        <v>121</v>
      </c>
    </row>
    <row r="180" spans="1:16" x14ac:dyDescent="0.3">
      <c r="A180">
        <v>177</v>
      </c>
      <c r="B180" t="s">
        <v>76</v>
      </c>
      <c r="C180" t="s">
        <v>85</v>
      </c>
      <c r="D180" t="s">
        <v>17</v>
      </c>
      <c r="E180">
        <v>623</v>
      </c>
      <c r="F180">
        <v>51</v>
      </c>
      <c r="G180" s="6">
        <v>45103</v>
      </c>
      <c r="H180">
        <v>31773</v>
      </c>
      <c r="I180" t="s">
        <v>112</v>
      </c>
      <c r="J180">
        <v>6</v>
      </c>
      <c r="K180" t="s">
        <v>122</v>
      </c>
      <c r="L180">
        <v>2</v>
      </c>
      <c r="M180">
        <v>2</v>
      </c>
      <c r="N180" t="s">
        <v>121</v>
      </c>
      <c r="O180" t="s">
        <v>121</v>
      </c>
      <c r="P180" t="s">
        <v>121</v>
      </c>
    </row>
    <row r="181" spans="1:16" x14ac:dyDescent="0.3">
      <c r="A181">
        <v>178</v>
      </c>
      <c r="B181" t="s">
        <v>74</v>
      </c>
      <c r="C181" t="s">
        <v>38</v>
      </c>
      <c r="D181" t="s">
        <v>2</v>
      </c>
      <c r="E181">
        <v>10073</v>
      </c>
      <c r="F181">
        <v>120</v>
      </c>
      <c r="G181" s="6">
        <v>45104</v>
      </c>
      <c r="H181">
        <v>1208760</v>
      </c>
      <c r="I181" t="s">
        <v>113</v>
      </c>
      <c r="J181">
        <v>6</v>
      </c>
      <c r="K181" t="s">
        <v>122</v>
      </c>
      <c r="L181">
        <v>2</v>
      </c>
      <c r="M181">
        <v>2</v>
      </c>
      <c r="N181" t="s">
        <v>121</v>
      </c>
      <c r="O181" t="s">
        <v>121</v>
      </c>
      <c r="P181" t="s">
        <v>121</v>
      </c>
    </row>
    <row r="182" spans="1:16" x14ac:dyDescent="0.3">
      <c r="A182">
        <v>179</v>
      </c>
      <c r="B182" t="s">
        <v>73</v>
      </c>
      <c r="C182" t="s">
        <v>86</v>
      </c>
      <c r="D182" t="s">
        <v>19</v>
      </c>
      <c r="E182">
        <v>1561</v>
      </c>
      <c r="F182">
        <v>27</v>
      </c>
      <c r="G182" s="6">
        <v>45105</v>
      </c>
      <c r="H182">
        <v>42147</v>
      </c>
      <c r="I182" t="s">
        <v>114</v>
      </c>
      <c r="J182">
        <v>6</v>
      </c>
      <c r="K182" t="s">
        <v>122</v>
      </c>
      <c r="L182">
        <v>2</v>
      </c>
      <c r="M182">
        <v>2</v>
      </c>
      <c r="N182" t="s">
        <v>121</v>
      </c>
      <c r="O182" t="s">
        <v>121</v>
      </c>
      <c r="P182" t="s">
        <v>121</v>
      </c>
    </row>
    <row r="183" spans="1:16" x14ac:dyDescent="0.3">
      <c r="A183">
        <v>180</v>
      </c>
      <c r="B183" t="s">
        <v>3</v>
      </c>
      <c r="C183" t="s">
        <v>38</v>
      </c>
      <c r="D183" t="s">
        <v>20</v>
      </c>
      <c r="E183">
        <v>11522</v>
      </c>
      <c r="F183">
        <v>204</v>
      </c>
      <c r="G183" s="6">
        <v>45106</v>
      </c>
      <c r="H183">
        <v>2350488</v>
      </c>
      <c r="I183" t="s">
        <v>115</v>
      </c>
      <c r="J183">
        <v>6</v>
      </c>
      <c r="K183" t="s">
        <v>122</v>
      </c>
      <c r="L183">
        <v>2</v>
      </c>
      <c r="M183">
        <v>2</v>
      </c>
      <c r="N183" t="s">
        <v>121</v>
      </c>
      <c r="O183" t="s">
        <v>121</v>
      </c>
      <c r="P183" t="s">
        <v>121</v>
      </c>
    </row>
    <row r="184" spans="1:16" x14ac:dyDescent="0.3">
      <c r="A184">
        <v>181</v>
      </c>
      <c r="B184" t="s">
        <v>74</v>
      </c>
      <c r="C184" t="s">
        <v>85</v>
      </c>
      <c r="D184" t="s">
        <v>6</v>
      </c>
      <c r="E184">
        <v>2317</v>
      </c>
      <c r="F184">
        <v>123</v>
      </c>
      <c r="G184" s="6">
        <v>45107</v>
      </c>
      <c r="H184">
        <v>284991</v>
      </c>
      <c r="I184" t="s">
        <v>116</v>
      </c>
      <c r="J184">
        <v>6</v>
      </c>
      <c r="K184" t="s">
        <v>122</v>
      </c>
      <c r="L184">
        <v>2</v>
      </c>
      <c r="M184">
        <v>2</v>
      </c>
      <c r="N184" t="s">
        <v>121</v>
      </c>
      <c r="O184" t="s">
        <v>121</v>
      </c>
      <c r="P184" t="s">
        <v>121</v>
      </c>
    </row>
    <row r="185" spans="1:16" x14ac:dyDescent="0.3">
      <c r="A185">
        <v>182</v>
      </c>
      <c r="B185" t="s">
        <v>72</v>
      </c>
      <c r="C185" t="s">
        <v>83</v>
      </c>
      <c r="D185" t="s">
        <v>21</v>
      </c>
      <c r="E185">
        <v>3059</v>
      </c>
      <c r="F185">
        <v>27</v>
      </c>
      <c r="G185" s="6">
        <v>45108</v>
      </c>
      <c r="H185">
        <v>82593</v>
      </c>
      <c r="I185" t="s">
        <v>117</v>
      </c>
      <c r="J185">
        <v>7</v>
      </c>
      <c r="K185" t="s">
        <v>123</v>
      </c>
      <c r="L185">
        <v>3</v>
      </c>
      <c r="M185">
        <v>3</v>
      </c>
      <c r="N185" t="s">
        <v>124</v>
      </c>
      <c r="O185" t="s">
        <v>124</v>
      </c>
      <c r="P185" t="s">
        <v>124</v>
      </c>
    </row>
    <row r="186" spans="1:16" x14ac:dyDescent="0.3">
      <c r="A186">
        <v>183</v>
      </c>
      <c r="B186" t="s">
        <v>77</v>
      </c>
      <c r="C186" t="s">
        <v>83</v>
      </c>
      <c r="D186" t="s">
        <v>19</v>
      </c>
      <c r="E186">
        <v>2324</v>
      </c>
      <c r="F186">
        <v>177</v>
      </c>
      <c r="G186" s="6">
        <v>45109</v>
      </c>
      <c r="H186">
        <v>411348</v>
      </c>
      <c r="I186" t="s">
        <v>109</v>
      </c>
      <c r="J186">
        <v>7</v>
      </c>
      <c r="K186" t="s">
        <v>123</v>
      </c>
      <c r="L186">
        <v>3</v>
      </c>
      <c r="M186">
        <v>3</v>
      </c>
      <c r="N186" t="s">
        <v>124</v>
      </c>
      <c r="O186" t="s">
        <v>124</v>
      </c>
      <c r="P186" t="s">
        <v>124</v>
      </c>
    </row>
    <row r="187" spans="1:16" x14ac:dyDescent="0.3">
      <c r="A187">
        <v>184</v>
      </c>
      <c r="B187" t="s">
        <v>34</v>
      </c>
      <c r="C187" t="s">
        <v>86</v>
      </c>
      <c r="D187" t="s">
        <v>19</v>
      </c>
      <c r="E187">
        <v>4956</v>
      </c>
      <c r="F187">
        <v>171</v>
      </c>
      <c r="G187" s="6">
        <v>45110</v>
      </c>
      <c r="H187">
        <v>847476</v>
      </c>
      <c r="I187" t="s">
        <v>112</v>
      </c>
      <c r="J187">
        <v>7</v>
      </c>
      <c r="K187" t="s">
        <v>123</v>
      </c>
      <c r="L187">
        <v>3</v>
      </c>
      <c r="M187">
        <v>3</v>
      </c>
      <c r="N187" t="s">
        <v>124</v>
      </c>
      <c r="O187" t="s">
        <v>124</v>
      </c>
      <c r="P187" t="s">
        <v>124</v>
      </c>
    </row>
    <row r="188" spans="1:16" x14ac:dyDescent="0.3">
      <c r="A188">
        <v>185</v>
      </c>
      <c r="B188" t="s">
        <v>72</v>
      </c>
      <c r="C188" t="s">
        <v>87</v>
      </c>
      <c r="D188" t="s">
        <v>12</v>
      </c>
      <c r="E188">
        <v>5355</v>
      </c>
      <c r="F188">
        <v>204</v>
      </c>
      <c r="G188" s="6">
        <v>45111</v>
      </c>
      <c r="H188">
        <v>1092420</v>
      </c>
      <c r="I188" t="s">
        <v>113</v>
      </c>
      <c r="J188">
        <v>7</v>
      </c>
      <c r="K188" t="s">
        <v>123</v>
      </c>
      <c r="L188">
        <v>3</v>
      </c>
      <c r="M188">
        <v>3</v>
      </c>
      <c r="N188" t="s">
        <v>124</v>
      </c>
      <c r="O188" t="s">
        <v>124</v>
      </c>
      <c r="P188" t="s">
        <v>124</v>
      </c>
    </row>
    <row r="189" spans="1:16" x14ac:dyDescent="0.3">
      <c r="A189">
        <v>186</v>
      </c>
      <c r="B189" t="s">
        <v>34</v>
      </c>
      <c r="C189" t="s">
        <v>87</v>
      </c>
      <c r="D189" t="s">
        <v>7</v>
      </c>
      <c r="E189">
        <v>7259</v>
      </c>
      <c r="F189">
        <v>276</v>
      </c>
      <c r="G189" s="6">
        <v>45112</v>
      </c>
      <c r="H189">
        <v>2003484</v>
      </c>
      <c r="I189" t="s">
        <v>114</v>
      </c>
      <c r="J189">
        <v>7</v>
      </c>
      <c r="K189" t="s">
        <v>123</v>
      </c>
      <c r="L189">
        <v>3</v>
      </c>
      <c r="M189">
        <v>3</v>
      </c>
      <c r="N189" t="s">
        <v>124</v>
      </c>
      <c r="O189" t="s">
        <v>124</v>
      </c>
      <c r="P189" t="s">
        <v>124</v>
      </c>
    </row>
    <row r="190" spans="1:16" x14ac:dyDescent="0.3">
      <c r="A190">
        <v>187</v>
      </c>
      <c r="B190" t="s">
        <v>73</v>
      </c>
      <c r="C190" t="s">
        <v>83</v>
      </c>
      <c r="D190" t="s">
        <v>19</v>
      </c>
      <c r="E190">
        <v>6279</v>
      </c>
      <c r="F190">
        <v>45</v>
      </c>
      <c r="G190" s="6">
        <v>45113</v>
      </c>
      <c r="H190">
        <v>282555</v>
      </c>
      <c r="I190" t="s">
        <v>115</v>
      </c>
      <c r="J190">
        <v>7</v>
      </c>
      <c r="K190" t="s">
        <v>123</v>
      </c>
      <c r="L190">
        <v>3</v>
      </c>
      <c r="M190">
        <v>3</v>
      </c>
      <c r="N190" t="s">
        <v>124</v>
      </c>
      <c r="O190" t="s">
        <v>124</v>
      </c>
      <c r="P190" t="s">
        <v>124</v>
      </c>
    </row>
    <row r="191" spans="1:16" x14ac:dyDescent="0.3">
      <c r="A191">
        <v>188</v>
      </c>
      <c r="B191" t="s">
        <v>76</v>
      </c>
      <c r="C191" t="s">
        <v>85</v>
      </c>
      <c r="D191" t="s">
        <v>22</v>
      </c>
      <c r="E191">
        <v>2541</v>
      </c>
      <c r="F191">
        <v>45</v>
      </c>
      <c r="G191" s="6">
        <v>45114</v>
      </c>
      <c r="H191">
        <v>114345</v>
      </c>
      <c r="I191" t="s">
        <v>116</v>
      </c>
      <c r="J191">
        <v>7</v>
      </c>
      <c r="K191" t="s">
        <v>123</v>
      </c>
      <c r="L191">
        <v>3</v>
      </c>
      <c r="M191">
        <v>3</v>
      </c>
      <c r="N191" t="s">
        <v>124</v>
      </c>
      <c r="O191" t="s">
        <v>124</v>
      </c>
      <c r="P191" t="s">
        <v>124</v>
      </c>
    </row>
    <row r="192" spans="1:16" x14ac:dyDescent="0.3">
      <c r="A192">
        <v>189</v>
      </c>
      <c r="B192" t="s">
        <v>74</v>
      </c>
      <c r="C192" t="s">
        <v>84</v>
      </c>
      <c r="D192" t="s">
        <v>20</v>
      </c>
      <c r="E192">
        <v>3864</v>
      </c>
      <c r="F192">
        <v>177</v>
      </c>
      <c r="G192" s="6">
        <v>45115</v>
      </c>
      <c r="H192">
        <v>683928</v>
      </c>
      <c r="I192" t="s">
        <v>117</v>
      </c>
      <c r="J192">
        <v>7</v>
      </c>
      <c r="K192" t="s">
        <v>123</v>
      </c>
      <c r="L192">
        <v>3</v>
      </c>
      <c r="M192">
        <v>3</v>
      </c>
      <c r="N192" t="s">
        <v>124</v>
      </c>
      <c r="O192" t="s">
        <v>124</v>
      </c>
      <c r="P192" t="s">
        <v>124</v>
      </c>
    </row>
    <row r="193" spans="1:16" x14ac:dyDescent="0.3">
      <c r="A193">
        <v>190</v>
      </c>
      <c r="B193" t="s">
        <v>75</v>
      </c>
      <c r="C193" t="s">
        <v>38</v>
      </c>
      <c r="D193" t="s">
        <v>6</v>
      </c>
      <c r="E193">
        <v>6146</v>
      </c>
      <c r="F193">
        <v>63</v>
      </c>
      <c r="G193" s="6">
        <v>45116</v>
      </c>
      <c r="H193">
        <v>387198</v>
      </c>
      <c r="I193" t="s">
        <v>109</v>
      </c>
      <c r="J193">
        <v>7</v>
      </c>
      <c r="K193" t="s">
        <v>123</v>
      </c>
      <c r="L193">
        <v>3</v>
      </c>
      <c r="M193">
        <v>3</v>
      </c>
      <c r="N193" t="s">
        <v>124</v>
      </c>
      <c r="O193" t="s">
        <v>124</v>
      </c>
      <c r="P193" t="s">
        <v>124</v>
      </c>
    </row>
    <row r="194" spans="1:16" x14ac:dyDescent="0.3">
      <c r="A194">
        <v>191</v>
      </c>
      <c r="B194" t="s">
        <v>3</v>
      </c>
      <c r="C194" t="s">
        <v>86</v>
      </c>
      <c r="D194" t="s">
        <v>11</v>
      </c>
      <c r="E194">
        <v>2639</v>
      </c>
      <c r="F194">
        <v>204</v>
      </c>
      <c r="G194" s="6">
        <v>45117</v>
      </c>
      <c r="H194">
        <v>538356</v>
      </c>
      <c r="I194" t="s">
        <v>112</v>
      </c>
      <c r="J194">
        <v>7</v>
      </c>
      <c r="K194" t="s">
        <v>123</v>
      </c>
      <c r="L194">
        <v>3</v>
      </c>
      <c r="M194">
        <v>3</v>
      </c>
      <c r="N194" t="s">
        <v>124</v>
      </c>
      <c r="O194" t="s">
        <v>124</v>
      </c>
      <c r="P194" t="s">
        <v>124</v>
      </c>
    </row>
    <row r="195" spans="1:16" x14ac:dyDescent="0.3">
      <c r="A195">
        <v>192</v>
      </c>
      <c r="B195" t="s">
        <v>73</v>
      </c>
      <c r="C195" t="s">
        <v>83</v>
      </c>
      <c r="D195" t="s">
        <v>15</v>
      </c>
      <c r="E195">
        <v>1890</v>
      </c>
      <c r="F195">
        <v>195</v>
      </c>
      <c r="G195" s="6">
        <v>45118</v>
      </c>
      <c r="H195">
        <v>368550</v>
      </c>
      <c r="I195" t="s">
        <v>113</v>
      </c>
      <c r="J195">
        <v>7</v>
      </c>
      <c r="K195" t="s">
        <v>123</v>
      </c>
      <c r="L195">
        <v>3</v>
      </c>
      <c r="M195">
        <v>3</v>
      </c>
      <c r="N195" t="s">
        <v>124</v>
      </c>
      <c r="O195" t="s">
        <v>124</v>
      </c>
      <c r="P195" t="s">
        <v>124</v>
      </c>
    </row>
    <row r="196" spans="1:16" x14ac:dyDescent="0.3">
      <c r="A196">
        <v>193</v>
      </c>
      <c r="B196" t="s">
        <v>78</v>
      </c>
      <c r="C196" t="s">
        <v>87</v>
      </c>
      <c r="D196" t="s">
        <v>7</v>
      </c>
      <c r="E196">
        <v>1932</v>
      </c>
      <c r="F196">
        <v>369</v>
      </c>
      <c r="G196" s="6">
        <v>45119</v>
      </c>
      <c r="H196">
        <v>712908</v>
      </c>
      <c r="I196" t="s">
        <v>114</v>
      </c>
      <c r="J196">
        <v>7</v>
      </c>
      <c r="K196" t="s">
        <v>123</v>
      </c>
      <c r="L196">
        <v>3</v>
      </c>
      <c r="M196">
        <v>3</v>
      </c>
      <c r="N196" t="s">
        <v>124</v>
      </c>
      <c r="O196" t="s">
        <v>124</v>
      </c>
      <c r="P196" t="s">
        <v>124</v>
      </c>
    </row>
    <row r="197" spans="1:16" x14ac:dyDescent="0.3">
      <c r="A197">
        <v>194</v>
      </c>
      <c r="B197" t="s">
        <v>34</v>
      </c>
      <c r="C197" t="s">
        <v>87</v>
      </c>
      <c r="D197" t="s">
        <v>18</v>
      </c>
      <c r="E197">
        <v>6300</v>
      </c>
      <c r="F197">
        <v>42</v>
      </c>
      <c r="G197" s="6">
        <v>45120</v>
      </c>
      <c r="H197">
        <v>264600</v>
      </c>
      <c r="I197" t="s">
        <v>115</v>
      </c>
      <c r="J197">
        <v>7</v>
      </c>
      <c r="K197" t="s">
        <v>123</v>
      </c>
      <c r="L197">
        <v>3</v>
      </c>
      <c r="M197">
        <v>3</v>
      </c>
      <c r="N197" t="s">
        <v>124</v>
      </c>
      <c r="O197" t="s">
        <v>124</v>
      </c>
      <c r="P197" t="s">
        <v>124</v>
      </c>
    </row>
    <row r="198" spans="1:16" x14ac:dyDescent="0.3">
      <c r="A198">
        <v>195</v>
      </c>
      <c r="B198" t="s">
        <v>74</v>
      </c>
      <c r="C198" t="s">
        <v>83</v>
      </c>
      <c r="D198" t="s">
        <v>23</v>
      </c>
      <c r="E198">
        <v>560</v>
      </c>
      <c r="F198">
        <v>81</v>
      </c>
      <c r="G198" s="6">
        <v>45121</v>
      </c>
      <c r="H198">
        <v>45360</v>
      </c>
      <c r="I198" t="s">
        <v>116</v>
      </c>
      <c r="J198">
        <v>7</v>
      </c>
      <c r="K198" t="s">
        <v>123</v>
      </c>
      <c r="L198">
        <v>3</v>
      </c>
      <c r="M198">
        <v>3</v>
      </c>
      <c r="N198" t="s">
        <v>124</v>
      </c>
      <c r="O198" t="s">
        <v>124</v>
      </c>
      <c r="P198" t="s">
        <v>124</v>
      </c>
    </row>
    <row r="199" spans="1:16" x14ac:dyDescent="0.3">
      <c r="A199">
        <v>196</v>
      </c>
      <c r="B199" t="s">
        <v>3</v>
      </c>
      <c r="C199" t="s">
        <v>83</v>
      </c>
      <c r="D199" t="s">
        <v>19</v>
      </c>
      <c r="E199">
        <v>2856</v>
      </c>
      <c r="F199">
        <v>246</v>
      </c>
      <c r="G199" s="6">
        <v>45122</v>
      </c>
      <c r="H199">
        <v>702576</v>
      </c>
      <c r="I199" t="s">
        <v>117</v>
      </c>
      <c r="J199">
        <v>7</v>
      </c>
      <c r="K199" t="s">
        <v>123</v>
      </c>
      <c r="L199">
        <v>3</v>
      </c>
      <c r="M199">
        <v>3</v>
      </c>
      <c r="N199" t="s">
        <v>124</v>
      </c>
      <c r="O199" t="s">
        <v>124</v>
      </c>
      <c r="P199" t="s">
        <v>124</v>
      </c>
    </row>
    <row r="200" spans="1:16" x14ac:dyDescent="0.3">
      <c r="A200">
        <v>197</v>
      </c>
      <c r="B200" t="s">
        <v>3</v>
      </c>
      <c r="C200" t="s">
        <v>87</v>
      </c>
      <c r="D200" t="s">
        <v>10</v>
      </c>
      <c r="E200">
        <v>707</v>
      </c>
      <c r="F200">
        <v>174</v>
      </c>
      <c r="G200" s="6">
        <v>45123</v>
      </c>
      <c r="H200">
        <v>123018</v>
      </c>
      <c r="I200" t="s">
        <v>109</v>
      </c>
      <c r="J200">
        <v>7</v>
      </c>
      <c r="K200" t="s">
        <v>123</v>
      </c>
      <c r="L200">
        <v>3</v>
      </c>
      <c r="M200">
        <v>3</v>
      </c>
      <c r="N200" t="s">
        <v>124</v>
      </c>
      <c r="O200" t="s">
        <v>124</v>
      </c>
      <c r="P200" t="s">
        <v>124</v>
      </c>
    </row>
    <row r="201" spans="1:16" x14ac:dyDescent="0.3">
      <c r="A201">
        <v>198</v>
      </c>
      <c r="B201" t="s">
        <v>73</v>
      </c>
      <c r="C201" t="s">
        <v>84</v>
      </c>
      <c r="D201" t="s">
        <v>23</v>
      </c>
      <c r="E201">
        <v>3598</v>
      </c>
      <c r="F201">
        <v>81</v>
      </c>
      <c r="G201" s="6">
        <v>45124</v>
      </c>
      <c r="H201">
        <v>291438</v>
      </c>
      <c r="I201" t="s">
        <v>112</v>
      </c>
      <c r="J201">
        <v>7</v>
      </c>
      <c r="K201" t="s">
        <v>123</v>
      </c>
      <c r="L201">
        <v>3</v>
      </c>
      <c r="M201">
        <v>3</v>
      </c>
      <c r="N201" t="s">
        <v>124</v>
      </c>
      <c r="O201" t="s">
        <v>124</v>
      </c>
      <c r="P201" t="s">
        <v>124</v>
      </c>
    </row>
    <row r="202" spans="1:16" x14ac:dyDescent="0.3">
      <c r="A202">
        <v>199</v>
      </c>
      <c r="B202" t="s">
        <v>76</v>
      </c>
      <c r="C202" t="s">
        <v>84</v>
      </c>
      <c r="D202" t="s">
        <v>15</v>
      </c>
      <c r="E202">
        <v>6853</v>
      </c>
      <c r="F202">
        <v>372</v>
      </c>
      <c r="G202" s="6">
        <v>45125</v>
      </c>
      <c r="H202">
        <v>2549316</v>
      </c>
      <c r="I202" t="s">
        <v>113</v>
      </c>
      <c r="J202">
        <v>7</v>
      </c>
      <c r="K202" t="s">
        <v>123</v>
      </c>
      <c r="L202">
        <v>3</v>
      </c>
      <c r="M202">
        <v>3</v>
      </c>
      <c r="N202" t="s">
        <v>124</v>
      </c>
      <c r="O202" t="s">
        <v>124</v>
      </c>
      <c r="P202" t="s">
        <v>124</v>
      </c>
    </row>
    <row r="203" spans="1:16" x14ac:dyDescent="0.3">
      <c r="A203">
        <v>200</v>
      </c>
      <c r="B203" t="s">
        <v>76</v>
      </c>
      <c r="C203" t="s">
        <v>84</v>
      </c>
      <c r="D203" t="s">
        <v>9</v>
      </c>
      <c r="E203">
        <v>4725</v>
      </c>
      <c r="F203">
        <v>174</v>
      </c>
      <c r="G203" s="6">
        <v>45126</v>
      </c>
      <c r="H203">
        <v>822150</v>
      </c>
      <c r="I203" t="s">
        <v>114</v>
      </c>
      <c r="J203">
        <v>7</v>
      </c>
      <c r="K203" t="s">
        <v>123</v>
      </c>
      <c r="L203">
        <v>3</v>
      </c>
      <c r="M203">
        <v>3</v>
      </c>
      <c r="N203" t="s">
        <v>124</v>
      </c>
      <c r="O203" t="s">
        <v>124</v>
      </c>
      <c r="P203" t="s">
        <v>124</v>
      </c>
    </row>
    <row r="204" spans="1:16" x14ac:dyDescent="0.3">
      <c r="A204">
        <v>201</v>
      </c>
      <c r="B204" t="s">
        <v>77</v>
      </c>
      <c r="C204" t="s">
        <v>38</v>
      </c>
      <c r="D204" t="s">
        <v>25</v>
      </c>
      <c r="E204">
        <v>10304</v>
      </c>
      <c r="F204">
        <v>84</v>
      </c>
      <c r="G204" s="6">
        <v>45127</v>
      </c>
      <c r="H204">
        <v>865536</v>
      </c>
      <c r="I204" t="s">
        <v>115</v>
      </c>
      <c r="J204">
        <v>7</v>
      </c>
      <c r="K204" t="s">
        <v>123</v>
      </c>
      <c r="L204">
        <v>3</v>
      </c>
      <c r="M204">
        <v>3</v>
      </c>
      <c r="N204" t="s">
        <v>124</v>
      </c>
      <c r="O204" t="s">
        <v>124</v>
      </c>
      <c r="P204" t="s">
        <v>124</v>
      </c>
    </row>
    <row r="205" spans="1:16" x14ac:dyDescent="0.3">
      <c r="A205">
        <v>202</v>
      </c>
      <c r="B205" t="s">
        <v>77</v>
      </c>
      <c r="C205" t="s">
        <v>87</v>
      </c>
      <c r="D205" t="s">
        <v>9</v>
      </c>
      <c r="E205">
        <v>1274</v>
      </c>
      <c r="F205">
        <v>225</v>
      </c>
      <c r="G205" s="6">
        <v>45128</v>
      </c>
      <c r="H205">
        <v>286650</v>
      </c>
      <c r="I205" t="s">
        <v>116</v>
      </c>
      <c r="J205">
        <v>7</v>
      </c>
      <c r="K205" t="s">
        <v>123</v>
      </c>
      <c r="L205">
        <v>3</v>
      </c>
      <c r="M205">
        <v>3</v>
      </c>
      <c r="N205" t="s">
        <v>124</v>
      </c>
      <c r="O205" t="s">
        <v>124</v>
      </c>
      <c r="P205" t="s">
        <v>124</v>
      </c>
    </row>
    <row r="206" spans="1:16" x14ac:dyDescent="0.3">
      <c r="A206">
        <v>203</v>
      </c>
      <c r="B206" t="s">
        <v>75</v>
      </c>
      <c r="C206" t="s">
        <v>38</v>
      </c>
      <c r="D206" t="s">
        <v>23</v>
      </c>
      <c r="E206">
        <v>1526</v>
      </c>
      <c r="F206">
        <v>105</v>
      </c>
      <c r="G206" s="6">
        <v>45129</v>
      </c>
      <c r="H206">
        <v>160230</v>
      </c>
      <c r="I206" t="s">
        <v>117</v>
      </c>
      <c r="J206">
        <v>7</v>
      </c>
      <c r="K206" t="s">
        <v>123</v>
      </c>
      <c r="L206">
        <v>3</v>
      </c>
      <c r="M206">
        <v>3</v>
      </c>
      <c r="N206" t="s">
        <v>124</v>
      </c>
      <c r="O206" t="s">
        <v>124</v>
      </c>
      <c r="P206" t="s">
        <v>124</v>
      </c>
    </row>
    <row r="207" spans="1:16" x14ac:dyDescent="0.3">
      <c r="A207">
        <v>204</v>
      </c>
      <c r="B207" t="s">
        <v>76</v>
      </c>
      <c r="C207" t="s">
        <v>86</v>
      </c>
      <c r="D207" t="s">
        <v>21</v>
      </c>
      <c r="E207">
        <v>3101</v>
      </c>
      <c r="F207">
        <v>225</v>
      </c>
      <c r="G207" s="6">
        <v>45130</v>
      </c>
      <c r="H207">
        <v>697725</v>
      </c>
      <c r="I207" t="s">
        <v>109</v>
      </c>
      <c r="J207">
        <v>7</v>
      </c>
      <c r="K207" t="s">
        <v>123</v>
      </c>
      <c r="L207">
        <v>3</v>
      </c>
      <c r="M207">
        <v>3</v>
      </c>
      <c r="N207" t="s">
        <v>124</v>
      </c>
      <c r="O207" t="s">
        <v>124</v>
      </c>
      <c r="P207" t="s">
        <v>124</v>
      </c>
    </row>
    <row r="208" spans="1:16" x14ac:dyDescent="0.3">
      <c r="A208">
        <v>205</v>
      </c>
      <c r="B208" t="s">
        <v>28</v>
      </c>
      <c r="C208" t="s">
        <v>83</v>
      </c>
      <c r="D208" t="s">
        <v>7</v>
      </c>
      <c r="E208">
        <v>1057</v>
      </c>
      <c r="F208">
        <v>54</v>
      </c>
      <c r="G208" s="6">
        <v>45131</v>
      </c>
      <c r="H208">
        <v>57078</v>
      </c>
      <c r="I208" t="s">
        <v>112</v>
      </c>
      <c r="J208">
        <v>7</v>
      </c>
      <c r="K208" t="s">
        <v>123</v>
      </c>
      <c r="L208">
        <v>3</v>
      </c>
      <c r="M208">
        <v>3</v>
      </c>
      <c r="N208" t="s">
        <v>124</v>
      </c>
      <c r="O208" t="s">
        <v>124</v>
      </c>
      <c r="P208" t="s">
        <v>124</v>
      </c>
    </row>
    <row r="209" spans="1:16" x14ac:dyDescent="0.3">
      <c r="A209">
        <v>206</v>
      </c>
      <c r="B209" t="s">
        <v>78</v>
      </c>
      <c r="C209" t="s">
        <v>83</v>
      </c>
      <c r="D209" t="s">
        <v>19</v>
      </c>
      <c r="E209">
        <v>5306</v>
      </c>
      <c r="F209">
        <v>0</v>
      </c>
      <c r="G209" s="6">
        <v>45132</v>
      </c>
      <c r="H209">
        <v>0</v>
      </c>
      <c r="I209" t="s">
        <v>113</v>
      </c>
      <c r="J209">
        <v>7</v>
      </c>
      <c r="K209" t="s">
        <v>123</v>
      </c>
      <c r="L209">
        <v>3</v>
      </c>
      <c r="M209">
        <v>3</v>
      </c>
      <c r="N209" t="s">
        <v>124</v>
      </c>
      <c r="O209" t="s">
        <v>124</v>
      </c>
      <c r="P209" t="s">
        <v>124</v>
      </c>
    </row>
    <row r="210" spans="1:16" x14ac:dyDescent="0.3">
      <c r="A210">
        <v>207</v>
      </c>
      <c r="B210" t="s">
        <v>75</v>
      </c>
      <c r="C210" t="s">
        <v>86</v>
      </c>
      <c r="D210" t="s">
        <v>17</v>
      </c>
      <c r="E210">
        <v>4018</v>
      </c>
      <c r="F210">
        <v>171</v>
      </c>
      <c r="G210" s="6">
        <v>45133</v>
      </c>
      <c r="H210">
        <v>687078</v>
      </c>
      <c r="I210" t="s">
        <v>114</v>
      </c>
      <c r="J210">
        <v>7</v>
      </c>
      <c r="K210" t="s">
        <v>123</v>
      </c>
      <c r="L210">
        <v>3</v>
      </c>
      <c r="M210">
        <v>3</v>
      </c>
      <c r="N210" t="s">
        <v>124</v>
      </c>
      <c r="O210" t="s">
        <v>124</v>
      </c>
      <c r="P210" t="s">
        <v>124</v>
      </c>
    </row>
    <row r="211" spans="1:16" x14ac:dyDescent="0.3">
      <c r="A211">
        <v>208</v>
      </c>
      <c r="B211" t="s">
        <v>3</v>
      </c>
      <c r="C211" t="s">
        <v>87</v>
      </c>
      <c r="D211" t="s">
        <v>9</v>
      </c>
      <c r="E211">
        <v>938</v>
      </c>
      <c r="F211">
        <v>189</v>
      </c>
      <c r="G211" s="6">
        <v>45134</v>
      </c>
      <c r="H211">
        <v>177282</v>
      </c>
      <c r="I211" t="s">
        <v>115</v>
      </c>
      <c r="J211">
        <v>7</v>
      </c>
      <c r="K211" t="s">
        <v>123</v>
      </c>
      <c r="L211">
        <v>3</v>
      </c>
      <c r="M211">
        <v>3</v>
      </c>
      <c r="N211" t="s">
        <v>124</v>
      </c>
      <c r="O211" t="s">
        <v>124</v>
      </c>
      <c r="P211" t="s">
        <v>124</v>
      </c>
    </row>
    <row r="212" spans="1:16" x14ac:dyDescent="0.3">
      <c r="A212">
        <v>209</v>
      </c>
      <c r="B212" t="s">
        <v>78</v>
      </c>
      <c r="C212" t="s">
        <v>85</v>
      </c>
      <c r="D212" t="s">
        <v>11</v>
      </c>
      <c r="E212">
        <v>1778</v>
      </c>
      <c r="F212">
        <v>270</v>
      </c>
      <c r="G212" s="6">
        <v>45135</v>
      </c>
      <c r="H212">
        <v>480060</v>
      </c>
      <c r="I212" t="s">
        <v>116</v>
      </c>
      <c r="J212">
        <v>7</v>
      </c>
      <c r="K212" t="s">
        <v>123</v>
      </c>
      <c r="L212">
        <v>3</v>
      </c>
      <c r="M212">
        <v>3</v>
      </c>
      <c r="N212" t="s">
        <v>124</v>
      </c>
      <c r="O212" t="s">
        <v>124</v>
      </c>
      <c r="P212" t="s">
        <v>124</v>
      </c>
    </row>
    <row r="213" spans="1:16" x14ac:dyDescent="0.3">
      <c r="A213">
        <v>210</v>
      </c>
      <c r="B213" t="s">
        <v>74</v>
      </c>
      <c r="C213" t="s">
        <v>86</v>
      </c>
      <c r="D213" t="s">
        <v>23</v>
      </c>
      <c r="E213">
        <v>1638</v>
      </c>
      <c r="F213">
        <v>63</v>
      </c>
      <c r="G213" s="6">
        <v>45136</v>
      </c>
      <c r="H213">
        <v>103194</v>
      </c>
      <c r="I213" t="s">
        <v>117</v>
      </c>
      <c r="J213">
        <v>7</v>
      </c>
      <c r="K213" t="s">
        <v>123</v>
      </c>
      <c r="L213">
        <v>3</v>
      </c>
      <c r="M213">
        <v>3</v>
      </c>
      <c r="N213" t="s">
        <v>124</v>
      </c>
      <c r="O213" t="s">
        <v>124</v>
      </c>
      <c r="P213" t="s">
        <v>124</v>
      </c>
    </row>
    <row r="214" spans="1:16" x14ac:dyDescent="0.3">
      <c r="A214">
        <v>211</v>
      </c>
      <c r="B214" t="s">
        <v>77</v>
      </c>
      <c r="C214" t="s">
        <v>85</v>
      </c>
      <c r="D214" t="s">
        <v>18</v>
      </c>
      <c r="E214">
        <v>154</v>
      </c>
      <c r="F214">
        <v>21</v>
      </c>
      <c r="G214" s="6">
        <v>45137</v>
      </c>
      <c r="H214">
        <v>3234</v>
      </c>
      <c r="I214" t="s">
        <v>109</v>
      </c>
      <c r="J214">
        <v>7</v>
      </c>
      <c r="K214" t="s">
        <v>123</v>
      </c>
      <c r="L214">
        <v>3</v>
      </c>
      <c r="M214">
        <v>3</v>
      </c>
      <c r="N214" t="s">
        <v>124</v>
      </c>
      <c r="O214" t="s">
        <v>124</v>
      </c>
      <c r="P214" t="s">
        <v>124</v>
      </c>
    </row>
    <row r="215" spans="1:16" x14ac:dyDescent="0.3">
      <c r="A215">
        <v>212</v>
      </c>
      <c r="B215" t="s">
        <v>78</v>
      </c>
      <c r="C215" t="s">
        <v>83</v>
      </c>
      <c r="D215" t="s">
        <v>15</v>
      </c>
      <c r="E215">
        <v>9835</v>
      </c>
      <c r="F215">
        <v>207</v>
      </c>
      <c r="G215" s="6">
        <v>45138</v>
      </c>
      <c r="H215">
        <v>2035845</v>
      </c>
      <c r="I215" t="s">
        <v>112</v>
      </c>
      <c r="J215">
        <v>7</v>
      </c>
      <c r="K215" t="s">
        <v>123</v>
      </c>
      <c r="L215">
        <v>3</v>
      </c>
      <c r="M215">
        <v>3</v>
      </c>
      <c r="N215" t="s">
        <v>124</v>
      </c>
      <c r="O215" t="s">
        <v>124</v>
      </c>
      <c r="P215" t="s">
        <v>124</v>
      </c>
    </row>
    <row r="216" spans="1:16" x14ac:dyDescent="0.3">
      <c r="A216">
        <v>213</v>
      </c>
      <c r="B216" t="s">
        <v>3</v>
      </c>
      <c r="C216" t="s">
        <v>83</v>
      </c>
      <c r="D216" t="s">
        <v>13</v>
      </c>
      <c r="E216">
        <v>7273</v>
      </c>
      <c r="F216">
        <v>96</v>
      </c>
      <c r="G216" s="6">
        <v>45139</v>
      </c>
      <c r="H216">
        <v>698208</v>
      </c>
      <c r="I216" t="s">
        <v>113</v>
      </c>
      <c r="J216">
        <v>8</v>
      </c>
      <c r="K216" t="s">
        <v>125</v>
      </c>
      <c r="L216">
        <v>3</v>
      </c>
      <c r="M216">
        <v>3</v>
      </c>
      <c r="N216" t="s">
        <v>124</v>
      </c>
      <c r="O216" t="s">
        <v>124</v>
      </c>
      <c r="P216" t="s">
        <v>124</v>
      </c>
    </row>
    <row r="217" spans="1:16" x14ac:dyDescent="0.3">
      <c r="A217">
        <v>214</v>
      </c>
      <c r="B217" t="s">
        <v>75</v>
      </c>
      <c r="C217" t="s">
        <v>86</v>
      </c>
      <c r="D217" t="s">
        <v>15</v>
      </c>
      <c r="E217">
        <v>6909</v>
      </c>
      <c r="F217">
        <v>81</v>
      </c>
      <c r="G217" s="6">
        <v>45140</v>
      </c>
      <c r="H217">
        <v>559629</v>
      </c>
      <c r="I217" t="s">
        <v>114</v>
      </c>
      <c r="J217">
        <v>8</v>
      </c>
      <c r="K217" t="s">
        <v>125</v>
      </c>
      <c r="L217">
        <v>3</v>
      </c>
      <c r="M217">
        <v>3</v>
      </c>
      <c r="N217" t="s">
        <v>124</v>
      </c>
      <c r="O217" t="s">
        <v>124</v>
      </c>
      <c r="P217" t="s">
        <v>124</v>
      </c>
    </row>
    <row r="218" spans="1:16" x14ac:dyDescent="0.3">
      <c r="A218">
        <v>215</v>
      </c>
      <c r="B218" t="s">
        <v>3</v>
      </c>
      <c r="C218" t="s">
        <v>86</v>
      </c>
      <c r="D218" t="s">
        <v>17</v>
      </c>
      <c r="E218">
        <v>3920</v>
      </c>
      <c r="F218">
        <v>306</v>
      </c>
      <c r="G218" s="6">
        <v>45141</v>
      </c>
      <c r="H218">
        <v>1199520</v>
      </c>
      <c r="I218" t="s">
        <v>115</v>
      </c>
      <c r="J218">
        <v>8</v>
      </c>
      <c r="K218" t="s">
        <v>125</v>
      </c>
      <c r="L218">
        <v>3</v>
      </c>
      <c r="M218">
        <v>3</v>
      </c>
      <c r="N218" t="s">
        <v>124</v>
      </c>
      <c r="O218" t="s">
        <v>124</v>
      </c>
      <c r="P218" t="s">
        <v>124</v>
      </c>
    </row>
    <row r="219" spans="1:16" x14ac:dyDescent="0.3">
      <c r="A219">
        <v>216</v>
      </c>
      <c r="B219" t="s">
        <v>72</v>
      </c>
      <c r="C219" t="s">
        <v>86</v>
      </c>
      <c r="D219" t="s">
        <v>14</v>
      </c>
      <c r="E219">
        <v>4858</v>
      </c>
      <c r="F219">
        <v>279</v>
      </c>
      <c r="G219" s="6">
        <v>45142</v>
      </c>
      <c r="H219">
        <v>1355382</v>
      </c>
      <c r="I219" t="s">
        <v>116</v>
      </c>
      <c r="J219">
        <v>8</v>
      </c>
      <c r="K219" t="s">
        <v>125</v>
      </c>
      <c r="L219">
        <v>3</v>
      </c>
      <c r="M219">
        <v>3</v>
      </c>
      <c r="N219" t="s">
        <v>124</v>
      </c>
      <c r="O219" t="s">
        <v>124</v>
      </c>
      <c r="P219" t="s">
        <v>124</v>
      </c>
    </row>
    <row r="220" spans="1:16" x14ac:dyDescent="0.3">
      <c r="A220">
        <v>217</v>
      </c>
      <c r="B220" t="s">
        <v>28</v>
      </c>
      <c r="C220" t="s">
        <v>85</v>
      </c>
      <c r="D220" t="s">
        <v>2</v>
      </c>
      <c r="E220">
        <v>3549</v>
      </c>
      <c r="F220">
        <v>3</v>
      </c>
      <c r="G220" s="6">
        <v>45143</v>
      </c>
      <c r="H220">
        <v>10647</v>
      </c>
      <c r="I220" t="s">
        <v>117</v>
      </c>
      <c r="J220">
        <v>8</v>
      </c>
      <c r="K220" t="s">
        <v>125</v>
      </c>
      <c r="L220">
        <v>3</v>
      </c>
      <c r="M220">
        <v>3</v>
      </c>
      <c r="N220" t="s">
        <v>124</v>
      </c>
      <c r="O220" t="s">
        <v>124</v>
      </c>
      <c r="P220" t="s">
        <v>124</v>
      </c>
    </row>
    <row r="221" spans="1:16" x14ac:dyDescent="0.3">
      <c r="A221">
        <v>218</v>
      </c>
      <c r="B221" t="s">
        <v>78</v>
      </c>
      <c r="C221" t="s">
        <v>86</v>
      </c>
      <c r="D221" t="s">
        <v>20</v>
      </c>
      <c r="E221">
        <v>966</v>
      </c>
      <c r="F221">
        <v>198</v>
      </c>
      <c r="G221" s="6">
        <v>45144</v>
      </c>
      <c r="H221">
        <v>191268</v>
      </c>
      <c r="I221" t="s">
        <v>109</v>
      </c>
      <c r="J221">
        <v>8</v>
      </c>
      <c r="K221" t="s">
        <v>125</v>
      </c>
      <c r="L221">
        <v>3</v>
      </c>
      <c r="M221">
        <v>3</v>
      </c>
      <c r="N221" t="s">
        <v>124</v>
      </c>
      <c r="O221" t="s">
        <v>124</v>
      </c>
      <c r="P221" t="s">
        <v>124</v>
      </c>
    </row>
    <row r="222" spans="1:16" x14ac:dyDescent="0.3">
      <c r="A222">
        <v>219</v>
      </c>
      <c r="B222" t="s">
        <v>75</v>
      </c>
      <c r="C222" t="s">
        <v>86</v>
      </c>
      <c r="D222" t="s">
        <v>11</v>
      </c>
      <c r="E222">
        <v>385</v>
      </c>
      <c r="F222">
        <v>249</v>
      </c>
      <c r="G222" s="6">
        <v>45145</v>
      </c>
      <c r="H222">
        <v>95865</v>
      </c>
      <c r="I222" t="s">
        <v>112</v>
      </c>
      <c r="J222">
        <v>8</v>
      </c>
      <c r="K222" t="s">
        <v>125</v>
      </c>
      <c r="L222">
        <v>3</v>
      </c>
      <c r="M222">
        <v>3</v>
      </c>
      <c r="N222" t="s">
        <v>124</v>
      </c>
      <c r="O222" t="s">
        <v>124</v>
      </c>
      <c r="P222" t="s">
        <v>124</v>
      </c>
    </row>
    <row r="223" spans="1:16" x14ac:dyDescent="0.3">
      <c r="A223">
        <v>220</v>
      </c>
      <c r="B223" t="s">
        <v>74</v>
      </c>
      <c r="C223" t="s">
        <v>87</v>
      </c>
      <c r="D223" t="s">
        <v>9</v>
      </c>
      <c r="E223">
        <v>2219</v>
      </c>
      <c r="F223">
        <v>75</v>
      </c>
      <c r="G223" s="6">
        <v>45146</v>
      </c>
      <c r="H223">
        <v>166425</v>
      </c>
      <c r="I223" t="s">
        <v>113</v>
      </c>
      <c r="J223">
        <v>8</v>
      </c>
      <c r="K223" t="s">
        <v>125</v>
      </c>
      <c r="L223">
        <v>3</v>
      </c>
      <c r="M223">
        <v>3</v>
      </c>
      <c r="N223" t="s">
        <v>124</v>
      </c>
      <c r="O223" t="s">
        <v>124</v>
      </c>
      <c r="P223" t="s">
        <v>124</v>
      </c>
    </row>
    <row r="224" spans="1:16" x14ac:dyDescent="0.3">
      <c r="A224">
        <v>221</v>
      </c>
      <c r="B224" t="s">
        <v>3</v>
      </c>
      <c r="C224" t="s">
        <v>38</v>
      </c>
      <c r="D224" t="s">
        <v>25</v>
      </c>
      <c r="E224">
        <v>2954</v>
      </c>
      <c r="F224">
        <v>189</v>
      </c>
      <c r="G224" s="6">
        <v>45147</v>
      </c>
      <c r="H224">
        <v>558306</v>
      </c>
      <c r="I224" t="s">
        <v>114</v>
      </c>
      <c r="J224">
        <v>8</v>
      </c>
      <c r="K224" t="s">
        <v>125</v>
      </c>
      <c r="L224">
        <v>3</v>
      </c>
      <c r="M224">
        <v>3</v>
      </c>
      <c r="N224" t="s">
        <v>124</v>
      </c>
      <c r="O224" t="s">
        <v>124</v>
      </c>
      <c r="P224" t="s">
        <v>124</v>
      </c>
    </row>
    <row r="225" spans="1:16" x14ac:dyDescent="0.3">
      <c r="A225">
        <v>222</v>
      </c>
      <c r="B225" t="s">
        <v>78</v>
      </c>
      <c r="C225" t="s">
        <v>38</v>
      </c>
      <c r="D225" t="s">
        <v>25</v>
      </c>
      <c r="E225">
        <v>280</v>
      </c>
      <c r="F225">
        <v>87</v>
      </c>
      <c r="G225" s="6">
        <v>45148</v>
      </c>
      <c r="H225">
        <v>24360</v>
      </c>
      <c r="I225" t="s">
        <v>115</v>
      </c>
      <c r="J225">
        <v>8</v>
      </c>
      <c r="K225" t="s">
        <v>125</v>
      </c>
      <c r="L225">
        <v>3</v>
      </c>
      <c r="M225">
        <v>3</v>
      </c>
      <c r="N225" t="s">
        <v>124</v>
      </c>
      <c r="O225" t="s">
        <v>124</v>
      </c>
      <c r="P225" t="s">
        <v>124</v>
      </c>
    </row>
    <row r="226" spans="1:16" x14ac:dyDescent="0.3">
      <c r="A226">
        <v>223</v>
      </c>
      <c r="B226" t="s">
        <v>77</v>
      </c>
      <c r="C226" t="s">
        <v>38</v>
      </c>
      <c r="D226" t="s">
        <v>23</v>
      </c>
      <c r="E226">
        <v>6118</v>
      </c>
      <c r="F226">
        <v>174</v>
      </c>
      <c r="G226" s="6">
        <v>45149</v>
      </c>
      <c r="H226">
        <v>1064532</v>
      </c>
      <c r="I226" t="s">
        <v>116</v>
      </c>
      <c r="J226">
        <v>8</v>
      </c>
      <c r="K226" t="s">
        <v>125</v>
      </c>
      <c r="L226">
        <v>3</v>
      </c>
      <c r="M226">
        <v>3</v>
      </c>
      <c r="N226" t="s">
        <v>124</v>
      </c>
      <c r="O226" t="s">
        <v>124</v>
      </c>
      <c r="P226" t="s">
        <v>124</v>
      </c>
    </row>
    <row r="227" spans="1:16" x14ac:dyDescent="0.3">
      <c r="A227">
        <v>224</v>
      </c>
      <c r="B227" t="s">
        <v>28</v>
      </c>
      <c r="C227" t="s">
        <v>86</v>
      </c>
      <c r="D227" t="s">
        <v>8</v>
      </c>
      <c r="E227">
        <v>4802</v>
      </c>
      <c r="F227">
        <v>36</v>
      </c>
      <c r="G227" s="6">
        <v>45150</v>
      </c>
      <c r="H227">
        <v>172872</v>
      </c>
      <c r="I227" t="s">
        <v>117</v>
      </c>
      <c r="J227">
        <v>8</v>
      </c>
      <c r="K227" t="s">
        <v>125</v>
      </c>
      <c r="L227">
        <v>3</v>
      </c>
      <c r="M227">
        <v>3</v>
      </c>
      <c r="N227" t="s">
        <v>124</v>
      </c>
      <c r="O227" t="s">
        <v>124</v>
      </c>
      <c r="P227" t="s">
        <v>124</v>
      </c>
    </row>
    <row r="228" spans="1:16" x14ac:dyDescent="0.3">
      <c r="A228">
        <v>225</v>
      </c>
      <c r="B228" t="s">
        <v>3</v>
      </c>
      <c r="C228" t="s">
        <v>85</v>
      </c>
      <c r="D228" t="s">
        <v>17</v>
      </c>
      <c r="E228">
        <v>4137</v>
      </c>
      <c r="F228">
        <v>60</v>
      </c>
      <c r="G228" s="6">
        <v>45151</v>
      </c>
      <c r="H228">
        <v>248220</v>
      </c>
      <c r="I228" t="s">
        <v>109</v>
      </c>
      <c r="J228">
        <v>8</v>
      </c>
      <c r="K228" t="s">
        <v>125</v>
      </c>
      <c r="L228">
        <v>3</v>
      </c>
      <c r="M228">
        <v>3</v>
      </c>
      <c r="N228" t="s">
        <v>124</v>
      </c>
      <c r="O228" t="s">
        <v>124</v>
      </c>
      <c r="P228" t="s">
        <v>124</v>
      </c>
    </row>
    <row r="229" spans="1:16" x14ac:dyDescent="0.3">
      <c r="A229">
        <v>226</v>
      </c>
      <c r="B229" t="s">
        <v>34</v>
      </c>
      <c r="C229" t="s">
        <v>84</v>
      </c>
      <c r="D229" t="s">
        <v>16</v>
      </c>
      <c r="E229">
        <v>2023</v>
      </c>
      <c r="F229">
        <v>78</v>
      </c>
      <c r="G229" s="6">
        <v>45152</v>
      </c>
      <c r="H229">
        <v>157794</v>
      </c>
      <c r="I229" t="s">
        <v>112</v>
      </c>
      <c r="J229">
        <v>8</v>
      </c>
      <c r="K229" t="s">
        <v>125</v>
      </c>
      <c r="L229">
        <v>3</v>
      </c>
      <c r="M229">
        <v>3</v>
      </c>
      <c r="N229" t="s">
        <v>124</v>
      </c>
      <c r="O229" t="s">
        <v>124</v>
      </c>
      <c r="P229" t="s">
        <v>124</v>
      </c>
    </row>
    <row r="230" spans="1:16" x14ac:dyDescent="0.3">
      <c r="A230">
        <v>227</v>
      </c>
      <c r="B230" t="s">
        <v>3</v>
      </c>
      <c r="C230" t="s">
        <v>38</v>
      </c>
      <c r="D230" t="s">
        <v>23</v>
      </c>
      <c r="E230">
        <v>9051</v>
      </c>
      <c r="F230">
        <v>57</v>
      </c>
      <c r="G230" s="6">
        <v>45153</v>
      </c>
      <c r="H230">
        <v>515907</v>
      </c>
      <c r="I230" t="s">
        <v>113</v>
      </c>
      <c r="J230">
        <v>8</v>
      </c>
      <c r="K230" t="s">
        <v>125</v>
      </c>
      <c r="L230">
        <v>3</v>
      </c>
      <c r="M230">
        <v>3</v>
      </c>
      <c r="N230" t="s">
        <v>124</v>
      </c>
      <c r="O230" t="s">
        <v>124</v>
      </c>
      <c r="P230" t="s">
        <v>124</v>
      </c>
    </row>
    <row r="231" spans="1:16" x14ac:dyDescent="0.3">
      <c r="A231">
        <v>228</v>
      </c>
      <c r="B231" t="s">
        <v>3</v>
      </c>
      <c r="C231" t="s">
        <v>83</v>
      </c>
      <c r="D231" t="s">
        <v>21</v>
      </c>
      <c r="E231">
        <v>2919</v>
      </c>
      <c r="F231">
        <v>45</v>
      </c>
      <c r="G231" s="6">
        <v>45154</v>
      </c>
      <c r="H231">
        <v>131355</v>
      </c>
      <c r="I231" t="s">
        <v>114</v>
      </c>
      <c r="J231">
        <v>8</v>
      </c>
      <c r="K231" t="s">
        <v>125</v>
      </c>
      <c r="L231">
        <v>3</v>
      </c>
      <c r="M231">
        <v>3</v>
      </c>
      <c r="N231" t="s">
        <v>124</v>
      </c>
      <c r="O231" t="s">
        <v>124</v>
      </c>
      <c r="P231" t="s">
        <v>124</v>
      </c>
    </row>
    <row r="232" spans="1:16" x14ac:dyDescent="0.3">
      <c r="A232">
        <v>229</v>
      </c>
      <c r="B232" t="s">
        <v>77</v>
      </c>
      <c r="C232" t="s">
        <v>85</v>
      </c>
      <c r="D232" t="s">
        <v>15</v>
      </c>
      <c r="E232">
        <v>5915</v>
      </c>
      <c r="F232">
        <v>3</v>
      </c>
      <c r="G232" s="6">
        <v>45155</v>
      </c>
      <c r="H232">
        <v>17745</v>
      </c>
      <c r="I232" t="s">
        <v>115</v>
      </c>
      <c r="J232">
        <v>8</v>
      </c>
      <c r="K232" t="s">
        <v>125</v>
      </c>
      <c r="L232">
        <v>3</v>
      </c>
      <c r="M232">
        <v>3</v>
      </c>
      <c r="N232" t="s">
        <v>124</v>
      </c>
      <c r="O232" t="s">
        <v>124</v>
      </c>
      <c r="P232" t="s">
        <v>124</v>
      </c>
    </row>
    <row r="233" spans="1:16" x14ac:dyDescent="0.3">
      <c r="A233">
        <v>230</v>
      </c>
      <c r="B233" t="s">
        <v>72</v>
      </c>
      <c r="C233" t="s">
        <v>84</v>
      </c>
      <c r="D233" t="s">
        <v>8</v>
      </c>
      <c r="E233">
        <v>2562</v>
      </c>
      <c r="F233">
        <v>6</v>
      </c>
      <c r="G233" s="6">
        <v>45156</v>
      </c>
      <c r="H233">
        <v>15372</v>
      </c>
      <c r="I233" t="s">
        <v>116</v>
      </c>
      <c r="J233">
        <v>8</v>
      </c>
      <c r="K233" t="s">
        <v>125</v>
      </c>
      <c r="L233">
        <v>3</v>
      </c>
      <c r="M233">
        <v>3</v>
      </c>
      <c r="N233" t="s">
        <v>124</v>
      </c>
      <c r="O233" t="s">
        <v>124</v>
      </c>
      <c r="P233" t="s">
        <v>124</v>
      </c>
    </row>
    <row r="234" spans="1:16" x14ac:dyDescent="0.3">
      <c r="A234">
        <v>231</v>
      </c>
      <c r="B234" t="s">
        <v>75</v>
      </c>
      <c r="C234" t="s">
        <v>83</v>
      </c>
      <c r="D234" t="s">
        <v>18</v>
      </c>
      <c r="E234">
        <v>8813</v>
      </c>
      <c r="F234">
        <v>21</v>
      </c>
      <c r="G234" s="6">
        <v>45157</v>
      </c>
      <c r="H234">
        <v>185073</v>
      </c>
      <c r="I234" t="s">
        <v>117</v>
      </c>
      <c r="J234">
        <v>8</v>
      </c>
      <c r="K234" t="s">
        <v>125</v>
      </c>
      <c r="L234">
        <v>3</v>
      </c>
      <c r="M234">
        <v>3</v>
      </c>
      <c r="N234" t="s">
        <v>124</v>
      </c>
      <c r="O234" t="s">
        <v>124</v>
      </c>
      <c r="P234" t="s">
        <v>124</v>
      </c>
    </row>
    <row r="235" spans="1:16" x14ac:dyDescent="0.3">
      <c r="A235">
        <v>232</v>
      </c>
      <c r="B235" t="s">
        <v>75</v>
      </c>
      <c r="C235" t="s">
        <v>38</v>
      </c>
      <c r="D235" t="s">
        <v>11</v>
      </c>
      <c r="E235">
        <v>6111</v>
      </c>
      <c r="F235">
        <v>3</v>
      </c>
      <c r="G235" s="6">
        <v>45158</v>
      </c>
      <c r="H235">
        <v>18333</v>
      </c>
      <c r="I235" t="s">
        <v>109</v>
      </c>
      <c r="J235">
        <v>8</v>
      </c>
      <c r="K235" t="s">
        <v>125</v>
      </c>
      <c r="L235">
        <v>3</v>
      </c>
      <c r="M235">
        <v>3</v>
      </c>
      <c r="N235" t="s">
        <v>124</v>
      </c>
      <c r="O235" t="s">
        <v>124</v>
      </c>
      <c r="P235" t="s">
        <v>124</v>
      </c>
    </row>
    <row r="236" spans="1:16" x14ac:dyDescent="0.3">
      <c r="A236">
        <v>233</v>
      </c>
      <c r="B236" t="s">
        <v>73</v>
      </c>
      <c r="C236" t="s">
        <v>87</v>
      </c>
      <c r="D236" t="s">
        <v>24</v>
      </c>
      <c r="E236">
        <v>3507</v>
      </c>
      <c r="F236">
        <v>288</v>
      </c>
      <c r="G236" s="6">
        <v>45159</v>
      </c>
      <c r="H236">
        <v>1010016</v>
      </c>
      <c r="I236" t="s">
        <v>112</v>
      </c>
      <c r="J236">
        <v>8</v>
      </c>
      <c r="K236" t="s">
        <v>125</v>
      </c>
      <c r="L236">
        <v>3</v>
      </c>
      <c r="M236">
        <v>3</v>
      </c>
      <c r="N236" t="s">
        <v>124</v>
      </c>
      <c r="O236" t="s">
        <v>124</v>
      </c>
      <c r="P236" t="s">
        <v>124</v>
      </c>
    </row>
    <row r="237" spans="1:16" x14ac:dyDescent="0.3">
      <c r="A237">
        <v>234</v>
      </c>
      <c r="B237" t="s">
        <v>74</v>
      </c>
      <c r="C237" t="s">
        <v>38</v>
      </c>
      <c r="D237" t="s">
        <v>6</v>
      </c>
      <c r="E237">
        <v>4319</v>
      </c>
      <c r="F237">
        <v>30</v>
      </c>
      <c r="G237" s="6">
        <v>45160</v>
      </c>
      <c r="H237">
        <v>129570</v>
      </c>
      <c r="I237" t="s">
        <v>113</v>
      </c>
      <c r="J237">
        <v>8</v>
      </c>
      <c r="K237" t="s">
        <v>125</v>
      </c>
      <c r="L237">
        <v>3</v>
      </c>
      <c r="M237">
        <v>3</v>
      </c>
      <c r="N237" t="s">
        <v>124</v>
      </c>
      <c r="O237" t="s">
        <v>124</v>
      </c>
      <c r="P237" t="s">
        <v>124</v>
      </c>
    </row>
    <row r="238" spans="1:16" x14ac:dyDescent="0.3">
      <c r="A238">
        <v>235</v>
      </c>
      <c r="B238" t="s">
        <v>76</v>
      </c>
      <c r="C238" t="s">
        <v>85</v>
      </c>
      <c r="D238" t="s">
        <v>19</v>
      </c>
      <c r="E238">
        <v>609</v>
      </c>
      <c r="F238">
        <v>87</v>
      </c>
      <c r="G238" s="6">
        <v>45161</v>
      </c>
      <c r="H238">
        <v>52983</v>
      </c>
      <c r="I238" t="s">
        <v>114</v>
      </c>
      <c r="J238">
        <v>8</v>
      </c>
      <c r="K238" t="s">
        <v>125</v>
      </c>
      <c r="L238">
        <v>3</v>
      </c>
      <c r="M238">
        <v>3</v>
      </c>
      <c r="N238" t="s">
        <v>124</v>
      </c>
      <c r="O238" t="s">
        <v>124</v>
      </c>
      <c r="P238" t="s">
        <v>124</v>
      </c>
    </row>
    <row r="239" spans="1:16" x14ac:dyDescent="0.3">
      <c r="A239">
        <v>236</v>
      </c>
      <c r="B239" t="s">
        <v>76</v>
      </c>
      <c r="C239" t="s">
        <v>86</v>
      </c>
      <c r="D239" t="s">
        <v>20</v>
      </c>
      <c r="E239">
        <v>6370</v>
      </c>
      <c r="F239">
        <v>30</v>
      </c>
      <c r="G239" s="6">
        <v>45162</v>
      </c>
      <c r="H239">
        <v>191100</v>
      </c>
      <c r="I239" t="s">
        <v>115</v>
      </c>
      <c r="J239">
        <v>8</v>
      </c>
      <c r="K239" t="s">
        <v>125</v>
      </c>
      <c r="L239">
        <v>3</v>
      </c>
      <c r="M239">
        <v>3</v>
      </c>
      <c r="N239" t="s">
        <v>124</v>
      </c>
      <c r="O239" t="s">
        <v>124</v>
      </c>
      <c r="P239" t="s">
        <v>124</v>
      </c>
    </row>
    <row r="240" spans="1:16" x14ac:dyDescent="0.3">
      <c r="A240">
        <v>237</v>
      </c>
      <c r="B240" t="s">
        <v>75</v>
      </c>
      <c r="C240" t="s">
        <v>85</v>
      </c>
      <c r="D240" t="s">
        <v>12</v>
      </c>
      <c r="E240">
        <v>5474</v>
      </c>
      <c r="F240">
        <v>168</v>
      </c>
      <c r="G240" s="6">
        <v>45163</v>
      </c>
      <c r="H240">
        <v>919632</v>
      </c>
      <c r="I240" t="s">
        <v>116</v>
      </c>
      <c r="J240">
        <v>8</v>
      </c>
      <c r="K240" t="s">
        <v>125</v>
      </c>
      <c r="L240">
        <v>3</v>
      </c>
      <c r="M240">
        <v>3</v>
      </c>
      <c r="N240" t="s">
        <v>124</v>
      </c>
      <c r="O240" t="s">
        <v>124</v>
      </c>
      <c r="P240" t="s">
        <v>124</v>
      </c>
    </row>
    <row r="241" spans="1:16" x14ac:dyDescent="0.3">
      <c r="A241">
        <v>238</v>
      </c>
      <c r="B241" t="s">
        <v>76</v>
      </c>
      <c r="C241" t="s">
        <v>38</v>
      </c>
      <c r="D241" t="s">
        <v>20</v>
      </c>
      <c r="E241">
        <v>3164</v>
      </c>
      <c r="F241">
        <v>306</v>
      </c>
      <c r="G241" s="6">
        <v>45164</v>
      </c>
      <c r="H241">
        <v>968184</v>
      </c>
      <c r="I241" t="s">
        <v>117</v>
      </c>
      <c r="J241">
        <v>8</v>
      </c>
      <c r="K241" t="s">
        <v>125</v>
      </c>
      <c r="L241">
        <v>3</v>
      </c>
      <c r="M241">
        <v>3</v>
      </c>
      <c r="N241" t="s">
        <v>124</v>
      </c>
      <c r="O241" t="s">
        <v>124</v>
      </c>
      <c r="P241" t="s">
        <v>124</v>
      </c>
    </row>
    <row r="242" spans="1:16" x14ac:dyDescent="0.3">
      <c r="A242">
        <v>239</v>
      </c>
      <c r="B242" t="s">
        <v>74</v>
      </c>
      <c r="C242" t="s">
        <v>84</v>
      </c>
      <c r="D242" t="s">
        <v>2</v>
      </c>
      <c r="E242">
        <v>1302</v>
      </c>
      <c r="F242">
        <v>402</v>
      </c>
      <c r="G242" s="6">
        <v>45165</v>
      </c>
      <c r="H242">
        <v>523404</v>
      </c>
      <c r="I242" t="s">
        <v>109</v>
      </c>
      <c r="J242">
        <v>8</v>
      </c>
      <c r="K242" t="s">
        <v>125</v>
      </c>
      <c r="L242">
        <v>3</v>
      </c>
      <c r="M242">
        <v>3</v>
      </c>
      <c r="N242" t="s">
        <v>124</v>
      </c>
      <c r="O242" t="s">
        <v>124</v>
      </c>
      <c r="P242" t="s">
        <v>124</v>
      </c>
    </row>
    <row r="243" spans="1:16" x14ac:dyDescent="0.3">
      <c r="A243">
        <v>240</v>
      </c>
      <c r="B243" t="s">
        <v>34</v>
      </c>
      <c r="C243" t="s">
        <v>83</v>
      </c>
      <c r="D243" t="s">
        <v>21</v>
      </c>
      <c r="E243">
        <v>7308</v>
      </c>
      <c r="F243">
        <v>327</v>
      </c>
      <c r="G243" s="6">
        <v>45166</v>
      </c>
      <c r="H243">
        <v>2389716</v>
      </c>
      <c r="I243" t="s">
        <v>112</v>
      </c>
      <c r="J243">
        <v>8</v>
      </c>
      <c r="K243" t="s">
        <v>125</v>
      </c>
      <c r="L243">
        <v>3</v>
      </c>
      <c r="M243">
        <v>3</v>
      </c>
      <c r="N243" t="s">
        <v>124</v>
      </c>
      <c r="O243" t="s">
        <v>124</v>
      </c>
      <c r="P243" t="s">
        <v>124</v>
      </c>
    </row>
    <row r="244" spans="1:16" x14ac:dyDescent="0.3">
      <c r="A244">
        <v>241</v>
      </c>
      <c r="B244" t="s">
        <v>76</v>
      </c>
      <c r="C244" t="s">
        <v>83</v>
      </c>
      <c r="D244" t="s">
        <v>20</v>
      </c>
      <c r="E244">
        <v>6132</v>
      </c>
      <c r="F244">
        <v>93</v>
      </c>
      <c r="G244" s="6">
        <v>45167</v>
      </c>
      <c r="H244">
        <v>570276</v>
      </c>
      <c r="I244" t="s">
        <v>113</v>
      </c>
      <c r="J244">
        <v>8</v>
      </c>
      <c r="K244" t="s">
        <v>125</v>
      </c>
      <c r="L244">
        <v>3</v>
      </c>
      <c r="M244">
        <v>3</v>
      </c>
      <c r="N244" t="s">
        <v>124</v>
      </c>
      <c r="O244" t="s">
        <v>124</v>
      </c>
      <c r="P244" t="s">
        <v>124</v>
      </c>
    </row>
    <row r="245" spans="1:16" x14ac:dyDescent="0.3">
      <c r="A245">
        <v>242</v>
      </c>
      <c r="B245" t="s">
        <v>72</v>
      </c>
      <c r="C245" t="s">
        <v>84</v>
      </c>
      <c r="D245" t="s">
        <v>7</v>
      </c>
      <c r="E245">
        <v>3472</v>
      </c>
      <c r="F245">
        <v>96</v>
      </c>
      <c r="G245" s="6">
        <v>45168</v>
      </c>
      <c r="H245">
        <v>333312</v>
      </c>
      <c r="I245" t="s">
        <v>114</v>
      </c>
      <c r="J245">
        <v>8</v>
      </c>
      <c r="K245" t="s">
        <v>125</v>
      </c>
      <c r="L245">
        <v>3</v>
      </c>
      <c r="M245">
        <v>3</v>
      </c>
      <c r="N245" t="s">
        <v>124</v>
      </c>
      <c r="O245" t="s">
        <v>124</v>
      </c>
      <c r="P245" t="s">
        <v>124</v>
      </c>
    </row>
    <row r="246" spans="1:16" x14ac:dyDescent="0.3">
      <c r="A246">
        <v>243</v>
      </c>
      <c r="B246" t="s">
        <v>73</v>
      </c>
      <c r="C246" t="s">
        <v>86</v>
      </c>
      <c r="D246" t="s">
        <v>11</v>
      </c>
      <c r="E246">
        <v>9660</v>
      </c>
      <c r="F246">
        <v>27</v>
      </c>
      <c r="G246" s="6">
        <v>45169</v>
      </c>
      <c r="H246">
        <v>260820</v>
      </c>
      <c r="I246" t="s">
        <v>115</v>
      </c>
      <c r="J246">
        <v>8</v>
      </c>
      <c r="K246" t="s">
        <v>125</v>
      </c>
      <c r="L246">
        <v>3</v>
      </c>
      <c r="M246">
        <v>3</v>
      </c>
      <c r="N246" t="s">
        <v>124</v>
      </c>
      <c r="O246" t="s">
        <v>124</v>
      </c>
      <c r="P246" t="s">
        <v>124</v>
      </c>
    </row>
    <row r="247" spans="1:16" x14ac:dyDescent="0.3">
      <c r="A247">
        <v>244</v>
      </c>
      <c r="B247" t="s">
        <v>3</v>
      </c>
      <c r="C247" t="s">
        <v>85</v>
      </c>
      <c r="D247" t="s">
        <v>19</v>
      </c>
      <c r="E247">
        <v>2436</v>
      </c>
      <c r="F247">
        <v>99</v>
      </c>
      <c r="G247" s="6">
        <v>45170</v>
      </c>
      <c r="H247">
        <v>241164</v>
      </c>
      <c r="I247" t="s">
        <v>116</v>
      </c>
      <c r="J247">
        <v>9</v>
      </c>
      <c r="K247" t="s">
        <v>126</v>
      </c>
      <c r="L247">
        <v>3</v>
      </c>
      <c r="M247">
        <v>3</v>
      </c>
      <c r="N247" t="s">
        <v>124</v>
      </c>
      <c r="O247" t="s">
        <v>124</v>
      </c>
      <c r="P247" t="s">
        <v>124</v>
      </c>
    </row>
    <row r="248" spans="1:16" x14ac:dyDescent="0.3">
      <c r="A248">
        <v>245</v>
      </c>
      <c r="B248" t="s">
        <v>3</v>
      </c>
      <c r="C248" t="s">
        <v>85</v>
      </c>
      <c r="D248" t="s">
        <v>26</v>
      </c>
      <c r="E248">
        <v>9506</v>
      </c>
      <c r="F248">
        <v>87</v>
      </c>
      <c r="G248" s="6">
        <v>45171</v>
      </c>
      <c r="H248">
        <v>827022</v>
      </c>
      <c r="I248" t="s">
        <v>117</v>
      </c>
      <c r="J248">
        <v>9</v>
      </c>
      <c r="K248" t="s">
        <v>126</v>
      </c>
      <c r="L248">
        <v>3</v>
      </c>
      <c r="M248">
        <v>3</v>
      </c>
      <c r="N248" t="s">
        <v>124</v>
      </c>
      <c r="O248" t="s">
        <v>124</v>
      </c>
      <c r="P248" t="s">
        <v>124</v>
      </c>
    </row>
    <row r="249" spans="1:16" x14ac:dyDescent="0.3">
      <c r="A249">
        <v>246</v>
      </c>
      <c r="B249" t="s">
        <v>72</v>
      </c>
      <c r="C249" t="s">
        <v>83</v>
      </c>
      <c r="D249" t="s">
        <v>14</v>
      </c>
      <c r="E249">
        <v>245</v>
      </c>
      <c r="F249">
        <v>288</v>
      </c>
      <c r="G249" s="6">
        <v>45172</v>
      </c>
      <c r="H249">
        <v>70560</v>
      </c>
      <c r="I249" t="s">
        <v>109</v>
      </c>
      <c r="J249">
        <v>9</v>
      </c>
      <c r="K249" t="s">
        <v>126</v>
      </c>
      <c r="L249">
        <v>3</v>
      </c>
      <c r="M249">
        <v>3</v>
      </c>
      <c r="N249" t="s">
        <v>124</v>
      </c>
      <c r="O249" t="s">
        <v>124</v>
      </c>
      <c r="P249" t="s">
        <v>124</v>
      </c>
    </row>
    <row r="250" spans="1:16" x14ac:dyDescent="0.3">
      <c r="A250">
        <v>247</v>
      </c>
      <c r="B250" t="s">
        <v>73</v>
      </c>
      <c r="C250" t="s">
        <v>84</v>
      </c>
      <c r="D250" t="s">
        <v>13</v>
      </c>
      <c r="E250">
        <v>2702</v>
      </c>
      <c r="F250">
        <v>363</v>
      </c>
      <c r="G250" s="6">
        <v>45173</v>
      </c>
      <c r="H250">
        <v>980826</v>
      </c>
      <c r="I250" t="s">
        <v>112</v>
      </c>
      <c r="J250">
        <v>9</v>
      </c>
      <c r="K250" t="s">
        <v>126</v>
      </c>
      <c r="L250">
        <v>3</v>
      </c>
      <c r="M250">
        <v>3</v>
      </c>
      <c r="N250" t="s">
        <v>124</v>
      </c>
      <c r="O250" t="s">
        <v>124</v>
      </c>
      <c r="P250" t="s">
        <v>124</v>
      </c>
    </row>
    <row r="251" spans="1:16" x14ac:dyDescent="0.3">
      <c r="A251">
        <v>248</v>
      </c>
      <c r="B251" t="s">
        <v>72</v>
      </c>
      <c r="C251" t="s">
        <v>87</v>
      </c>
      <c r="D251" t="s">
        <v>10</v>
      </c>
      <c r="E251">
        <v>700</v>
      </c>
      <c r="F251">
        <v>87</v>
      </c>
      <c r="G251" s="6">
        <v>45174</v>
      </c>
      <c r="H251">
        <v>60900</v>
      </c>
      <c r="I251" t="s">
        <v>113</v>
      </c>
      <c r="J251">
        <v>9</v>
      </c>
      <c r="K251" t="s">
        <v>126</v>
      </c>
      <c r="L251">
        <v>3</v>
      </c>
      <c r="M251">
        <v>3</v>
      </c>
      <c r="N251" t="s">
        <v>124</v>
      </c>
      <c r="O251" t="s">
        <v>124</v>
      </c>
      <c r="P251" t="s">
        <v>124</v>
      </c>
    </row>
    <row r="252" spans="1:16" x14ac:dyDescent="0.3">
      <c r="A252">
        <v>249</v>
      </c>
      <c r="B252" t="s">
        <v>74</v>
      </c>
      <c r="C252" t="s">
        <v>87</v>
      </c>
      <c r="D252" t="s">
        <v>10</v>
      </c>
      <c r="E252">
        <v>3759</v>
      </c>
      <c r="F252">
        <v>150</v>
      </c>
      <c r="G252" s="6">
        <v>45175</v>
      </c>
      <c r="H252">
        <v>563850</v>
      </c>
      <c r="I252" t="s">
        <v>114</v>
      </c>
      <c r="J252">
        <v>9</v>
      </c>
      <c r="K252" t="s">
        <v>126</v>
      </c>
      <c r="L252">
        <v>3</v>
      </c>
      <c r="M252">
        <v>3</v>
      </c>
      <c r="N252" t="s">
        <v>124</v>
      </c>
      <c r="O252" t="s">
        <v>124</v>
      </c>
      <c r="P252" t="s">
        <v>124</v>
      </c>
    </row>
    <row r="253" spans="1:16" x14ac:dyDescent="0.3">
      <c r="A253">
        <v>250</v>
      </c>
      <c r="B253" t="s">
        <v>28</v>
      </c>
      <c r="C253" t="s">
        <v>84</v>
      </c>
      <c r="D253" t="s">
        <v>10</v>
      </c>
      <c r="E253">
        <v>1589</v>
      </c>
      <c r="F253">
        <v>303</v>
      </c>
      <c r="G253" s="6">
        <v>45176</v>
      </c>
      <c r="H253">
        <v>481467</v>
      </c>
      <c r="I253" t="s">
        <v>115</v>
      </c>
      <c r="J253">
        <v>9</v>
      </c>
      <c r="K253" t="s">
        <v>126</v>
      </c>
      <c r="L253">
        <v>3</v>
      </c>
      <c r="M253">
        <v>3</v>
      </c>
      <c r="N253" t="s">
        <v>124</v>
      </c>
      <c r="O253" t="s">
        <v>124</v>
      </c>
      <c r="P253" t="s">
        <v>124</v>
      </c>
    </row>
    <row r="254" spans="1:16" x14ac:dyDescent="0.3">
      <c r="A254">
        <v>251</v>
      </c>
      <c r="B254" t="s">
        <v>78</v>
      </c>
      <c r="C254" t="s">
        <v>84</v>
      </c>
      <c r="D254" t="s">
        <v>21</v>
      </c>
      <c r="E254">
        <v>5194</v>
      </c>
      <c r="F254">
        <v>288</v>
      </c>
      <c r="G254" s="6">
        <v>45177</v>
      </c>
      <c r="H254">
        <v>1495872</v>
      </c>
      <c r="I254" t="s">
        <v>116</v>
      </c>
      <c r="J254">
        <v>9</v>
      </c>
      <c r="K254" t="s">
        <v>126</v>
      </c>
      <c r="L254">
        <v>3</v>
      </c>
      <c r="M254">
        <v>3</v>
      </c>
      <c r="N254" t="s">
        <v>124</v>
      </c>
      <c r="O254" t="s">
        <v>124</v>
      </c>
      <c r="P254" t="s">
        <v>124</v>
      </c>
    </row>
    <row r="255" spans="1:16" x14ac:dyDescent="0.3">
      <c r="A255">
        <v>252</v>
      </c>
      <c r="B255" t="s">
        <v>72</v>
      </c>
      <c r="C255" t="s">
        <v>38</v>
      </c>
      <c r="D255" t="s">
        <v>6</v>
      </c>
      <c r="E255">
        <v>945</v>
      </c>
      <c r="F255">
        <v>75</v>
      </c>
      <c r="G255" s="6">
        <v>45178</v>
      </c>
      <c r="H255">
        <v>70875</v>
      </c>
      <c r="I255" t="s">
        <v>117</v>
      </c>
      <c r="J255">
        <v>9</v>
      </c>
      <c r="K255" t="s">
        <v>126</v>
      </c>
      <c r="L255">
        <v>3</v>
      </c>
      <c r="M255">
        <v>3</v>
      </c>
      <c r="N255" t="s">
        <v>124</v>
      </c>
      <c r="O255" t="s">
        <v>124</v>
      </c>
      <c r="P255" t="s">
        <v>124</v>
      </c>
    </row>
    <row r="256" spans="1:16" x14ac:dyDescent="0.3">
      <c r="A256">
        <v>253</v>
      </c>
      <c r="B256" t="s">
        <v>76</v>
      </c>
      <c r="C256" t="s">
        <v>85</v>
      </c>
      <c r="D256" t="s">
        <v>24</v>
      </c>
      <c r="E256">
        <v>1988</v>
      </c>
      <c r="F256">
        <v>39</v>
      </c>
      <c r="G256" s="6">
        <v>45179</v>
      </c>
      <c r="H256">
        <v>77532</v>
      </c>
      <c r="I256" t="s">
        <v>109</v>
      </c>
      <c r="J256">
        <v>9</v>
      </c>
      <c r="K256" t="s">
        <v>126</v>
      </c>
      <c r="L256">
        <v>3</v>
      </c>
      <c r="M256">
        <v>3</v>
      </c>
      <c r="N256" t="s">
        <v>124</v>
      </c>
      <c r="O256" t="s">
        <v>124</v>
      </c>
      <c r="P256" t="s">
        <v>124</v>
      </c>
    </row>
    <row r="257" spans="1:16" x14ac:dyDescent="0.3">
      <c r="A257">
        <v>254</v>
      </c>
      <c r="B257" t="s">
        <v>74</v>
      </c>
      <c r="C257" t="s">
        <v>87</v>
      </c>
      <c r="D257" t="s">
        <v>25</v>
      </c>
      <c r="E257">
        <v>6734</v>
      </c>
      <c r="F257">
        <v>123</v>
      </c>
      <c r="G257" s="6">
        <v>45180</v>
      </c>
      <c r="H257">
        <v>828282</v>
      </c>
      <c r="I257" t="s">
        <v>112</v>
      </c>
      <c r="J257">
        <v>9</v>
      </c>
      <c r="K257" t="s">
        <v>126</v>
      </c>
      <c r="L257">
        <v>3</v>
      </c>
      <c r="M257">
        <v>3</v>
      </c>
      <c r="N257" t="s">
        <v>124</v>
      </c>
      <c r="O257" t="s">
        <v>124</v>
      </c>
      <c r="P257" t="s">
        <v>124</v>
      </c>
    </row>
    <row r="258" spans="1:16" x14ac:dyDescent="0.3">
      <c r="A258">
        <v>255</v>
      </c>
      <c r="B258" t="s">
        <v>76</v>
      </c>
      <c r="C258" t="s">
        <v>38</v>
      </c>
      <c r="D258" t="s">
        <v>2</v>
      </c>
      <c r="E258">
        <v>217</v>
      </c>
      <c r="F258">
        <v>36</v>
      </c>
      <c r="G258" s="6">
        <v>45181</v>
      </c>
      <c r="H258">
        <v>7812</v>
      </c>
      <c r="I258" t="s">
        <v>113</v>
      </c>
      <c r="J258">
        <v>9</v>
      </c>
      <c r="K258" t="s">
        <v>126</v>
      </c>
      <c r="L258">
        <v>3</v>
      </c>
      <c r="M258">
        <v>3</v>
      </c>
      <c r="N258" t="s">
        <v>124</v>
      </c>
      <c r="O258" t="s">
        <v>124</v>
      </c>
      <c r="P258" t="s">
        <v>124</v>
      </c>
    </row>
    <row r="259" spans="1:16" x14ac:dyDescent="0.3">
      <c r="A259">
        <v>256</v>
      </c>
      <c r="B259" t="s">
        <v>75</v>
      </c>
      <c r="C259" t="s">
        <v>87</v>
      </c>
      <c r="D259" t="s">
        <v>15</v>
      </c>
      <c r="E259">
        <v>6279</v>
      </c>
      <c r="F259">
        <v>237</v>
      </c>
      <c r="G259" s="6">
        <v>45182</v>
      </c>
      <c r="H259">
        <v>1488123</v>
      </c>
      <c r="I259" t="s">
        <v>114</v>
      </c>
      <c r="J259">
        <v>9</v>
      </c>
      <c r="K259" t="s">
        <v>126</v>
      </c>
      <c r="L259">
        <v>3</v>
      </c>
      <c r="M259">
        <v>3</v>
      </c>
      <c r="N259" t="s">
        <v>124</v>
      </c>
      <c r="O259" t="s">
        <v>124</v>
      </c>
      <c r="P259" t="s">
        <v>124</v>
      </c>
    </row>
    <row r="260" spans="1:16" x14ac:dyDescent="0.3">
      <c r="A260">
        <v>257</v>
      </c>
      <c r="B260" t="s">
        <v>76</v>
      </c>
      <c r="C260" t="s">
        <v>38</v>
      </c>
      <c r="D260" t="s">
        <v>6</v>
      </c>
      <c r="E260">
        <v>4424</v>
      </c>
      <c r="F260">
        <v>201</v>
      </c>
      <c r="G260" s="6">
        <v>45183</v>
      </c>
      <c r="H260">
        <v>889224</v>
      </c>
      <c r="I260" t="s">
        <v>115</v>
      </c>
      <c r="J260">
        <v>9</v>
      </c>
      <c r="K260" t="s">
        <v>126</v>
      </c>
      <c r="L260">
        <v>3</v>
      </c>
      <c r="M260">
        <v>3</v>
      </c>
      <c r="N260" t="s">
        <v>124</v>
      </c>
      <c r="O260" t="s">
        <v>124</v>
      </c>
      <c r="P260" t="s">
        <v>124</v>
      </c>
    </row>
    <row r="261" spans="1:16" x14ac:dyDescent="0.3">
      <c r="A261">
        <v>258</v>
      </c>
      <c r="B261" t="s">
        <v>28</v>
      </c>
      <c r="C261" t="s">
        <v>38</v>
      </c>
      <c r="D261" t="s">
        <v>10</v>
      </c>
      <c r="E261">
        <v>189</v>
      </c>
      <c r="F261">
        <v>48</v>
      </c>
      <c r="G261" s="6">
        <v>45184</v>
      </c>
      <c r="H261">
        <v>9072</v>
      </c>
      <c r="I261" t="s">
        <v>116</v>
      </c>
      <c r="J261">
        <v>9</v>
      </c>
      <c r="K261" t="s">
        <v>126</v>
      </c>
      <c r="L261">
        <v>3</v>
      </c>
      <c r="M261">
        <v>3</v>
      </c>
      <c r="N261" t="s">
        <v>124</v>
      </c>
      <c r="O261" t="s">
        <v>124</v>
      </c>
      <c r="P261" t="s">
        <v>124</v>
      </c>
    </row>
    <row r="262" spans="1:16" x14ac:dyDescent="0.3">
      <c r="A262">
        <v>259</v>
      </c>
      <c r="B262" t="s">
        <v>75</v>
      </c>
      <c r="C262" t="s">
        <v>84</v>
      </c>
      <c r="D262" t="s">
        <v>15</v>
      </c>
      <c r="E262">
        <v>490</v>
      </c>
      <c r="F262">
        <v>84</v>
      </c>
      <c r="G262" s="6">
        <v>45185</v>
      </c>
      <c r="H262">
        <v>41160</v>
      </c>
      <c r="I262" t="s">
        <v>117</v>
      </c>
      <c r="J262">
        <v>9</v>
      </c>
      <c r="K262" t="s">
        <v>126</v>
      </c>
      <c r="L262">
        <v>3</v>
      </c>
      <c r="M262">
        <v>3</v>
      </c>
      <c r="N262" t="s">
        <v>124</v>
      </c>
      <c r="O262" t="s">
        <v>124</v>
      </c>
      <c r="P262" t="s">
        <v>124</v>
      </c>
    </row>
    <row r="263" spans="1:16" x14ac:dyDescent="0.3">
      <c r="A263">
        <v>260</v>
      </c>
      <c r="B263" t="s">
        <v>73</v>
      </c>
      <c r="C263" t="s">
        <v>83</v>
      </c>
      <c r="D263" t="s">
        <v>14</v>
      </c>
      <c r="E263">
        <v>434</v>
      </c>
      <c r="F263">
        <v>87</v>
      </c>
      <c r="G263" s="6">
        <v>45186</v>
      </c>
      <c r="H263">
        <v>37758</v>
      </c>
      <c r="I263" t="s">
        <v>109</v>
      </c>
      <c r="J263">
        <v>9</v>
      </c>
      <c r="K263" t="s">
        <v>126</v>
      </c>
      <c r="L263">
        <v>3</v>
      </c>
      <c r="M263">
        <v>3</v>
      </c>
      <c r="N263" t="s">
        <v>124</v>
      </c>
      <c r="O263" t="s">
        <v>124</v>
      </c>
      <c r="P263" t="s">
        <v>124</v>
      </c>
    </row>
    <row r="264" spans="1:16" x14ac:dyDescent="0.3">
      <c r="A264">
        <v>261</v>
      </c>
      <c r="B264" t="s">
        <v>78</v>
      </c>
      <c r="C264" t="s">
        <v>85</v>
      </c>
      <c r="D264" t="s">
        <v>23</v>
      </c>
      <c r="E264">
        <v>10129</v>
      </c>
      <c r="F264">
        <v>312</v>
      </c>
      <c r="G264" s="6">
        <v>45187</v>
      </c>
      <c r="H264">
        <v>3160248</v>
      </c>
      <c r="I264" t="s">
        <v>112</v>
      </c>
      <c r="J264">
        <v>9</v>
      </c>
      <c r="K264" t="s">
        <v>126</v>
      </c>
      <c r="L264">
        <v>3</v>
      </c>
      <c r="M264">
        <v>3</v>
      </c>
      <c r="N264" t="s">
        <v>124</v>
      </c>
      <c r="O264" t="s">
        <v>124</v>
      </c>
      <c r="P264" t="s">
        <v>124</v>
      </c>
    </row>
    <row r="265" spans="1:16" x14ac:dyDescent="0.3">
      <c r="A265">
        <v>262</v>
      </c>
      <c r="B265" t="s">
        <v>34</v>
      </c>
      <c r="C265" t="s">
        <v>86</v>
      </c>
      <c r="D265" t="s">
        <v>21</v>
      </c>
      <c r="E265">
        <v>1652</v>
      </c>
      <c r="F265">
        <v>102</v>
      </c>
      <c r="G265" s="6">
        <v>45188</v>
      </c>
      <c r="H265">
        <v>168504</v>
      </c>
      <c r="I265" t="s">
        <v>113</v>
      </c>
      <c r="J265">
        <v>9</v>
      </c>
      <c r="K265" t="s">
        <v>126</v>
      </c>
      <c r="L265">
        <v>3</v>
      </c>
      <c r="M265">
        <v>3</v>
      </c>
      <c r="N265" t="s">
        <v>124</v>
      </c>
      <c r="O265" t="s">
        <v>124</v>
      </c>
      <c r="P265" t="s">
        <v>124</v>
      </c>
    </row>
    <row r="266" spans="1:16" x14ac:dyDescent="0.3">
      <c r="A266">
        <v>263</v>
      </c>
      <c r="B266" t="s">
        <v>73</v>
      </c>
      <c r="C266" t="s">
        <v>85</v>
      </c>
      <c r="D266" t="s">
        <v>14</v>
      </c>
      <c r="E266">
        <v>6433</v>
      </c>
      <c r="F266">
        <v>78</v>
      </c>
      <c r="G266" s="6">
        <v>45189</v>
      </c>
      <c r="H266">
        <v>501774</v>
      </c>
      <c r="I266" t="s">
        <v>114</v>
      </c>
      <c r="J266">
        <v>9</v>
      </c>
      <c r="K266" t="s">
        <v>126</v>
      </c>
      <c r="L266">
        <v>3</v>
      </c>
      <c r="M266">
        <v>3</v>
      </c>
      <c r="N266" t="s">
        <v>124</v>
      </c>
      <c r="O266" t="s">
        <v>124</v>
      </c>
      <c r="P266" t="s">
        <v>124</v>
      </c>
    </row>
    <row r="267" spans="1:16" x14ac:dyDescent="0.3">
      <c r="A267">
        <v>264</v>
      </c>
      <c r="B267" t="s">
        <v>34</v>
      </c>
      <c r="C267" t="s">
        <v>87</v>
      </c>
      <c r="D267" t="s">
        <v>16</v>
      </c>
      <c r="E267">
        <v>2212</v>
      </c>
      <c r="F267">
        <v>117</v>
      </c>
      <c r="G267" s="6">
        <v>45190</v>
      </c>
      <c r="H267">
        <v>258804</v>
      </c>
      <c r="I267" t="s">
        <v>115</v>
      </c>
      <c r="J267">
        <v>9</v>
      </c>
      <c r="K267" t="s">
        <v>126</v>
      </c>
      <c r="L267">
        <v>3</v>
      </c>
      <c r="M267">
        <v>3</v>
      </c>
      <c r="N267" t="s">
        <v>124</v>
      </c>
      <c r="O267" t="s">
        <v>124</v>
      </c>
      <c r="P267" t="s">
        <v>124</v>
      </c>
    </row>
    <row r="268" spans="1:16" x14ac:dyDescent="0.3">
      <c r="A268">
        <v>265</v>
      </c>
      <c r="B268" t="s">
        <v>77</v>
      </c>
      <c r="C268" t="s">
        <v>84</v>
      </c>
      <c r="D268" t="s">
        <v>12</v>
      </c>
      <c r="E268">
        <v>609</v>
      </c>
      <c r="F268">
        <v>99</v>
      </c>
      <c r="G268" s="6">
        <v>45191</v>
      </c>
      <c r="H268">
        <v>60291</v>
      </c>
      <c r="I268" t="s">
        <v>116</v>
      </c>
      <c r="J268">
        <v>9</v>
      </c>
      <c r="K268" t="s">
        <v>126</v>
      </c>
      <c r="L268">
        <v>3</v>
      </c>
      <c r="M268">
        <v>3</v>
      </c>
      <c r="N268" t="s">
        <v>124</v>
      </c>
      <c r="O268" t="s">
        <v>124</v>
      </c>
      <c r="P268" t="s">
        <v>124</v>
      </c>
    </row>
    <row r="269" spans="1:16" x14ac:dyDescent="0.3">
      <c r="A269">
        <v>266</v>
      </c>
      <c r="B269" t="s">
        <v>76</v>
      </c>
      <c r="C269" t="s">
        <v>84</v>
      </c>
      <c r="D269" t="s">
        <v>17</v>
      </c>
      <c r="E269">
        <v>1638</v>
      </c>
      <c r="F269">
        <v>48</v>
      </c>
      <c r="G269" s="6">
        <v>45192</v>
      </c>
      <c r="H269">
        <v>78624</v>
      </c>
      <c r="I269" t="s">
        <v>117</v>
      </c>
      <c r="J269">
        <v>9</v>
      </c>
      <c r="K269" t="s">
        <v>126</v>
      </c>
      <c r="L269">
        <v>3</v>
      </c>
      <c r="M269">
        <v>3</v>
      </c>
      <c r="N269" t="s">
        <v>124</v>
      </c>
      <c r="O269" t="s">
        <v>124</v>
      </c>
      <c r="P269" t="s">
        <v>124</v>
      </c>
    </row>
    <row r="270" spans="1:16" x14ac:dyDescent="0.3">
      <c r="A270">
        <v>267</v>
      </c>
      <c r="B270" t="s">
        <v>78</v>
      </c>
      <c r="C270" t="s">
        <v>87</v>
      </c>
      <c r="D270" t="s">
        <v>8</v>
      </c>
      <c r="E270">
        <v>3829</v>
      </c>
      <c r="F270">
        <v>24</v>
      </c>
      <c r="G270" s="6">
        <v>45193</v>
      </c>
      <c r="H270">
        <v>91896</v>
      </c>
      <c r="I270" t="s">
        <v>109</v>
      </c>
      <c r="J270">
        <v>9</v>
      </c>
      <c r="K270" t="s">
        <v>126</v>
      </c>
      <c r="L270">
        <v>3</v>
      </c>
      <c r="M270">
        <v>3</v>
      </c>
      <c r="N270" t="s">
        <v>124</v>
      </c>
      <c r="O270" t="s">
        <v>124</v>
      </c>
      <c r="P270" t="s">
        <v>124</v>
      </c>
    </row>
    <row r="271" spans="1:16" x14ac:dyDescent="0.3">
      <c r="A271">
        <v>268</v>
      </c>
      <c r="B271" t="s">
        <v>76</v>
      </c>
      <c r="C271" t="s">
        <v>86</v>
      </c>
      <c r="D271" t="s">
        <v>8</v>
      </c>
      <c r="E271">
        <v>5775</v>
      </c>
      <c r="F271">
        <v>42</v>
      </c>
      <c r="G271" s="6">
        <v>45194</v>
      </c>
      <c r="H271">
        <v>242550</v>
      </c>
      <c r="I271" t="s">
        <v>112</v>
      </c>
      <c r="J271">
        <v>9</v>
      </c>
      <c r="K271" t="s">
        <v>126</v>
      </c>
      <c r="L271">
        <v>3</v>
      </c>
      <c r="M271">
        <v>3</v>
      </c>
      <c r="N271" t="s">
        <v>124</v>
      </c>
      <c r="O271" t="s">
        <v>124</v>
      </c>
      <c r="P271" t="s">
        <v>124</v>
      </c>
    </row>
    <row r="272" spans="1:16" x14ac:dyDescent="0.3">
      <c r="A272">
        <v>269</v>
      </c>
      <c r="B272" t="s">
        <v>74</v>
      </c>
      <c r="C272" t="s">
        <v>84</v>
      </c>
      <c r="D272" t="s">
        <v>13</v>
      </c>
      <c r="E272">
        <v>1071</v>
      </c>
      <c r="F272">
        <v>270</v>
      </c>
      <c r="G272" s="6">
        <v>45195</v>
      </c>
      <c r="H272">
        <v>289170</v>
      </c>
      <c r="I272" t="s">
        <v>113</v>
      </c>
      <c r="J272">
        <v>9</v>
      </c>
      <c r="K272" t="s">
        <v>126</v>
      </c>
      <c r="L272">
        <v>3</v>
      </c>
      <c r="M272">
        <v>3</v>
      </c>
      <c r="N272" t="s">
        <v>124</v>
      </c>
      <c r="O272" t="s">
        <v>124</v>
      </c>
      <c r="P272" t="s">
        <v>124</v>
      </c>
    </row>
    <row r="273" spans="1:16" x14ac:dyDescent="0.3">
      <c r="A273">
        <v>270</v>
      </c>
      <c r="B273" t="s">
        <v>73</v>
      </c>
      <c r="C273" t="s">
        <v>38</v>
      </c>
      <c r="D273" t="s">
        <v>16</v>
      </c>
      <c r="E273">
        <v>5019</v>
      </c>
      <c r="F273">
        <v>150</v>
      </c>
      <c r="G273" s="6">
        <v>45196</v>
      </c>
      <c r="H273">
        <v>752850</v>
      </c>
      <c r="I273" t="s">
        <v>114</v>
      </c>
      <c r="J273">
        <v>9</v>
      </c>
      <c r="K273" t="s">
        <v>126</v>
      </c>
      <c r="L273">
        <v>3</v>
      </c>
      <c r="M273">
        <v>3</v>
      </c>
      <c r="N273" t="s">
        <v>124</v>
      </c>
      <c r="O273" t="s">
        <v>124</v>
      </c>
      <c r="P273" t="s">
        <v>124</v>
      </c>
    </row>
    <row r="274" spans="1:16" x14ac:dyDescent="0.3">
      <c r="A274">
        <v>271</v>
      </c>
      <c r="B274" t="s">
        <v>28</v>
      </c>
      <c r="C274" t="s">
        <v>83</v>
      </c>
      <c r="D274" t="s">
        <v>8</v>
      </c>
      <c r="E274">
        <v>2863</v>
      </c>
      <c r="F274">
        <v>42</v>
      </c>
      <c r="G274" s="6">
        <v>45197</v>
      </c>
      <c r="H274">
        <v>120246</v>
      </c>
      <c r="I274" t="s">
        <v>115</v>
      </c>
      <c r="J274">
        <v>9</v>
      </c>
      <c r="K274" t="s">
        <v>126</v>
      </c>
      <c r="L274">
        <v>3</v>
      </c>
      <c r="M274">
        <v>3</v>
      </c>
      <c r="N274" t="s">
        <v>124</v>
      </c>
      <c r="O274" t="s">
        <v>124</v>
      </c>
      <c r="P274" t="s">
        <v>124</v>
      </c>
    </row>
    <row r="275" spans="1:16" x14ac:dyDescent="0.3">
      <c r="A275">
        <v>272</v>
      </c>
      <c r="B275" t="s">
        <v>76</v>
      </c>
      <c r="C275" t="s">
        <v>84</v>
      </c>
      <c r="D275" t="s">
        <v>22</v>
      </c>
      <c r="E275">
        <v>1617</v>
      </c>
      <c r="F275">
        <v>126</v>
      </c>
      <c r="G275" s="6">
        <v>45198</v>
      </c>
      <c r="H275">
        <v>203742</v>
      </c>
      <c r="I275" t="s">
        <v>116</v>
      </c>
      <c r="J275">
        <v>9</v>
      </c>
      <c r="K275" t="s">
        <v>126</v>
      </c>
      <c r="L275">
        <v>3</v>
      </c>
      <c r="M275">
        <v>3</v>
      </c>
      <c r="N275" t="s">
        <v>124</v>
      </c>
      <c r="O275" t="s">
        <v>124</v>
      </c>
      <c r="P275" t="s">
        <v>124</v>
      </c>
    </row>
    <row r="276" spans="1:16" x14ac:dyDescent="0.3">
      <c r="A276">
        <v>273</v>
      </c>
      <c r="B276" t="s">
        <v>74</v>
      </c>
      <c r="C276" t="s">
        <v>83</v>
      </c>
      <c r="D276" t="s">
        <v>19</v>
      </c>
      <c r="E276">
        <v>6818</v>
      </c>
      <c r="F276">
        <v>6</v>
      </c>
      <c r="G276" s="6">
        <v>45199</v>
      </c>
      <c r="H276">
        <v>40908</v>
      </c>
      <c r="I276" t="s">
        <v>117</v>
      </c>
      <c r="J276">
        <v>9</v>
      </c>
      <c r="K276" t="s">
        <v>126</v>
      </c>
      <c r="L276">
        <v>3</v>
      </c>
      <c r="M276">
        <v>3</v>
      </c>
      <c r="N276" t="s">
        <v>124</v>
      </c>
      <c r="O276" t="s">
        <v>124</v>
      </c>
      <c r="P276" t="s">
        <v>124</v>
      </c>
    </row>
    <row r="277" spans="1:16" x14ac:dyDescent="0.3">
      <c r="A277">
        <v>274</v>
      </c>
      <c r="B277" t="s">
        <v>34</v>
      </c>
      <c r="C277" t="s">
        <v>84</v>
      </c>
      <c r="D277" t="s">
        <v>8</v>
      </c>
      <c r="E277">
        <v>6657</v>
      </c>
      <c r="F277">
        <v>276</v>
      </c>
      <c r="G277" s="6">
        <v>45200</v>
      </c>
      <c r="H277">
        <v>1837332</v>
      </c>
      <c r="I277" t="s">
        <v>109</v>
      </c>
      <c r="J277">
        <v>10</v>
      </c>
      <c r="K277" t="s">
        <v>127</v>
      </c>
      <c r="L277">
        <v>4</v>
      </c>
      <c r="M277">
        <v>4</v>
      </c>
      <c r="N277" t="s">
        <v>128</v>
      </c>
      <c r="O277" t="s">
        <v>128</v>
      </c>
      <c r="P277" t="s">
        <v>128</v>
      </c>
    </row>
    <row r="278" spans="1:16" x14ac:dyDescent="0.3">
      <c r="A278">
        <v>275</v>
      </c>
      <c r="B278" t="s">
        <v>34</v>
      </c>
      <c r="C278" t="s">
        <v>87</v>
      </c>
      <c r="D278" t="s">
        <v>10</v>
      </c>
      <c r="E278">
        <v>2919</v>
      </c>
      <c r="F278">
        <v>93</v>
      </c>
      <c r="G278" s="6">
        <v>45201</v>
      </c>
      <c r="H278">
        <v>271467</v>
      </c>
      <c r="I278" t="s">
        <v>112</v>
      </c>
      <c r="J278">
        <v>10</v>
      </c>
      <c r="K278" t="s">
        <v>127</v>
      </c>
      <c r="L278">
        <v>4</v>
      </c>
      <c r="M278">
        <v>4</v>
      </c>
      <c r="N278" t="s">
        <v>128</v>
      </c>
      <c r="O278" t="s">
        <v>128</v>
      </c>
      <c r="P278" t="s">
        <v>128</v>
      </c>
    </row>
    <row r="279" spans="1:16" x14ac:dyDescent="0.3">
      <c r="A279">
        <v>276</v>
      </c>
      <c r="B279" t="s">
        <v>28</v>
      </c>
      <c r="C279" t="s">
        <v>38</v>
      </c>
      <c r="D279" t="s">
        <v>24</v>
      </c>
      <c r="E279">
        <v>3094</v>
      </c>
      <c r="F279">
        <v>246</v>
      </c>
      <c r="G279" s="6">
        <v>45202</v>
      </c>
      <c r="H279">
        <v>761124</v>
      </c>
      <c r="I279" t="s">
        <v>113</v>
      </c>
      <c r="J279">
        <v>10</v>
      </c>
      <c r="K279" t="s">
        <v>127</v>
      </c>
      <c r="L279">
        <v>4</v>
      </c>
      <c r="M279">
        <v>4</v>
      </c>
      <c r="N279" t="s">
        <v>128</v>
      </c>
      <c r="O279" t="s">
        <v>128</v>
      </c>
      <c r="P279" t="s">
        <v>128</v>
      </c>
    </row>
    <row r="280" spans="1:16" x14ac:dyDescent="0.3">
      <c r="A280">
        <v>277</v>
      </c>
      <c r="B280" t="s">
        <v>74</v>
      </c>
      <c r="C280" t="s">
        <v>86</v>
      </c>
      <c r="D280" t="s">
        <v>17</v>
      </c>
      <c r="E280">
        <v>2989</v>
      </c>
      <c r="F280">
        <v>3</v>
      </c>
      <c r="G280" s="6">
        <v>45203</v>
      </c>
      <c r="H280">
        <v>8967</v>
      </c>
      <c r="I280" t="s">
        <v>114</v>
      </c>
      <c r="J280">
        <v>10</v>
      </c>
      <c r="K280" t="s">
        <v>127</v>
      </c>
      <c r="L280">
        <v>4</v>
      </c>
      <c r="M280">
        <v>4</v>
      </c>
      <c r="N280" t="s">
        <v>128</v>
      </c>
      <c r="O280" t="s">
        <v>128</v>
      </c>
      <c r="P280" t="s">
        <v>128</v>
      </c>
    </row>
    <row r="281" spans="1:16" x14ac:dyDescent="0.3">
      <c r="A281">
        <v>278</v>
      </c>
      <c r="B281" t="s">
        <v>73</v>
      </c>
      <c r="C281" t="s">
        <v>85</v>
      </c>
      <c r="D281" t="s">
        <v>20</v>
      </c>
      <c r="E281">
        <v>2268</v>
      </c>
      <c r="F281">
        <v>63</v>
      </c>
      <c r="G281" s="6">
        <v>45204</v>
      </c>
      <c r="H281">
        <v>142884</v>
      </c>
      <c r="I281" t="s">
        <v>115</v>
      </c>
      <c r="J281">
        <v>10</v>
      </c>
      <c r="K281" t="s">
        <v>127</v>
      </c>
      <c r="L281">
        <v>4</v>
      </c>
      <c r="M281">
        <v>4</v>
      </c>
      <c r="N281" t="s">
        <v>128</v>
      </c>
      <c r="O281" t="s">
        <v>128</v>
      </c>
      <c r="P281" t="s">
        <v>128</v>
      </c>
    </row>
    <row r="282" spans="1:16" x14ac:dyDescent="0.3">
      <c r="A282">
        <v>279</v>
      </c>
      <c r="B282" t="s">
        <v>75</v>
      </c>
      <c r="C282" t="s">
        <v>84</v>
      </c>
      <c r="D282" t="s">
        <v>24</v>
      </c>
      <c r="E282">
        <v>4753</v>
      </c>
      <c r="F282">
        <v>246</v>
      </c>
      <c r="G282" s="6">
        <v>45205</v>
      </c>
      <c r="H282">
        <v>1169238</v>
      </c>
      <c r="I282" t="s">
        <v>116</v>
      </c>
      <c r="J282">
        <v>10</v>
      </c>
      <c r="K282" t="s">
        <v>127</v>
      </c>
      <c r="L282">
        <v>4</v>
      </c>
      <c r="M282">
        <v>4</v>
      </c>
      <c r="N282" t="s">
        <v>128</v>
      </c>
      <c r="O282" t="s">
        <v>128</v>
      </c>
      <c r="P282" t="s">
        <v>128</v>
      </c>
    </row>
    <row r="283" spans="1:16" x14ac:dyDescent="0.3">
      <c r="A283">
        <v>280</v>
      </c>
      <c r="B283" t="s">
        <v>28</v>
      </c>
      <c r="C283" t="s">
        <v>87</v>
      </c>
      <c r="D283" t="s">
        <v>12</v>
      </c>
      <c r="E283">
        <v>7511</v>
      </c>
      <c r="F283">
        <v>120</v>
      </c>
      <c r="G283" s="6">
        <v>45206</v>
      </c>
      <c r="H283">
        <v>901320</v>
      </c>
      <c r="I283" t="s">
        <v>117</v>
      </c>
      <c r="J283">
        <v>10</v>
      </c>
      <c r="K283" t="s">
        <v>127</v>
      </c>
      <c r="L283">
        <v>4</v>
      </c>
      <c r="M283">
        <v>4</v>
      </c>
      <c r="N283" t="s">
        <v>128</v>
      </c>
      <c r="O283" t="s">
        <v>128</v>
      </c>
      <c r="P283" t="s">
        <v>128</v>
      </c>
    </row>
    <row r="284" spans="1:16" x14ac:dyDescent="0.3">
      <c r="A284">
        <v>281</v>
      </c>
      <c r="B284" t="s">
        <v>28</v>
      </c>
      <c r="C284" t="s">
        <v>85</v>
      </c>
      <c r="D284" t="s">
        <v>24</v>
      </c>
      <c r="E284">
        <v>4326</v>
      </c>
      <c r="F284">
        <v>348</v>
      </c>
      <c r="G284" s="6">
        <v>45207</v>
      </c>
      <c r="H284">
        <v>1505448</v>
      </c>
      <c r="I284" t="s">
        <v>109</v>
      </c>
      <c r="J284">
        <v>10</v>
      </c>
      <c r="K284" t="s">
        <v>127</v>
      </c>
      <c r="L284">
        <v>4</v>
      </c>
      <c r="M284">
        <v>4</v>
      </c>
      <c r="N284" t="s">
        <v>128</v>
      </c>
      <c r="O284" t="s">
        <v>128</v>
      </c>
      <c r="P284" t="s">
        <v>128</v>
      </c>
    </row>
    <row r="285" spans="1:16" x14ac:dyDescent="0.3">
      <c r="A285">
        <v>282</v>
      </c>
      <c r="B285" t="s">
        <v>77</v>
      </c>
      <c r="C285" t="s">
        <v>87</v>
      </c>
      <c r="D285" t="s">
        <v>16</v>
      </c>
      <c r="E285">
        <v>4935</v>
      </c>
      <c r="F285">
        <v>126</v>
      </c>
      <c r="G285" s="6">
        <v>45208</v>
      </c>
      <c r="H285">
        <v>621810</v>
      </c>
      <c r="I285" t="s">
        <v>112</v>
      </c>
      <c r="J285">
        <v>10</v>
      </c>
      <c r="K285" t="s">
        <v>127</v>
      </c>
      <c r="L285">
        <v>4</v>
      </c>
      <c r="M285">
        <v>4</v>
      </c>
      <c r="N285" t="s">
        <v>128</v>
      </c>
      <c r="O285" t="s">
        <v>128</v>
      </c>
      <c r="P285" t="s">
        <v>128</v>
      </c>
    </row>
    <row r="286" spans="1:16" x14ac:dyDescent="0.3">
      <c r="A286">
        <v>283</v>
      </c>
      <c r="B286" t="s">
        <v>74</v>
      </c>
      <c r="C286" t="s">
        <v>84</v>
      </c>
      <c r="D286" t="s">
        <v>23</v>
      </c>
      <c r="E286">
        <v>4781</v>
      </c>
      <c r="F286">
        <v>123</v>
      </c>
      <c r="G286" s="6">
        <v>45209</v>
      </c>
      <c r="H286">
        <v>588063</v>
      </c>
      <c r="I286" t="s">
        <v>113</v>
      </c>
      <c r="J286">
        <v>10</v>
      </c>
      <c r="K286" t="s">
        <v>127</v>
      </c>
      <c r="L286">
        <v>4</v>
      </c>
      <c r="M286">
        <v>4</v>
      </c>
      <c r="N286" t="s">
        <v>128</v>
      </c>
      <c r="O286" t="s">
        <v>128</v>
      </c>
      <c r="P286" t="s">
        <v>128</v>
      </c>
    </row>
    <row r="287" spans="1:16" x14ac:dyDescent="0.3">
      <c r="A287">
        <v>284</v>
      </c>
      <c r="B287" t="s">
        <v>75</v>
      </c>
      <c r="C287" t="s">
        <v>85</v>
      </c>
      <c r="D287" t="s">
        <v>18</v>
      </c>
      <c r="E287">
        <v>7483</v>
      </c>
      <c r="F287">
        <v>45</v>
      </c>
      <c r="G287" s="6">
        <v>45210</v>
      </c>
      <c r="H287">
        <v>336735</v>
      </c>
      <c r="I287" t="s">
        <v>114</v>
      </c>
      <c r="J287">
        <v>10</v>
      </c>
      <c r="K287" t="s">
        <v>127</v>
      </c>
      <c r="L287">
        <v>4</v>
      </c>
      <c r="M287">
        <v>4</v>
      </c>
      <c r="N287" t="s">
        <v>128</v>
      </c>
      <c r="O287" t="s">
        <v>128</v>
      </c>
      <c r="P287" t="s">
        <v>128</v>
      </c>
    </row>
    <row r="288" spans="1:16" x14ac:dyDescent="0.3">
      <c r="A288">
        <v>285</v>
      </c>
      <c r="B288" t="s">
        <v>72</v>
      </c>
      <c r="C288" t="s">
        <v>85</v>
      </c>
      <c r="D288" t="s">
        <v>2</v>
      </c>
      <c r="E288">
        <v>6860</v>
      </c>
      <c r="F288">
        <v>126</v>
      </c>
      <c r="G288" s="6">
        <v>45211</v>
      </c>
      <c r="H288">
        <v>864360</v>
      </c>
      <c r="I288" t="s">
        <v>115</v>
      </c>
      <c r="J288">
        <v>10</v>
      </c>
      <c r="K288" t="s">
        <v>127</v>
      </c>
      <c r="L288">
        <v>4</v>
      </c>
      <c r="M288">
        <v>4</v>
      </c>
      <c r="N288" t="s">
        <v>128</v>
      </c>
      <c r="O288" t="s">
        <v>128</v>
      </c>
      <c r="P288" t="s">
        <v>128</v>
      </c>
    </row>
    <row r="289" spans="1:16" x14ac:dyDescent="0.3">
      <c r="A289">
        <v>286</v>
      </c>
      <c r="B289" t="s">
        <v>76</v>
      </c>
      <c r="C289" t="s">
        <v>83</v>
      </c>
      <c r="D289" t="s">
        <v>22</v>
      </c>
      <c r="E289">
        <v>9002</v>
      </c>
      <c r="F289">
        <v>72</v>
      </c>
      <c r="G289" s="6">
        <v>45212</v>
      </c>
      <c r="H289">
        <v>648144</v>
      </c>
      <c r="I289" t="s">
        <v>116</v>
      </c>
      <c r="J289">
        <v>10</v>
      </c>
      <c r="K289" t="s">
        <v>127</v>
      </c>
      <c r="L289">
        <v>4</v>
      </c>
      <c r="M289">
        <v>4</v>
      </c>
      <c r="N289" t="s">
        <v>128</v>
      </c>
      <c r="O289" t="s">
        <v>128</v>
      </c>
      <c r="P289" t="s">
        <v>128</v>
      </c>
    </row>
    <row r="290" spans="1:16" x14ac:dyDescent="0.3">
      <c r="A290">
        <v>287</v>
      </c>
      <c r="B290" t="s">
        <v>74</v>
      </c>
      <c r="C290" t="s">
        <v>38</v>
      </c>
      <c r="D290" t="s">
        <v>22</v>
      </c>
      <c r="E290">
        <v>1400</v>
      </c>
      <c r="F290">
        <v>135</v>
      </c>
      <c r="G290" s="6">
        <v>45213</v>
      </c>
      <c r="H290">
        <v>189000</v>
      </c>
      <c r="I290" t="s">
        <v>117</v>
      </c>
      <c r="J290">
        <v>10</v>
      </c>
      <c r="K290" t="s">
        <v>127</v>
      </c>
      <c r="L290">
        <v>4</v>
      </c>
      <c r="M290">
        <v>4</v>
      </c>
      <c r="N290" t="s">
        <v>128</v>
      </c>
      <c r="O290" t="s">
        <v>128</v>
      </c>
      <c r="P290" t="s">
        <v>128</v>
      </c>
    </row>
    <row r="291" spans="1:16" x14ac:dyDescent="0.3">
      <c r="A291">
        <v>288</v>
      </c>
      <c r="B291" t="s">
        <v>72</v>
      </c>
      <c r="C291" t="s">
        <v>87</v>
      </c>
      <c r="D291" t="s">
        <v>15</v>
      </c>
      <c r="E291">
        <v>4053</v>
      </c>
      <c r="F291">
        <v>24</v>
      </c>
      <c r="G291" s="6">
        <v>45214</v>
      </c>
      <c r="H291">
        <v>97272</v>
      </c>
      <c r="I291" t="s">
        <v>109</v>
      </c>
      <c r="J291">
        <v>10</v>
      </c>
      <c r="K291" t="s">
        <v>127</v>
      </c>
      <c r="L291">
        <v>4</v>
      </c>
      <c r="M291">
        <v>4</v>
      </c>
      <c r="N291" t="s">
        <v>128</v>
      </c>
      <c r="O291" t="s">
        <v>128</v>
      </c>
      <c r="P291" t="s">
        <v>128</v>
      </c>
    </row>
    <row r="292" spans="1:16" x14ac:dyDescent="0.3">
      <c r="A292">
        <v>289</v>
      </c>
      <c r="B292" t="s">
        <v>78</v>
      </c>
      <c r="C292" t="s">
        <v>38</v>
      </c>
      <c r="D292" t="s">
        <v>24</v>
      </c>
      <c r="E292">
        <v>2149</v>
      </c>
      <c r="F292">
        <v>117</v>
      </c>
      <c r="G292" s="6">
        <v>45215</v>
      </c>
      <c r="H292">
        <v>251433</v>
      </c>
      <c r="I292" t="s">
        <v>112</v>
      </c>
      <c r="J292">
        <v>10</v>
      </c>
      <c r="K292" t="s">
        <v>127</v>
      </c>
      <c r="L292">
        <v>4</v>
      </c>
      <c r="M292">
        <v>4</v>
      </c>
      <c r="N292" t="s">
        <v>128</v>
      </c>
      <c r="O292" t="s">
        <v>128</v>
      </c>
      <c r="P292" t="s">
        <v>128</v>
      </c>
    </row>
    <row r="293" spans="1:16" x14ac:dyDescent="0.3">
      <c r="A293">
        <v>290</v>
      </c>
      <c r="B293" t="s">
        <v>34</v>
      </c>
      <c r="C293" t="s">
        <v>86</v>
      </c>
      <c r="D293" t="s">
        <v>22</v>
      </c>
      <c r="E293">
        <v>3640</v>
      </c>
      <c r="F293">
        <v>51</v>
      </c>
      <c r="G293" s="6">
        <v>45216</v>
      </c>
      <c r="H293">
        <v>185640</v>
      </c>
      <c r="I293" t="s">
        <v>113</v>
      </c>
      <c r="J293">
        <v>10</v>
      </c>
      <c r="K293" t="s">
        <v>127</v>
      </c>
      <c r="L293">
        <v>4</v>
      </c>
      <c r="M293">
        <v>4</v>
      </c>
      <c r="N293" t="s">
        <v>128</v>
      </c>
      <c r="O293" t="s">
        <v>128</v>
      </c>
      <c r="P293" t="s">
        <v>128</v>
      </c>
    </row>
    <row r="294" spans="1:16" x14ac:dyDescent="0.3">
      <c r="A294">
        <v>291</v>
      </c>
      <c r="B294" t="s">
        <v>28</v>
      </c>
      <c r="C294" t="s">
        <v>86</v>
      </c>
      <c r="D294" t="s">
        <v>16</v>
      </c>
      <c r="E294">
        <v>630</v>
      </c>
      <c r="F294">
        <v>36</v>
      </c>
      <c r="G294" s="6">
        <v>45217</v>
      </c>
      <c r="H294">
        <v>22680</v>
      </c>
      <c r="I294" t="s">
        <v>114</v>
      </c>
      <c r="J294">
        <v>10</v>
      </c>
      <c r="K294" t="s">
        <v>127</v>
      </c>
      <c r="L294">
        <v>4</v>
      </c>
      <c r="M294">
        <v>4</v>
      </c>
      <c r="N294" t="s">
        <v>128</v>
      </c>
      <c r="O294" t="s">
        <v>128</v>
      </c>
      <c r="P294" t="s">
        <v>128</v>
      </c>
    </row>
    <row r="295" spans="1:16" x14ac:dyDescent="0.3">
      <c r="A295">
        <v>292</v>
      </c>
      <c r="B295" t="s">
        <v>3</v>
      </c>
      <c r="C295" t="s">
        <v>84</v>
      </c>
      <c r="D295" t="s">
        <v>20</v>
      </c>
      <c r="E295">
        <v>2429</v>
      </c>
      <c r="F295">
        <v>144</v>
      </c>
      <c r="G295" s="6">
        <v>45218</v>
      </c>
      <c r="H295">
        <v>349776</v>
      </c>
      <c r="I295" t="s">
        <v>115</v>
      </c>
      <c r="J295">
        <v>10</v>
      </c>
      <c r="K295" t="s">
        <v>127</v>
      </c>
      <c r="L295">
        <v>4</v>
      </c>
      <c r="M295">
        <v>4</v>
      </c>
      <c r="N295" t="s">
        <v>128</v>
      </c>
      <c r="O295" t="s">
        <v>128</v>
      </c>
      <c r="P295" t="s">
        <v>128</v>
      </c>
    </row>
    <row r="296" spans="1:16" x14ac:dyDescent="0.3">
      <c r="A296">
        <v>293</v>
      </c>
      <c r="B296" t="s">
        <v>3</v>
      </c>
      <c r="C296" t="s">
        <v>38</v>
      </c>
      <c r="D296" t="s">
        <v>18</v>
      </c>
      <c r="E296">
        <v>2142</v>
      </c>
      <c r="F296">
        <v>114</v>
      </c>
      <c r="G296" s="6">
        <v>45219</v>
      </c>
      <c r="H296">
        <v>244188</v>
      </c>
      <c r="I296" t="s">
        <v>116</v>
      </c>
      <c r="J296">
        <v>10</v>
      </c>
      <c r="K296" t="s">
        <v>127</v>
      </c>
      <c r="L296">
        <v>4</v>
      </c>
      <c r="M296">
        <v>4</v>
      </c>
      <c r="N296" t="s">
        <v>128</v>
      </c>
      <c r="O296" t="s">
        <v>128</v>
      </c>
      <c r="P296" t="s">
        <v>128</v>
      </c>
    </row>
    <row r="297" spans="1:16" x14ac:dyDescent="0.3">
      <c r="A297">
        <v>294</v>
      </c>
      <c r="B297" t="s">
        <v>78</v>
      </c>
      <c r="C297" t="s">
        <v>83</v>
      </c>
      <c r="D297" t="s">
        <v>23</v>
      </c>
      <c r="E297">
        <v>6454</v>
      </c>
      <c r="F297">
        <v>54</v>
      </c>
      <c r="G297" s="6">
        <v>45220</v>
      </c>
      <c r="H297">
        <v>348516</v>
      </c>
      <c r="I297" t="s">
        <v>117</v>
      </c>
      <c r="J297">
        <v>10</v>
      </c>
      <c r="K297" t="s">
        <v>127</v>
      </c>
      <c r="L297">
        <v>4</v>
      </c>
      <c r="M297">
        <v>4</v>
      </c>
      <c r="N297" t="s">
        <v>128</v>
      </c>
      <c r="O297" t="s">
        <v>128</v>
      </c>
      <c r="P297" t="s">
        <v>128</v>
      </c>
    </row>
    <row r="298" spans="1:16" x14ac:dyDescent="0.3">
      <c r="A298">
        <v>295</v>
      </c>
      <c r="B298" t="s">
        <v>78</v>
      </c>
      <c r="C298" t="s">
        <v>83</v>
      </c>
      <c r="D298" t="s">
        <v>9</v>
      </c>
      <c r="E298">
        <v>4487</v>
      </c>
      <c r="F298">
        <v>333</v>
      </c>
      <c r="G298" s="6">
        <v>45221</v>
      </c>
      <c r="H298">
        <v>1494171</v>
      </c>
      <c r="I298" t="s">
        <v>109</v>
      </c>
      <c r="J298">
        <v>10</v>
      </c>
      <c r="K298" t="s">
        <v>127</v>
      </c>
      <c r="L298">
        <v>4</v>
      </c>
      <c r="M298">
        <v>4</v>
      </c>
      <c r="N298" t="s">
        <v>128</v>
      </c>
      <c r="O298" t="s">
        <v>128</v>
      </c>
      <c r="P298" t="s">
        <v>128</v>
      </c>
    </row>
    <row r="299" spans="1:16" x14ac:dyDescent="0.3">
      <c r="A299">
        <v>296</v>
      </c>
      <c r="B299" t="s">
        <v>34</v>
      </c>
      <c r="C299" t="s">
        <v>83</v>
      </c>
      <c r="D299" t="s">
        <v>2</v>
      </c>
      <c r="E299">
        <v>938</v>
      </c>
      <c r="F299">
        <v>366</v>
      </c>
      <c r="G299" s="6">
        <v>45222</v>
      </c>
      <c r="H299">
        <v>343308</v>
      </c>
      <c r="I299" t="s">
        <v>112</v>
      </c>
      <c r="J299">
        <v>10</v>
      </c>
      <c r="K299" t="s">
        <v>127</v>
      </c>
      <c r="L299">
        <v>4</v>
      </c>
      <c r="M299">
        <v>4</v>
      </c>
      <c r="N299" t="s">
        <v>128</v>
      </c>
      <c r="O299" t="s">
        <v>128</v>
      </c>
      <c r="P299" t="s">
        <v>128</v>
      </c>
    </row>
    <row r="300" spans="1:16" x14ac:dyDescent="0.3">
      <c r="A300">
        <v>297</v>
      </c>
      <c r="B300" t="s">
        <v>34</v>
      </c>
      <c r="C300" t="s">
        <v>85</v>
      </c>
      <c r="D300" t="s">
        <v>19</v>
      </c>
      <c r="E300">
        <v>8841</v>
      </c>
      <c r="F300">
        <v>303</v>
      </c>
      <c r="G300" s="6">
        <v>45223</v>
      </c>
      <c r="H300">
        <v>2678823</v>
      </c>
      <c r="I300" t="s">
        <v>113</v>
      </c>
      <c r="J300">
        <v>10</v>
      </c>
      <c r="K300" t="s">
        <v>127</v>
      </c>
      <c r="L300">
        <v>4</v>
      </c>
      <c r="M300">
        <v>4</v>
      </c>
      <c r="N300" t="s">
        <v>128</v>
      </c>
      <c r="O300" t="s">
        <v>128</v>
      </c>
      <c r="P300" t="s">
        <v>128</v>
      </c>
    </row>
    <row r="301" spans="1:16" x14ac:dyDescent="0.3">
      <c r="A301">
        <v>298</v>
      </c>
      <c r="B301" t="s">
        <v>28</v>
      </c>
      <c r="C301" t="s">
        <v>86</v>
      </c>
      <c r="D301" t="s">
        <v>26</v>
      </c>
      <c r="E301">
        <v>4018</v>
      </c>
      <c r="F301">
        <v>126</v>
      </c>
      <c r="G301" s="6">
        <v>45224</v>
      </c>
      <c r="H301">
        <v>506268</v>
      </c>
      <c r="I301" t="s">
        <v>114</v>
      </c>
      <c r="J301">
        <v>10</v>
      </c>
      <c r="K301" t="s">
        <v>127</v>
      </c>
      <c r="L301">
        <v>4</v>
      </c>
      <c r="M301">
        <v>4</v>
      </c>
      <c r="N301" t="s">
        <v>128</v>
      </c>
      <c r="O301" t="s">
        <v>128</v>
      </c>
      <c r="P301" t="s">
        <v>128</v>
      </c>
    </row>
    <row r="302" spans="1:16" x14ac:dyDescent="0.3">
      <c r="A302">
        <v>299</v>
      </c>
      <c r="B302" t="s">
        <v>77</v>
      </c>
      <c r="C302" t="s">
        <v>83</v>
      </c>
      <c r="D302" t="s">
        <v>8</v>
      </c>
      <c r="E302">
        <v>714</v>
      </c>
      <c r="F302">
        <v>231</v>
      </c>
      <c r="G302" s="6">
        <v>45225</v>
      </c>
      <c r="H302">
        <v>164934</v>
      </c>
      <c r="I302" t="s">
        <v>115</v>
      </c>
      <c r="J302">
        <v>10</v>
      </c>
      <c r="K302" t="s">
        <v>127</v>
      </c>
      <c r="L302">
        <v>4</v>
      </c>
      <c r="M302">
        <v>4</v>
      </c>
      <c r="N302" t="s">
        <v>128</v>
      </c>
      <c r="O302" t="s">
        <v>128</v>
      </c>
      <c r="P302" t="s">
        <v>128</v>
      </c>
    </row>
    <row r="303" spans="1:16" x14ac:dyDescent="0.3">
      <c r="A303">
        <v>300</v>
      </c>
      <c r="B303" t="s">
        <v>3</v>
      </c>
      <c r="C303" t="s">
        <v>85</v>
      </c>
      <c r="D303" t="s">
        <v>18</v>
      </c>
      <c r="E303">
        <v>3850</v>
      </c>
      <c r="F303">
        <v>102</v>
      </c>
      <c r="G303" s="6">
        <v>45226</v>
      </c>
      <c r="H303">
        <v>392700</v>
      </c>
      <c r="I303" t="s">
        <v>116</v>
      </c>
      <c r="J303">
        <v>10</v>
      </c>
      <c r="K303" t="s">
        <v>127</v>
      </c>
      <c r="L303">
        <v>4</v>
      </c>
      <c r="M303">
        <v>4</v>
      </c>
      <c r="N303" t="s">
        <v>128</v>
      </c>
      <c r="O303" t="s">
        <v>128</v>
      </c>
      <c r="P303" t="s">
        <v>128</v>
      </c>
    </row>
    <row r="304" spans="1:16" x14ac:dyDescent="0.3">
      <c r="A304">
        <v>301</v>
      </c>
      <c r="B304" t="s">
        <v>28</v>
      </c>
      <c r="C304" t="s">
        <v>85</v>
      </c>
      <c r="D304" t="s">
        <v>24</v>
      </c>
      <c r="E304">
        <v>4326</v>
      </c>
      <c r="F304">
        <v>348</v>
      </c>
      <c r="G304" s="6">
        <v>45227</v>
      </c>
      <c r="H304">
        <v>1505448</v>
      </c>
      <c r="I304" t="s">
        <v>117</v>
      </c>
      <c r="J304">
        <v>10</v>
      </c>
      <c r="K304" t="s">
        <v>127</v>
      </c>
      <c r="L304">
        <v>4</v>
      </c>
      <c r="M304">
        <v>4</v>
      </c>
      <c r="N304" t="s">
        <v>128</v>
      </c>
      <c r="O304" t="s">
        <v>128</v>
      </c>
      <c r="P304" t="s">
        <v>128</v>
      </c>
    </row>
    <row r="305" spans="1:16" x14ac:dyDescent="0.3">
      <c r="A305">
        <v>302</v>
      </c>
      <c r="B305" t="s">
        <v>77</v>
      </c>
      <c r="C305" t="s">
        <v>87</v>
      </c>
      <c r="D305" t="s">
        <v>16</v>
      </c>
      <c r="E305">
        <v>4935</v>
      </c>
      <c r="F305">
        <v>126</v>
      </c>
      <c r="G305" s="6">
        <v>45228</v>
      </c>
      <c r="H305">
        <v>621810</v>
      </c>
      <c r="I305" t="s">
        <v>109</v>
      </c>
      <c r="J305">
        <v>10</v>
      </c>
      <c r="K305" t="s">
        <v>127</v>
      </c>
      <c r="L305">
        <v>4</v>
      </c>
      <c r="M305">
        <v>4</v>
      </c>
      <c r="N305" t="s">
        <v>128</v>
      </c>
      <c r="O305" t="s">
        <v>128</v>
      </c>
      <c r="P305" t="s">
        <v>128</v>
      </c>
    </row>
    <row r="306" spans="1:16" x14ac:dyDescent="0.3">
      <c r="A306">
        <v>303</v>
      </c>
      <c r="B306" t="s">
        <v>74</v>
      </c>
      <c r="C306" t="s">
        <v>84</v>
      </c>
      <c r="D306" t="s">
        <v>23</v>
      </c>
      <c r="E306">
        <v>4781</v>
      </c>
      <c r="F306">
        <v>123</v>
      </c>
      <c r="G306" s="6">
        <v>45229</v>
      </c>
      <c r="H306">
        <v>588063</v>
      </c>
      <c r="I306" t="s">
        <v>112</v>
      </c>
      <c r="J306">
        <v>10</v>
      </c>
      <c r="K306" t="s">
        <v>127</v>
      </c>
      <c r="L306">
        <v>4</v>
      </c>
      <c r="M306">
        <v>4</v>
      </c>
      <c r="N306" t="s">
        <v>128</v>
      </c>
      <c r="O306" t="s">
        <v>128</v>
      </c>
      <c r="P306" t="s">
        <v>128</v>
      </c>
    </row>
    <row r="307" spans="1:16" x14ac:dyDescent="0.3">
      <c r="A307">
        <v>304</v>
      </c>
      <c r="B307" t="s">
        <v>75</v>
      </c>
      <c r="C307" t="s">
        <v>85</v>
      </c>
      <c r="D307" t="s">
        <v>18</v>
      </c>
      <c r="E307">
        <v>7483</v>
      </c>
      <c r="F307">
        <v>45</v>
      </c>
      <c r="G307" s="6">
        <v>45230</v>
      </c>
      <c r="H307">
        <v>336735</v>
      </c>
      <c r="I307" t="s">
        <v>113</v>
      </c>
      <c r="J307">
        <v>10</v>
      </c>
      <c r="K307" t="s">
        <v>127</v>
      </c>
      <c r="L307">
        <v>4</v>
      </c>
      <c r="M307">
        <v>4</v>
      </c>
      <c r="N307" t="s">
        <v>128</v>
      </c>
      <c r="O307" t="s">
        <v>128</v>
      </c>
      <c r="P307" t="s">
        <v>128</v>
      </c>
    </row>
    <row r="308" spans="1:16" x14ac:dyDescent="0.3">
      <c r="A308">
        <v>305</v>
      </c>
      <c r="B308" t="s">
        <v>72</v>
      </c>
      <c r="C308" t="s">
        <v>85</v>
      </c>
      <c r="D308" t="s">
        <v>2</v>
      </c>
      <c r="E308">
        <v>6860</v>
      </c>
      <c r="F308">
        <v>126</v>
      </c>
      <c r="G308" s="6">
        <v>45231</v>
      </c>
      <c r="H308">
        <v>864360</v>
      </c>
      <c r="I308" t="s">
        <v>114</v>
      </c>
      <c r="J308">
        <v>11</v>
      </c>
      <c r="K308" t="s">
        <v>129</v>
      </c>
      <c r="L308">
        <v>4</v>
      </c>
      <c r="M308">
        <v>4</v>
      </c>
      <c r="N308" t="s">
        <v>128</v>
      </c>
      <c r="O308" t="s">
        <v>128</v>
      </c>
      <c r="P308" t="s">
        <v>128</v>
      </c>
    </row>
    <row r="309" spans="1:16" x14ac:dyDescent="0.3">
      <c r="A309">
        <v>306</v>
      </c>
      <c r="B309" t="s">
        <v>28</v>
      </c>
      <c r="C309" t="s">
        <v>85</v>
      </c>
      <c r="D309" t="s">
        <v>24</v>
      </c>
      <c r="E309">
        <v>4326</v>
      </c>
      <c r="F309">
        <v>348</v>
      </c>
      <c r="G309" s="6">
        <v>45232</v>
      </c>
      <c r="H309">
        <v>1505448</v>
      </c>
      <c r="I309" t="s">
        <v>115</v>
      </c>
      <c r="J309">
        <v>11</v>
      </c>
      <c r="K309" t="s">
        <v>129</v>
      </c>
      <c r="L309">
        <v>4</v>
      </c>
      <c r="M309">
        <v>4</v>
      </c>
      <c r="N309" t="s">
        <v>128</v>
      </c>
      <c r="O309" t="s">
        <v>128</v>
      </c>
      <c r="P309" t="s">
        <v>128</v>
      </c>
    </row>
    <row r="310" spans="1:16" x14ac:dyDescent="0.3">
      <c r="A310">
        <v>307</v>
      </c>
      <c r="B310" t="s">
        <v>77</v>
      </c>
      <c r="C310" t="s">
        <v>87</v>
      </c>
      <c r="D310" t="s">
        <v>16</v>
      </c>
      <c r="E310">
        <v>4935</v>
      </c>
      <c r="F310">
        <v>126</v>
      </c>
      <c r="G310" s="6">
        <v>45233</v>
      </c>
      <c r="H310">
        <v>621810</v>
      </c>
      <c r="I310" t="s">
        <v>116</v>
      </c>
      <c r="J310">
        <v>11</v>
      </c>
      <c r="K310" t="s">
        <v>129</v>
      </c>
      <c r="L310">
        <v>4</v>
      </c>
      <c r="M310">
        <v>4</v>
      </c>
      <c r="N310" t="s">
        <v>128</v>
      </c>
      <c r="O310" t="s">
        <v>128</v>
      </c>
      <c r="P310" t="s">
        <v>128</v>
      </c>
    </row>
    <row r="311" spans="1:16" x14ac:dyDescent="0.3">
      <c r="A311">
        <v>308</v>
      </c>
      <c r="B311" t="s">
        <v>74</v>
      </c>
      <c r="C311" t="s">
        <v>84</v>
      </c>
      <c r="D311" t="s">
        <v>23</v>
      </c>
      <c r="E311">
        <v>4781</v>
      </c>
      <c r="F311">
        <v>123</v>
      </c>
      <c r="G311" s="6">
        <v>45234</v>
      </c>
      <c r="H311">
        <v>588063</v>
      </c>
      <c r="I311" t="s">
        <v>117</v>
      </c>
      <c r="J311">
        <v>11</v>
      </c>
      <c r="K311" t="s">
        <v>129</v>
      </c>
      <c r="L311">
        <v>4</v>
      </c>
      <c r="M311">
        <v>4</v>
      </c>
      <c r="N311" t="s">
        <v>128</v>
      </c>
      <c r="O311" t="s">
        <v>128</v>
      </c>
      <c r="P311" t="s">
        <v>128</v>
      </c>
    </row>
    <row r="312" spans="1:16" x14ac:dyDescent="0.3">
      <c r="A312">
        <v>309</v>
      </c>
      <c r="B312" t="s">
        <v>75</v>
      </c>
      <c r="C312" t="s">
        <v>85</v>
      </c>
      <c r="D312" t="s">
        <v>18</v>
      </c>
      <c r="E312">
        <v>7483</v>
      </c>
      <c r="F312">
        <v>45</v>
      </c>
      <c r="G312" s="6">
        <v>45235</v>
      </c>
      <c r="H312">
        <v>336735</v>
      </c>
      <c r="I312" t="s">
        <v>109</v>
      </c>
      <c r="J312">
        <v>11</v>
      </c>
      <c r="K312" t="s">
        <v>129</v>
      </c>
      <c r="L312">
        <v>4</v>
      </c>
      <c r="M312">
        <v>4</v>
      </c>
      <c r="N312" t="s">
        <v>128</v>
      </c>
      <c r="O312" t="s">
        <v>128</v>
      </c>
      <c r="P312" t="s">
        <v>128</v>
      </c>
    </row>
    <row r="313" spans="1:16" x14ac:dyDescent="0.3">
      <c r="A313">
        <v>310</v>
      </c>
      <c r="B313" t="s">
        <v>72</v>
      </c>
      <c r="C313" t="s">
        <v>85</v>
      </c>
      <c r="D313" t="s">
        <v>2</v>
      </c>
      <c r="E313">
        <v>6860</v>
      </c>
      <c r="F313">
        <v>126</v>
      </c>
      <c r="G313" s="6">
        <v>45236</v>
      </c>
      <c r="H313">
        <v>864360</v>
      </c>
      <c r="I313" t="s">
        <v>112</v>
      </c>
      <c r="J313">
        <v>11</v>
      </c>
      <c r="K313" t="s">
        <v>129</v>
      </c>
      <c r="L313">
        <v>4</v>
      </c>
      <c r="M313">
        <v>4</v>
      </c>
      <c r="N313" t="s">
        <v>128</v>
      </c>
      <c r="O313" t="s">
        <v>128</v>
      </c>
      <c r="P313" t="s">
        <v>128</v>
      </c>
    </row>
    <row r="314" spans="1:16" x14ac:dyDescent="0.3">
      <c r="A314">
        <v>311</v>
      </c>
      <c r="B314" t="s">
        <v>28</v>
      </c>
      <c r="C314" t="s">
        <v>85</v>
      </c>
      <c r="D314" t="s">
        <v>24</v>
      </c>
      <c r="E314">
        <v>4326</v>
      </c>
      <c r="F314">
        <v>348</v>
      </c>
      <c r="G314" s="6">
        <v>45237</v>
      </c>
      <c r="H314">
        <v>1505448</v>
      </c>
      <c r="I314" t="s">
        <v>113</v>
      </c>
      <c r="J314">
        <v>11</v>
      </c>
      <c r="K314" t="s">
        <v>129</v>
      </c>
      <c r="L314">
        <v>4</v>
      </c>
      <c r="M314">
        <v>4</v>
      </c>
      <c r="N314" t="s">
        <v>128</v>
      </c>
      <c r="O314" t="s">
        <v>128</v>
      </c>
      <c r="P314" t="s">
        <v>128</v>
      </c>
    </row>
    <row r="315" spans="1:16" x14ac:dyDescent="0.3">
      <c r="A315">
        <v>312</v>
      </c>
      <c r="B315" t="s">
        <v>77</v>
      </c>
      <c r="C315" t="s">
        <v>87</v>
      </c>
      <c r="D315" t="s">
        <v>16</v>
      </c>
      <c r="E315">
        <v>4935</v>
      </c>
      <c r="F315">
        <v>126</v>
      </c>
      <c r="G315" s="6">
        <v>45238</v>
      </c>
      <c r="H315">
        <v>621810</v>
      </c>
      <c r="I315" t="s">
        <v>114</v>
      </c>
      <c r="J315">
        <v>11</v>
      </c>
      <c r="K315" t="s">
        <v>129</v>
      </c>
      <c r="L315">
        <v>4</v>
      </c>
      <c r="M315">
        <v>4</v>
      </c>
      <c r="N315" t="s">
        <v>128</v>
      </c>
      <c r="O315" t="s">
        <v>128</v>
      </c>
      <c r="P315" t="s">
        <v>128</v>
      </c>
    </row>
    <row r="316" spans="1:16" x14ac:dyDescent="0.3">
      <c r="A316">
        <v>313</v>
      </c>
      <c r="B316" t="s">
        <v>74</v>
      </c>
      <c r="C316" t="s">
        <v>84</v>
      </c>
      <c r="D316" t="s">
        <v>23</v>
      </c>
      <c r="E316">
        <v>4781</v>
      </c>
      <c r="F316">
        <v>123</v>
      </c>
      <c r="G316" s="6">
        <v>45239</v>
      </c>
      <c r="H316">
        <v>588063</v>
      </c>
      <c r="I316" t="s">
        <v>115</v>
      </c>
      <c r="J316">
        <v>11</v>
      </c>
      <c r="K316" t="s">
        <v>129</v>
      </c>
      <c r="L316">
        <v>4</v>
      </c>
      <c r="M316">
        <v>4</v>
      </c>
      <c r="N316" t="s">
        <v>128</v>
      </c>
      <c r="O316" t="s">
        <v>128</v>
      </c>
      <c r="P316" t="s">
        <v>128</v>
      </c>
    </row>
    <row r="317" spans="1:16" x14ac:dyDescent="0.3">
      <c r="A317">
        <v>314</v>
      </c>
      <c r="B317" t="s">
        <v>75</v>
      </c>
      <c r="C317" t="s">
        <v>85</v>
      </c>
      <c r="D317" t="s">
        <v>18</v>
      </c>
      <c r="E317">
        <v>7483</v>
      </c>
      <c r="F317">
        <v>45</v>
      </c>
      <c r="G317" s="6">
        <v>45240</v>
      </c>
      <c r="H317">
        <v>336735</v>
      </c>
      <c r="I317" t="s">
        <v>116</v>
      </c>
      <c r="J317">
        <v>11</v>
      </c>
      <c r="K317" t="s">
        <v>129</v>
      </c>
      <c r="L317">
        <v>4</v>
      </c>
      <c r="M317">
        <v>4</v>
      </c>
      <c r="N317" t="s">
        <v>128</v>
      </c>
      <c r="O317" t="s">
        <v>128</v>
      </c>
      <c r="P317" t="s">
        <v>128</v>
      </c>
    </row>
    <row r="318" spans="1:16" x14ac:dyDescent="0.3">
      <c r="A318">
        <v>315</v>
      </c>
      <c r="B318" t="s">
        <v>72</v>
      </c>
      <c r="C318" t="s">
        <v>85</v>
      </c>
      <c r="D318" t="s">
        <v>2</v>
      </c>
      <c r="E318">
        <v>6860</v>
      </c>
      <c r="F318">
        <v>126</v>
      </c>
      <c r="G318" s="6">
        <v>45241</v>
      </c>
      <c r="H318">
        <v>864360</v>
      </c>
      <c r="I318" t="s">
        <v>117</v>
      </c>
      <c r="J318">
        <v>11</v>
      </c>
      <c r="K318" t="s">
        <v>129</v>
      </c>
      <c r="L318">
        <v>4</v>
      </c>
      <c r="M318">
        <v>4</v>
      </c>
      <c r="N318" t="s">
        <v>128</v>
      </c>
      <c r="O318" t="s">
        <v>128</v>
      </c>
      <c r="P318" t="s">
        <v>128</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8111E-F4EF-4EC1-8A03-44F75B6AF879}">
  <sheetPr codeName="Sheet5"/>
  <dimension ref="A1:P318"/>
  <sheetViews>
    <sheetView zoomScale="67" workbookViewId="0">
      <selection activeCell="A3" sqref="A3"/>
    </sheetView>
  </sheetViews>
  <sheetFormatPr defaultRowHeight="14.4" x14ac:dyDescent="0.3"/>
  <cols>
    <col min="1" max="1" width="17.44140625" bestFit="1" customWidth="1"/>
    <col min="2" max="2" width="21.109375" bestFit="1" customWidth="1"/>
    <col min="3" max="3" width="19.5546875" bestFit="1" customWidth="1"/>
    <col min="4" max="4" width="20.21875" bestFit="1" customWidth="1"/>
    <col min="5" max="5" width="14.21875" bestFit="1" customWidth="1"/>
    <col min="6" max="6" width="14.44140625" bestFit="1" customWidth="1"/>
    <col min="7" max="7" width="19.21875" bestFit="1" customWidth="1"/>
    <col min="8" max="8" width="19.109375" bestFit="1" customWidth="1"/>
    <col min="9" max="9" width="13.33203125" bestFit="1" customWidth="1"/>
    <col min="10" max="10" width="15.88671875" bestFit="1" customWidth="1"/>
    <col min="11" max="11" width="16.88671875" bestFit="1" customWidth="1"/>
    <col min="12" max="12" width="16.6640625" bestFit="1" customWidth="1"/>
    <col min="13" max="13" width="17" bestFit="1" customWidth="1"/>
    <col min="14" max="16" width="17.6640625" bestFit="1" customWidth="1"/>
  </cols>
  <sheetData>
    <row r="1" spans="1:16" x14ac:dyDescent="0.3">
      <c r="A1" s="11" t="s">
        <v>130</v>
      </c>
    </row>
    <row r="3" spans="1:16" x14ac:dyDescent="0.3">
      <c r="A3" t="s">
        <v>93</v>
      </c>
      <c r="B3" t="s">
        <v>94</v>
      </c>
      <c r="C3" t="s">
        <v>95</v>
      </c>
      <c r="D3" t="s">
        <v>96</v>
      </c>
      <c r="E3" t="s">
        <v>97</v>
      </c>
      <c r="F3" t="s">
        <v>98</v>
      </c>
      <c r="G3" t="s">
        <v>99</v>
      </c>
      <c r="H3" t="s">
        <v>100</v>
      </c>
      <c r="I3" t="s">
        <v>101</v>
      </c>
      <c r="J3" t="s">
        <v>102</v>
      </c>
      <c r="K3" t="s">
        <v>103</v>
      </c>
      <c r="L3" t="s">
        <v>104</v>
      </c>
      <c r="M3" t="s">
        <v>105</v>
      </c>
      <c r="N3" t="s">
        <v>106</v>
      </c>
      <c r="O3" t="s">
        <v>107</v>
      </c>
      <c r="P3" t="s">
        <v>108</v>
      </c>
    </row>
    <row r="4" spans="1:16" x14ac:dyDescent="0.3">
      <c r="A4">
        <v>1</v>
      </c>
      <c r="B4" t="s">
        <v>76</v>
      </c>
      <c r="C4" t="s">
        <v>83</v>
      </c>
      <c r="D4" t="s">
        <v>23</v>
      </c>
      <c r="E4">
        <v>1624</v>
      </c>
      <c r="F4">
        <v>114</v>
      </c>
      <c r="G4" s="6">
        <v>44927</v>
      </c>
      <c r="H4">
        <v>185136</v>
      </c>
      <c r="I4" t="s">
        <v>109</v>
      </c>
      <c r="J4">
        <v>1</v>
      </c>
      <c r="K4" t="s">
        <v>110</v>
      </c>
      <c r="L4">
        <v>1</v>
      </c>
      <c r="M4">
        <v>1</v>
      </c>
      <c r="N4" t="s">
        <v>111</v>
      </c>
      <c r="O4" t="s">
        <v>111</v>
      </c>
      <c r="P4" t="s">
        <v>111</v>
      </c>
    </row>
    <row r="5" spans="1:16" x14ac:dyDescent="0.3">
      <c r="A5">
        <v>2</v>
      </c>
      <c r="B5" t="s">
        <v>73</v>
      </c>
      <c r="C5" t="s">
        <v>84</v>
      </c>
      <c r="D5" t="s">
        <v>25</v>
      </c>
      <c r="E5">
        <v>6706</v>
      </c>
      <c r="F5">
        <v>459</v>
      </c>
      <c r="G5" s="6">
        <v>44928</v>
      </c>
      <c r="H5">
        <v>3078054</v>
      </c>
      <c r="I5" t="s">
        <v>112</v>
      </c>
      <c r="J5">
        <v>1</v>
      </c>
      <c r="K5" t="s">
        <v>110</v>
      </c>
      <c r="L5">
        <v>1</v>
      </c>
      <c r="M5">
        <v>1</v>
      </c>
      <c r="N5" t="s">
        <v>111</v>
      </c>
      <c r="O5" t="s">
        <v>111</v>
      </c>
      <c r="P5" t="s">
        <v>111</v>
      </c>
    </row>
    <row r="6" spans="1:16" x14ac:dyDescent="0.3">
      <c r="A6">
        <v>3</v>
      </c>
      <c r="B6" t="s">
        <v>3</v>
      </c>
      <c r="C6" t="s">
        <v>84</v>
      </c>
      <c r="D6" t="s">
        <v>2</v>
      </c>
      <c r="E6">
        <v>959</v>
      </c>
      <c r="F6">
        <v>147</v>
      </c>
      <c r="G6" s="6">
        <v>44929</v>
      </c>
      <c r="H6">
        <v>140973</v>
      </c>
      <c r="I6" t="s">
        <v>113</v>
      </c>
      <c r="J6">
        <v>1</v>
      </c>
      <c r="K6" t="s">
        <v>110</v>
      </c>
      <c r="L6">
        <v>1</v>
      </c>
      <c r="M6">
        <v>1</v>
      </c>
      <c r="N6" t="s">
        <v>111</v>
      </c>
      <c r="O6" t="s">
        <v>111</v>
      </c>
      <c r="P6" t="s">
        <v>111</v>
      </c>
    </row>
    <row r="7" spans="1:16" x14ac:dyDescent="0.3">
      <c r="A7">
        <v>4</v>
      </c>
      <c r="B7" t="s">
        <v>77</v>
      </c>
      <c r="C7" t="s">
        <v>38</v>
      </c>
      <c r="D7" t="s">
        <v>11</v>
      </c>
      <c r="E7">
        <v>9632</v>
      </c>
      <c r="F7">
        <v>288</v>
      </c>
      <c r="G7" s="6">
        <v>44930</v>
      </c>
      <c r="H7">
        <v>2774016</v>
      </c>
      <c r="I7" t="s">
        <v>114</v>
      </c>
      <c r="J7">
        <v>1</v>
      </c>
      <c r="K7" t="s">
        <v>110</v>
      </c>
      <c r="L7">
        <v>1</v>
      </c>
      <c r="M7">
        <v>1</v>
      </c>
      <c r="N7" t="s">
        <v>111</v>
      </c>
      <c r="O7" t="s">
        <v>111</v>
      </c>
      <c r="P7" t="s">
        <v>111</v>
      </c>
    </row>
    <row r="8" spans="1:16" x14ac:dyDescent="0.3">
      <c r="A8">
        <v>5</v>
      </c>
      <c r="B8" t="s">
        <v>74</v>
      </c>
      <c r="C8" t="s">
        <v>86</v>
      </c>
      <c r="D8" t="s">
        <v>18</v>
      </c>
      <c r="E8">
        <v>2100</v>
      </c>
      <c r="F8">
        <v>414</v>
      </c>
      <c r="G8" s="6">
        <v>44931</v>
      </c>
      <c r="H8">
        <v>869400</v>
      </c>
      <c r="I8" t="s">
        <v>115</v>
      </c>
      <c r="J8">
        <v>1</v>
      </c>
      <c r="K8" t="s">
        <v>110</v>
      </c>
      <c r="L8">
        <v>1</v>
      </c>
      <c r="M8">
        <v>1</v>
      </c>
      <c r="N8" t="s">
        <v>111</v>
      </c>
      <c r="O8" t="s">
        <v>111</v>
      </c>
      <c r="P8" t="s">
        <v>111</v>
      </c>
    </row>
    <row r="9" spans="1:16" x14ac:dyDescent="0.3">
      <c r="A9">
        <v>6</v>
      </c>
      <c r="B9" t="s">
        <v>76</v>
      </c>
      <c r="C9" t="s">
        <v>84</v>
      </c>
      <c r="D9" t="s">
        <v>26</v>
      </c>
      <c r="E9">
        <v>8869</v>
      </c>
      <c r="F9">
        <v>432</v>
      </c>
      <c r="G9" s="6">
        <v>44932</v>
      </c>
      <c r="H9">
        <v>3831408</v>
      </c>
      <c r="I9" t="s">
        <v>116</v>
      </c>
      <c r="J9">
        <v>1</v>
      </c>
      <c r="K9" t="s">
        <v>110</v>
      </c>
      <c r="L9">
        <v>1</v>
      </c>
      <c r="M9">
        <v>1</v>
      </c>
      <c r="N9" t="s">
        <v>111</v>
      </c>
      <c r="O9" t="s">
        <v>111</v>
      </c>
      <c r="P9" t="s">
        <v>111</v>
      </c>
    </row>
    <row r="10" spans="1:16" x14ac:dyDescent="0.3">
      <c r="A10">
        <v>7</v>
      </c>
      <c r="B10" t="s">
        <v>74</v>
      </c>
      <c r="C10" t="s">
        <v>85</v>
      </c>
      <c r="D10" t="s">
        <v>24</v>
      </c>
      <c r="E10">
        <v>2681</v>
      </c>
      <c r="F10">
        <v>54</v>
      </c>
      <c r="G10" s="6">
        <v>44933</v>
      </c>
      <c r="H10">
        <v>144774</v>
      </c>
      <c r="I10" t="s">
        <v>117</v>
      </c>
      <c r="J10">
        <v>1</v>
      </c>
      <c r="K10" t="s">
        <v>110</v>
      </c>
      <c r="L10">
        <v>1</v>
      </c>
      <c r="M10">
        <v>1</v>
      </c>
      <c r="N10" t="s">
        <v>111</v>
      </c>
      <c r="O10" t="s">
        <v>111</v>
      </c>
      <c r="P10" t="s">
        <v>111</v>
      </c>
    </row>
    <row r="11" spans="1:16" x14ac:dyDescent="0.3">
      <c r="A11">
        <v>8</v>
      </c>
      <c r="B11" t="s">
        <v>73</v>
      </c>
      <c r="C11" t="s">
        <v>84</v>
      </c>
      <c r="D11" t="s">
        <v>15</v>
      </c>
      <c r="E11">
        <v>5012</v>
      </c>
      <c r="F11">
        <v>210</v>
      </c>
      <c r="G11" s="6">
        <v>44934</v>
      </c>
      <c r="H11">
        <v>1052520</v>
      </c>
      <c r="I11" t="s">
        <v>109</v>
      </c>
      <c r="J11">
        <v>1</v>
      </c>
      <c r="K11" t="s">
        <v>110</v>
      </c>
      <c r="L11">
        <v>1</v>
      </c>
      <c r="M11">
        <v>1</v>
      </c>
      <c r="N11" t="s">
        <v>111</v>
      </c>
      <c r="O11" t="s">
        <v>111</v>
      </c>
      <c r="P11" t="s">
        <v>111</v>
      </c>
    </row>
    <row r="12" spans="1:16" x14ac:dyDescent="0.3">
      <c r="A12">
        <v>9</v>
      </c>
      <c r="B12" t="s">
        <v>78</v>
      </c>
      <c r="C12" t="s">
        <v>85</v>
      </c>
      <c r="D12" t="s">
        <v>7</v>
      </c>
      <c r="E12">
        <v>1281</v>
      </c>
      <c r="F12">
        <v>75</v>
      </c>
      <c r="G12" s="6">
        <v>44935</v>
      </c>
      <c r="H12">
        <v>96075</v>
      </c>
      <c r="I12" t="s">
        <v>112</v>
      </c>
      <c r="J12">
        <v>1</v>
      </c>
      <c r="K12" t="s">
        <v>110</v>
      </c>
      <c r="L12">
        <v>1</v>
      </c>
      <c r="M12">
        <v>1</v>
      </c>
      <c r="N12" t="s">
        <v>111</v>
      </c>
      <c r="O12" t="s">
        <v>111</v>
      </c>
      <c r="P12" t="s">
        <v>111</v>
      </c>
    </row>
    <row r="13" spans="1:16" x14ac:dyDescent="0.3">
      <c r="A13">
        <v>10</v>
      </c>
      <c r="B13" t="s">
        <v>75</v>
      </c>
      <c r="C13" t="s">
        <v>83</v>
      </c>
      <c r="D13" t="s">
        <v>7</v>
      </c>
      <c r="E13">
        <v>4991</v>
      </c>
      <c r="F13">
        <v>12</v>
      </c>
      <c r="G13" s="6">
        <v>44936</v>
      </c>
      <c r="H13">
        <v>59892</v>
      </c>
      <c r="I13" t="s">
        <v>113</v>
      </c>
      <c r="J13">
        <v>1</v>
      </c>
      <c r="K13" t="s">
        <v>110</v>
      </c>
      <c r="L13">
        <v>1</v>
      </c>
      <c r="M13">
        <v>1</v>
      </c>
      <c r="N13" t="s">
        <v>111</v>
      </c>
      <c r="O13" t="s">
        <v>111</v>
      </c>
      <c r="P13" t="s">
        <v>111</v>
      </c>
    </row>
    <row r="14" spans="1:16" x14ac:dyDescent="0.3">
      <c r="A14">
        <v>11</v>
      </c>
      <c r="B14" t="s">
        <v>28</v>
      </c>
      <c r="C14" t="s">
        <v>86</v>
      </c>
      <c r="D14" t="s">
        <v>18</v>
      </c>
      <c r="E14">
        <v>1785</v>
      </c>
      <c r="F14">
        <v>462</v>
      </c>
      <c r="G14" s="6">
        <v>44937</v>
      </c>
      <c r="H14">
        <v>824670</v>
      </c>
      <c r="I14" t="s">
        <v>114</v>
      </c>
      <c r="J14">
        <v>1</v>
      </c>
      <c r="K14" t="s">
        <v>110</v>
      </c>
      <c r="L14">
        <v>1</v>
      </c>
      <c r="M14">
        <v>1</v>
      </c>
      <c r="N14" t="s">
        <v>111</v>
      </c>
      <c r="O14" t="s">
        <v>111</v>
      </c>
      <c r="P14" t="s">
        <v>111</v>
      </c>
    </row>
    <row r="15" spans="1:16" x14ac:dyDescent="0.3">
      <c r="A15">
        <v>12</v>
      </c>
      <c r="B15" t="s">
        <v>34</v>
      </c>
      <c r="C15" t="s">
        <v>83</v>
      </c>
      <c r="D15" t="s">
        <v>10</v>
      </c>
      <c r="E15">
        <v>3983</v>
      </c>
      <c r="F15">
        <v>144</v>
      </c>
      <c r="G15" s="6">
        <v>44938</v>
      </c>
      <c r="H15">
        <v>573552</v>
      </c>
      <c r="I15" t="s">
        <v>115</v>
      </c>
      <c r="J15">
        <v>1</v>
      </c>
      <c r="K15" t="s">
        <v>110</v>
      </c>
      <c r="L15">
        <v>1</v>
      </c>
      <c r="M15">
        <v>1</v>
      </c>
      <c r="N15" t="s">
        <v>111</v>
      </c>
      <c r="O15" t="s">
        <v>111</v>
      </c>
      <c r="P15" t="s">
        <v>111</v>
      </c>
    </row>
    <row r="16" spans="1:16" x14ac:dyDescent="0.3">
      <c r="A16">
        <v>13</v>
      </c>
      <c r="B16" t="s">
        <v>3</v>
      </c>
      <c r="C16" t="s">
        <v>85</v>
      </c>
      <c r="D16" t="s">
        <v>9</v>
      </c>
      <c r="E16">
        <v>2646</v>
      </c>
      <c r="F16">
        <v>120</v>
      </c>
      <c r="G16" s="6">
        <v>44939</v>
      </c>
      <c r="H16">
        <v>317520</v>
      </c>
      <c r="I16" t="s">
        <v>116</v>
      </c>
      <c r="J16">
        <v>1</v>
      </c>
      <c r="K16" t="s">
        <v>110</v>
      </c>
      <c r="L16">
        <v>1</v>
      </c>
      <c r="M16">
        <v>1</v>
      </c>
      <c r="N16" t="s">
        <v>111</v>
      </c>
      <c r="O16" t="s">
        <v>111</v>
      </c>
      <c r="P16" t="s">
        <v>111</v>
      </c>
    </row>
    <row r="17" spans="1:16" x14ac:dyDescent="0.3">
      <c r="A17">
        <v>14</v>
      </c>
      <c r="B17" t="s">
        <v>28</v>
      </c>
      <c r="C17" t="s">
        <v>87</v>
      </c>
      <c r="D17" t="s">
        <v>6</v>
      </c>
      <c r="E17">
        <v>252</v>
      </c>
      <c r="F17">
        <v>54</v>
      </c>
      <c r="G17" s="6">
        <v>44940</v>
      </c>
      <c r="H17">
        <v>13608</v>
      </c>
      <c r="I17" t="s">
        <v>117</v>
      </c>
      <c r="J17">
        <v>1</v>
      </c>
      <c r="K17" t="s">
        <v>110</v>
      </c>
      <c r="L17">
        <v>1</v>
      </c>
      <c r="M17">
        <v>1</v>
      </c>
      <c r="N17" t="s">
        <v>111</v>
      </c>
      <c r="O17" t="s">
        <v>111</v>
      </c>
      <c r="P17" t="s">
        <v>111</v>
      </c>
    </row>
    <row r="18" spans="1:16" x14ac:dyDescent="0.3">
      <c r="A18">
        <v>15</v>
      </c>
      <c r="B18" t="s">
        <v>34</v>
      </c>
      <c r="C18" t="s">
        <v>84</v>
      </c>
      <c r="D18" t="s">
        <v>18</v>
      </c>
      <c r="E18">
        <v>2464</v>
      </c>
      <c r="F18">
        <v>234</v>
      </c>
      <c r="G18" s="6">
        <v>44941</v>
      </c>
      <c r="H18">
        <v>576576</v>
      </c>
      <c r="I18" t="s">
        <v>109</v>
      </c>
      <c r="J18">
        <v>1</v>
      </c>
      <c r="K18" t="s">
        <v>110</v>
      </c>
      <c r="L18">
        <v>1</v>
      </c>
      <c r="M18">
        <v>1</v>
      </c>
      <c r="N18" t="s">
        <v>111</v>
      </c>
      <c r="O18" t="s">
        <v>111</v>
      </c>
      <c r="P18" t="s">
        <v>111</v>
      </c>
    </row>
    <row r="19" spans="1:16" x14ac:dyDescent="0.3">
      <c r="A19">
        <v>16</v>
      </c>
      <c r="B19" t="s">
        <v>34</v>
      </c>
      <c r="C19" t="s">
        <v>84</v>
      </c>
      <c r="D19" t="s">
        <v>22</v>
      </c>
      <c r="E19">
        <v>2114</v>
      </c>
      <c r="F19">
        <v>66</v>
      </c>
      <c r="G19" s="6">
        <v>44942</v>
      </c>
      <c r="H19">
        <v>139524</v>
      </c>
      <c r="I19" t="s">
        <v>112</v>
      </c>
      <c r="J19">
        <v>1</v>
      </c>
      <c r="K19" t="s">
        <v>110</v>
      </c>
      <c r="L19">
        <v>1</v>
      </c>
      <c r="M19">
        <v>1</v>
      </c>
      <c r="N19" t="s">
        <v>111</v>
      </c>
      <c r="O19" t="s">
        <v>111</v>
      </c>
      <c r="P19" t="s">
        <v>111</v>
      </c>
    </row>
    <row r="20" spans="1:16" x14ac:dyDescent="0.3">
      <c r="A20">
        <v>17</v>
      </c>
      <c r="B20" t="s">
        <v>74</v>
      </c>
      <c r="C20" t="s">
        <v>83</v>
      </c>
      <c r="D20" t="s">
        <v>24</v>
      </c>
      <c r="E20">
        <v>7693</v>
      </c>
      <c r="F20">
        <v>87</v>
      </c>
      <c r="G20" s="6">
        <v>44943</v>
      </c>
      <c r="H20">
        <v>669291</v>
      </c>
      <c r="I20" t="s">
        <v>113</v>
      </c>
      <c r="J20">
        <v>1</v>
      </c>
      <c r="K20" t="s">
        <v>110</v>
      </c>
      <c r="L20">
        <v>1</v>
      </c>
      <c r="M20">
        <v>1</v>
      </c>
      <c r="N20" t="s">
        <v>111</v>
      </c>
      <c r="O20" t="s">
        <v>111</v>
      </c>
      <c r="P20" t="s">
        <v>111</v>
      </c>
    </row>
    <row r="21" spans="1:16" x14ac:dyDescent="0.3">
      <c r="A21">
        <v>18</v>
      </c>
      <c r="B21" t="s">
        <v>75</v>
      </c>
      <c r="C21" t="s">
        <v>87</v>
      </c>
      <c r="D21" t="s">
        <v>13</v>
      </c>
      <c r="E21">
        <v>15610</v>
      </c>
      <c r="F21">
        <v>339</v>
      </c>
      <c r="G21" s="6">
        <v>44944</v>
      </c>
      <c r="H21">
        <v>5291790</v>
      </c>
      <c r="I21" t="s">
        <v>114</v>
      </c>
      <c r="J21">
        <v>1</v>
      </c>
      <c r="K21" t="s">
        <v>110</v>
      </c>
      <c r="L21">
        <v>1</v>
      </c>
      <c r="M21">
        <v>1</v>
      </c>
      <c r="N21" t="s">
        <v>111</v>
      </c>
      <c r="O21" t="s">
        <v>111</v>
      </c>
      <c r="P21" t="s">
        <v>111</v>
      </c>
    </row>
    <row r="22" spans="1:16" x14ac:dyDescent="0.3">
      <c r="A22">
        <v>19</v>
      </c>
      <c r="B22" t="s">
        <v>77</v>
      </c>
      <c r="C22" t="s">
        <v>87</v>
      </c>
      <c r="D22" t="s">
        <v>15</v>
      </c>
      <c r="E22">
        <v>336</v>
      </c>
      <c r="F22">
        <v>144</v>
      </c>
      <c r="G22" s="6">
        <v>44945</v>
      </c>
      <c r="H22">
        <v>48384</v>
      </c>
      <c r="I22" t="s">
        <v>115</v>
      </c>
      <c r="J22">
        <v>1</v>
      </c>
      <c r="K22" t="s">
        <v>110</v>
      </c>
      <c r="L22">
        <v>1</v>
      </c>
      <c r="M22">
        <v>1</v>
      </c>
      <c r="N22" t="s">
        <v>111</v>
      </c>
      <c r="O22" t="s">
        <v>111</v>
      </c>
      <c r="P22" t="s">
        <v>111</v>
      </c>
    </row>
    <row r="23" spans="1:16" x14ac:dyDescent="0.3">
      <c r="A23">
        <v>20</v>
      </c>
      <c r="B23" t="s">
        <v>28</v>
      </c>
      <c r="C23" t="s">
        <v>86</v>
      </c>
      <c r="D23" t="s">
        <v>13</v>
      </c>
      <c r="E23">
        <v>9443</v>
      </c>
      <c r="F23">
        <v>162</v>
      </c>
      <c r="G23" s="6">
        <v>44946</v>
      </c>
      <c r="H23">
        <v>1529766</v>
      </c>
      <c r="I23" t="s">
        <v>116</v>
      </c>
      <c r="J23">
        <v>1</v>
      </c>
      <c r="K23" t="s">
        <v>110</v>
      </c>
      <c r="L23">
        <v>1</v>
      </c>
      <c r="M23">
        <v>1</v>
      </c>
      <c r="N23" t="s">
        <v>111</v>
      </c>
      <c r="O23" t="s">
        <v>111</v>
      </c>
      <c r="P23" t="s">
        <v>111</v>
      </c>
    </row>
    <row r="24" spans="1:16" x14ac:dyDescent="0.3">
      <c r="A24">
        <v>21</v>
      </c>
      <c r="B24" t="s">
        <v>3</v>
      </c>
      <c r="C24" t="s">
        <v>87</v>
      </c>
      <c r="D24" t="s">
        <v>16</v>
      </c>
      <c r="E24">
        <v>8155</v>
      </c>
      <c r="F24">
        <v>90</v>
      </c>
      <c r="G24" s="6">
        <v>44947</v>
      </c>
      <c r="H24">
        <v>733950</v>
      </c>
      <c r="I24" t="s">
        <v>117</v>
      </c>
      <c r="J24">
        <v>1</v>
      </c>
      <c r="K24" t="s">
        <v>110</v>
      </c>
      <c r="L24">
        <v>1</v>
      </c>
      <c r="M24">
        <v>1</v>
      </c>
      <c r="N24" t="s">
        <v>111</v>
      </c>
      <c r="O24" t="s">
        <v>111</v>
      </c>
      <c r="P24" t="s">
        <v>111</v>
      </c>
    </row>
    <row r="25" spans="1:16" x14ac:dyDescent="0.3">
      <c r="A25">
        <v>22</v>
      </c>
      <c r="B25" t="s">
        <v>73</v>
      </c>
      <c r="C25" t="s">
        <v>85</v>
      </c>
      <c r="D25" t="s">
        <v>16</v>
      </c>
      <c r="E25">
        <v>1701</v>
      </c>
      <c r="F25">
        <v>234</v>
      </c>
      <c r="G25" s="6">
        <v>44948</v>
      </c>
      <c r="H25">
        <v>398034</v>
      </c>
      <c r="I25" t="s">
        <v>109</v>
      </c>
      <c r="J25">
        <v>1</v>
      </c>
      <c r="K25" t="s">
        <v>110</v>
      </c>
      <c r="L25">
        <v>1</v>
      </c>
      <c r="M25">
        <v>1</v>
      </c>
      <c r="N25" t="s">
        <v>111</v>
      </c>
      <c r="O25" t="s">
        <v>111</v>
      </c>
      <c r="P25" t="s">
        <v>111</v>
      </c>
    </row>
    <row r="26" spans="1:16" x14ac:dyDescent="0.3">
      <c r="A26">
        <v>23</v>
      </c>
      <c r="B26" t="s">
        <v>72</v>
      </c>
      <c r="C26" t="s">
        <v>85</v>
      </c>
      <c r="D26" t="s">
        <v>15</v>
      </c>
      <c r="E26">
        <v>2205</v>
      </c>
      <c r="F26">
        <v>141</v>
      </c>
      <c r="G26" s="6">
        <v>44949</v>
      </c>
      <c r="H26">
        <v>310905</v>
      </c>
      <c r="I26" t="s">
        <v>112</v>
      </c>
      <c r="J26">
        <v>1</v>
      </c>
      <c r="K26" t="s">
        <v>110</v>
      </c>
      <c r="L26">
        <v>1</v>
      </c>
      <c r="M26">
        <v>1</v>
      </c>
      <c r="N26" t="s">
        <v>111</v>
      </c>
      <c r="O26" t="s">
        <v>111</v>
      </c>
      <c r="P26" t="s">
        <v>111</v>
      </c>
    </row>
    <row r="27" spans="1:16" x14ac:dyDescent="0.3">
      <c r="A27">
        <v>24</v>
      </c>
      <c r="B27" t="s">
        <v>73</v>
      </c>
      <c r="C27" t="s">
        <v>83</v>
      </c>
      <c r="D27" t="s">
        <v>12</v>
      </c>
      <c r="E27">
        <v>1771</v>
      </c>
      <c r="F27">
        <v>204</v>
      </c>
      <c r="G27" s="6">
        <v>44950</v>
      </c>
      <c r="H27">
        <v>361284</v>
      </c>
      <c r="I27" t="s">
        <v>113</v>
      </c>
      <c r="J27">
        <v>1</v>
      </c>
      <c r="K27" t="s">
        <v>110</v>
      </c>
      <c r="L27">
        <v>1</v>
      </c>
      <c r="M27">
        <v>1</v>
      </c>
      <c r="N27" t="s">
        <v>111</v>
      </c>
      <c r="O27" t="s">
        <v>111</v>
      </c>
      <c r="P27" t="s">
        <v>111</v>
      </c>
    </row>
    <row r="28" spans="1:16" x14ac:dyDescent="0.3">
      <c r="A28">
        <v>25</v>
      </c>
      <c r="B28" t="s">
        <v>77</v>
      </c>
      <c r="C28" t="s">
        <v>84</v>
      </c>
      <c r="D28" t="s">
        <v>8</v>
      </c>
      <c r="E28">
        <v>2114</v>
      </c>
      <c r="F28">
        <v>186</v>
      </c>
      <c r="G28" s="6">
        <v>44951</v>
      </c>
      <c r="H28">
        <v>393204</v>
      </c>
      <c r="I28" t="s">
        <v>114</v>
      </c>
      <c r="J28">
        <v>1</v>
      </c>
      <c r="K28" t="s">
        <v>110</v>
      </c>
      <c r="L28">
        <v>1</v>
      </c>
      <c r="M28">
        <v>1</v>
      </c>
      <c r="N28" t="s">
        <v>111</v>
      </c>
      <c r="O28" t="s">
        <v>111</v>
      </c>
      <c r="P28" t="s">
        <v>111</v>
      </c>
    </row>
    <row r="29" spans="1:16" x14ac:dyDescent="0.3">
      <c r="A29">
        <v>26</v>
      </c>
      <c r="B29" t="s">
        <v>77</v>
      </c>
      <c r="C29" t="s">
        <v>38</v>
      </c>
      <c r="D29" t="s">
        <v>6</v>
      </c>
      <c r="E29">
        <v>10311</v>
      </c>
      <c r="F29">
        <v>231</v>
      </c>
      <c r="G29" s="6">
        <v>44952</v>
      </c>
      <c r="H29">
        <v>2381841</v>
      </c>
      <c r="I29" t="s">
        <v>115</v>
      </c>
      <c r="J29">
        <v>1</v>
      </c>
      <c r="K29" t="s">
        <v>110</v>
      </c>
      <c r="L29">
        <v>1</v>
      </c>
      <c r="M29">
        <v>1</v>
      </c>
      <c r="N29" t="s">
        <v>111</v>
      </c>
      <c r="O29" t="s">
        <v>111</v>
      </c>
      <c r="P29" t="s">
        <v>111</v>
      </c>
    </row>
    <row r="30" spans="1:16" x14ac:dyDescent="0.3">
      <c r="A30">
        <v>27</v>
      </c>
      <c r="B30" t="s">
        <v>34</v>
      </c>
      <c r="C30" t="s">
        <v>86</v>
      </c>
      <c r="D30" t="s">
        <v>9</v>
      </c>
      <c r="E30">
        <v>21</v>
      </c>
      <c r="F30">
        <v>168</v>
      </c>
      <c r="G30" s="6">
        <v>44953</v>
      </c>
      <c r="H30">
        <v>3528</v>
      </c>
      <c r="I30" t="s">
        <v>116</v>
      </c>
      <c r="J30">
        <v>1</v>
      </c>
      <c r="K30" t="s">
        <v>110</v>
      </c>
      <c r="L30">
        <v>1</v>
      </c>
      <c r="M30">
        <v>1</v>
      </c>
      <c r="N30" t="s">
        <v>111</v>
      </c>
      <c r="O30" t="s">
        <v>111</v>
      </c>
      <c r="P30" t="s">
        <v>111</v>
      </c>
    </row>
    <row r="31" spans="1:16" x14ac:dyDescent="0.3">
      <c r="A31">
        <v>28</v>
      </c>
      <c r="B31" t="s">
        <v>72</v>
      </c>
      <c r="C31" t="s">
        <v>84</v>
      </c>
      <c r="D31" t="s">
        <v>13</v>
      </c>
      <c r="E31">
        <v>1974</v>
      </c>
      <c r="F31">
        <v>195</v>
      </c>
      <c r="G31" s="6">
        <v>44954</v>
      </c>
      <c r="H31">
        <v>384930</v>
      </c>
      <c r="I31" t="s">
        <v>117</v>
      </c>
      <c r="J31">
        <v>1</v>
      </c>
      <c r="K31" t="s">
        <v>110</v>
      </c>
      <c r="L31">
        <v>1</v>
      </c>
      <c r="M31">
        <v>1</v>
      </c>
      <c r="N31" t="s">
        <v>111</v>
      </c>
      <c r="O31" t="s">
        <v>111</v>
      </c>
      <c r="P31" t="s">
        <v>111</v>
      </c>
    </row>
    <row r="32" spans="1:16" x14ac:dyDescent="0.3">
      <c r="A32">
        <v>29</v>
      </c>
      <c r="B32" t="s">
        <v>75</v>
      </c>
      <c r="C32" t="s">
        <v>38</v>
      </c>
      <c r="D32" t="s">
        <v>16</v>
      </c>
      <c r="E32">
        <v>6314</v>
      </c>
      <c r="F32">
        <v>15</v>
      </c>
      <c r="G32" s="6">
        <v>44955</v>
      </c>
      <c r="H32">
        <v>94710</v>
      </c>
      <c r="I32" t="s">
        <v>109</v>
      </c>
      <c r="J32">
        <v>1</v>
      </c>
      <c r="K32" t="s">
        <v>110</v>
      </c>
      <c r="L32">
        <v>1</v>
      </c>
      <c r="M32">
        <v>1</v>
      </c>
      <c r="N32" t="s">
        <v>111</v>
      </c>
      <c r="O32" t="s">
        <v>111</v>
      </c>
      <c r="P32" t="s">
        <v>111</v>
      </c>
    </row>
    <row r="33" spans="1:16" x14ac:dyDescent="0.3">
      <c r="A33">
        <v>30</v>
      </c>
      <c r="B33" t="s">
        <v>72</v>
      </c>
      <c r="C33" t="s">
        <v>83</v>
      </c>
      <c r="D33" t="s">
        <v>16</v>
      </c>
      <c r="E33">
        <v>4683</v>
      </c>
      <c r="F33">
        <v>30</v>
      </c>
      <c r="G33" s="6">
        <v>44956</v>
      </c>
      <c r="H33">
        <v>140490</v>
      </c>
      <c r="I33" t="s">
        <v>112</v>
      </c>
      <c r="J33">
        <v>1</v>
      </c>
      <c r="K33" t="s">
        <v>110</v>
      </c>
      <c r="L33">
        <v>1</v>
      </c>
      <c r="M33">
        <v>1</v>
      </c>
      <c r="N33" t="s">
        <v>111</v>
      </c>
      <c r="O33" t="s">
        <v>111</v>
      </c>
      <c r="P33" t="s">
        <v>111</v>
      </c>
    </row>
    <row r="34" spans="1:16" x14ac:dyDescent="0.3">
      <c r="A34">
        <v>31</v>
      </c>
      <c r="B34" t="s">
        <v>77</v>
      </c>
      <c r="C34" t="s">
        <v>83</v>
      </c>
      <c r="D34" t="s">
        <v>17</v>
      </c>
      <c r="E34">
        <v>6398</v>
      </c>
      <c r="F34">
        <v>102</v>
      </c>
      <c r="G34" s="6">
        <v>44957</v>
      </c>
      <c r="H34">
        <v>652596</v>
      </c>
      <c r="I34" t="s">
        <v>113</v>
      </c>
      <c r="J34">
        <v>1</v>
      </c>
      <c r="K34" t="s">
        <v>110</v>
      </c>
      <c r="L34">
        <v>1</v>
      </c>
      <c r="M34">
        <v>1</v>
      </c>
      <c r="N34" t="s">
        <v>111</v>
      </c>
      <c r="O34" t="s">
        <v>111</v>
      </c>
      <c r="P34" t="s">
        <v>111</v>
      </c>
    </row>
    <row r="35" spans="1:16" x14ac:dyDescent="0.3">
      <c r="A35">
        <v>32</v>
      </c>
      <c r="B35" t="s">
        <v>28</v>
      </c>
      <c r="C35" t="s">
        <v>84</v>
      </c>
      <c r="D35" t="s">
        <v>12</v>
      </c>
      <c r="E35">
        <v>553</v>
      </c>
      <c r="F35">
        <v>15</v>
      </c>
      <c r="G35" s="6">
        <v>44958</v>
      </c>
      <c r="H35">
        <v>8295</v>
      </c>
      <c r="I35" t="s">
        <v>114</v>
      </c>
      <c r="J35">
        <v>2</v>
      </c>
      <c r="K35" t="s">
        <v>118</v>
      </c>
      <c r="L35">
        <v>1</v>
      </c>
      <c r="M35">
        <v>1</v>
      </c>
      <c r="N35" t="s">
        <v>111</v>
      </c>
      <c r="O35" t="s">
        <v>111</v>
      </c>
      <c r="P35" t="s">
        <v>111</v>
      </c>
    </row>
    <row r="36" spans="1:16" x14ac:dyDescent="0.3">
      <c r="A36">
        <v>33</v>
      </c>
      <c r="B36" t="s">
        <v>73</v>
      </c>
      <c r="C36" t="s">
        <v>86</v>
      </c>
      <c r="D36" t="s">
        <v>23</v>
      </c>
      <c r="E36">
        <v>7021</v>
      </c>
      <c r="F36">
        <v>183</v>
      </c>
      <c r="G36" s="6">
        <v>44959</v>
      </c>
      <c r="H36">
        <v>1284843</v>
      </c>
      <c r="I36" t="s">
        <v>115</v>
      </c>
      <c r="J36">
        <v>2</v>
      </c>
      <c r="K36" t="s">
        <v>118</v>
      </c>
      <c r="L36">
        <v>1</v>
      </c>
      <c r="M36">
        <v>1</v>
      </c>
      <c r="N36" t="s">
        <v>111</v>
      </c>
      <c r="O36" t="s">
        <v>111</v>
      </c>
      <c r="P36" t="s">
        <v>111</v>
      </c>
    </row>
    <row r="37" spans="1:16" x14ac:dyDescent="0.3">
      <c r="A37">
        <v>34</v>
      </c>
      <c r="B37" t="s">
        <v>76</v>
      </c>
      <c r="C37" t="s">
        <v>86</v>
      </c>
      <c r="D37" t="s">
        <v>15</v>
      </c>
      <c r="E37">
        <v>5817</v>
      </c>
      <c r="F37">
        <v>12</v>
      </c>
      <c r="G37" s="6">
        <v>44960</v>
      </c>
      <c r="H37">
        <v>69804</v>
      </c>
      <c r="I37" t="s">
        <v>116</v>
      </c>
      <c r="J37">
        <v>2</v>
      </c>
      <c r="K37" t="s">
        <v>118</v>
      </c>
      <c r="L37">
        <v>1</v>
      </c>
      <c r="M37">
        <v>1</v>
      </c>
      <c r="N37" t="s">
        <v>111</v>
      </c>
      <c r="O37" t="s">
        <v>111</v>
      </c>
      <c r="P37" t="s">
        <v>111</v>
      </c>
    </row>
    <row r="38" spans="1:16" x14ac:dyDescent="0.3">
      <c r="A38">
        <v>35</v>
      </c>
      <c r="B38" t="s">
        <v>77</v>
      </c>
      <c r="C38" t="s">
        <v>86</v>
      </c>
      <c r="D38" t="s">
        <v>7</v>
      </c>
      <c r="E38">
        <v>3976</v>
      </c>
      <c r="F38">
        <v>72</v>
      </c>
      <c r="G38" s="6">
        <v>44961</v>
      </c>
      <c r="H38">
        <v>286272</v>
      </c>
      <c r="I38" t="s">
        <v>117</v>
      </c>
      <c r="J38">
        <v>2</v>
      </c>
      <c r="K38" t="s">
        <v>118</v>
      </c>
      <c r="L38">
        <v>1</v>
      </c>
      <c r="M38">
        <v>1</v>
      </c>
      <c r="N38" t="s">
        <v>111</v>
      </c>
      <c r="O38" t="s">
        <v>111</v>
      </c>
      <c r="P38" t="s">
        <v>111</v>
      </c>
    </row>
    <row r="39" spans="1:16" x14ac:dyDescent="0.3">
      <c r="A39">
        <v>36</v>
      </c>
      <c r="B39" t="s">
        <v>74</v>
      </c>
      <c r="C39" t="s">
        <v>85</v>
      </c>
      <c r="D39" t="s">
        <v>20</v>
      </c>
      <c r="E39">
        <v>1134</v>
      </c>
      <c r="F39">
        <v>282</v>
      </c>
      <c r="G39" s="6">
        <v>44962</v>
      </c>
      <c r="H39">
        <v>319788</v>
      </c>
      <c r="I39" t="s">
        <v>109</v>
      </c>
      <c r="J39">
        <v>2</v>
      </c>
      <c r="K39" t="s">
        <v>118</v>
      </c>
      <c r="L39">
        <v>1</v>
      </c>
      <c r="M39">
        <v>1</v>
      </c>
      <c r="N39" t="s">
        <v>111</v>
      </c>
      <c r="O39" t="s">
        <v>111</v>
      </c>
      <c r="P39" t="s">
        <v>111</v>
      </c>
    </row>
    <row r="40" spans="1:16" x14ac:dyDescent="0.3">
      <c r="A40">
        <v>37</v>
      </c>
      <c r="B40" t="s">
        <v>28</v>
      </c>
      <c r="C40" t="s">
        <v>86</v>
      </c>
      <c r="D40" t="s">
        <v>21</v>
      </c>
      <c r="E40">
        <v>6027</v>
      </c>
      <c r="F40">
        <v>144</v>
      </c>
      <c r="G40" s="6">
        <v>44963</v>
      </c>
      <c r="H40">
        <v>867888</v>
      </c>
      <c r="I40" t="s">
        <v>112</v>
      </c>
      <c r="J40">
        <v>2</v>
      </c>
      <c r="K40" t="s">
        <v>118</v>
      </c>
      <c r="L40">
        <v>1</v>
      </c>
      <c r="M40">
        <v>1</v>
      </c>
      <c r="N40" t="s">
        <v>111</v>
      </c>
      <c r="O40" t="s">
        <v>111</v>
      </c>
      <c r="P40" t="s">
        <v>111</v>
      </c>
    </row>
    <row r="41" spans="1:16" x14ac:dyDescent="0.3">
      <c r="A41">
        <v>38</v>
      </c>
      <c r="B41" t="s">
        <v>74</v>
      </c>
      <c r="C41" t="s">
        <v>83</v>
      </c>
      <c r="D41" t="s">
        <v>9</v>
      </c>
      <c r="E41">
        <v>1904</v>
      </c>
      <c r="F41">
        <v>405</v>
      </c>
      <c r="G41" s="6">
        <v>44964</v>
      </c>
      <c r="H41">
        <v>771120</v>
      </c>
      <c r="I41" t="s">
        <v>113</v>
      </c>
      <c r="J41">
        <v>2</v>
      </c>
      <c r="K41" t="s">
        <v>118</v>
      </c>
      <c r="L41">
        <v>1</v>
      </c>
      <c r="M41">
        <v>1</v>
      </c>
      <c r="N41" t="s">
        <v>111</v>
      </c>
      <c r="O41" t="s">
        <v>111</v>
      </c>
      <c r="P41" t="s">
        <v>111</v>
      </c>
    </row>
    <row r="42" spans="1:16" x14ac:dyDescent="0.3">
      <c r="A42">
        <v>39</v>
      </c>
      <c r="B42" t="s">
        <v>78</v>
      </c>
      <c r="C42" t="s">
        <v>87</v>
      </c>
      <c r="D42" t="s">
        <v>25</v>
      </c>
      <c r="E42">
        <v>3262</v>
      </c>
      <c r="F42">
        <v>75</v>
      </c>
      <c r="G42" s="6">
        <v>44965</v>
      </c>
      <c r="H42">
        <v>244650</v>
      </c>
      <c r="I42" t="s">
        <v>114</v>
      </c>
      <c r="J42">
        <v>2</v>
      </c>
      <c r="K42" t="s">
        <v>118</v>
      </c>
      <c r="L42">
        <v>1</v>
      </c>
      <c r="M42">
        <v>1</v>
      </c>
      <c r="N42" t="s">
        <v>111</v>
      </c>
      <c r="O42" t="s">
        <v>111</v>
      </c>
      <c r="P42" t="s">
        <v>111</v>
      </c>
    </row>
    <row r="43" spans="1:16" x14ac:dyDescent="0.3">
      <c r="A43">
        <v>40</v>
      </c>
      <c r="B43" t="s">
        <v>76</v>
      </c>
      <c r="C43" t="s">
        <v>87</v>
      </c>
      <c r="D43" t="s">
        <v>20</v>
      </c>
      <c r="E43">
        <v>2289</v>
      </c>
      <c r="F43">
        <v>135</v>
      </c>
      <c r="G43" s="6">
        <v>44966</v>
      </c>
      <c r="H43">
        <v>309015</v>
      </c>
      <c r="I43" t="s">
        <v>115</v>
      </c>
      <c r="J43">
        <v>2</v>
      </c>
      <c r="K43" t="s">
        <v>118</v>
      </c>
      <c r="L43">
        <v>1</v>
      </c>
      <c r="M43">
        <v>1</v>
      </c>
      <c r="N43" t="s">
        <v>111</v>
      </c>
      <c r="O43" t="s">
        <v>111</v>
      </c>
      <c r="P43" t="s">
        <v>111</v>
      </c>
    </row>
    <row r="44" spans="1:16" x14ac:dyDescent="0.3">
      <c r="A44">
        <v>41</v>
      </c>
      <c r="B44" t="s">
        <v>75</v>
      </c>
      <c r="C44" t="s">
        <v>87</v>
      </c>
      <c r="D44" t="s">
        <v>20</v>
      </c>
      <c r="E44">
        <v>6986</v>
      </c>
      <c r="F44">
        <v>21</v>
      </c>
      <c r="G44" s="6">
        <v>44967</v>
      </c>
      <c r="H44">
        <v>146706</v>
      </c>
      <c r="I44" t="s">
        <v>116</v>
      </c>
      <c r="J44">
        <v>2</v>
      </c>
      <c r="K44" t="s">
        <v>118</v>
      </c>
      <c r="L44">
        <v>1</v>
      </c>
      <c r="M44">
        <v>1</v>
      </c>
      <c r="N44" t="s">
        <v>111</v>
      </c>
      <c r="O44" t="s">
        <v>111</v>
      </c>
      <c r="P44" t="s">
        <v>111</v>
      </c>
    </row>
    <row r="45" spans="1:16" x14ac:dyDescent="0.3">
      <c r="A45">
        <v>42</v>
      </c>
      <c r="B45" t="s">
        <v>28</v>
      </c>
      <c r="C45" t="s">
        <v>85</v>
      </c>
      <c r="D45" t="s">
        <v>16</v>
      </c>
      <c r="E45">
        <v>4417</v>
      </c>
      <c r="F45">
        <v>153</v>
      </c>
      <c r="G45" s="6">
        <v>44968</v>
      </c>
      <c r="H45">
        <v>675801</v>
      </c>
      <c r="I45" t="s">
        <v>117</v>
      </c>
      <c r="J45">
        <v>2</v>
      </c>
      <c r="K45" t="s">
        <v>118</v>
      </c>
      <c r="L45">
        <v>1</v>
      </c>
      <c r="M45">
        <v>1</v>
      </c>
      <c r="N45" t="s">
        <v>111</v>
      </c>
      <c r="O45" t="s">
        <v>111</v>
      </c>
      <c r="P45" t="s">
        <v>111</v>
      </c>
    </row>
    <row r="46" spans="1:16" x14ac:dyDescent="0.3">
      <c r="A46">
        <v>43</v>
      </c>
      <c r="B46" t="s">
        <v>74</v>
      </c>
      <c r="C46" t="s">
        <v>87</v>
      </c>
      <c r="D46" t="s">
        <v>8</v>
      </c>
      <c r="E46">
        <v>1442</v>
      </c>
      <c r="F46">
        <v>15</v>
      </c>
      <c r="G46" s="6">
        <v>44969</v>
      </c>
      <c r="H46">
        <v>21630</v>
      </c>
      <c r="I46" t="s">
        <v>109</v>
      </c>
      <c r="J46">
        <v>2</v>
      </c>
      <c r="K46" t="s">
        <v>118</v>
      </c>
      <c r="L46">
        <v>1</v>
      </c>
      <c r="M46">
        <v>1</v>
      </c>
      <c r="N46" t="s">
        <v>111</v>
      </c>
      <c r="O46" t="s">
        <v>111</v>
      </c>
      <c r="P46" t="s">
        <v>111</v>
      </c>
    </row>
    <row r="47" spans="1:16" x14ac:dyDescent="0.3">
      <c r="A47">
        <v>44</v>
      </c>
      <c r="B47" t="s">
        <v>34</v>
      </c>
      <c r="C47" t="s">
        <v>84</v>
      </c>
      <c r="D47" t="s">
        <v>7</v>
      </c>
      <c r="E47">
        <v>2415</v>
      </c>
      <c r="F47">
        <v>255</v>
      </c>
      <c r="G47" s="6">
        <v>44970</v>
      </c>
      <c r="H47">
        <v>615825</v>
      </c>
      <c r="I47" t="s">
        <v>112</v>
      </c>
      <c r="J47">
        <v>2</v>
      </c>
      <c r="K47" t="s">
        <v>118</v>
      </c>
      <c r="L47">
        <v>1</v>
      </c>
      <c r="M47">
        <v>1</v>
      </c>
      <c r="N47" t="s">
        <v>111</v>
      </c>
      <c r="O47" t="s">
        <v>111</v>
      </c>
      <c r="P47" t="s">
        <v>111</v>
      </c>
    </row>
    <row r="48" spans="1:16" x14ac:dyDescent="0.3">
      <c r="A48">
        <v>45</v>
      </c>
      <c r="B48" t="s">
        <v>28</v>
      </c>
      <c r="C48" t="s">
        <v>83</v>
      </c>
      <c r="D48" t="s">
        <v>12</v>
      </c>
      <c r="E48">
        <v>238</v>
      </c>
      <c r="F48">
        <v>18</v>
      </c>
      <c r="G48" s="6">
        <v>44971</v>
      </c>
      <c r="H48">
        <v>4284</v>
      </c>
      <c r="I48" t="s">
        <v>113</v>
      </c>
      <c r="J48">
        <v>2</v>
      </c>
      <c r="K48" t="s">
        <v>118</v>
      </c>
      <c r="L48">
        <v>1</v>
      </c>
      <c r="M48">
        <v>1</v>
      </c>
      <c r="N48" t="s">
        <v>111</v>
      </c>
      <c r="O48" t="s">
        <v>111</v>
      </c>
      <c r="P48" t="s">
        <v>111</v>
      </c>
    </row>
    <row r="49" spans="1:16" x14ac:dyDescent="0.3">
      <c r="A49">
        <v>46</v>
      </c>
      <c r="B49" t="s">
        <v>74</v>
      </c>
      <c r="C49" t="s">
        <v>83</v>
      </c>
      <c r="D49" t="s">
        <v>16</v>
      </c>
      <c r="E49">
        <v>4949</v>
      </c>
      <c r="F49">
        <v>189</v>
      </c>
      <c r="G49" s="6">
        <v>44972</v>
      </c>
      <c r="H49">
        <v>935361</v>
      </c>
      <c r="I49" t="s">
        <v>114</v>
      </c>
      <c r="J49">
        <v>2</v>
      </c>
      <c r="K49" t="s">
        <v>118</v>
      </c>
      <c r="L49">
        <v>1</v>
      </c>
      <c r="M49">
        <v>1</v>
      </c>
      <c r="N49" t="s">
        <v>111</v>
      </c>
      <c r="O49" t="s">
        <v>111</v>
      </c>
      <c r="P49" t="s">
        <v>111</v>
      </c>
    </row>
    <row r="50" spans="1:16" x14ac:dyDescent="0.3">
      <c r="A50">
        <v>47</v>
      </c>
      <c r="B50" t="s">
        <v>75</v>
      </c>
      <c r="C50" t="s">
        <v>85</v>
      </c>
      <c r="D50" t="s">
        <v>25</v>
      </c>
      <c r="E50">
        <v>5075</v>
      </c>
      <c r="F50">
        <v>21</v>
      </c>
      <c r="G50" s="6">
        <v>44973</v>
      </c>
      <c r="H50">
        <v>106575</v>
      </c>
      <c r="I50" t="s">
        <v>115</v>
      </c>
      <c r="J50">
        <v>2</v>
      </c>
      <c r="K50" t="s">
        <v>118</v>
      </c>
      <c r="L50">
        <v>1</v>
      </c>
      <c r="M50">
        <v>1</v>
      </c>
      <c r="N50" t="s">
        <v>111</v>
      </c>
      <c r="O50" t="s">
        <v>111</v>
      </c>
      <c r="P50" t="s">
        <v>111</v>
      </c>
    </row>
    <row r="51" spans="1:16" x14ac:dyDescent="0.3">
      <c r="A51">
        <v>48</v>
      </c>
      <c r="B51" t="s">
        <v>34</v>
      </c>
      <c r="C51" t="s">
        <v>38</v>
      </c>
      <c r="D51" t="s">
        <v>9</v>
      </c>
      <c r="E51">
        <v>9198</v>
      </c>
      <c r="F51">
        <v>36</v>
      </c>
      <c r="G51" s="6">
        <v>44974</v>
      </c>
      <c r="H51">
        <v>331128</v>
      </c>
      <c r="I51" t="s">
        <v>116</v>
      </c>
      <c r="J51">
        <v>2</v>
      </c>
      <c r="K51" t="s">
        <v>118</v>
      </c>
      <c r="L51">
        <v>1</v>
      </c>
      <c r="M51">
        <v>1</v>
      </c>
      <c r="N51" t="s">
        <v>111</v>
      </c>
      <c r="O51" t="s">
        <v>111</v>
      </c>
      <c r="P51" t="s">
        <v>111</v>
      </c>
    </row>
    <row r="52" spans="1:16" x14ac:dyDescent="0.3">
      <c r="A52">
        <v>49</v>
      </c>
      <c r="B52" t="s">
        <v>74</v>
      </c>
      <c r="C52" t="s">
        <v>87</v>
      </c>
      <c r="D52" t="s">
        <v>22</v>
      </c>
      <c r="E52">
        <v>3339</v>
      </c>
      <c r="F52">
        <v>75</v>
      </c>
      <c r="G52" s="6">
        <v>44975</v>
      </c>
      <c r="H52">
        <v>250425</v>
      </c>
      <c r="I52" t="s">
        <v>117</v>
      </c>
      <c r="J52">
        <v>2</v>
      </c>
      <c r="K52" t="s">
        <v>118</v>
      </c>
      <c r="L52">
        <v>1</v>
      </c>
      <c r="M52">
        <v>1</v>
      </c>
      <c r="N52" t="s">
        <v>111</v>
      </c>
      <c r="O52" t="s">
        <v>111</v>
      </c>
      <c r="P52" t="s">
        <v>111</v>
      </c>
    </row>
    <row r="53" spans="1:16" x14ac:dyDescent="0.3">
      <c r="A53">
        <v>50</v>
      </c>
      <c r="B53" t="s">
        <v>76</v>
      </c>
      <c r="C53" t="s">
        <v>87</v>
      </c>
      <c r="D53" t="s">
        <v>10</v>
      </c>
      <c r="E53">
        <v>5019</v>
      </c>
      <c r="F53">
        <v>156</v>
      </c>
      <c r="G53" s="6">
        <v>44976</v>
      </c>
      <c r="H53">
        <v>782964</v>
      </c>
      <c r="I53" t="s">
        <v>109</v>
      </c>
      <c r="J53">
        <v>2</v>
      </c>
      <c r="K53" t="s">
        <v>118</v>
      </c>
      <c r="L53">
        <v>1</v>
      </c>
      <c r="M53">
        <v>1</v>
      </c>
      <c r="N53" t="s">
        <v>111</v>
      </c>
      <c r="O53" t="s">
        <v>111</v>
      </c>
      <c r="P53" t="s">
        <v>111</v>
      </c>
    </row>
    <row r="54" spans="1:16" x14ac:dyDescent="0.3">
      <c r="A54">
        <v>51</v>
      </c>
      <c r="B54" t="s">
        <v>75</v>
      </c>
      <c r="C54" t="s">
        <v>38</v>
      </c>
      <c r="D54" t="s">
        <v>9</v>
      </c>
      <c r="E54">
        <v>16184</v>
      </c>
      <c r="F54">
        <v>39</v>
      </c>
      <c r="G54" s="6">
        <v>44977</v>
      </c>
      <c r="H54">
        <v>631176</v>
      </c>
      <c r="I54" t="s">
        <v>112</v>
      </c>
      <c r="J54">
        <v>2</v>
      </c>
      <c r="K54" t="s">
        <v>118</v>
      </c>
      <c r="L54">
        <v>1</v>
      </c>
      <c r="M54">
        <v>1</v>
      </c>
      <c r="N54" t="s">
        <v>111</v>
      </c>
      <c r="O54" t="s">
        <v>111</v>
      </c>
      <c r="P54" t="s">
        <v>111</v>
      </c>
    </row>
    <row r="55" spans="1:16" x14ac:dyDescent="0.3">
      <c r="A55">
        <v>52</v>
      </c>
      <c r="B55" t="s">
        <v>74</v>
      </c>
      <c r="C55" t="s">
        <v>38</v>
      </c>
      <c r="D55" t="s">
        <v>14</v>
      </c>
      <c r="E55">
        <v>497</v>
      </c>
      <c r="F55">
        <v>63</v>
      </c>
      <c r="G55" s="6">
        <v>44978</v>
      </c>
      <c r="H55">
        <v>31311</v>
      </c>
      <c r="I55" t="s">
        <v>113</v>
      </c>
      <c r="J55">
        <v>2</v>
      </c>
      <c r="K55" t="s">
        <v>118</v>
      </c>
      <c r="L55">
        <v>1</v>
      </c>
      <c r="M55">
        <v>1</v>
      </c>
      <c r="N55" t="s">
        <v>111</v>
      </c>
      <c r="O55" t="s">
        <v>111</v>
      </c>
      <c r="P55" t="s">
        <v>111</v>
      </c>
    </row>
    <row r="56" spans="1:16" x14ac:dyDescent="0.3">
      <c r="A56">
        <v>53</v>
      </c>
      <c r="B56" t="s">
        <v>28</v>
      </c>
      <c r="C56" t="s">
        <v>38</v>
      </c>
      <c r="D56" t="s">
        <v>22</v>
      </c>
      <c r="E56">
        <v>8211</v>
      </c>
      <c r="F56">
        <v>75</v>
      </c>
      <c r="G56" s="6">
        <v>44979</v>
      </c>
      <c r="H56">
        <v>615825</v>
      </c>
      <c r="I56" t="s">
        <v>114</v>
      </c>
      <c r="J56">
        <v>2</v>
      </c>
      <c r="K56" t="s">
        <v>118</v>
      </c>
      <c r="L56">
        <v>1</v>
      </c>
      <c r="M56">
        <v>1</v>
      </c>
      <c r="N56" t="s">
        <v>111</v>
      </c>
      <c r="O56" t="s">
        <v>111</v>
      </c>
      <c r="P56" t="s">
        <v>111</v>
      </c>
    </row>
    <row r="57" spans="1:16" x14ac:dyDescent="0.3">
      <c r="A57">
        <v>54</v>
      </c>
      <c r="B57" t="s">
        <v>28</v>
      </c>
      <c r="C57" t="s">
        <v>85</v>
      </c>
      <c r="D57" t="s">
        <v>21</v>
      </c>
      <c r="E57">
        <v>6580</v>
      </c>
      <c r="F57">
        <v>183</v>
      </c>
      <c r="G57" s="6">
        <v>44980</v>
      </c>
      <c r="H57">
        <v>1204140</v>
      </c>
      <c r="I57" t="s">
        <v>115</v>
      </c>
      <c r="J57">
        <v>2</v>
      </c>
      <c r="K57" t="s">
        <v>118</v>
      </c>
      <c r="L57">
        <v>1</v>
      </c>
      <c r="M57">
        <v>1</v>
      </c>
      <c r="N57" t="s">
        <v>111</v>
      </c>
      <c r="O57" t="s">
        <v>111</v>
      </c>
      <c r="P57" t="s">
        <v>111</v>
      </c>
    </row>
    <row r="58" spans="1:16" x14ac:dyDescent="0.3">
      <c r="A58">
        <v>55</v>
      </c>
      <c r="B58" t="s">
        <v>77</v>
      </c>
      <c r="C58" t="s">
        <v>84</v>
      </c>
      <c r="D58" t="s">
        <v>6</v>
      </c>
      <c r="E58">
        <v>4760</v>
      </c>
      <c r="F58">
        <v>69</v>
      </c>
      <c r="G58" s="6">
        <v>44981</v>
      </c>
      <c r="H58">
        <v>328440</v>
      </c>
      <c r="I58" t="s">
        <v>116</v>
      </c>
      <c r="J58">
        <v>2</v>
      </c>
      <c r="K58" t="s">
        <v>118</v>
      </c>
      <c r="L58">
        <v>1</v>
      </c>
      <c r="M58">
        <v>1</v>
      </c>
      <c r="N58" t="s">
        <v>111</v>
      </c>
      <c r="O58" t="s">
        <v>111</v>
      </c>
      <c r="P58" t="s">
        <v>111</v>
      </c>
    </row>
    <row r="59" spans="1:16" x14ac:dyDescent="0.3">
      <c r="A59">
        <v>56</v>
      </c>
      <c r="B59" t="s">
        <v>76</v>
      </c>
      <c r="C59" t="s">
        <v>38</v>
      </c>
      <c r="D59" t="s">
        <v>18</v>
      </c>
      <c r="E59">
        <v>5439</v>
      </c>
      <c r="F59">
        <v>30</v>
      </c>
      <c r="G59" s="6">
        <v>44982</v>
      </c>
      <c r="H59">
        <v>163170</v>
      </c>
      <c r="I59" t="s">
        <v>117</v>
      </c>
      <c r="J59">
        <v>2</v>
      </c>
      <c r="K59" t="s">
        <v>118</v>
      </c>
      <c r="L59">
        <v>1</v>
      </c>
      <c r="M59">
        <v>1</v>
      </c>
      <c r="N59" t="s">
        <v>111</v>
      </c>
      <c r="O59" t="s">
        <v>111</v>
      </c>
      <c r="P59" t="s">
        <v>111</v>
      </c>
    </row>
    <row r="60" spans="1:16" x14ac:dyDescent="0.3">
      <c r="A60">
        <v>57</v>
      </c>
      <c r="B60" t="s">
        <v>77</v>
      </c>
      <c r="C60" t="s">
        <v>87</v>
      </c>
      <c r="D60" t="s">
        <v>10</v>
      </c>
      <c r="E60">
        <v>1463</v>
      </c>
      <c r="F60">
        <v>39</v>
      </c>
      <c r="G60" s="6">
        <v>44983</v>
      </c>
      <c r="H60">
        <v>57057</v>
      </c>
      <c r="I60" t="s">
        <v>109</v>
      </c>
      <c r="J60">
        <v>2</v>
      </c>
      <c r="K60" t="s">
        <v>118</v>
      </c>
      <c r="L60">
        <v>1</v>
      </c>
      <c r="M60">
        <v>1</v>
      </c>
      <c r="N60" t="s">
        <v>111</v>
      </c>
      <c r="O60" t="s">
        <v>111</v>
      </c>
      <c r="P60" t="s">
        <v>111</v>
      </c>
    </row>
    <row r="61" spans="1:16" x14ac:dyDescent="0.3">
      <c r="A61">
        <v>58</v>
      </c>
      <c r="B61" t="s">
        <v>34</v>
      </c>
      <c r="C61" t="s">
        <v>87</v>
      </c>
      <c r="D61" t="s">
        <v>25</v>
      </c>
      <c r="E61">
        <v>7777</v>
      </c>
      <c r="F61">
        <v>504</v>
      </c>
      <c r="G61" s="6">
        <v>44984</v>
      </c>
      <c r="H61">
        <v>3919608</v>
      </c>
      <c r="I61" t="s">
        <v>112</v>
      </c>
      <c r="J61">
        <v>2</v>
      </c>
      <c r="K61" t="s">
        <v>118</v>
      </c>
      <c r="L61">
        <v>1</v>
      </c>
      <c r="M61">
        <v>1</v>
      </c>
      <c r="N61" t="s">
        <v>111</v>
      </c>
      <c r="O61" t="s">
        <v>111</v>
      </c>
      <c r="P61" t="s">
        <v>111</v>
      </c>
    </row>
    <row r="62" spans="1:16" x14ac:dyDescent="0.3">
      <c r="A62">
        <v>59</v>
      </c>
      <c r="B62" t="s">
        <v>3</v>
      </c>
      <c r="C62" t="s">
        <v>83</v>
      </c>
      <c r="D62" t="s">
        <v>22</v>
      </c>
      <c r="E62">
        <v>1085</v>
      </c>
      <c r="F62">
        <v>273</v>
      </c>
      <c r="G62" s="6">
        <v>44985</v>
      </c>
      <c r="H62">
        <v>296205</v>
      </c>
      <c r="I62" t="s">
        <v>113</v>
      </c>
      <c r="J62">
        <v>2</v>
      </c>
      <c r="K62" t="s">
        <v>118</v>
      </c>
      <c r="L62">
        <v>1</v>
      </c>
      <c r="M62">
        <v>1</v>
      </c>
      <c r="N62" t="s">
        <v>111</v>
      </c>
      <c r="O62" t="s">
        <v>111</v>
      </c>
      <c r="P62" t="s">
        <v>111</v>
      </c>
    </row>
    <row r="63" spans="1:16" x14ac:dyDescent="0.3">
      <c r="A63">
        <v>60</v>
      </c>
      <c r="B63" t="s">
        <v>75</v>
      </c>
      <c r="C63" t="s">
        <v>83</v>
      </c>
      <c r="D63" t="s">
        <v>24</v>
      </c>
      <c r="E63">
        <v>182</v>
      </c>
      <c r="F63">
        <v>48</v>
      </c>
      <c r="G63" s="6">
        <v>44986</v>
      </c>
      <c r="H63">
        <v>8736</v>
      </c>
      <c r="I63" t="s">
        <v>114</v>
      </c>
      <c r="J63">
        <v>3</v>
      </c>
      <c r="K63" t="s">
        <v>119</v>
      </c>
      <c r="L63">
        <v>1</v>
      </c>
      <c r="M63">
        <v>1</v>
      </c>
      <c r="N63" t="s">
        <v>111</v>
      </c>
      <c r="O63" t="s">
        <v>111</v>
      </c>
      <c r="P63" t="s">
        <v>111</v>
      </c>
    </row>
    <row r="64" spans="1:16" x14ac:dyDescent="0.3">
      <c r="A64">
        <v>61</v>
      </c>
      <c r="B64" t="s">
        <v>74</v>
      </c>
      <c r="C64" t="s">
        <v>87</v>
      </c>
      <c r="D64" t="s">
        <v>20</v>
      </c>
      <c r="E64">
        <v>4242</v>
      </c>
      <c r="F64">
        <v>207</v>
      </c>
      <c r="G64" s="6">
        <v>44987</v>
      </c>
      <c r="H64">
        <v>878094</v>
      </c>
      <c r="I64" t="s">
        <v>115</v>
      </c>
      <c r="J64">
        <v>3</v>
      </c>
      <c r="K64" t="s">
        <v>119</v>
      </c>
      <c r="L64">
        <v>1</v>
      </c>
      <c r="M64">
        <v>1</v>
      </c>
      <c r="N64" t="s">
        <v>111</v>
      </c>
      <c r="O64" t="s">
        <v>111</v>
      </c>
      <c r="P64" t="s">
        <v>111</v>
      </c>
    </row>
    <row r="65" spans="1:16" x14ac:dyDescent="0.3">
      <c r="A65">
        <v>62</v>
      </c>
      <c r="B65" t="s">
        <v>74</v>
      </c>
      <c r="C65" t="s">
        <v>38</v>
      </c>
      <c r="D65" t="s">
        <v>25</v>
      </c>
      <c r="E65">
        <v>6118</v>
      </c>
      <c r="F65">
        <v>9</v>
      </c>
      <c r="G65" s="6">
        <v>44988</v>
      </c>
      <c r="H65">
        <v>55062</v>
      </c>
      <c r="I65" t="s">
        <v>116</v>
      </c>
      <c r="J65">
        <v>3</v>
      </c>
      <c r="K65" t="s">
        <v>119</v>
      </c>
      <c r="L65">
        <v>1</v>
      </c>
      <c r="M65">
        <v>1</v>
      </c>
      <c r="N65" t="s">
        <v>111</v>
      </c>
      <c r="O65" t="s">
        <v>111</v>
      </c>
      <c r="P65" t="s">
        <v>111</v>
      </c>
    </row>
    <row r="66" spans="1:16" x14ac:dyDescent="0.3">
      <c r="A66">
        <v>63</v>
      </c>
      <c r="B66" t="s">
        <v>72</v>
      </c>
      <c r="C66" t="s">
        <v>38</v>
      </c>
      <c r="D66" t="s">
        <v>16</v>
      </c>
      <c r="E66">
        <v>2317</v>
      </c>
      <c r="F66">
        <v>261</v>
      </c>
      <c r="G66" s="6">
        <v>44989</v>
      </c>
      <c r="H66">
        <v>604737</v>
      </c>
      <c r="I66" t="s">
        <v>117</v>
      </c>
      <c r="J66">
        <v>3</v>
      </c>
      <c r="K66" t="s">
        <v>119</v>
      </c>
      <c r="L66">
        <v>1</v>
      </c>
      <c r="M66">
        <v>1</v>
      </c>
      <c r="N66" t="s">
        <v>111</v>
      </c>
      <c r="O66" t="s">
        <v>111</v>
      </c>
      <c r="P66" t="s">
        <v>111</v>
      </c>
    </row>
    <row r="67" spans="1:16" x14ac:dyDescent="0.3">
      <c r="A67">
        <v>64</v>
      </c>
      <c r="B67" t="s">
        <v>74</v>
      </c>
      <c r="C67" t="s">
        <v>85</v>
      </c>
      <c r="D67" t="s">
        <v>9</v>
      </c>
      <c r="E67">
        <v>938</v>
      </c>
      <c r="F67">
        <v>6</v>
      </c>
      <c r="G67" s="6">
        <v>44990</v>
      </c>
      <c r="H67">
        <v>5628</v>
      </c>
      <c r="I67" t="s">
        <v>109</v>
      </c>
      <c r="J67">
        <v>3</v>
      </c>
      <c r="K67" t="s">
        <v>119</v>
      </c>
      <c r="L67">
        <v>1</v>
      </c>
      <c r="M67">
        <v>1</v>
      </c>
      <c r="N67" t="s">
        <v>111</v>
      </c>
      <c r="O67" t="s">
        <v>111</v>
      </c>
      <c r="P67" t="s">
        <v>111</v>
      </c>
    </row>
    <row r="68" spans="1:16" x14ac:dyDescent="0.3">
      <c r="A68">
        <v>65</v>
      </c>
      <c r="B68" t="s">
        <v>73</v>
      </c>
      <c r="C68" t="s">
        <v>83</v>
      </c>
      <c r="D68" t="s">
        <v>8</v>
      </c>
      <c r="E68">
        <v>9709</v>
      </c>
      <c r="F68">
        <v>30</v>
      </c>
      <c r="G68" s="6">
        <v>44991</v>
      </c>
      <c r="H68">
        <v>291270</v>
      </c>
      <c r="I68" t="s">
        <v>112</v>
      </c>
      <c r="J68">
        <v>3</v>
      </c>
      <c r="K68" t="s">
        <v>119</v>
      </c>
      <c r="L68">
        <v>1</v>
      </c>
      <c r="M68">
        <v>1</v>
      </c>
      <c r="N68" t="s">
        <v>111</v>
      </c>
      <c r="O68" t="s">
        <v>111</v>
      </c>
      <c r="P68" t="s">
        <v>111</v>
      </c>
    </row>
    <row r="69" spans="1:16" x14ac:dyDescent="0.3">
      <c r="A69">
        <v>66</v>
      </c>
      <c r="B69" t="s">
        <v>78</v>
      </c>
      <c r="C69" t="s">
        <v>87</v>
      </c>
      <c r="D69" t="s">
        <v>13</v>
      </c>
      <c r="E69">
        <v>2205</v>
      </c>
      <c r="F69">
        <v>138</v>
      </c>
      <c r="G69" s="6">
        <v>44992</v>
      </c>
      <c r="H69">
        <v>304290</v>
      </c>
      <c r="I69" t="s">
        <v>113</v>
      </c>
      <c r="J69">
        <v>3</v>
      </c>
      <c r="K69" t="s">
        <v>119</v>
      </c>
      <c r="L69">
        <v>1</v>
      </c>
      <c r="M69">
        <v>1</v>
      </c>
      <c r="N69" t="s">
        <v>111</v>
      </c>
      <c r="O69" t="s">
        <v>111</v>
      </c>
      <c r="P69" t="s">
        <v>111</v>
      </c>
    </row>
    <row r="70" spans="1:16" x14ac:dyDescent="0.3">
      <c r="A70">
        <v>67</v>
      </c>
      <c r="B70" t="s">
        <v>78</v>
      </c>
      <c r="C70" t="s">
        <v>83</v>
      </c>
      <c r="D70" t="s">
        <v>10</v>
      </c>
      <c r="E70">
        <v>4487</v>
      </c>
      <c r="F70">
        <v>111</v>
      </c>
      <c r="G70" s="6">
        <v>44993</v>
      </c>
      <c r="H70">
        <v>498057</v>
      </c>
      <c r="I70" t="s">
        <v>114</v>
      </c>
      <c r="J70">
        <v>3</v>
      </c>
      <c r="K70" t="s">
        <v>119</v>
      </c>
      <c r="L70">
        <v>1</v>
      </c>
      <c r="M70">
        <v>1</v>
      </c>
      <c r="N70" t="s">
        <v>111</v>
      </c>
      <c r="O70" t="s">
        <v>111</v>
      </c>
      <c r="P70" t="s">
        <v>111</v>
      </c>
    </row>
    <row r="71" spans="1:16" x14ac:dyDescent="0.3">
      <c r="A71">
        <v>68</v>
      </c>
      <c r="B71" t="s">
        <v>75</v>
      </c>
      <c r="C71" t="s">
        <v>84</v>
      </c>
      <c r="D71" t="s">
        <v>11</v>
      </c>
      <c r="E71">
        <v>2415</v>
      </c>
      <c r="F71">
        <v>15</v>
      </c>
      <c r="G71" s="6">
        <v>44994</v>
      </c>
      <c r="H71">
        <v>36225</v>
      </c>
      <c r="I71" t="s">
        <v>115</v>
      </c>
      <c r="J71">
        <v>3</v>
      </c>
      <c r="K71" t="s">
        <v>119</v>
      </c>
      <c r="L71">
        <v>1</v>
      </c>
      <c r="M71">
        <v>1</v>
      </c>
      <c r="N71" t="s">
        <v>111</v>
      </c>
      <c r="O71" t="s">
        <v>111</v>
      </c>
      <c r="P71" t="s">
        <v>111</v>
      </c>
    </row>
    <row r="72" spans="1:16" x14ac:dyDescent="0.3">
      <c r="A72">
        <v>69</v>
      </c>
      <c r="B72" t="s">
        <v>76</v>
      </c>
      <c r="C72" t="s">
        <v>87</v>
      </c>
      <c r="D72" t="s">
        <v>12</v>
      </c>
      <c r="E72">
        <v>4018</v>
      </c>
      <c r="F72">
        <v>162</v>
      </c>
      <c r="G72" s="6">
        <v>44995</v>
      </c>
      <c r="H72">
        <v>650916</v>
      </c>
      <c r="I72" t="s">
        <v>116</v>
      </c>
      <c r="J72">
        <v>3</v>
      </c>
      <c r="K72" t="s">
        <v>119</v>
      </c>
      <c r="L72">
        <v>1</v>
      </c>
      <c r="M72">
        <v>1</v>
      </c>
      <c r="N72" t="s">
        <v>111</v>
      </c>
      <c r="O72" t="s">
        <v>111</v>
      </c>
      <c r="P72" t="s">
        <v>111</v>
      </c>
    </row>
    <row r="73" spans="1:16" x14ac:dyDescent="0.3">
      <c r="A73">
        <v>70</v>
      </c>
      <c r="B73" t="s">
        <v>75</v>
      </c>
      <c r="C73" t="s">
        <v>87</v>
      </c>
      <c r="D73" t="s">
        <v>12</v>
      </c>
      <c r="E73">
        <v>861</v>
      </c>
      <c r="F73">
        <v>195</v>
      </c>
      <c r="G73" s="6">
        <v>44996</v>
      </c>
      <c r="H73">
        <v>167895</v>
      </c>
      <c r="I73" t="s">
        <v>117</v>
      </c>
      <c r="J73">
        <v>3</v>
      </c>
      <c r="K73" t="s">
        <v>119</v>
      </c>
      <c r="L73">
        <v>1</v>
      </c>
      <c r="M73">
        <v>1</v>
      </c>
      <c r="N73" t="s">
        <v>111</v>
      </c>
      <c r="O73" t="s">
        <v>111</v>
      </c>
      <c r="P73" t="s">
        <v>111</v>
      </c>
    </row>
    <row r="74" spans="1:16" x14ac:dyDescent="0.3">
      <c r="A74">
        <v>71</v>
      </c>
      <c r="B74" t="s">
        <v>72</v>
      </c>
      <c r="C74" t="s">
        <v>85</v>
      </c>
      <c r="D74" t="s">
        <v>7</v>
      </c>
      <c r="E74">
        <v>5586</v>
      </c>
      <c r="F74">
        <v>525</v>
      </c>
      <c r="G74" s="6">
        <v>44997</v>
      </c>
      <c r="H74">
        <v>2932650</v>
      </c>
      <c r="I74" t="s">
        <v>109</v>
      </c>
      <c r="J74">
        <v>3</v>
      </c>
      <c r="K74" t="s">
        <v>119</v>
      </c>
      <c r="L74">
        <v>1</v>
      </c>
      <c r="M74">
        <v>1</v>
      </c>
      <c r="N74" t="s">
        <v>111</v>
      </c>
      <c r="O74" t="s">
        <v>111</v>
      </c>
      <c r="P74" t="s">
        <v>111</v>
      </c>
    </row>
    <row r="75" spans="1:16" x14ac:dyDescent="0.3">
      <c r="A75">
        <v>72</v>
      </c>
      <c r="B75" t="s">
        <v>78</v>
      </c>
      <c r="C75" t="s">
        <v>87</v>
      </c>
      <c r="D75" t="s">
        <v>26</v>
      </c>
      <c r="E75">
        <v>2226</v>
      </c>
      <c r="F75">
        <v>48</v>
      </c>
      <c r="G75" s="6">
        <v>44998</v>
      </c>
      <c r="H75">
        <v>106848</v>
      </c>
      <c r="I75" t="s">
        <v>112</v>
      </c>
      <c r="J75">
        <v>3</v>
      </c>
      <c r="K75" t="s">
        <v>119</v>
      </c>
      <c r="L75">
        <v>1</v>
      </c>
      <c r="M75">
        <v>1</v>
      </c>
      <c r="N75" t="s">
        <v>111</v>
      </c>
      <c r="O75" t="s">
        <v>111</v>
      </c>
      <c r="P75" t="s">
        <v>111</v>
      </c>
    </row>
    <row r="76" spans="1:16" x14ac:dyDescent="0.3">
      <c r="A76">
        <v>73</v>
      </c>
      <c r="B76" t="s">
        <v>3</v>
      </c>
      <c r="C76" t="s">
        <v>87</v>
      </c>
      <c r="D76" t="s">
        <v>21</v>
      </c>
      <c r="E76">
        <v>14329</v>
      </c>
      <c r="F76">
        <v>150</v>
      </c>
      <c r="G76" s="6">
        <v>44999</v>
      </c>
      <c r="H76">
        <v>2149350</v>
      </c>
      <c r="I76" t="s">
        <v>113</v>
      </c>
      <c r="J76">
        <v>3</v>
      </c>
      <c r="K76" t="s">
        <v>119</v>
      </c>
      <c r="L76">
        <v>1</v>
      </c>
      <c r="M76">
        <v>1</v>
      </c>
      <c r="N76" t="s">
        <v>111</v>
      </c>
      <c r="O76" t="s">
        <v>111</v>
      </c>
      <c r="P76" t="s">
        <v>111</v>
      </c>
    </row>
    <row r="77" spans="1:16" x14ac:dyDescent="0.3">
      <c r="A77">
        <v>74</v>
      </c>
      <c r="B77" t="s">
        <v>3</v>
      </c>
      <c r="C77" t="s">
        <v>87</v>
      </c>
      <c r="D77" t="s">
        <v>13</v>
      </c>
      <c r="E77">
        <v>8463</v>
      </c>
      <c r="F77">
        <v>492</v>
      </c>
      <c r="G77" s="6">
        <v>45000</v>
      </c>
      <c r="H77">
        <v>4163796</v>
      </c>
      <c r="I77" t="s">
        <v>114</v>
      </c>
      <c r="J77">
        <v>3</v>
      </c>
      <c r="K77" t="s">
        <v>119</v>
      </c>
      <c r="L77">
        <v>1</v>
      </c>
      <c r="M77">
        <v>1</v>
      </c>
      <c r="N77" t="s">
        <v>111</v>
      </c>
      <c r="O77" t="s">
        <v>111</v>
      </c>
      <c r="P77" t="s">
        <v>111</v>
      </c>
    </row>
    <row r="78" spans="1:16" x14ac:dyDescent="0.3">
      <c r="A78">
        <v>75</v>
      </c>
      <c r="B78" t="s">
        <v>75</v>
      </c>
      <c r="C78" t="s">
        <v>87</v>
      </c>
      <c r="D78" t="s">
        <v>22</v>
      </c>
      <c r="E78">
        <v>2891</v>
      </c>
      <c r="F78">
        <v>102</v>
      </c>
      <c r="G78" s="6">
        <v>45001</v>
      </c>
      <c r="H78">
        <v>294882</v>
      </c>
      <c r="I78" t="s">
        <v>115</v>
      </c>
      <c r="J78">
        <v>3</v>
      </c>
      <c r="K78" t="s">
        <v>119</v>
      </c>
      <c r="L78">
        <v>1</v>
      </c>
      <c r="M78">
        <v>1</v>
      </c>
      <c r="N78" t="s">
        <v>111</v>
      </c>
      <c r="O78" t="s">
        <v>111</v>
      </c>
      <c r="P78" t="s">
        <v>111</v>
      </c>
    </row>
    <row r="79" spans="1:16" x14ac:dyDescent="0.3">
      <c r="A79">
        <v>76</v>
      </c>
      <c r="B79" t="s">
        <v>34</v>
      </c>
      <c r="C79" t="s">
        <v>38</v>
      </c>
      <c r="D79" t="s">
        <v>16</v>
      </c>
      <c r="E79">
        <v>3773</v>
      </c>
      <c r="F79">
        <v>165</v>
      </c>
      <c r="G79" s="6">
        <v>45002</v>
      </c>
      <c r="H79">
        <v>622545</v>
      </c>
      <c r="I79" t="s">
        <v>116</v>
      </c>
      <c r="J79">
        <v>3</v>
      </c>
      <c r="K79" t="s">
        <v>119</v>
      </c>
      <c r="L79">
        <v>1</v>
      </c>
      <c r="M79">
        <v>1</v>
      </c>
      <c r="N79" t="s">
        <v>111</v>
      </c>
      <c r="O79" t="s">
        <v>111</v>
      </c>
      <c r="P79" t="s">
        <v>111</v>
      </c>
    </row>
    <row r="80" spans="1:16" x14ac:dyDescent="0.3">
      <c r="A80">
        <v>77</v>
      </c>
      <c r="B80" t="s">
        <v>77</v>
      </c>
      <c r="C80" t="s">
        <v>38</v>
      </c>
      <c r="D80" t="s">
        <v>21</v>
      </c>
      <c r="E80">
        <v>854</v>
      </c>
      <c r="F80">
        <v>309</v>
      </c>
      <c r="G80" s="6">
        <v>45003</v>
      </c>
      <c r="H80">
        <v>263886</v>
      </c>
      <c r="I80" t="s">
        <v>117</v>
      </c>
      <c r="J80">
        <v>3</v>
      </c>
      <c r="K80" t="s">
        <v>119</v>
      </c>
      <c r="L80">
        <v>1</v>
      </c>
      <c r="M80">
        <v>1</v>
      </c>
      <c r="N80" t="s">
        <v>111</v>
      </c>
      <c r="O80" t="s">
        <v>111</v>
      </c>
      <c r="P80" t="s">
        <v>111</v>
      </c>
    </row>
    <row r="81" spans="1:16" x14ac:dyDescent="0.3">
      <c r="A81">
        <v>78</v>
      </c>
      <c r="B81" t="s">
        <v>74</v>
      </c>
      <c r="C81" t="s">
        <v>38</v>
      </c>
      <c r="D81" t="s">
        <v>10</v>
      </c>
      <c r="E81">
        <v>4970</v>
      </c>
      <c r="F81">
        <v>156</v>
      </c>
      <c r="G81" s="6">
        <v>45004</v>
      </c>
      <c r="H81">
        <v>775320</v>
      </c>
      <c r="I81" t="s">
        <v>109</v>
      </c>
      <c r="J81">
        <v>3</v>
      </c>
      <c r="K81" t="s">
        <v>119</v>
      </c>
      <c r="L81">
        <v>1</v>
      </c>
      <c r="M81">
        <v>1</v>
      </c>
      <c r="N81" t="s">
        <v>111</v>
      </c>
      <c r="O81" t="s">
        <v>111</v>
      </c>
      <c r="P81" t="s">
        <v>111</v>
      </c>
    </row>
    <row r="82" spans="1:16" x14ac:dyDescent="0.3">
      <c r="A82">
        <v>79</v>
      </c>
      <c r="B82" t="s">
        <v>3</v>
      </c>
      <c r="C82" t="s">
        <v>84</v>
      </c>
      <c r="D82" t="s">
        <v>19</v>
      </c>
      <c r="E82">
        <v>98</v>
      </c>
      <c r="F82">
        <v>159</v>
      </c>
      <c r="G82" s="6">
        <v>45005</v>
      </c>
      <c r="H82">
        <v>15582</v>
      </c>
      <c r="I82" t="s">
        <v>112</v>
      </c>
      <c r="J82">
        <v>3</v>
      </c>
      <c r="K82" t="s">
        <v>119</v>
      </c>
      <c r="L82">
        <v>1</v>
      </c>
      <c r="M82">
        <v>1</v>
      </c>
      <c r="N82" t="s">
        <v>111</v>
      </c>
      <c r="O82" t="s">
        <v>111</v>
      </c>
      <c r="P82" t="s">
        <v>111</v>
      </c>
    </row>
    <row r="83" spans="1:16" x14ac:dyDescent="0.3">
      <c r="A83">
        <v>80</v>
      </c>
      <c r="B83" t="s">
        <v>75</v>
      </c>
      <c r="C83" t="s">
        <v>84</v>
      </c>
      <c r="D83" t="s">
        <v>8</v>
      </c>
      <c r="E83">
        <v>13391</v>
      </c>
      <c r="F83">
        <v>201</v>
      </c>
      <c r="G83" s="6">
        <v>45006</v>
      </c>
      <c r="H83">
        <v>2691591</v>
      </c>
      <c r="I83" t="s">
        <v>113</v>
      </c>
      <c r="J83">
        <v>3</v>
      </c>
      <c r="K83" t="s">
        <v>119</v>
      </c>
      <c r="L83">
        <v>1</v>
      </c>
      <c r="M83">
        <v>1</v>
      </c>
      <c r="N83" t="s">
        <v>111</v>
      </c>
      <c r="O83" t="s">
        <v>111</v>
      </c>
      <c r="P83" t="s">
        <v>111</v>
      </c>
    </row>
    <row r="84" spans="1:16" x14ac:dyDescent="0.3">
      <c r="A84">
        <v>81</v>
      </c>
      <c r="B84" t="s">
        <v>73</v>
      </c>
      <c r="C84" t="s">
        <v>86</v>
      </c>
      <c r="D84" t="s">
        <v>24</v>
      </c>
      <c r="E84">
        <v>8890</v>
      </c>
      <c r="F84">
        <v>210</v>
      </c>
      <c r="G84" s="6">
        <v>45007</v>
      </c>
      <c r="H84">
        <v>1866900</v>
      </c>
      <c r="I84" t="s">
        <v>114</v>
      </c>
      <c r="J84">
        <v>3</v>
      </c>
      <c r="K84" t="s">
        <v>119</v>
      </c>
      <c r="L84">
        <v>1</v>
      </c>
      <c r="M84">
        <v>1</v>
      </c>
      <c r="N84" t="s">
        <v>111</v>
      </c>
      <c r="O84" t="s">
        <v>111</v>
      </c>
      <c r="P84" t="s">
        <v>111</v>
      </c>
    </row>
    <row r="85" spans="1:16" x14ac:dyDescent="0.3">
      <c r="A85">
        <v>82</v>
      </c>
      <c r="B85" t="s">
        <v>28</v>
      </c>
      <c r="C85" t="s">
        <v>85</v>
      </c>
      <c r="D85" t="s">
        <v>6</v>
      </c>
      <c r="E85">
        <v>56</v>
      </c>
      <c r="F85">
        <v>51</v>
      </c>
      <c r="G85" s="6">
        <v>45008</v>
      </c>
      <c r="H85">
        <v>2856</v>
      </c>
      <c r="I85" t="s">
        <v>115</v>
      </c>
      <c r="J85">
        <v>3</v>
      </c>
      <c r="K85" t="s">
        <v>119</v>
      </c>
      <c r="L85">
        <v>1</v>
      </c>
      <c r="M85">
        <v>1</v>
      </c>
      <c r="N85" t="s">
        <v>111</v>
      </c>
      <c r="O85" t="s">
        <v>111</v>
      </c>
      <c r="P85" t="s">
        <v>111</v>
      </c>
    </row>
    <row r="86" spans="1:16" x14ac:dyDescent="0.3">
      <c r="A86">
        <v>83</v>
      </c>
      <c r="B86" t="s">
        <v>34</v>
      </c>
      <c r="C86" t="s">
        <v>38</v>
      </c>
      <c r="D86" t="s">
        <v>18</v>
      </c>
      <c r="E86">
        <v>3339</v>
      </c>
      <c r="F86">
        <v>39</v>
      </c>
      <c r="G86" s="6">
        <v>45009</v>
      </c>
      <c r="H86">
        <v>130221</v>
      </c>
      <c r="I86" t="s">
        <v>116</v>
      </c>
      <c r="J86">
        <v>3</v>
      </c>
      <c r="K86" t="s">
        <v>119</v>
      </c>
      <c r="L86">
        <v>1</v>
      </c>
      <c r="M86">
        <v>1</v>
      </c>
      <c r="N86" t="s">
        <v>111</v>
      </c>
      <c r="O86" t="s">
        <v>111</v>
      </c>
      <c r="P86" t="s">
        <v>111</v>
      </c>
    </row>
    <row r="87" spans="1:16" x14ac:dyDescent="0.3">
      <c r="A87">
        <v>84</v>
      </c>
      <c r="B87" t="s">
        <v>72</v>
      </c>
      <c r="C87" t="s">
        <v>84</v>
      </c>
      <c r="D87" t="s">
        <v>11</v>
      </c>
      <c r="E87">
        <v>3808</v>
      </c>
      <c r="F87">
        <v>279</v>
      </c>
      <c r="G87" s="6">
        <v>45010</v>
      </c>
      <c r="H87">
        <v>1062432</v>
      </c>
      <c r="I87" t="s">
        <v>117</v>
      </c>
      <c r="J87">
        <v>3</v>
      </c>
      <c r="K87" t="s">
        <v>119</v>
      </c>
      <c r="L87">
        <v>1</v>
      </c>
      <c r="M87">
        <v>1</v>
      </c>
      <c r="N87" t="s">
        <v>111</v>
      </c>
      <c r="O87" t="s">
        <v>111</v>
      </c>
      <c r="P87" t="s">
        <v>111</v>
      </c>
    </row>
    <row r="88" spans="1:16" x14ac:dyDescent="0.3">
      <c r="A88">
        <v>85</v>
      </c>
      <c r="B88" t="s">
        <v>72</v>
      </c>
      <c r="C88" t="s">
        <v>85</v>
      </c>
      <c r="D88" t="s">
        <v>6</v>
      </c>
      <c r="E88">
        <v>63</v>
      </c>
      <c r="F88">
        <v>123</v>
      </c>
      <c r="G88" s="6">
        <v>45011</v>
      </c>
      <c r="H88">
        <v>7749</v>
      </c>
      <c r="I88" t="s">
        <v>109</v>
      </c>
      <c r="J88">
        <v>3</v>
      </c>
      <c r="K88" t="s">
        <v>119</v>
      </c>
      <c r="L88">
        <v>1</v>
      </c>
      <c r="M88">
        <v>1</v>
      </c>
      <c r="N88" t="s">
        <v>111</v>
      </c>
      <c r="O88" t="s">
        <v>111</v>
      </c>
      <c r="P88" t="s">
        <v>111</v>
      </c>
    </row>
    <row r="89" spans="1:16" x14ac:dyDescent="0.3">
      <c r="A89">
        <v>86</v>
      </c>
      <c r="B89" t="s">
        <v>28</v>
      </c>
      <c r="C89" t="s">
        <v>86</v>
      </c>
      <c r="D89" t="s">
        <v>20</v>
      </c>
      <c r="E89">
        <v>7812</v>
      </c>
      <c r="F89">
        <v>81</v>
      </c>
      <c r="G89" s="6">
        <v>45012</v>
      </c>
      <c r="H89">
        <v>632772</v>
      </c>
      <c r="I89" t="s">
        <v>112</v>
      </c>
      <c r="J89">
        <v>3</v>
      </c>
      <c r="K89" t="s">
        <v>119</v>
      </c>
      <c r="L89">
        <v>1</v>
      </c>
      <c r="M89">
        <v>1</v>
      </c>
      <c r="N89" t="s">
        <v>111</v>
      </c>
      <c r="O89" t="s">
        <v>111</v>
      </c>
      <c r="P89" t="s">
        <v>111</v>
      </c>
    </row>
    <row r="90" spans="1:16" x14ac:dyDescent="0.3">
      <c r="A90">
        <v>87</v>
      </c>
      <c r="B90" t="s">
        <v>76</v>
      </c>
      <c r="C90" t="s">
        <v>83</v>
      </c>
      <c r="D90" t="s">
        <v>12</v>
      </c>
      <c r="E90">
        <v>7693</v>
      </c>
      <c r="F90">
        <v>21</v>
      </c>
      <c r="G90" s="6">
        <v>45013</v>
      </c>
      <c r="H90">
        <v>161553</v>
      </c>
      <c r="I90" t="s">
        <v>113</v>
      </c>
      <c r="J90">
        <v>3</v>
      </c>
      <c r="K90" t="s">
        <v>119</v>
      </c>
      <c r="L90">
        <v>1</v>
      </c>
      <c r="M90">
        <v>1</v>
      </c>
      <c r="N90" t="s">
        <v>111</v>
      </c>
      <c r="O90" t="s">
        <v>111</v>
      </c>
      <c r="P90" t="s">
        <v>111</v>
      </c>
    </row>
    <row r="91" spans="1:16" x14ac:dyDescent="0.3">
      <c r="A91">
        <v>88</v>
      </c>
      <c r="B91" t="s">
        <v>34</v>
      </c>
      <c r="C91" t="s">
        <v>38</v>
      </c>
      <c r="D91" t="s">
        <v>21</v>
      </c>
      <c r="E91">
        <v>973</v>
      </c>
      <c r="F91">
        <v>162</v>
      </c>
      <c r="G91" s="6">
        <v>45014</v>
      </c>
      <c r="H91">
        <v>157626</v>
      </c>
      <c r="I91" t="s">
        <v>114</v>
      </c>
      <c r="J91">
        <v>3</v>
      </c>
      <c r="K91" t="s">
        <v>119</v>
      </c>
      <c r="L91">
        <v>1</v>
      </c>
      <c r="M91">
        <v>1</v>
      </c>
      <c r="N91" t="s">
        <v>111</v>
      </c>
      <c r="O91" t="s">
        <v>111</v>
      </c>
      <c r="P91" t="s">
        <v>111</v>
      </c>
    </row>
    <row r="92" spans="1:16" x14ac:dyDescent="0.3">
      <c r="A92">
        <v>89</v>
      </c>
      <c r="B92" t="s">
        <v>72</v>
      </c>
      <c r="C92" t="s">
        <v>84</v>
      </c>
      <c r="D92" t="s">
        <v>14</v>
      </c>
      <c r="E92">
        <v>567</v>
      </c>
      <c r="F92">
        <v>228</v>
      </c>
      <c r="G92" s="6">
        <v>45015</v>
      </c>
      <c r="H92">
        <v>129276</v>
      </c>
      <c r="I92" t="s">
        <v>115</v>
      </c>
      <c r="J92">
        <v>3</v>
      </c>
      <c r="K92" t="s">
        <v>119</v>
      </c>
      <c r="L92">
        <v>1</v>
      </c>
      <c r="M92">
        <v>1</v>
      </c>
      <c r="N92" t="s">
        <v>111</v>
      </c>
      <c r="O92" t="s">
        <v>111</v>
      </c>
      <c r="P92" t="s">
        <v>111</v>
      </c>
    </row>
    <row r="93" spans="1:16" x14ac:dyDescent="0.3">
      <c r="A93">
        <v>90</v>
      </c>
      <c r="B93" t="s">
        <v>72</v>
      </c>
      <c r="C93" t="s">
        <v>38</v>
      </c>
      <c r="D93" t="s">
        <v>22</v>
      </c>
      <c r="E93">
        <v>2471</v>
      </c>
      <c r="F93">
        <v>342</v>
      </c>
      <c r="G93" s="6">
        <v>45016</v>
      </c>
      <c r="H93">
        <v>845082</v>
      </c>
      <c r="I93" t="s">
        <v>116</v>
      </c>
      <c r="J93">
        <v>3</v>
      </c>
      <c r="K93" t="s">
        <v>119</v>
      </c>
      <c r="L93">
        <v>1</v>
      </c>
      <c r="M93">
        <v>1</v>
      </c>
      <c r="N93" t="s">
        <v>111</v>
      </c>
      <c r="O93" t="s">
        <v>111</v>
      </c>
      <c r="P93" t="s">
        <v>111</v>
      </c>
    </row>
    <row r="94" spans="1:16" x14ac:dyDescent="0.3">
      <c r="A94">
        <v>91</v>
      </c>
      <c r="B94" t="s">
        <v>75</v>
      </c>
      <c r="C94" t="s">
        <v>85</v>
      </c>
      <c r="D94" t="s">
        <v>6</v>
      </c>
      <c r="E94">
        <v>7189</v>
      </c>
      <c r="F94">
        <v>54</v>
      </c>
      <c r="G94" s="6">
        <v>45017</v>
      </c>
      <c r="H94">
        <v>388206</v>
      </c>
      <c r="I94" t="s">
        <v>117</v>
      </c>
      <c r="J94">
        <v>4</v>
      </c>
      <c r="K94" t="s">
        <v>120</v>
      </c>
      <c r="L94">
        <v>2</v>
      </c>
      <c r="M94">
        <v>2</v>
      </c>
      <c r="N94" t="s">
        <v>121</v>
      </c>
      <c r="O94" t="s">
        <v>121</v>
      </c>
      <c r="P94" t="s">
        <v>121</v>
      </c>
    </row>
    <row r="95" spans="1:16" x14ac:dyDescent="0.3">
      <c r="A95">
        <v>92</v>
      </c>
      <c r="B95" t="s">
        <v>77</v>
      </c>
      <c r="C95" t="s">
        <v>84</v>
      </c>
      <c r="D95" t="s">
        <v>21</v>
      </c>
      <c r="E95">
        <v>7455</v>
      </c>
      <c r="F95">
        <v>216</v>
      </c>
      <c r="G95" s="6">
        <v>45018</v>
      </c>
      <c r="H95">
        <v>1610280</v>
      </c>
      <c r="I95" t="s">
        <v>109</v>
      </c>
      <c r="J95">
        <v>4</v>
      </c>
      <c r="K95" t="s">
        <v>120</v>
      </c>
      <c r="L95">
        <v>2</v>
      </c>
      <c r="M95">
        <v>2</v>
      </c>
      <c r="N95" t="s">
        <v>121</v>
      </c>
      <c r="O95" t="s">
        <v>121</v>
      </c>
      <c r="P95" t="s">
        <v>121</v>
      </c>
    </row>
    <row r="96" spans="1:16" x14ac:dyDescent="0.3">
      <c r="A96">
        <v>93</v>
      </c>
      <c r="B96" t="s">
        <v>34</v>
      </c>
      <c r="C96" t="s">
        <v>87</v>
      </c>
      <c r="D96" t="s">
        <v>19</v>
      </c>
      <c r="E96">
        <v>3108</v>
      </c>
      <c r="F96">
        <v>54</v>
      </c>
      <c r="G96" s="6">
        <v>45019</v>
      </c>
      <c r="H96">
        <v>167832</v>
      </c>
      <c r="I96" t="s">
        <v>112</v>
      </c>
      <c r="J96">
        <v>4</v>
      </c>
      <c r="K96" t="s">
        <v>120</v>
      </c>
      <c r="L96">
        <v>2</v>
      </c>
      <c r="M96">
        <v>2</v>
      </c>
      <c r="N96" t="s">
        <v>121</v>
      </c>
      <c r="O96" t="s">
        <v>121</v>
      </c>
      <c r="P96" t="s">
        <v>121</v>
      </c>
    </row>
    <row r="97" spans="1:16" x14ac:dyDescent="0.3">
      <c r="A97">
        <v>94</v>
      </c>
      <c r="B97" t="s">
        <v>74</v>
      </c>
      <c r="C97" t="s">
        <v>85</v>
      </c>
      <c r="D97" t="s">
        <v>18</v>
      </c>
      <c r="E97">
        <v>469</v>
      </c>
      <c r="F97">
        <v>75</v>
      </c>
      <c r="G97" s="6">
        <v>45020</v>
      </c>
      <c r="H97">
        <v>35175</v>
      </c>
      <c r="I97" t="s">
        <v>113</v>
      </c>
      <c r="J97">
        <v>4</v>
      </c>
      <c r="K97" t="s">
        <v>120</v>
      </c>
      <c r="L97">
        <v>2</v>
      </c>
      <c r="M97">
        <v>2</v>
      </c>
      <c r="N97" t="s">
        <v>121</v>
      </c>
      <c r="O97" t="s">
        <v>121</v>
      </c>
      <c r="P97" t="s">
        <v>121</v>
      </c>
    </row>
    <row r="98" spans="1:16" x14ac:dyDescent="0.3">
      <c r="A98">
        <v>95</v>
      </c>
      <c r="B98" t="s">
        <v>3</v>
      </c>
      <c r="C98" t="s">
        <v>83</v>
      </c>
      <c r="D98" t="s">
        <v>16</v>
      </c>
      <c r="E98">
        <v>2737</v>
      </c>
      <c r="F98">
        <v>93</v>
      </c>
      <c r="G98" s="6">
        <v>45021</v>
      </c>
      <c r="H98">
        <v>254541</v>
      </c>
      <c r="I98" t="s">
        <v>114</v>
      </c>
      <c r="J98">
        <v>4</v>
      </c>
      <c r="K98" t="s">
        <v>120</v>
      </c>
      <c r="L98">
        <v>2</v>
      </c>
      <c r="M98">
        <v>2</v>
      </c>
      <c r="N98" t="s">
        <v>121</v>
      </c>
      <c r="O98" t="s">
        <v>121</v>
      </c>
      <c r="P98" t="s">
        <v>121</v>
      </c>
    </row>
    <row r="99" spans="1:16" x14ac:dyDescent="0.3">
      <c r="A99">
        <v>96</v>
      </c>
      <c r="B99" t="s">
        <v>3</v>
      </c>
      <c r="C99" t="s">
        <v>83</v>
      </c>
      <c r="D99" t="s">
        <v>18</v>
      </c>
      <c r="E99">
        <v>4305</v>
      </c>
      <c r="F99">
        <v>156</v>
      </c>
      <c r="G99" s="6">
        <v>45022</v>
      </c>
      <c r="H99">
        <v>671580</v>
      </c>
      <c r="I99" t="s">
        <v>115</v>
      </c>
      <c r="J99">
        <v>4</v>
      </c>
      <c r="K99" t="s">
        <v>120</v>
      </c>
      <c r="L99">
        <v>2</v>
      </c>
      <c r="M99">
        <v>2</v>
      </c>
      <c r="N99" t="s">
        <v>121</v>
      </c>
      <c r="O99" t="s">
        <v>121</v>
      </c>
      <c r="P99" t="s">
        <v>121</v>
      </c>
    </row>
    <row r="100" spans="1:16" x14ac:dyDescent="0.3">
      <c r="A100">
        <v>97</v>
      </c>
      <c r="B100" t="s">
        <v>3</v>
      </c>
      <c r="C100" t="s">
        <v>85</v>
      </c>
      <c r="D100" t="s">
        <v>10</v>
      </c>
      <c r="E100">
        <v>2408</v>
      </c>
      <c r="F100">
        <v>9</v>
      </c>
      <c r="G100" s="6">
        <v>45023</v>
      </c>
      <c r="H100">
        <v>21672</v>
      </c>
      <c r="I100" t="s">
        <v>116</v>
      </c>
      <c r="J100">
        <v>4</v>
      </c>
      <c r="K100" t="s">
        <v>120</v>
      </c>
      <c r="L100">
        <v>2</v>
      </c>
      <c r="M100">
        <v>2</v>
      </c>
      <c r="N100" t="s">
        <v>121</v>
      </c>
      <c r="O100" t="s">
        <v>121</v>
      </c>
      <c r="P100" t="s">
        <v>121</v>
      </c>
    </row>
    <row r="101" spans="1:16" x14ac:dyDescent="0.3">
      <c r="A101">
        <v>98</v>
      </c>
      <c r="B101" t="s">
        <v>34</v>
      </c>
      <c r="C101" t="s">
        <v>38</v>
      </c>
      <c r="D101" t="s">
        <v>12</v>
      </c>
      <c r="E101">
        <v>1281</v>
      </c>
      <c r="F101">
        <v>18</v>
      </c>
      <c r="G101" s="6">
        <v>45024</v>
      </c>
      <c r="H101">
        <v>23058</v>
      </c>
      <c r="I101" t="s">
        <v>117</v>
      </c>
      <c r="J101">
        <v>4</v>
      </c>
      <c r="K101" t="s">
        <v>120</v>
      </c>
      <c r="L101">
        <v>2</v>
      </c>
      <c r="M101">
        <v>2</v>
      </c>
      <c r="N101" t="s">
        <v>121</v>
      </c>
      <c r="O101" t="s">
        <v>121</v>
      </c>
      <c r="P101" t="s">
        <v>121</v>
      </c>
    </row>
    <row r="102" spans="1:16" x14ac:dyDescent="0.3">
      <c r="A102">
        <v>99</v>
      </c>
      <c r="B102" t="s">
        <v>76</v>
      </c>
      <c r="C102" t="s">
        <v>84</v>
      </c>
      <c r="D102" t="s">
        <v>25</v>
      </c>
      <c r="E102">
        <v>12348</v>
      </c>
      <c r="F102">
        <v>234</v>
      </c>
      <c r="G102" s="6">
        <v>45025</v>
      </c>
      <c r="H102">
        <v>2889432</v>
      </c>
      <c r="I102" t="s">
        <v>109</v>
      </c>
      <c r="J102">
        <v>4</v>
      </c>
      <c r="K102" t="s">
        <v>120</v>
      </c>
      <c r="L102">
        <v>2</v>
      </c>
      <c r="M102">
        <v>2</v>
      </c>
      <c r="N102" t="s">
        <v>121</v>
      </c>
      <c r="O102" t="s">
        <v>121</v>
      </c>
      <c r="P102" t="s">
        <v>121</v>
      </c>
    </row>
    <row r="103" spans="1:16" x14ac:dyDescent="0.3">
      <c r="A103">
        <v>100</v>
      </c>
      <c r="B103" t="s">
        <v>34</v>
      </c>
      <c r="C103" t="s">
        <v>87</v>
      </c>
      <c r="D103" t="s">
        <v>21</v>
      </c>
      <c r="E103">
        <v>3689</v>
      </c>
      <c r="F103">
        <v>312</v>
      </c>
      <c r="G103" s="6">
        <v>45026</v>
      </c>
      <c r="H103">
        <v>1150968</v>
      </c>
      <c r="I103" t="s">
        <v>112</v>
      </c>
      <c r="J103">
        <v>4</v>
      </c>
      <c r="K103" t="s">
        <v>120</v>
      </c>
      <c r="L103">
        <v>2</v>
      </c>
      <c r="M103">
        <v>2</v>
      </c>
      <c r="N103" t="s">
        <v>121</v>
      </c>
      <c r="O103" t="s">
        <v>121</v>
      </c>
      <c r="P103" t="s">
        <v>121</v>
      </c>
    </row>
    <row r="104" spans="1:16" x14ac:dyDescent="0.3">
      <c r="A104">
        <v>101</v>
      </c>
      <c r="B104" t="s">
        <v>78</v>
      </c>
      <c r="C104" t="s">
        <v>38</v>
      </c>
      <c r="D104" t="s">
        <v>12</v>
      </c>
      <c r="E104">
        <v>2870</v>
      </c>
      <c r="F104">
        <v>300</v>
      </c>
      <c r="G104" s="6">
        <v>45027</v>
      </c>
      <c r="H104">
        <v>861000</v>
      </c>
      <c r="I104" t="s">
        <v>113</v>
      </c>
      <c r="J104">
        <v>4</v>
      </c>
      <c r="K104" t="s">
        <v>120</v>
      </c>
      <c r="L104">
        <v>2</v>
      </c>
      <c r="M104">
        <v>2</v>
      </c>
      <c r="N104" t="s">
        <v>121</v>
      </c>
      <c r="O104" t="s">
        <v>121</v>
      </c>
      <c r="P104" t="s">
        <v>121</v>
      </c>
    </row>
    <row r="105" spans="1:16" x14ac:dyDescent="0.3">
      <c r="A105">
        <v>102</v>
      </c>
      <c r="B105" t="s">
        <v>28</v>
      </c>
      <c r="C105" t="s">
        <v>38</v>
      </c>
      <c r="D105" t="s">
        <v>20</v>
      </c>
      <c r="E105">
        <v>798</v>
      </c>
      <c r="F105">
        <v>519</v>
      </c>
      <c r="G105" s="6">
        <v>45028</v>
      </c>
      <c r="H105">
        <v>414162</v>
      </c>
      <c r="I105" t="s">
        <v>114</v>
      </c>
      <c r="J105">
        <v>4</v>
      </c>
      <c r="K105" t="s">
        <v>120</v>
      </c>
      <c r="L105">
        <v>2</v>
      </c>
      <c r="M105">
        <v>2</v>
      </c>
      <c r="N105" t="s">
        <v>121</v>
      </c>
      <c r="O105" t="s">
        <v>121</v>
      </c>
      <c r="P105" t="s">
        <v>121</v>
      </c>
    </row>
    <row r="106" spans="1:16" x14ac:dyDescent="0.3">
      <c r="A106">
        <v>103</v>
      </c>
      <c r="B106" t="s">
        <v>77</v>
      </c>
      <c r="C106" t="s">
        <v>83</v>
      </c>
      <c r="D106" t="s">
        <v>14</v>
      </c>
      <c r="E106">
        <v>2933</v>
      </c>
      <c r="F106">
        <v>9</v>
      </c>
      <c r="G106" s="6">
        <v>45029</v>
      </c>
      <c r="H106">
        <v>26397</v>
      </c>
      <c r="I106" t="s">
        <v>115</v>
      </c>
      <c r="J106">
        <v>4</v>
      </c>
      <c r="K106" t="s">
        <v>120</v>
      </c>
      <c r="L106">
        <v>2</v>
      </c>
      <c r="M106">
        <v>2</v>
      </c>
      <c r="N106" t="s">
        <v>121</v>
      </c>
      <c r="O106" t="s">
        <v>121</v>
      </c>
      <c r="P106" t="s">
        <v>121</v>
      </c>
    </row>
    <row r="107" spans="1:16" x14ac:dyDescent="0.3">
      <c r="A107">
        <v>104</v>
      </c>
      <c r="B107" t="s">
        <v>75</v>
      </c>
      <c r="C107" t="s">
        <v>84</v>
      </c>
      <c r="D107" t="s">
        <v>2</v>
      </c>
      <c r="E107">
        <v>2744</v>
      </c>
      <c r="F107">
        <v>9</v>
      </c>
      <c r="G107" s="6">
        <v>45030</v>
      </c>
      <c r="H107">
        <v>24696</v>
      </c>
      <c r="I107" t="s">
        <v>116</v>
      </c>
      <c r="J107">
        <v>4</v>
      </c>
      <c r="K107" t="s">
        <v>120</v>
      </c>
      <c r="L107">
        <v>2</v>
      </c>
      <c r="M107">
        <v>2</v>
      </c>
      <c r="N107" t="s">
        <v>121</v>
      </c>
      <c r="O107" t="s">
        <v>121</v>
      </c>
      <c r="P107" t="s">
        <v>121</v>
      </c>
    </row>
    <row r="108" spans="1:16" x14ac:dyDescent="0.3">
      <c r="A108">
        <v>105</v>
      </c>
      <c r="B108" t="s">
        <v>76</v>
      </c>
      <c r="C108" t="s">
        <v>38</v>
      </c>
      <c r="D108" t="s">
        <v>26</v>
      </c>
      <c r="E108">
        <v>9772</v>
      </c>
      <c r="F108">
        <v>90</v>
      </c>
      <c r="G108" s="6">
        <v>45031</v>
      </c>
      <c r="H108">
        <v>879480</v>
      </c>
      <c r="I108" t="s">
        <v>117</v>
      </c>
      <c r="J108">
        <v>4</v>
      </c>
      <c r="K108" t="s">
        <v>120</v>
      </c>
      <c r="L108">
        <v>2</v>
      </c>
      <c r="M108">
        <v>2</v>
      </c>
      <c r="N108" t="s">
        <v>121</v>
      </c>
      <c r="O108" t="s">
        <v>121</v>
      </c>
      <c r="P108" t="s">
        <v>121</v>
      </c>
    </row>
    <row r="109" spans="1:16" x14ac:dyDescent="0.3">
      <c r="A109">
        <v>106</v>
      </c>
      <c r="B109" t="s">
        <v>78</v>
      </c>
      <c r="C109" t="s">
        <v>87</v>
      </c>
      <c r="D109" t="s">
        <v>18</v>
      </c>
      <c r="E109">
        <v>1568</v>
      </c>
      <c r="F109">
        <v>96</v>
      </c>
      <c r="G109" s="6">
        <v>45032</v>
      </c>
      <c r="H109">
        <v>150528</v>
      </c>
      <c r="I109" t="s">
        <v>109</v>
      </c>
      <c r="J109">
        <v>4</v>
      </c>
      <c r="K109" t="s">
        <v>120</v>
      </c>
      <c r="L109">
        <v>2</v>
      </c>
      <c r="M109">
        <v>2</v>
      </c>
      <c r="N109" t="s">
        <v>121</v>
      </c>
      <c r="O109" t="s">
        <v>121</v>
      </c>
      <c r="P109" t="s">
        <v>121</v>
      </c>
    </row>
    <row r="110" spans="1:16" x14ac:dyDescent="0.3">
      <c r="A110">
        <v>107</v>
      </c>
      <c r="B110" t="s">
        <v>28</v>
      </c>
      <c r="C110" t="s">
        <v>38</v>
      </c>
      <c r="D110" t="s">
        <v>9</v>
      </c>
      <c r="E110">
        <v>11417</v>
      </c>
      <c r="F110">
        <v>21</v>
      </c>
      <c r="G110" s="6">
        <v>45033</v>
      </c>
      <c r="H110">
        <v>239757</v>
      </c>
      <c r="I110" t="s">
        <v>112</v>
      </c>
      <c r="J110">
        <v>4</v>
      </c>
      <c r="K110" t="s">
        <v>120</v>
      </c>
      <c r="L110">
        <v>2</v>
      </c>
      <c r="M110">
        <v>2</v>
      </c>
      <c r="N110" t="s">
        <v>121</v>
      </c>
      <c r="O110" t="s">
        <v>121</v>
      </c>
      <c r="P110" t="s">
        <v>121</v>
      </c>
    </row>
    <row r="111" spans="1:16" x14ac:dyDescent="0.3">
      <c r="A111">
        <v>108</v>
      </c>
      <c r="B111" t="s">
        <v>76</v>
      </c>
      <c r="C111" t="s">
        <v>87</v>
      </c>
      <c r="D111" t="s">
        <v>19</v>
      </c>
      <c r="E111">
        <v>6748</v>
      </c>
      <c r="F111">
        <v>48</v>
      </c>
      <c r="G111" s="6">
        <v>45034</v>
      </c>
      <c r="H111">
        <v>323904</v>
      </c>
      <c r="I111" t="s">
        <v>113</v>
      </c>
      <c r="J111">
        <v>4</v>
      </c>
      <c r="K111" t="s">
        <v>120</v>
      </c>
      <c r="L111">
        <v>2</v>
      </c>
      <c r="M111">
        <v>2</v>
      </c>
      <c r="N111" t="s">
        <v>121</v>
      </c>
      <c r="O111" t="s">
        <v>121</v>
      </c>
      <c r="P111" t="s">
        <v>121</v>
      </c>
    </row>
    <row r="112" spans="1:16" x14ac:dyDescent="0.3">
      <c r="A112">
        <v>109</v>
      </c>
      <c r="B112" t="s">
        <v>72</v>
      </c>
      <c r="C112" t="s">
        <v>38</v>
      </c>
      <c r="D112" t="s">
        <v>20</v>
      </c>
      <c r="E112">
        <v>1407</v>
      </c>
      <c r="F112">
        <v>72</v>
      </c>
      <c r="G112" s="6">
        <v>45035</v>
      </c>
      <c r="H112">
        <v>101304</v>
      </c>
      <c r="I112" t="s">
        <v>114</v>
      </c>
      <c r="J112">
        <v>4</v>
      </c>
      <c r="K112" t="s">
        <v>120</v>
      </c>
      <c r="L112">
        <v>2</v>
      </c>
      <c r="M112">
        <v>2</v>
      </c>
      <c r="N112" t="s">
        <v>121</v>
      </c>
      <c r="O112" t="s">
        <v>121</v>
      </c>
      <c r="P112" t="s">
        <v>121</v>
      </c>
    </row>
    <row r="113" spans="1:16" x14ac:dyDescent="0.3">
      <c r="A113">
        <v>110</v>
      </c>
      <c r="B113" t="s">
        <v>73</v>
      </c>
      <c r="C113" t="s">
        <v>84</v>
      </c>
      <c r="D113" t="s">
        <v>22</v>
      </c>
      <c r="E113">
        <v>2023</v>
      </c>
      <c r="F113">
        <v>168</v>
      </c>
      <c r="G113" s="6">
        <v>45036</v>
      </c>
      <c r="H113">
        <v>339864</v>
      </c>
      <c r="I113" t="s">
        <v>115</v>
      </c>
      <c r="J113">
        <v>4</v>
      </c>
      <c r="K113" t="s">
        <v>120</v>
      </c>
      <c r="L113">
        <v>2</v>
      </c>
      <c r="M113">
        <v>2</v>
      </c>
      <c r="N113" t="s">
        <v>121</v>
      </c>
      <c r="O113" t="s">
        <v>121</v>
      </c>
      <c r="P113" t="s">
        <v>121</v>
      </c>
    </row>
    <row r="114" spans="1:16" x14ac:dyDescent="0.3">
      <c r="A114">
        <v>111</v>
      </c>
      <c r="B114" t="s">
        <v>75</v>
      </c>
      <c r="C114" t="s">
        <v>86</v>
      </c>
      <c r="D114" t="s">
        <v>19</v>
      </c>
      <c r="E114">
        <v>5236</v>
      </c>
      <c r="F114">
        <v>51</v>
      </c>
      <c r="G114" s="6">
        <v>45037</v>
      </c>
      <c r="H114">
        <v>267036</v>
      </c>
      <c r="I114" t="s">
        <v>116</v>
      </c>
      <c r="J114">
        <v>4</v>
      </c>
      <c r="K114" t="s">
        <v>120</v>
      </c>
      <c r="L114">
        <v>2</v>
      </c>
      <c r="M114">
        <v>2</v>
      </c>
      <c r="N114" t="s">
        <v>121</v>
      </c>
      <c r="O114" t="s">
        <v>121</v>
      </c>
      <c r="P114" t="s">
        <v>121</v>
      </c>
    </row>
    <row r="115" spans="1:16" x14ac:dyDescent="0.3">
      <c r="A115">
        <v>112</v>
      </c>
      <c r="B115" t="s">
        <v>77</v>
      </c>
      <c r="C115" t="s">
        <v>38</v>
      </c>
      <c r="D115" t="s">
        <v>12</v>
      </c>
      <c r="E115">
        <v>1925</v>
      </c>
      <c r="F115">
        <v>192</v>
      </c>
      <c r="G115" s="6">
        <v>45038</v>
      </c>
      <c r="H115">
        <v>369600</v>
      </c>
      <c r="I115" t="s">
        <v>117</v>
      </c>
      <c r="J115">
        <v>4</v>
      </c>
      <c r="K115" t="s">
        <v>120</v>
      </c>
      <c r="L115">
        <v>2</v>
      </c>
      <c r="M115">
        <v>2</v>
      </c>
      <c r="N115" t="s">
        <v>121</v>
      </c>
      <c r="O115" t="s">
        <v>121</v>
      </c>
      <c r="P115" t="s">
        <v>121</v>
      </c>
    </row>
    <row r="116" spans="1:16" x14ac:dyDescent="0.3">
      <c r="A116">
        <v>113</v>
      </c>
      <c r="B116" t="s">
        <v>78</v>
      </c>
      <c r="C116" t="s">
        <v>83</v>
      </c>
      <c r="D116" t="s">
        <v>7</v>
      </c>
      <c r="E116">
        <v>6608</v>
      </c>
      <c r="F116">
        <v>225</v>
      </c>
      <c r="G116" s="6">
        <v>45039</v>
      </c>
      <c r="H116">
        <v>1486800</v>
      </c>
      <c r="I116" t="s">
        <v>109</v>
      </c>
      <c r="J116">
        <v>4</v>
      </c>
      <c r="K116" t="s">
        <v>120</v>
      </c>
      <c r="L116">
        <v>2</v>
      </c>
      <c r="M116">
        <v>2</v>
      </c>
      <c r="N116" t="s">
        <v>121</v>
      </c>
      <c r="O116" t="s">
        <v>121</v>
      </c>
      <c r="P116" t="s">
        <v>121</v>
      </c>
    </row>
    <row r="117" spans="1:16" x14ac:dyDescent="0.3">
      <c r="A117">
        <v>114</v>
      </c>
      <c r="B117" t="s">
        <v>74</v>
      </c>
      <c r="C117" t="s">
        <v>87</v>
      </c>
      <c r="D117" t="s">
        <v>19</v>
      </c>
      <c r="E117">
        <v>8008</v>
      </c>
      <c r="F117">
        <v>456</v>
      </c>
      <c r="G117" s="6">
        <v>45040</v>
      </c>
      <c r="H117">
        <v>3651648</v>
      </c>
      <c r="I117" t="s">
        <v>112</v>
      </c>
      <c r="J117">
        <v>4</v>
      </c>
      <c r="K117" t="s">
        <v>120</v>
      </c>
      <c r="L117">
        <v>2</v>
      </c>
      <c r="M117">
        <v>2</v>
      </c>
      <c r="N117" t="s">
        <v>121</v>
      </c>
      <c r="O117" t="s">
        <v>121</v>
      </c>
      <c r="P117" t="s">
        <v>121</v>
      </c>
    </row>
    <row r="118" spans="1:16" x14ac:dyDescent="0.3">
      <c r="A118">
        <v>115</v>
      </c>
      <c r="B118" t="s">
        <v>72</v>
      </c>
      <c r="C118" t="s">
        <v>87</v>
      </c>
      <c r="D118" t="s">
        <v>18</v>
      </c>
      <c r="E118">
        <v>1428</v>
      </c>
      <c r="F118">
        <v>93</v>
      </c>
      <c r="G118" s="6">
        <v>45041</v>
      </c>
      <c r="H118">
        <v>132804</v>
      </c>
      <c r="I118" t="s">
        <v>113</v>
      </c>
      <c r="J118">
        <v>4</v>
      </c>
      <c r="K118" t="s">
        <v>120</v>
      </c>
      <c r="L118">
        <v>2</v>
      </c>
      <c r="M118">
        <v>2</v>
      </c>
      <c r="N118" t="s">
        <v>121</v>
      </c>
      <c r="O118" t="s">
        <v>121</v>
      </c>
      <c r="P118" t="s">
        <v>121</v>
      </c>
    </row>
    <row r="119" spans="1:16" x14ac:dyDescent="0.3">
      <c r="A119">
        <v>116</v>
      </c>
      <c r="B119" t="s">
        <v>74</v>
      </c>
      <c r="C119" t="s">
        <v>87</v>
      </c>
      <c r="D119" t="s">
        <v>2</v>
      </c>
      <c r="E119">
        <v>525</v>
      </c>
      <c r="F119">
        <v>48</v>
      </c>
      <c r="G119" s="6">
        <v>45042</v>
      </c>
      <c r="H119">
        <v>25200</v>
      </c>
      <c r="I119" t="s">
        <v>114</v>
      </c>
      <c r="J119">
        <v>4</v>
      </c>
      <c r="K119" t="s">
        <v>120</v>
      </c>
      <c r="L119">
        <v>2</v>
      </c>
      <c r="M119">
        <v>2</v>
      </c>
      <c r="N119" t="s">
        <v>121</v>
      </c>
      <c r="O119" t="s">
        <v>121</v>
      </c>
      <c r="P119" t="s">
        <v>121</v>
      </c>
    </row>
    <row r="120" spans="1:16" x14ac:dyDescent="0.3">
      <c r="A120">
        <v>117</v>
      </c>
      <c r="B120" t="s">
        <v>74</v>
      </c>
      <c r="C120" t="s">
        <v>83</v>
      </c>
      <c r="D120" t="s">
        <v>11</v>
      </c>
      <c r="E120">
        <v>1505</v>
      </c>
      <c r="F120">
        <v>102</v>
      </c>
      <c r="G120" s="6">
        <v>45043</v>
      </c>
      <c r="H120">
        <v>153510</v>
      </c>
      <c r="I120" t="s">
        <v>115</v>
      </c>
      <c r="J120">
        <v>4</v>
      </c>
      <c r="K120" t="s">
        <v>120</v>
      </c>
      <c r="L120">
        <v>2</v>
      </c>
      <c r="M120">
        <v>2</v>
      </c>
      <c r="N120" t="s">
        <v>121</v>
      </c>
      <c r="O120" t="s">
        <v>121</v>
      </c>
      <c r="P120" t="s">
        <v>121</v>
      </c>
    </row>
    <row r="121" spans="1:16" x14ac:dyDescent="0.3">
      <c r="A121">
        <v>118</v>
      </c>
      <c r="B121" t="s">
        <v>78</v>
      </c>
      <c r="C121" t="s">
        <v>84</v>
      </c>
      <c r="D121" t="s">
        <v>23</v>
      </c>
      <c r="E121">
        <v>6755</v>
      </c>
      <c r="F121">
        <v>252</v>
      </c>
      <c r="G121" s="6">
        <v>45044</v>
      </c>
      <c r="H121">
        <v>1702260</v>
      </c>
      <c r="I121" t="s">
        <v>116</v>
      </c>
      <c r="J121">
        <v>4</v>
      </c>
      <c r="K121" t="s">
        <v>120</v>
      </c>
      <c r="L121">
        <v>2</v>
      </c>
      <c r="M121">
        <v>2</v>
      </c>
      <c r="N121" t="s">
        <v>121</v>
      </c>
      <c r="O121" t="s">
        <v>121</v>
      </c>
      <c r="P121" t="s">
        <v>121</v>
      </c>
    </row>
    <row r="122" spans="1:16" x14ac:dyDescent="0.3">
      <c r="A122">
        <v>119</v>
      </c>
      <c r="B122" t="s">
        <v>28</v>
      </c>
      <c r="C122" t="s">
        <v>83</v>
      </c>
      <c r="D122" t="s">
        <v>11</v>
      </c>
      <c r="E122">
        <v>11571</v>
      </c>
      <c r="F122">
        <v>138</v>
      </c>
      <c r="G122" s="6">
        <v>45045</v>
      </c>
      <c r="H122">
        <v>1596798</v>
      </c>
      <c r="I122" t="s">
        <v>117</v>
      </c>
      <c r="J122">
        <v>4</v>
      </c>
      <c r="K122" t="s">
        <v>120</v>
      </c>
      <c r="L122">
        <v>2</v>
      </c>
      <c r="M122">
        <v>2</v>
      </c>
      <c r="N122" t="s">
        <v>121</v>
      </c>
      <c r="O122" t="s">
        <v>121</v>
      </c>
      <c r="P122" t="s">
        <v>121</v>
      </c>
    </row>
    <row r="123" spans="1:16" x14ac:dyDescent="0.3">
      <c r="A123">
        <v>120</v>
      </c>
      <c r="B123" t="s">
        <v>76</v>
      </c>
      <c r="C123" t="s">
        <v>85</v>
      </c>
      <c r="D123" t="s">
        <v>18</v>
      </c>
      <c r="E123">
        <v>2541</v>
      </c>
      <c r="F123">
        <v>90</v>
      </c>
      <c r="G123" s="6">
        <v>45046</v>
      </c>
      <c r="H123">
        <v>228690</v>
      </c>
      <c r="I123" t="s">
        <v>109</v>
      </c>
      <c r="J123">
        <v>4</v>
      </c>
      <c r="K123" t="s">
        <v>120</v>
      </c>
      <c r="L123">
        <v>2</v>
      </c>
      <c r="M123">
        <v>2</v>
      </c>
      <c r="N123" t="s">
        <v>121</v>
      </c>
      <c r="O123" t="s">
        <v>121</v>
      </c>
      <c r="P123" t="s">
        <v>121</v>
      </c>
    </row>
    <row r="124" spans="1:16" x14ac:dyDescent="0.3">
      <c r="A124">
        <v>121</v>
      </c>
      <c r="B124" t="s">
        <v>77</v>
      </c>
      <c r="C124" t="s">
        <v>83</v>
      </c>
      <c r="D124" t="s">
        <v>23</v>
      </c>
      <c r="E124">
        <v>1526</v>
      </c>
      <c r="F124">
        <v>240</v>
      </c>
      <c r="G124" s="6">
        <v>45047</v>
      </c>
      <c r="H124">
        <v>366240</v>
      </c>
      <c r="I124" t="s">
        <v>112</v>
      </c>
      <c r="J124">
        <v>5</v>
      </c>
      <c r="K124" t="s">
        <v>90</v>
      </c>
      <c r="L124">
        <v>2</v>
      </c>
      <c r="M124">
        <v>2</v>
      </c>
      <c r="N124" t="s">
        <v>121</v>
      </c>
      <c r="O124" t="s">
        <v>121</v>
      </c>
      <c r="P124" t="s">
        <v>121</v>
      </c>
    </row>
    <row r="125" spans="1:16" x14ac:dyDescent="0.3">
      <c r="A125">
        <v>122</v>
      </c>
      <c r="B125" t="s">
        <v>76</v>
      </c>
      <c r="C125" t="s">
        <v>85</v>
      </c>
      <c r="D125" t="s">
        <v>2</v>
      </c>
      <c r="E125">
        <v>6125</v>
      </c>
      <c r="F125">
        <v>102</v>
      </c>
      <c r="G125" s="6">
        <v>45048</v>
      </c>
      <c r="H125">
        <v>624750</v>
      </c>
      <c r="I125" t="s">
        <v>113</v>
      </c>
      <c r="J125">
        <v>5</v>
      </c>
      <c r="K125" t="s">
        <v>90</v>
      </c>
      <c r="L125">
        <v>2</v>
      </c>
      <c r="M125">
        <v>2</v>
      </c>
      <c r="N125" t="s">
        <v>121</v>
      </c>
      <c r="O125" t="s">
        <v>121</v>
      </c>
      <c r="P125" t="s">
        <v>121</v>
      </c>
    </row>
    <row r="126" spans="1:16" x14ac:dyDescent="0.3">
      <c r="A126">
        <v>123</v>
      </c>
      <c r="B126" t="s">
        <v>77</v>
      </c>
      <c r="C126" t="s">
        <v>84</v>
      </c>
      <c r="D126" t="s">
        <v>20</v>
      </c>
      <c r="E126">
        <v>847</v>
      </c>
      <c r="F126">
        <v>129</v>
      </c>
      <c r="G126" s="6">
        <v>45049</v>
      </c>
      <c r="H126">
        <v>109263</v>
      </c>
      <c r="I126" t="s">
        <v>114</v>
      </c>
      <c r="J126">
        <v>5</v>
      </c>
      <c r="K126" t="s">
        <v>90</v>
      </c>
      <c r="L126">
        <v>2</v>
      </c>
      <c r="M126">
        <v>2</v>
      </c>
      <c r="N126" t="s">
        <v>121</v>
      </c>
      <c r="O126" t="s">
        <v>121</v>
      </c>
      <c r="P126" t="s">
        <v>121</v>
      </c>
    </row>
    <row r="127" spans="1:16" x14ac:dyDescent="0.3">
      <c r="A127">
        <v>124</v>
      </c>
      <c r="B127" t="s">
        <v>73</v>
      </c>
      <c r="C127" t="s">
        <v>84</v>
      </c>
      <c r="D127" t="s">
        <v>20</v>
      </c>
      <c r="E127">
        <v>4753</v>
      </c>
      <c r="F127">
        <v>300</v>
      </c>
      <c r="G127" s="6">
        <v>45050</v>
      </c>
      <c r="H127">
        <v>1425900</v>
      </c>
      <c r="I127" t="s">
        <v>115</v>
      </c>
      <c r="J127">
        <v>5</v>
      </c>
      <c r="K127" t="s">
        <v>90</v>
      </c>
      <c r="L127">
        <v>2</v>
      </c>
      <c r="M127">
        <v>2</v>
      </c>
      <c r="N127" t="s">
        <v>121</v>
      </c>
      <c r="O127" t="s">
        <v>121</v>
      </c>
      <c r="P127" t="s">
        <v>121</v>
      </c>
    </row>
    <row r="128" spans="1:16" x14ac:dyDescent="0.3">
      <c r="A128">
        <v>125</v>
      </c>
      <c r="B128" t="s">
        <v>74</v>
      </c>
      <c r="C128" t="s">
        <v>85</v>
      </c>
      <c r="D128" t="s">
        <v>26</v>
      </c>
      <c r="E128">
        <v>959</v>
      </c>
      <c r="F128">
        <v>135</v>
      </c>
      <c r="G128" s="6">
        <v>45051</v>
      </c>
      <c r="H128">
        <v>129465</v>
      </c>
      <c r="I128" t="s">
        <v>116</v>
      </c>
      <c r="J128">
        <v>5</v>
      </c>
      <c r="K128" t="s">
        <v>90</v>
      </c>
      <c r="L128">
        <v>2</v>
      </c>
      <c r="M128">
        <v>2</v>
      </c>
      <c r="N128" t="s">
        <v>121</v>
      </c>
      <c r="O128" t="s">
        <v>121</v>
      </c>
      <c r="P128" t="s">
        <v>121</v>
      </c>
    </row>
    <row r="129" spans="1:16" x14ac:dyDescent="0.3">
      <c r="A129">
        <v>126</v>
      </c>
      <c r="B129" t="s">
        <v>78</v>
      </c>
      <c r="C129" t="s">
        <v>84</v>
      </c>
      <c r="D129" t="s">
        <v>17</v>
      </c>
      <c r="E129">
        <v>2793</v>
      </c>
      <c r="F129">
        <v>114</v>
      </c>
      <c r="G129" s="6">
        <v>45052</v>
      </c>
      <c r="H129">
        <v>318402</v>
      </c>
      <c r="I129" t="s">
        <v>117</v>
      </c>
      <c r="J129">
        <v>5</v>
      </c>
      <c r="K129" t="s">
        <v>90</v>
      </c>
      <c r="L129">
        <v>2</v>
      </c>
      <c r="M129">
        <v>2</v>
      </c>
      <c r="N129" t="s">
        <v>121</v>
      </c>
      <c r="O129" t="s">
        <v>121</v>
      </c>
      <c r="P129" t="s">
        <v>121</v>
      </c>
    </row>
    <row r="130" spans="1:16" x14ac:dyDescent="0.3">
      <c r="A130">
        <v>127</v>
      </c>
      <c r="B130" t="s">
        <v>78</v>
      </c>
      <c r="C130" t="s">
        <v>84</v>
      </c>
      <c r="D130" t="s">
        <v>7</v>
      </c>
      <c r="E130">
        <v>4606</v>
      </c>
      <c r="F130">
        <v>63</v>
      </c>
      <c r="G130" s="6">
        <v>45053</v>
      </c>
      <c r="H130">
        <v>290178</v>
      </c>
      <c r="I130" t="s">
        <v>109</v>
      </c>
      <c r="J130">
        <v>5</v>
      </c>
      <c r="K130" t="s">
        <v>90</v>
      </c>
      <c r="L130">
        <v>2</v>
      </c>
      <c r="M130">
        <v>2</v>
      </c>
      <c r="N130" t="s">
        <v>121</v>
      </c>
      <c r="O130" t="s">
        <v>121</v>
      </c>
      <c r="P130" t="s">
        <v>121</v>
      </c>
    </row>
    <row r="131" spans="1:16" x14ac:dyDescent="0.3">
      <c r="A131">
        <v>128</v>
      </c>
      <c r="B131" t="s">
        <v>78</v>
      </c>
      <c r="C131" t="s">
        <v>38</v>
      </c>
      <c r="D131" t="s">
        <v>22</v>
      </c>
      <c r="E131">
        <v>5551</v>
      </c>
      <c r="F131">
        <v>252</v>
      </c>
      <c r="G131" s="6">
        <v>45054</v>
      </c>
      <c r="H131">
        <v>1398852</v>
      </c>
      <c r="I131" t="s">
        <v>112</v>
      </c>
      <c r="J131">
        <v>5</v>
      </c>
      <c r="K131" t="s">
        <v>90</v>
      </c>
      <c r="L131">
        <v>2</v>
      </c>
      <c r="M131">
        <v>2</v>
      </c>
      <c r="N131" t="s">
        <v>121</v>
      </c>
      <c r="O131" t="s">
        <v>121</v>
      </c>
      <c r="P131" t="s">
        <v>121</v>
      </c>
    </row>
    <row r="132" spans="1:16" x14ac:dyDescent="0.3">
      <c r="A132">
        <v>129</v>
      </c>
      <c r="B132" t="s">
        <v>72</v>
      </c>
      <c r="C132" t="s">
        <v>38</v>
      </c>
      <c r="D132" t="s">
        <v>25</v>
      </c>
      <c r="E132">
        <v>6657</v>
      </c>
      <c r="F132">
        <v>303</v>
      </c>
      <c r="G132" s="6">
        <v>45055</v>
      </c>
      <c r="H132">
        <v>2017071</v>
      </c>
      <c r="I132" t="s">
        <v>113</v>
      </c>
      <c r="J132">
        <v>5</v>
      </c>
      <c r="K132" t="s">
        <v>90</v>
      </c>
      <c r="L132">
        <v>2</v>
      </c>
      <c r="M132">
        <v>2</v>
      </c>
      <c r="N132" t="s">
        <v>121</v>
      </c>
      <c r="O132" t="s">
        <v>121</v>
      </c>
      <c r="P132" t="s">
        <v>121</v>
      </c>
    </row>
    <row r="133" spans="1:16" x14ac:dyDescent="0.3">
      <c r="A133">
        <v>130</v>
      </c>
      <c r="B133" t="s">
        <v>78</v>
      </c>
      <c r="C133" t="s">
        <v>86</v>
      </c>
      <c r="D133" t="s">
        <v>10</v>
      </c>
      <c r="E133">
        <v>4438</v>
      </c>
      <c r="F133">
        <v>246</v>
      </c>
      <c r="G133" s="6">
        <v>45056</v>
      </c>
      <c r="H133">
        <v>1091748</v>
      </c>
      <c r="I133" t="s">
        <v>114</v>
      </c>
      <c r="J133">
        <v>5</v>
      </c>
      <c r="K133" t="s">
        <v>90</v>
      </c>
      <c r="L133">
        <v>2</v>
      </c>
      <c r="M133">
        <v>2</v>
      </c>
      <c r="N133" t="s">
        <v>121</v>
      </c>
      <c r="O133" t="s">
        <v>121</v>
      </c>
      <c r="P133" t="s">
        <v>121</v>
      </c>
    </row>
    <row r="134" spans="1:16" x14ac:dyDescent="0.3">
      <c r="A134">
        <v>131</v>
      </c>
      <c r="B134" t="s">
        <v>73</v>
      </c>
      <c r="C134" t="s">
        <v>85</v>
      </c>
      <c r="D134" t="s">
        <v>15</v>
      </c>
      <c r="E134">
        <v>168</v>
      </c>
      <c r="F134">
        <v>84</v>
      </c>
      <c r="G134" s="6">
        <v>45057</v>
      </c>
      <c r="H134">
        <v>14112</v>
      </c>
      <c r="I134" t="s">
        <v>115</v>
      </c>
      <c r="J134">
        <v>5</v>
      </c>
      <c r="K134" t="s">
        <v>90</v>
      </c>
      <c r="L134">
        <v>2</v>
      </c>
      <c r="M134">
        <v>2</v>
      </c>
      <c r="N134" t="s">
        <v>121</v>
      </c>
      <c r="O134" t="s">
        <v>121</v>
      </c>
      <c r="P134" t="s">
        <v>121</v>
      </c>
    </row>
    <row r="135" spans="1:16" x14ac:dyDescent="0.3">
      <c r="A135">
        <v>132</v>
      </c>
      <c r="B135" t="s">
        <v>78</v>
      </c>
      <c r="C135" t="s">
        <v>87</v>
      </c>
      <c r="D135" t="s">
        <v>10</v>
      </c>
      <c r="E135">
        <v>7777</v>
      </c>
      <c r="F135">
        <v>39</v>
      </c>
      <c r="G135" s="6">
        <v>45058</v>
      </c>
      <c r="H135">
        <v>303303</v>
      </c>
      <c r="I135" t="s">
        <v>116</v>
      </c>
      <c r="J135">
        <v>5</v>
      </c>
      <c r="K135" t="s">
        <v>90</v>
      </c>
      <c r="L135">
        <v>2</v>
      </c>
      <c r="M135">
        <v>2</v>
      </c>
      <c r="N135" t="s">
        <v>121</v>
      </c>
      <c r="O135" t="s">
        <v>121</v>
      </c>
      <c r="P135" t="s">
        <v>121</v>
      </c>
    </row>
    <row r="136" spans="1:16" x14ac:dyDescent="0.3">
      <c r="A136">
        <v>133</v>
      </c>
      <c r="B136" t="s">
        <v>75</v>
      </c>
      <c r="C136" t="s">
        <v>38</v>
      </c>
      <c r="D136" t="s">
        <v>10</v>
      </c>
      <c r="E136">
        <v>3339</v>
      </c>
      <c r="F136">
        <v>348</v>
      </c>
      <c r="G136" s="6">
        <v>45059</v>
      </c>
      <c r="H136">
        <v>1161972</v>
      </c>
      <c r="I136" t="s">
        <v>117</v>
      </c>
      <c r="J136">
        <v>5</v>
      </c>
      <c r="K136" t="s">
        <v>90</v>
      </c>
      <c r="L136">
        <v>2</v>
      </c>
      <c r="M136">
        <v>2</v>
      </c>
      <c r="N136" t="s">
        <v>121</v>
      </c>
      <c r="O136" t="s">
        <v>121</v>
      </c>
      <c r="P136" t="s">
        <v>121</v>
      </c>
    </row>
    <row r="137" spans="1:16" x14ac:dyDescent="0.3">
      <c r="A137">
        <v>134</v>
      </c>
      <c r="B137" t="s">
        <v>78</v>
      </c>
      <c r="C137" t="s">
        <v>83</v>
      </c>
      <c r="D137" t="s">
        <v>26</v>
      </c>
      <c r="E137">
        <v>6391</v>
      </c>
      <c r="F137">
        <v>48</v>
      </c>
      <c r="G137" s="6">
        <v>45060</v>
      </c>
      <c r="H137">
        <v>306768</v>
      </c>
      <c r="I137" t="s">
        <v>109</v>
      </c>
      <c r="J137">
        <v>5</v>
      </c>
      <c r="K137" t="s">
        <v>90</v>
      </c>
      <c r="L137">
        <v>2</v>
      </c>
      <c r="M137">
        <v>2</v>
      </c>
      <c r="N137" t="s">
        <v>121</v>
      </c>
      <c r="O137" t="s">
        <v>121</v>
      </c>
      <c r="P137" t="s">
        <v>121</v>
      </c>
    </row>
    <row r="138" spans="1:16" x14ac:dyDescent="0.3">
      <c r="A138">
        <v>135</v>
      </c>
      <c r="B138" t="s">
        <v>75</v>
      </c>
      <c r="C138" t="s">
        <v>83</v>
      </c>
      <c r="D138" t="s">
        <v>15</v>
      </c>
      <c r="E138">
        <v>518</v>
      </c>
      <c r="F138">
        <v>75</v>
      </c>
      <c r="G138" s="6">
        <v>45061</v>
      </c>
      <c r="H138">
        <v>38850</v>
      </c>
      <c r="I138" t="s">
        <v>112</v>
      </c>
      <c r="J138">
        <v>5</v>
      </c>
      <c r="K138" t="s">
        <v>90</v>
      </c>
      <c r="L138">
        <v>2</v>
      </c>
      <c r="M138">
        <v>2</v>
      </c>
      <c r="N138" t="s">
        <v>121</v>
      </c>
      <c r="O138" t="s">
        <v>121</v>
      </c>
      <c r="P138" t="s">
        <v>121</v>
      </c>
    </row>
    <row r="139" spans="1:16" x14ac:dyDescent="0.3">
      <c r="A139">
        <v>136</v>
      </c>
      <c r="B139" t="s">
        <v>78</v>
      </c>
      <c r="C139" t="s">
        <v>85</v>
      </c>
      <c r="D139" t="s">
        <v>21</v>
      </c>
      <c r="E139">
        <v>5677</v>
      </c>
      <c r="F139">
        <v>258</v>
      </c>
      <c r="G139" s="6">
        <v>45062</v>
      </c>
      <c r="H139">
        <v>1464666</v>
      </c>
      <c r="I139" t="s">
        <v>113</v>
      </c>
      <c r="J139">
        <v>5</v>
      </c>
      <c r="K139" t="s">
        <v>90</v>
      </c>
      <c r="L139">
        <v>2</v>
      </c>
      <c r="M139">
        <v>2</v>
      </c>
      <c r="N139" t="s">
        <v>121</v>
      </c>
      <c r="O139" t="s">
        <v>121</v>
      </c>
      <c r="P139" t="s">
        <v>121</v>
      </c>
    </row>
    <row r="140" spans="1:16" x14ac:dyDescent="0.3">
      <c r="A140">
        <v>137</v>
      </c>
      <c r="B140" t="s">
        <v>74</v>
      </c>
      <c r="C140" t="s">
        <v>86</v>
      </c>
      <c r="D140" t="s">
        <v>10</v>
      </c>
      <c r="E140">
        <v>6048</v>
      </c>
      <c r="F140">
        <v>27</v>
      </c>
      <c r="G140" s="6">
        <v>45063</v>
      </c>
      <c r="H140">
        <v>163296</v>
      </c>
      <c r="I140" t="s">
        <v>114</v>
      </c>
      <c r="J140">
        <v>5</v>
      </c>
      <c r="K140" t="s">
        <v>90</v>
      </c>
      <c r="L140">
        <v>2</v>
      </c>
      <c r="M140">
        <v>2</v>
      </c>
      <c r="N140" t="s">
        <v>121</v>
      </c>
      <c r="O140" t="s">
        <v>121</v>
      </c>
      <c r="P140" t="s">
        <v>121</v>
      </c>
    </row>
    <row r="141" spans="1:16" x14ac:dyDescent="0.3">
      <c r="A141">
        <v>138</v>
      </c>
      <c r="B141" t="s">
        <v>73</v>
      </c>
      <c r="C141" t="s">
        <v>85</v>
      </c>
      <c r="D141" t="s">
        <v>25</v>
      </c>
      <c r="E141">
        <v>3752</v>
      </c>
      <c r="F141">
        <v>213</v>
      </c>
      <c r="G141" s="6">
        <v>45064</v>
      </c>
      <c r="H141">
        <v>799176</v>
      </c>
      <c r="I141" t="s">
        <v>115</v>
      </c>
      <c r="J141">
        <v>5</v>
      </c>
      <c r="K141" t="s">
        <v>90</v>
      </c>
      <c r="L141">
        <v>2</v>
      </c>
      <c r="M141">
        <v>2</v>
      </c>
      <c r="N141" t="s">
        <v>121</v>
      </c>
      <c r="O141" t="s">
        <v>121</v>
      </c>
      <c r="P141" t="s">
        <v>121</v>
      </c>
    </row>
    <row r="142" spans="1:16" x14ac:dyDescent="0.3">
      <c r="A142">
        <v>139</v>
      </c>
      <c r="B142" t="s">
        <v>75</v>
      </c>
      <c r="C142" t="s">
        <v>84</v>
      </c>
      <c r="D142" t="s">
        <v>22</v>
      </c>
      <c r="E142">
        <v>4480</v>
      </c>
      <c r="F142">
        <v>357</v>
      </c>
      <c r="G142" s="6">
        <v>45065</v>
      </c>
      <c r="H142">
        <v>1599360</v>
      </c>
      <c r="I142" t="s">
        <v>116</v>
      </c>
      <c r="J142">
        <v>5</v>
      </c>
      <c r="K142" t="s">
        <v>90</v>
      </c>
      <c r="L142">
        <v>2</v>
      </c>
      <c r="M142">
        <v>2</v>
      </c>
      <c r="N142" t="s">
        <v>121</v>
      </c>
      <c r="O142" t="s">
        <v>121</v>
      </c>
      <c r="P142" t="s">
        <v>121</v>
      </c>
    </row>
    <row r="143" spans="1:16" x14ac:dyDescent="0.3">
      <c r="A143">
        <v>140</v>
      </c>
      <c r="B143" t="s">
        <v>3</v>
      </c>
      <c r="C143" t="s">
        <v>83</v>
      </c>
      <c r="D143" t="s">
        <v>2</v>
      </c>
      <c r="E143">
        <v>259</v>
      </c>
      <c r="F143">
        <v>207</v>
      </c>
      <c r="G143" s="6">
        <v>45066</v>
      </c>
      <c r="H143">
        <v>53613</v>
      </c>
      <c r="I143" t="s">
        <v>117</v>
      </c>
      <c r="J143">
        <v>5</v>
      </c>
      <c r="K143" t="s">
        <v>90</v>
      </c>
      <c r="L143">
        <v>2</v>
      </c>
      <c r="M143">
        <v>2</v>
      </c>
      <c r="N143" t="s">
        <v>121</v>
      </c>
      <c r="O143" t="s">
        <v>121</v>
      </c>
      <c r="P143" t="s">
        <v>121</v>
      </c>
    </row>
    <row r="144" spans="1:16" x14ac:dyDescent="0.3">
      <c r="A144">
        <v>141</v>
      </c>
      <c r="B144" t="s">
        <v>73</v>
      </c>
      <c r="C144" t="s">
        <v>83</v>
      </c>
      <c r="D144" t="s">
        <v>23</v>
      </c>
      <c r="E144">
        <v>42</v>
      </c>
      <c r="F144">
        <v>150</v>
      </c>
      <c r="G144" s="6">
        <v>45067</v>
      </c>
      <c r="H144">
        <v>6300</v>
      </c>
      <c r="I144" t="s">
        <v>109</v>
      </c>
      <c r="J144">
        <v>5</v>
      </c>
      <c r="K144" t="s">
        <v>90</v>
      </c>
      <c r="L144">
        <v>2</v>
      </c>
      <c r="M144">
        <v>2</v>
      </c>
      <c r="N144" t="s">
        <v>121</v>
      </c>
      <c r="O144" t="s">
        <v>121</v>
      </c>
      <c r="P144" t="s">
        <v>121</v>
      </c>
    </row>
    <row r="145" spans="1:16" x14ac:dyDescent="0.3">
      <c r="A145">
        <v>142</v>
      </c>
      <c r="B145" t="s">
        <v>77</v>
      </c>
      <c r="C145" t="s">
        <v>38</v>
      </c>
      <c r="D145" t="s">
        <v>19</v>
      </c>
      <c r="E145">
        <v>98</v>
      </c>
      <c r="F145">
        <v>204</v>
      </c>
      <c r="G145" s="6">
        <v>45068</v>
      </c>
      <c r="H145">
        <v>19992</v>
      </c>
      <c r="I145" t="s">
        <v>112</v>
      </c>
      <c r="J145">
        <v>5</v>
      </c>
      <c r="K145" t="s">
        <v>90</v>
      </c>
      <c r="L145">
        <v>2</v>
      </c>
      <c r="M145">
        <v>2</v>
      </c>
      <c r="N145" t="s">
        <v>121</v>
      </c>
      <c r="O145" t="s">
        <v>121</v>
      </c>
      <c r="P145" t="s">
        <v>121</v>
      </c>
    </row>
    <row r="146" spans="1:16" x14ac:dyDescent="0.3">
      <c r="A146">
        <v>143</v>
      </c>
      <c r="B146" t="s">
        <v>78</v>
      </c>
      <c r="C146" t="s">
        <v>84</v>
      </c>
      <c r="D146" t="s">
        <v>20</v>
      </c>
      <c r="E146">
        <v>2478</v>
      </c>
      <c r="F146">
        <v>21</v>
      </c>
      <c r="G146" s="6">
        <v>45069</v>
      </c>
      <c r="H146">
        <v>52038</v>
      </c>
      <c r="I146" t="s">
        <v>113</v>
      </c>
      <c r="J146">
        <v>5</v>
      </c>
      <c r="K146" t="s">
        <v>90</v>
      </c>
      <c r="L146">
        <v>2</v>
      </c>
      <c r="M146">
        <v>2</v>
      </c>
      <c r="N146" t="s">
        <v>121</v>
      </c>
      <c r="O146" t="s">
        <v>121</v>
      </c>
      <c r="P146" t="s">
        <v>121</v>
      </c>
    </row>
    <row r="147" spans="1:16" x14ac:dyDescent="0.3">
      <c r="A147">
        <v>144</v>
      </c>
      <c r="B147" t="s">
        <v>77</v>
      </c>
      <c r="C147" t="s">
        <v>87</v>
      </c>
      <c r="D147" t="s">
        <v>26</v>
      </c>
      <c r="E147">
        <v>7847</v>
      </c>
      <c r="F147">
        <v>174</v>
      </c>
      <c r="G147" s="6">
        <v>45070</v>
      </c>
      <c r="H147">
        <v>1365378</v>
      </c>
      <c r="I147" t="s">
        <v>114</v>
      </c>
      <c r="J147">
        <v>5</v>
      </c>
      <c r="K147" t="s">
        <v>90</v>
      </c>
      <c r="L147">
        <v>2</v>
      </c>
      <c r="M147">
        <v>2</v>
      </c>
      <c r="N147" t="s">
        <v>121</v>
      </c>
      <c r="O147" t="s">
        <v>121</v>
      </c>
      <c r="P147" t="s">
        <v>121</v>
      </c>
    </row>
    <row r="148" spans="1:16" x14ac:dyDescent="0.3">
      <c r="A148">
        <v>145</v>
      </c>
      <c r="B148" t="s">
        <v>28</v>
      </c>
      <c r="C148" t="s">
        <v>83</v>
      </c>
      <c r="D148" t="s">
        <v>10</v>
      </c>
      <c r="E148">
        <v>9926</v>
      </c>
      <c r="F148">
        <v>201</v>
      </c>
      <c r="G148" s="6">
        <v>45071</v>
      </c>
      <c r="H148">
        <v>1995126</v>
      </c>
      <c r="I148" t="s">
        <v>115</v>
      </c>
      <c r="J148">
        <v>5</v>
      </c>
      <c r="K148" t="s">
        <v>90</v>
      </c>
      <c r="L148">
        <v>2</v>
      </c>
      <c r="M148">
        <v>2</v>
      </c>
      <c r="N148" t="s">
        <v>121</v>
      </c>
      <c r="O148" t="s">
        <v>121</v>
      </c>
      <c r="P148" t="s">
        <v>121</v>
      </c>
    </row>
    <row r="149" spans="1:16" x14ac:dyDescent="0.3">
      <c r="A149">
        <v>146</v>
      </c>
      <c r="B149" t="s">
        <v>73</v>
      </c>
      <c r="C149" t="s">
        <v>85</v>
      </c>
      <c r="D149" t="s">
        <v>6</v>
      </c>
      <c r="E149">
        <v>819</v>
      </c>
      <c r="F149">
        <v>510</v>
      </c>
      <c r="G149" s="6">
        <v>45072</v>
      </c>
      <c r="H149">
        <v>417690</v>
      </c>
      <c r="I149" t="s">
        <v>116</v>
      </c>
      <c r="J149">
        <v>5</v>
      </c>
      <c r="K149" t="s">
        <v>90</v>
      </c>
      <c r="L149">
        <v>2</v>
      </c>
      <c r="M149">
        <v>2</v>
      </c>
      <c r="N149" t="s">
        <v>121</v>
      </c>
      <c r="O149" t="s">
        <v>121</v>
      </c>
      <c r="P149" t="s">
        <v>121</v>
      </c>
    </row>
    <row r="150" spans="1:16" x14ac:dyDescent="0.3">
      <c r="A150">
        <v>147</v>
      </c>
      <c r="B150" t="s">
        <v>74</v>
      </c>
      <c r="C150" t="s">
        <v>86</v>
      </c>
      <c r="D150" t="s">
        <v>22</v>
      </c>
      <c r="E150">
        <v>3052</v>
      </c>
      <c r="F150">
        <v>378</v>
      </c>
      <c r="G150" s="6">
        <v>45073</v>
      </c>
      <c r="H150">
        <v>1153656</v>
      </c>
      <c r="I150" t="s">
        <v>117</v>
      </c>
      <c r="J150">
        <v>5</v>
      </c>
      <c r="K150" t="s">
        <v>90</v>
      </c>
      <c r="L150">
        <v>2</v>
      </c>
      <c r="M150">
        <v>2</v>
      </c>
      <c r="N150" t="s">
        <v>121</v>
      </c>
      <c r="O150" t="s">
        <v>121</v>
      </c>
      <c r="P150" t="s">
        <v>121</v>
      </c>
    </row>
    <row r="151" spans="1:16" x14ac:dyDescent="0.3">
      <c r="A151">
        <v>148</v>
      </c>
      <c r="B151" t="s">
        <v>3</v>
      </c>
      <c r="C151" t="s">
        <v>87</v>
      </c>
      <c r="D151" t="s">
        <v>14</v>
      </c>
      <c r="E151">
        <v>6832</v>
      </c>
      <c r="F151">
        <v>27</v>
      </c>
      <c r="G151" s="6">
        <v>45074</v>
      </c>
      <c r="H151">
        <v>184464</v>
      </c>
      <c r="I151" t="s">
        <v>109</v>
      </c>
      <c r="J151">
        <v>5</v>
      </c>
      <c r="K151" t="s">
        <v>90</v>
      </c>
      <c r="L151">
        <v>2</v>
      </c>
      <c r="M151">
        <v>2</v>
      </c>
      <c r="N151" t="s">
        <v>121</v>
      </c>
      <c r="O151" t="s">
        <v>121</v>
      </c>
      <c r="P151" t="s">
        <v>121</v>
      </c>
    </row>
    <row r="152" spans="1:16" x14ac:dyDescent="0.3">
      <c r="A152">
        <v>149</v>
      </c>
      <c r="B152" t="s">
        <v>28</v>
      </c>
      <c r="C152" t="s">
        <v>86</v>
      </c>
      <c r="D152" t="s">
        <v>9</v>
      </c>
      <c r="E152">
        <v>2016</v>
      </c>
      <c r="F152">
        <v>117</v>
      </c>
      <c r="G152" s="6">
        <v>45075</v>
      </c>
      <c r="H152">
        <v>235872</v>
      </c>
      <c r="I152" t="s">
        <v>112</v>
      </c>
      <c r="J152">
        <v>5</v>
      </c>
      <c r="K152" t="s">
        <v>90</v>
      </c>
      <c r="L152">
        <v>2</v>
      </c>
      <c r="M152">
        <v>2</v>
      </c>
      <c r="N152" t="s">
        <v>121</v>
      </c>
      <c r="O152" t="s">
        <v>121</v>
      </c>
      <c r="P152" t="s">
        <v>121</v>
      </c>
    </row>
    <row r="153" spans="1:16" x14ac:dyDescent="0.3">
      <c r="A153">
        <v>150</v>
      </c>
      <c r="B153" t="s">
        <v>74</v>
      </c>
      <c r="C153" t="s">
        <v>85</v>
      </c>
      <c r="D153" t="s">
        <v>14</v>
      </c>
      <c r="E153">
        <v>7322</v>
      </c>
      <c r="F153">
        <v>36</v>
      </c>
      <c r="G153" s="6">
        <v>45076</v>
      </c>
      <c r="H153">
        <v>263592</v>
      </c>
      <c r="I153" t="s">
        <v>113</v>
      </c>
      <c r="J153">
        <v>5</v>
      </c>
      <c r="K153" t="s">
        <v>90</v>
      </c>
      <c r="L153">
        <v>2</v>
      </c>
      <c r="M153">
        <v>2</v>
      </c>
      <c r="N153" t="s">
        <v>121</v>
      </c>
      <c r="O153" t="s">
        <v>121</v>
      </c>
      <c r="P153" t="s">
        <v>121</v>
      </c>
    </row>
    <row r="154" spans="1:16" x14ac:dyDescent="0.3">
      <c r="A154">
        <v>151</v>
      </c>
      <c r="B154" t="s">
        <v>73</v>
      </c>
      <c r="C154" t="s">
        <v>84</v>
      </c>
      <c r="D154" t="s">
        <v>26</v>
      </c>
      <c r="E154">
        <v>357</v>
      </c>
      <c r="F154">
        <v>126</v>
      </c>
      <c r="G154" s="6">
        <v>45077</v>
      </c>
      <c r="H154">
        <v>44982</v>
      </c>
      <c r="I154" t="s">
        <v>114</v>
      </c>
      <c r="J154">
        <v>5</v>
      </c>
      <c r="K154" t="s">
        <v>90</v>
      </c>
      <c r="L154">
        <v>2</v>
      </c>
      <c r="M154">
        <v>2</v>
      </c>
      <c r="N154" t="s">
        <v>121</v>
      </c>
      <c r="O154" t="s">
        <v>121</v>
      </c>
      <c r="P154" t="s">
        <v>121</v>
      </c>
    </row>
    <row r="155" spans="1:16" x14ac:dyDescent="0.3">
      <c r="A155">
        <v>152</v>
      </c>
      <c r="B155" t="s">
        <v>3</v>
      </c>
      <c r="C155" t="s">
        <v>86</v>
      </c>
      <c r="D155" t="s">
        <v>18</v>
      </c>
      <c r="E155">
        <v>3192</v>
      </c>
      <c r="F155">
        <v>72</v>
      </c>
      <c r="G155" s="6">
        <v>45078</v>
      </c>
      <c r="H155">
        <v>229824</v>
      </c>
      <c r="I155" t="s">
        <v>115</v>
      </c>
      <c r="J155">
        <v>6</v>
      </c>
      <c r="K155" t="s">
        <v>122</v>
      </c>
      <c r="L155">
        <v>2</v>
      </c>
      <c r="M155">
        <v>2</v>
      </c>
      <c r="N155" t="s">
        <v>121</v>
      </c>
      <c r="O155" t="s">
        <v>121</v>
      </c>
      <c r="P155" t="s">
        <v>121</v>
      </c>
    </row>
    <row r="156" spans="1:16" x14ac:dyDescent="0.3">
      <c r="A156">
        <v>153</v>
      </c>
      <c r="B156" t="s">
        <v>78</v>
      </c>
      <c r="C156" t="s">
        <v>38</v>
      </c>
      <c r="D156" t="s">
        <v>15</v>
      </c>
      <c r="E156">
        <v>8435</v>
      </c>
      <c r="F156">
        <v>42</v>
      </c>
      <c r="G156" s="6">
        <v>45079</v>
      </c>
      <c r="H156">
        <v>354270</v>
      </c>
      <c r="I156" t="s">
        <v>116</v>
      </c>
      <c r="J156">
        <v>6</v>
      </c>
      <c r="K156" t="s">
        <v>122</v>
      </c>
      <c r="L156">
        <v>2</v>
      </c>
      <c r="M156">
        <v>2</v>
      </c>
      <c r="N156" t="s">
        <v>121</v>
      </c>
      <c r="O156" t="s">
        <v>121</v>
      </c>
      <c r="P156" t="s">
        <v>121</v>
      </c>
    </row>
    <row r="157" spans="1:16" x14ac:dyDescent="0.3">
      <c r="A157">
        <v>154</v>
      </c>
      <c r="B157" t="s">
        <v>76</v>
      </c>
      <c r="C157" t="s">
        <v>86</v>
      </c>
      <c r="D157" t="s">
        <v>22</v>
      </c>
      <c r="E157">
        <v>0</v>
      </c>
      <c r="F157">
        <v>135</v>
      </c>
      <c r="G157" s="6">
        <v>45080</v>
      </c>
      <c r="H157">
        <v>0</v>
      </c>
      <c r="I157" t="s">
        <v>117</v>
      </c>
      <c r="J157">
        <v>6</v>
      </c>
      <c r="K157" t="s">
        <v>122</v>
      </c>
      <c r="L157">
        <v>2</v>
      </c>
      <c r="M157">
        <v>2</v>
      </c>
      <c r="N157" t="s">
        <v>121</v>
      </c>
      <c r="O157" t="s">
        <v>121</v>
      </c>
      <c r="P157" t="s">
        <v>121</v>
      </c>
    </row>
    <row r="158" spans="1:16" x14ac:dyDescent="0.3">
      <c r="A158">
        <v>155</v>
      </c>
      <c r="B158" t="s">
        <v>78</v>
      </c>
      <c r="C158" t="s">
        <v>87</v>
      </c>
      <c r="D158" t="s">
        <v>17</v>
      </c>
      <c r="E158">
        <v>8862</v>
      </c>
      <c r="F158">
        <v>189</v>
      </c>
      <c r="G158" s="6">
        <v>45081</v>
      </c>
      <c r="H158">
        <v>1674918</v>
      </c>
      <c r="I158" t="s">
        <v>109</v>
      </c>
      <c r="J158">
        <v>6</v>
      </c>
      <c r="K158" t="s">
        <v>122</v>
      </c>
      <c r="L158">
        <v>2</v>
      </c>
      <c r="M158">
        <v>2</v>
      </c>
      <c r="N158" t="s">
        <v>121</v>
      </c>
      <c r="O158" t="s">
        <v>121</v>
      </c>
      <c r="P158" t="s">
        <v>121</v>
      </c>
    </row>
    <row r="159" spans="1:16" x14ac:dyDescent="0.3">
      <c r="A159">
        <v>156</v>
      </c>
      <c r="B159" t="s">
        <v>74</v>
      </c>
      <c r="C159" t="s">
        <v>83</v>
      </c>
      <c r="D159" t="s">
        <v>21</v>
      </c>
      <c r="E159">
        <v>3556</v>
      </c>
      <c r="F159">
        <v>459</v>
      </c>
      <c r="G159" s="6">
        <v>45082</v>
      </c>
      <c r="H159">
        <v>1632204</v>
      </c>
      <c r="I159" t="s">
        <v>112</v>
      </c>
      <c r="J159">
        <v>6</v>
      </c>
      <c r="K159" t="s">
        <v>122</v>
      </c>
      <c r="L159">
        <v>2</v>
      </c>
      <c r="M159">
        <v>2</v>
      </c>
      <c r="N159" t="s">
        <v>121</v>
      </c>
      <c r="O159" t="s">
        <v>121</v>
      </c>
      <c r="P159" t="s">
        <v>121</v>
      </c>
    </row>
    <row r="160" spans="1:16" x14ac:dyDescent="0.3">
      <c r="A160">
        <v>157</v>
      </c>
      <c r="B160" t="s">
        <v>75</v>
      </c>
      <c r="C160" t="s">
        <v>87</v>
      </c>
      <c r="D160" t="s">
        <v>8</v>
      </c>
      <c r="E160">
        <v>7280</v>
      </c>
      <c r="F160">
        <v>201</v>
      </c>
      <c r="G160" s="6">
        <v>45083</v>
      </c>
      <c r="H160">
        <v>1463280</v>
      </c>
      <c r="I160" t="s">
        <v>113</v>
      </c>
      <c r="J160">
        <v>6</v>
      </c>
      <c r="K160" t="s">
        <v>122</v>
      </c>
      <c r="L160">
        <v>2</v>
      </c>
      <c r="M160">
        <v>2</v>
      </c>
      <c r="N160" t="s">
        <v>121</v>
      </c>
      <c r="O160" t="s">
        <v>121</v>
      </c>
      <c r="P160" t="s">
        <v>121</v>
      </c>
    </row>
    <row r="161" spans="1:16" x14ac:dyDescent="0.3">
      <c r="A161">
        <v>158</v>
      </c>
      <c r="B161" t="s">
        <v>74</v>
      </c>
      <c r="C161" t="s">
        <v>87</v>
      </c>
      <c r="D161" t="s">
        <v>23</v>
      </c>
      <c r="E161">
        <v>3402</v>
      </c>
      <c r="F161">
        <v>366</v>
      </c>
      <c r="G161" s="6">
        <v>45084</v>
      </c>
      <c r="H161">
        <v>1245132</v>
      </c>
      <c r="I161" t="s">
        <v>114</v>
      </c>
      <c r="J161">
        <v>6</v>
      </c>
      <c r="K161" t="s">
        <v>122</v>
      </c>
      <c r="L161">
        <v>2</v>
      </c>
      <c r="M161">
        <v>2</v>
      </c>
      <c r="N161" t="s">
        <v>121</v>
      </c>
      <c r="O161" t="s">
        <v>121</v>
      </c>
      <c r="P161" t="s">
        <v>121</v>
      </c>
    </row>
    <row r="162" spans="1:16" x14ac:dyDescent="0.3">
      <c r="A162">
        <v>159</v>
      </c>
      <c r="B162" t="s">
        <v>34</v>
      </c>
      <c r="C162" t="s">
        <v>83</v>
      </c>
      <c r="D162" t="s">
        <v>22</v>
      </c>
      <c r="E162">
        <v>4592</v>
      </c>
      <c r="F162">
        <v>324</v>
      </c>
      <c r="G162" s="6">
        <v>45085</v>
      </c>
      <c r="H162">
        <v>1487808</v>
      </c>
      <c r="I162" t="s">
        <v>115</v>
      </c>
      <c r="J162">
        <v>6</v>
      </c>
      <c r="K162" t="s">
        <v>122</v>
      </c>
      <c r="L162">
        <v>2</v>
      </c>
      <c r="M162">
        <v>2</v>
      </c>
      <c r="N162" t="s">
        <v>121</v>
      </c>
      <c r="O162" t="s">
        <v>121</v>
      </c>
      <c r="P162" t="s">
        <v>121</v>
      </c>
    </row>
    <row r="163" spans="1:16" x14ac:dyDescent="0.3">
      <c r="A163">
        <v>160</v>
      </c>
      <c r="B163" t="s">
        <v>3</v>
      </c>
      <c r="C163" t="s">
        <v>84</v>
      </c>
      <c r="D163" t="s">
        <v>8</v>
      </c>
      <c r="E163">
        <v>7833</v>
      </c>
      <c r="F163">
        <v>243</v>
      </c>
      <c r="G163" s="6">
        <v>45086</v>
      </c>
      <c r="H163">
        <v>1903419</v>
      </c>
      <c r="I163" t="s">
        <v>116</v>
      </c>
      <c r="J163">
        <v>6</v>
      </c>
      <c r="K163" t="s">
        <v>122</v>
      </c>
      <c r="L163">
        <v>2</v>
      </c>
      <c r="M163">
        <v>2</v>
      </c>
      <c r="N163" t="s">
        <v>121</v>
      </c>
      <c r="O163" t="s">
        <v>121</v>
      </c>
      <c r="P163" t="s">
        <v>121</v>
      </c>
    </row>
    <row r="164" spans="1:16" x14ac:dyDescent="0.3">
      <c r="A164">
        <v>161</v>
      </c>
      <c r="B164" t="s">
        <v>28</v>
      </c>
      <c r="C164" t="s">
        <v>86</v>
      </c>
      <c r="D164" t="s">
        <v>14</v>
      </c>
      <c r="E164">
        <v>7651</v>
      </c>
      <c r="F164">
        <v>213</v>
      </c>
      <c r="G164" s="6">
        <v>45087</v>
      </c>
      <c r="H164">
        <v>1629663</v>
      </c>
      <c r="I164" t="s">
        <v>117</v>
      </c>
      <c r="J164">
        <v>6</v>
      </c>
      <c r="K164" t="s">
        <v>122</v>
      </c>
      <c r="L164">
        <v>2</v>
      </c>
      <c r="M164">
        <v>2</v>
      </c>
      <c r="N164" t="s">
        <v>121</v>
      </c>
      <c r="O164" t="s">
        <v>121</v>
      </c>
      <c r="P164" t="s">
        <v>121</v>
      </c>
    </row>
    <row r="165" spans="1:16" x14ac:dyDescent="0.3">
      <c r="A165">
        <v>162</v>
      </c>
      <c r="B165" t="s">
        <v>76</v>
      </c>
      <c r="C165" t="s">
        <v>84</v>
      </c>
      <c r="D165" t="s">
        <v>23</v>
      </c>
      <c r="E165">
        <v>2275</v>
      </c>
      <c r="F165">
        <v>447</v>
      </c>
      <c r="G165" s="6">
        <v>45088</v>
      </c>
      <c r="H165">
        <v>1016925</v>
      </c>
      <c r="I165" t="s">
        <v>109</v>
      </c>
      <c r="J165">
        <v>6</v>
      </c>
      <c r="K165" t="s">
        <v>122</v>
      </c>
      <c r="L165">
        <v>2</v>
      </c>
      <c r="M165">
        <v>2</v>
      </c>
      <c r="N165" t="s">
        <v>121</v>
      </c>
      <c r="O165" t="s">
        <v>121</v>
      </c>
      <c r="P165" t="s">
        <v>121</v>
      </c>
    </row>
    <row r="166" spans="1:16" x14ac:dyDescent="0.3">
      <c r="A166">
        <v>163</v>
      </c>
      <c r="B166" t="s">
        <v>76</v>
      </c>
      <c r="C166" t="s">
        <v>85</v>
      </c>
      <c r="D166" t="s">
        <v>6</v>
      </c>
      <c r="E166">
        <v>5670</v>
      </c>
      <c r="F166">
        <v>297</v>
      </c>
      <c r="G166" s="6">
        <v>45089</v>
      </c>
      <c r="H166">
        <v>1683990</v>
      </c>
      <c r="I166" t="s">
        <v>112</v>
      </c>
      <c r="J166">
        <v>6</v>
      </c>
      <c r="K166" t="s">
        <v>122</v>
      </c>
      <c r="L166">
        <v>2</v>
      </c>
      <c r="M166">
        <v>2</v>
      </c>
      <c r="N166" t="s">
        <v>121</v>
      </c>
      <c r="O166" t="s">
        <v>121</v>
      </c>
      <c r="P166" t="s">
        <v>121</v>
      </c>
    </row>
    <row r="167" spans="1:16" x14ac:dyDescent="0.3">
      <c r="A167">
        <v>164</v>
      </c>
      <c r="B167" t="s">
        <v>78</v>
      </c>
      <c r="C167" t="s">
        <v>84</v>
      </c>
      <c r="D167" t="s">
        <v>9</v>
      </c>
      <c r="E167">
        <v>2135</v>
      </c>
      <c r="F167">
        <v>27</v>
      </c>
      <c r="G167" s="6">
        <v>45090</v>
      </c>
      <c r="H167">
        <v>57645</v>
      </c>
      <c r="I167" t="s">
        <v>113</v>
      </c>
      <c r="J167">
        <v>6</v>
      </c>
      <c r="K167" t="s">
        <v>122</v>
      </c>
      <c r="L167">
        <v>2</v>
      </c>
      <c r="M167">
        <v>2</v>
      </c>
      <c r="N167" t="s">
        <v>121</v>
      </c>
      <c r="O167" t="s">
        <v>121</v>
      </c>
      <c r="P167" t="s">
        <v>121</v>
      </c>
    </row>
    <row r="168" spans="1:16" x14ac:dyDescent="0.3">
      <c r="A168">
        <v>165</v>
      </c>
      <c r="B168" t="s">
        <v>76</v>
      </c>
      <c r="C168" t="s">
        <v>87</v>
      </c>
      <c r="D168" t="s">
        <v>16</v>
      </c>
      <c r="E168">
        <v>2779</v>
      </c>
      <c r="F168">
        <v>75</v>
      </c>
      <c r="G168" s="6">
        <v>45091</v>
      </c>
      <c r="H168">
        <v>208425</v>
      </c>
      <c r="I168" t="s">
        <v>114</v>
      </c>
      <c r="J168">
        <v>6</v>
      </c>
      <c r="K168" t="s">
        <v>122</v>
      </c>
      <c r="L168">
        <v>2</v>
      </c>
      <c r="M168">
        <v>2</v>
      </c>
      <c r="N168" t="s">
        <v>121</v>
      </c>
      <c r="O168" t="s">
        <v>121</v>
      </c>
      <c r="P168" t="s">
        <v>121</v>
      </c>
    </row>
    <row r="169" spans="1:16" x14ac:dyDescent="0.3">
      <c r="A169">
        <v>166</v>
      </c>
      <c r="B169" t="s">
        <v>72</v>
      </c>
      <c r="C169" t="s">
        <v>86</v>
      </c>
      <c r="D169" t="s">
        <v>26</v>
      </c>
      <c r="E169">
        <v>12950</v>
      </c>
      <c r="F169">
        <v>30</v>
      </c>
      <c r="G169" s="6">
        <v>45092</v>
      </c>
      <c r="H169">
        <v>388500</v>
      </c>
      <c r="I169" t="s">
        <v>115</v>
      </c>
      <c r="J169">
        <v>6</v>
      </c>
      <c r="K169" t="s">
        <v>122</v>
      </c>
      <c r="L169">
        <v>2</v>
      </c>
      <c r="M169">
        <v>2</v>
      </c>
      <c r="N169" t="s">
        <v>121</v>
      </c>
      <c r="O169" t="s">
        <v>121</v>
      </c>
      <c r="P169" t="s">
        <v>121</v>
      </c>
    </row>
    <row r="170" spans="1:16" x14ac:dyDescent="0.3">
      <c r="A170">
        <v>167</v>
      </c>
      <c r="B170" t="s">
        <v>78</v>
      </c>
      <c r="C170" t="s">
        <v>38</v>
      </c>
      <c r="D170" t="s">
        <v>11</v>
      </c>
      <c r="E170">
        <v>2646</v>
      </c>
      <c r="F170">
        <v>177</v>
      </c>
      <c r="G170" s="6">
        <v>45093</v>
      </c>
      <c r="H170">
        <v>468342</v>
      </c>
      <c r="I170" t="s">
        <v>116</v>
      </c>
      <c r="J170">
        <v>6</v>
      </c>
      <c r="K170" t="s">
        <v>122</v>
      </c>
      <c r="L170">
        <v>2</v>
      </c>
      <c r="M170">
        <v>2</v>
      </c>
      <c r="N170" t="s">
        <v>121</v>
      </c>
      <c r="O170" t="s">
        <v>121</v>
      </c>
      <c r="P170" t="s">
        <v>121</v>
      </c>
    </row>
    <row r="171" spans="1:16" x14ac:dyDescent="0.3">
      <c r="A171">
        <v>168</v>
      </c>
      <c r="B171" t="s">
        <v>76</v>
      </c>
      <c r="C171" t="s">
        <v>87</v>
      </c>
      <c r="D171" t="s">
        <v>26</v>
      </c>
      <c r="E171">
        <v>3794</v>
      </c>
      <c r="F171">
        <v>159</v>
      </c>
      <c r="G171" s="6">
        <v>45094</v>
      </c>
      <c r="H171">
        <v>603246</v>
      </c>
      <c r="I171" t="s">
        <v>117</v>
      </c>
      <c r="J171">
        <v>6</v>
      </c>
      <c r="K171" t="s">
        <v>122</v>
      </c>
      <c r="L171">
        <v>2</v>
      </c>
      <c r="M171">
        <v>2</v>
      </c>
      <c r="N171" t="s">
        <v>121</v>
      </c>
      <c r="O171" t="s">
        <v>121</v>
      </c>
      <c r="P171" t="s">
        <v>121</v>
      </c>
    </row>
    <row r="172" spans="1:16" x14ac:dyDescent="0.3">
      <c r="A172">
        <v>169</v>
      </c>
      <c r="B172" t="s">
        <v>34</v>
      </c>
      <c r="C172" t="s">
        <v>84</v>
      </c>
      <c r="D172" t="s">
        <v>26</v>
      </c>
      <c r="E172">
        <v>819</v>
      </c>
      <c r="F172">
        <v>306</v>
      </c>
      <c r="G172" s="6">
        <v>45095</v>
      </c>
      <c r="H172">
        <v>250614</v>
      </c>
      <c r="I172" t="s">
        <v>109</v>
      </c>
      <c r="J172">
        <v>6</v>
      </c>
      <c r="K172" t="s">
        <v>122</v>
      </c>
      <c r="L172">
        <v>2</v>
      </c>
      <c r="M172">
        <v>2</v>
      </c>
      <c r="N172" t="s">
        <v>121</v>
      </c>
      <c r="O172" t="s">
        <v>121</v>
      </c>
      <c r="P172" t="s">
        <v>121</v>
      </c>
    </row>
    <row r="173" spans="1:16" x14ac:dyDescent="0.3">
      <c r="A173">
        <v>170</v>
      </c>
      <c r="B173" t="s">
        <v>34</v>
      </c>
      <c r="C173" t="s">
        <v>87</v>
      </c>
      <c r="D173" t="s">
        <v>13</v>
      </c>
      <c r="E173">
        <v>2583</v>
      </c>
      <c r="F173">
        <v>18</v>
      </c>
      <c r="G173" s="6">
        <v>45096</v>
      </c>
      <c r="H173">
        <v>46494</v>
      </c>
      <c r="I173" t="s">
        <v>112</v>
      </c>
      <c r="J173">
        <v>6</v>
      </c>
      <c r="K173" t="s">
        <v>122</v>
      </c>
      <c r="L173">
        <v>2</v>
      </c>
      <c r="M173">
        <v>2</v>
      </c>
      <c r="N173" t="s">
        <v>121</v>
      </c>
      <c r="O173" t="s">
        <v>121</v>
      </c>
      <c r="P173" t="s">
        <v>121</v>
      </c>
    </row>
    <row r="174" spans="1:16" x14ac:dyDescent="0.3">
      <c r="A174">
        <v>171</v>
      </c>
      <c r="B174" t="s">
        <v>78</v>
      </c>
      <c r="C174" t="s">
        <v>84</v>
      </c>
      <c r="D174" t="s">
        <v>12</v>
      </c>
      <c r="E174">
        <v>4585</v>
      </c>
      <c r="F174">
        <v>240</v>
      </c>
      <c r="G174" s="6">
        <v>45097</v>
      </c>
      <c r="H174">
        <v>1100400</v>
      </c>
      <c r="I174" t="s">
        <v>113</v>
      </c>
      <c r="J174">
        <v>6</v>
      </c>
      <c r="K174" t="s">
        <v>122</v>
      </c>
      <c r="L174">
        <v>2</v>
      </c>
      <c r="M174">
        <v>2</v>
      </c>
      <c r="N174" t="s">
        <v>121</v>
      </c>
      <c r="O174" t="s">
        <v>121</v>
      </c>
      <c r="P174" t="s">
        <v>121</v>
      </c>
    </row>
    <row r="175" spans="1:16" x14ac:dyDescent="0.3">
      <c r="A175">
        <v>172</v>
      </c>
      <c r="B175" t="s">
        <v>75</v>
      </c>
      <c r="C175" t="s">
        <v>87</v>
      </c>
      <c r="D175" t="s">
        <v>26</v>
      </c>
      <c r="E175">
        <v>1652</v>
      </c>
      <c r="F175">
        <v>93</v>
      </c>
      <c r="G175" s="6">
        <v>45098</v>
      </c>
      <c r="H175">
        <v>153636</v>
      </c>
      <c r="I175" t="s">
        <v>114</v>
      </c>
      <c r="J175">
        <v>6</v>
      </c>
      <c r="K175" t="s">
        <v>122</v>
      </c>
      <c r="L175">
        <v>2</v>
      </c>
      <c r="M175">
        <v>2</v>
      </c>
      <c r="N175" t="s">
        <v>121</v>
      </c>
      <c r="O175" t="s">
        <v>121</v>
      </c>
      <c r="P175" t="s">
        <v>121</v>
      </c>
    </row>
    <row r="176" spans="1:16" x14ac:dyDescent="0.3">
      <c r="A176">
        <v>173</v>
      </c>
      <c r="B176" t="s">
        <v>72</v>
      </c>
      <c r="C176" t="s">
        <v>87</v>
      </c>
      <c r="D176" t="s">
        <v>19</v>
      </c>
      <c r="E176">
        <v>4991</v>
      </c>
      <c r="F176">
        <v>9</v>
      </c>
      <c r="G176" s="6">
        <v>45099</v>
      </c>
      <c r="H176">
        <v>44919</v>
      </c>
      <c r="I176" t="s">
        <v>115</v>
      </c>
      <c r="J176">
        <v>6</v>
      </c>
      <c r="K176" t="s">
        <v>122</v>
      </c>
      <c r="L176">
        <v>2</v>
      </c>
      <c r="M176">
        <v>2</v>
      </c>
      <c r="N176" t="s">
        <v>121</v>
      </c>
      <c r="O176" t="s">
        <v>121</v>
      </c>
      <c r="P176" t="s">
        <v>121</v>
      </c>
    </row>
    <row r="177" spans="1:16" x14ac:dyDescent="0.3">
      <c r="A177">
        <v>174</v>
      </c>
      <c r="B177" t="s">
        <v>73</v>
      </c>
      <c r="C177" t="s">
        <v>87</v>
      </c>
      <c r="D177" t="s">
        <v>9</v>
      </c>
      <c r="E177">
        <v>2009</v>
      </c>
      <c r="F177">
        <v>219</v>
      </c>
      <c r="G177" s="6">
        <v>45100</v>
      </c>
      <c r="H177">
        <v>439971</v>
      </c>
      <c r="I177" t="s">
        <v>116</v>
      </c>
      <c r="J177">
        <v>6</v>
      </c>
      <c r="K177" t="s">
        <v>122</v>
      </c>
      <c r="L177">
        <v>2</v>
      </c>
      <c r="M177">
        <v>2</v>
      </c>
      <c r="N177" t="s">
        <v>121</v>
      </c>
      <c r="O177" t="s">
        <v>121</v>
      </c>
      <c r="P177" t="s">
        <v>121</v>
      </c>
    </row>
    <row r="178" spans="1:16" x14ac:dyDescent="0.3">
      <c r="A178">
        <v>175</v>
      </c>
      <c r="B178" t="s">
        <v>28</v>
      </c>
      <c r="C178" t="s">
        <v>86</v>
      </c>
      <c r="D178" t="s">
        <v>15</v>
      </c>
      <c r="E178">
        <v>1568</v>
      </c>
      <c r="F178">
        <v>141</v>
      </c>
      <c r="G178" s="6">
        <v>45101</v>
      </c>
      <c r="H178">
        <v>221088</v>
      </c>
      <c r="I178" t="s">
        <v>117</v>
      </c>
      <c r="J178">
        <v>6</v>
      </c>
      <c r="K178" t="s">
        <v>122</v>
      </c>
      <c r="L178">
        <v>2</v>
      </c>
      <c r="M178">
        <v>2</v>
      </c>
      <c r="N178" t="s">
        <v>121</v>
      </c>
      <c r="O178" t="s">
        <v>121</v>
      </c>
      <c r="P178" t="s">
        <v>121</v>
      </c>
    </row>
    <row r="179" spans="1:16" x14ac:dyDescent="0.3">
      <c r="A179">
        <v>176</v>
      </c>
      <c r="B179" t="s">
        <v>77</v>
      </c>
      <c r="C179" t="s">
        <v>83</v>
      </c>
      <c r="D179" t="s">
        <v>13</v>
      </c>
      <c r="E179">
        <v>3388</v>
      </c>
      <c r="F179">
        <v>123</v>
      </c>
      <c r="G179" s="6">
        <v>45102</v>
      </c>
      <c r="H179">
        <v>416724</v>
      </c>
      <c r="I179" t="s">
        <v>109</v>
      </c>
      <c r="J179">
        <v>6</v>
      </c>
      <c r="K179" t="s">
        <v>122</v>
      </c>
      <c r="L179">
        <v>2</v>
      </c>
      <c r="M179">
        <v>2</v>
      </c>
      <c r="N179" t="s">
        <v>121</v>
      </c>
      <c r="O179" t="s">
        <v>121</v>
      </c>
      <c r="P179" t="s">
        <v>121</v>
      </c>
    </row>
    <row r="180" spans="1:16" x14ac:dyDescent="0.3">
      <c r="A180">
        <v>177</v>
      </c>
      <c r="B180" t="s">
        <v>76</v>
      </c>
      <c r="C180" t="s">
        <v>85</v>
      </c>
      <c r="D180" t="s">
        <v>17</v>
      </c>
      <c r="E180">
        <v>623</v>
      </c>
      <c r="F180">
        <v>51</v>
      </c>
      <c r="G180" s="6">
        <v>45103</v>
      </c>
      <c r="H180">
        <v>31773</v>
      </c>
      <c r="I180" t="s">
        <v>112</v>
      </c>
      <c r="J180">
        <v>6</v>
      </c>
      <c r="K180" t="s">
        <v>122</v>
      </c>
      <c r="L180">
        <v>2</v>
      </c>
      <c r="M180">
        <v>2</v>
      </c>
      <c r="N180" t="s">
        <v>121</v>
      </c>
      <c r="O180" t="s">
        <v>121</v>
      </c>
      <c r="P180" t="s">
        <v>121</v>
      </c>
    </row>
    <row r="181" spans="1:16" x14ac:dyDescent="0.3">
      <c r="A181">
        <v>178</v>
      </c>
      <c r="B181" t="s">
        <v>74</v>
      </c>
      <c r="C181" t="s">
        <v>38</v>
      </c>
      <c r="D181" t="s">
        <v>2</v>
      </c>
      <c r="E181">
        <v>10073</v>
      </c>
      <c r="F181">
        <v>120</v>
      </c>
      <c r="G181" s="6">
        <v>45104</v>
      </c>
      <c r="H181">
        <v>1208760</v>
      </c>
      <c r="I181" t="s">
        <v>113</v>
      </c>
      <c r="J181">
        <v>6</v>
      </c>
      <c r="K181" t="s">
        <v>122</v>
      </c>
      <c r="L181">
        <v>2</v>
      </c>
      <c r="M181">
        <v>2</v>
      </c>
      <c r="N181" t="s">
        <v>121</v>
      </c>
      <c r="O181" t="s">
        <v>121</v>
      </c>
      <c r="P181" t="s">
        <v>121</v>
      </c>
    </row>
    <row r="182" spans="1:16" x14ac:dyDescent="0.3">
      <c r="A182">
        <v>179</v>
      </c>
      <c r="B182" t="s">
        <v>73</v>
      </c>
      <c r="C182" t="s">
        <v>86</v>
      </c>
      <c r="D182" t="s">
        <v>19</v>
      </c>
      <c r="E182">
        <v>1561</v>
      </c>
      <c r="F182">
        <v>27</v>
      </c>
      <c r="G182" s="6">
        <v>45105</v>
      </c>
      <c r="H182">
        <v>42147</v>
      </c>
      <c r="I182" t="s">
        <v>114</v>
      </c>
      <c r="J182">
        <v>6</v>
      </c>
      <c r="K182" t="s">
        <v>122</v>
      </c>
      <c r="L182">
        <v>2</v>
      </c>
      <c r="M182">
        <v>2</v>
      </c>
      <c r="N182" t="s">
        <v>121</v>
      </c>
      <c r="O182" t="s">
        <v>121</v>
      </c>
      <c r="P182" t="s">
        <v>121</v>
      </c>
    </row>
    <row r="183" spans="1:16" x14ac:dyDescent="0.3">
      <c r="A183">
        <v>180</v>
      </c>
      <c r="B183" t="s">
        <v>3</v>
      </c>
      <c r="C183" t="s">
        <v>38</v>
      </c>
      <c r="D183" t="s">
        <v>20</v>
      </c>
      <c r="E183">
        <v>11522</v>
      </c>
      <c r="F183">
        <v>204</v>
      </c>
      <c r="G183" s="6">
        <v>45106</v>
      </c>
      <c r="H183">
        <v>2350488</v>
      </c>
      <c r="I183" t="s">
        <v>115</v>
      </c>
      <c r="J183">
        <v>6</v>
      </c>
      <c r="K183" t="s">
        <v>122</v>
      </c>
      <c r="L183">
        <v>2</v>
      </c>
      <c r="M183">
        <v>2</v>
      </c>
      <c r="N183" t="s">
        <v>121</v>
      </c>
      <c r="O183" t="s">
        <v>121</v>
      </c>
      <c r="P183" t="s">
        <v>121</v>
      </c>
    </row>
    <row r="184" spans="1:16" x14ac:dyDescent="0.3">
      <c r="A184">
        <v>181</v>
      </c>
      <c r="B184" t="s">
        <v>74</v>
      </c>
      <c r="C184" t="s">
        <v>85</v>
      </c>
      <c r="D184" t="s">
        <v>6</v>
      </c>
      <c r="E184">
        <v>2317</v>
      </c>
      <c r="F184">
        <v>123</v>
      </c>
      <c r="G184" s="6">
        <v>45107</v>
      </c>
      <c r="H184">
        <v>284991</v>
      </c>
      <c r="I184" t="s">
        <v>116</v>
      </c>
      <c r="J184">
        <v>6</v>
      </c>
      <c r="K184" t="s">
        <v>122</v>
      </c>
      <c r="L184">
        <v>2</v>
      </c>
      <c r="M184">
        <v>2</v>
      </c>
      <c r="N184" t="s">
        <v>121</v>
      </c>
      <c r="O184" t="s">
        <v>121</v>
      </c>
      <c r="P184" t="s">
        <v>121</v>
      </c>
    </row>
    <row r="185" spans="1:16" x14ac:dyDescent="0.3">
      <c r="A185">
        <v>182</v>
      </c>
      <c r="B185" t="s">
        <v>72</v>
      </c>
      <c r="C185" t="s">
        <v>83</v>
      </c>
      <c r="D185" t="s">
        <v>21</v>
      </c>
      <c r="E185">
        <v>3059</v>
      </c>
      <c r="F185">
        <v>27</v>
      </c>
      <c r="G185" s="6">
        <v>45108</v>
      </c>
      <c r="H185">
        <v>82593</v>
      </c>
      <c r="I185" t="s">
        <v>117</v>
      </c>
      <c r="J185">
        <v>7</v>
      </c>
      <c r="K185" t="s">
        <v>123</v>
      </c>
      <c r="L185">
        <v>3</v>
      </c>
      <c r="M185">
        <v>3</v>
      </c>
      <c r="N185" t="s">
        <v>124</v>
      </c>
      <c r="O185" t="s">
        <v>124</v>
      </c>
      <c r="P185" t="s">
        <v>124</v>
      </c>
    </row>
    <row r="186" spans="1:16" x14ac:dyDescent="0.3">
      <c r="A186">
        <v>183</v>
      </c>
      <c r="B186" t="s">
        <v>77</v>
      </c>
      <c r="C186" t="s">
        <v>83</v>
      </c>
      <c r="D186" t="s">
        <v>19</v>
      </c>
      <c r="E186">
        <v>2324</v>
      </c>
      <c r="F186">
        <v>177</v>
      </c>
      <c r="G186" s="6">
        <v>45109</v>
      </c>
      <c r="H186">
        <v>411348</v>
      </c>
      <c r="I186" t="s">
        <v>109</v>
      </c>
      <c r="J186">
        <v>7</v>
      </c>
      <c r="K186" t="s">
        <v>123</v>
      </c>
      <c r="L186">
        <v>3</v>
      </c>
      <c r="M186">
        <v>3</v>
      </c>
      <c r="N186" t="s">
        <v>124</v>
      </c>
      <c r="O186" t="s">
        <v>124</v>
      </c>
      <c r="P186" t="s">
        <v>124</v>
      </c>
    </row>
    <row r="187" spans="1:16" x14ac:dyDescent="0.3">
      <c r="A187">
        <v>184</v>
      </c>
      <c r="B187" t="s">
        <v>34</v>
      </c>
      <c r="C187" t="s">
        <v>86</v>
      </c>
      <c r="D187" t="s">
        <v>19</v>
      </c>
      <c r="E187">
        <v>4956</v>
      </c>
      <c r="F187">
        <v>171</v>
      </c>
      <c r="G187" s="6">
        <v>45110</v>
      </c>
      <c r="H187">
        <v>847476</v>
      </c>
      <c r="I187" t="s">
        <v>112</v>
      </c>
      <c r="J187">
        <v>7</v>
      </c>
      <c r="K187" t="s">
        <v>123</v>
      </c>
      <c r="L187">
        <v>3</v>
      </c>
      <c r="M187">
        <v>3</v>
      </c>
      <c r="N187" t="s">
        <v>124</v>
      </c>
      <c r="O187" t="s">
        <v>124</v>
      </c>
      <c r="P187" t="s">
        <v>124</v>
      </c>
    </row>
    <row r="188" spans="1:16" x14ac:dyDescent="0.3">
      <c r="A188">
        <v>185</v>
      </c>
      <c r="B188" t="s">
        <v>72</v>
      </c>
      <c r="C188" t="s">
        <v>87</v>
      </c>
      <c r="D188" t="s">
        <v>12</v>
      </c>
      <c r="E188">
        <v>5355</v>
      </c>
      <c r="F188">
        <v>204</v>
      </c>
      <c r="G188" s="6">
        <v>45111</v>
      </c>
      <c r="H188">
        <v>1092420</v>
      </c>
      <c r="I188" t="s">
        <v>113</v>
      </c>
      <c r="J188">
        <v>7</v>
      </c>
      <c r="K188" t="s">
        <v>123</v>
      </c>
      <c r="L188">
        <v>3</v>
      </c>
      <c r="M188">
        <v>3</v>
      </c>
      <c r="N188" t="s">
        <v>124</v>
      </c>
      <c r="O188" t="s">
        <v>124</v>
      </c>
      <c r="P188" t="s">
        <v>124</v>
      </c>
    </row>
    <row r="189" spans="1:16" x14ac:dyDescent="0.3">
      <c r="A189">
        <v>186</v>
      </c>
      <c r="B189" t="s">
        <v>34</v>
      </c>
      <c r="C189" t="s">
        <v>87</v>
      </c>
      <c r="D189" t="s">
        <v>7</v>
      </c>
      <c r="E189">
        <v>7259</v>
      </c>
      <c r="F189">
        <v>276</v>
      </c>
      <c r="G189" s="6">
        <v>45112</v>
      </c>
      <c r="H189">
        <v>2003484</v>
      </c>
      <c r="I189" t="s">
        <v>114</v>
      </c>
      <c r="J189">
        <v>7</v>
      </c>
      <c r="K189" t="s">
        <v>123</v>
      </c>
      <c r="L189">
        <v>3</v>
      </c>
      <c r="M189">
        <v>3</v>
      </c>
      <c r="N189" t="s">
        <v>124</v>
      </c>
      <c r="O189" t="s">
        <v>124</v>
      </c>
      <c r="P189" t="s">
        <v>124</v>
      </c>
    </row>
    <row r="190" spans="1:16" x14ac:dyDescent="0.3">
      <c r="A190">
        <v>187</v>
      </c>
      <c r="B190" t="s">
        <v>73</v>
      </c>
      <c r="C190" t="s">
        <v>83</v>
      </c>
      <c r="D190" t="s">
        <v>19</v>
      </c>
      <c r="E190">
        <v>6279</v>
      </c>
      <c r="F190">
        <v>45</v>
      </c>
      <c r="G190" s="6">
        <v>45113</v>
      </c>
      <c r="H190">
        <v>282555</v>
      </c>
      <c r="I190" t="s">
        <v>115</v>
      </c>
      <c r="J190">
        <v>7</v>
      </c>
      <c r="K190" t="s">
        <v>123</v>
      </c>
      <c r="L190">
        <v>3</v>
      </c>
      <c r="M190">
        <v>3</v>
      </c>
      <c r="N190" t="s">
        <v>124</v>
      </c>
      <c r="O190" t="s">
        <v>124</v>
      </c>
      <c r="P190" t="s">
        <v>124</v>
      </c>
    </row>
    <row r="191" spans="1:16" x14ac:dyDescent="0.3">
      <c r="A191">
        <v>188</v>
      </c>
      <c r="B191" t="s">
        <v>76</v>
      </c>
      <c r="C191" t="s">
        <v>85</v>
      </c>
      <c r="D191" t="s">
        <v>22</v>
      </c>
      <c r="E191">
        <v>2541</v>
      </c>
      <c r="F191">
        <v>45</v>
      </c>
      <c r="G191" s="6">
        <v>45114</v>
      </c>
      <c r="H191">
        <v>114345</v>
      </c>
      <c r="I191" t="s">
        <v>116</v>
      </c>
      <c r="J191">
        <v>7</v>
      </c>
      <c r="K191" t="s">
        <v>123</v>
      </c>
      <c r="L191">
        <v>3</v>
      </c>
      <c r="M191">
        <v>3</v>
      </c>
      <c r="N191" t="s">
        <v>124</v>
      </c>
      <c r="O191" t="s">
        <v>124</v>
      </c>
      <c r="P191" t="s">
        <v>124</v>
      </c>
    </row>
    <row r="192" spans="1:16" x14ac:dyDescent="0.3">
      <c r="A192">
        <v>189</v>
      </c>
      <c r="B192" t="s">
        <v>74</v>
      </c>
      <c r="C192" t="s">
        <v>84</v>
      </c>
      <c r="D192" t="s">
        <v>20</v>
      </c>
      <c r="E192">
        <v>3864</v>
      </c>
      <c r="F192">
        <v>177</v>
      </c>
      <c r="G192" s="6">
        <v>45115</v>
      </c>
      <c r="H192">
        <v>683928</v>
      </c>
      <c r="I192" t="s">
        <v>117</v>
      </c>
      <c r="J192">
        <v>7</v>
      </c>
      <c r="K192" t="s">
        <v>123</v>
      </c>
      <c r="L192">
        <v>3</v>
      </c>
      <c r="M192">
        <v>3</v>
      </c>
      <c r="N192" t="s">
        <v>124</v>
      </c>
      <c r="O192" t="s">
        <v>124</v>
      </c>
      <c r="P192" t="s">
        <v>124</v>
      </c>
    </row>
    <row r="193" spans="1:16" x14ac:dyDescent="0.3">
      <c r="A193">
        <v>190</v>
      </c>
      <c r="B193" t="s">
        <v>75</v>
      </c>
      <c r="C193" t="s">
        <v>38</v>
      </c>
      <c r="D193" t="s">
        <v>6</v>
      </c>
      <c r="E193">
        <v>6146</v>
      </c>
      <c r="F193">
        <v>63</v>
      </c>
      <c r="G193" s="6">
        <v>45116</v>
      </c>
      <c r="H193">
        <v>387198</v>
      </c>
      <c r="I193" t="s">
        <v>109</v>
      </c>
      <c r="J193">
        <v>7</v>
      </c>
      <c r="K193" t="s">
        <v>123</v>
      </c>
      <c r="L193">
        <v>3</v>
      </c>
      <c r="M193">
        <v>3</v>
      </c>
      <c r="N193" t="s">
        <v>124</v>
      </c>
      <c r="O193" t="s">
        <v>124</v>
      </c>
      <c r="P193" t="s">
        <v>124</v>
      </c>
    </row>
    <row r="194" spans="1:16" x14ac:dyDescent="0.3">
      <c r="A194">
        <v>191</v>
      </c>
      <c r="B194" t="s">
        <v>3</v>
      </c>
      <c r="C194" t="s">
        <v>86</v>
      </c>
      <c r="D194" t="s">
        <v>11</v>
      </c>
      <c r="E194">
        <v>2639</v>
      </c>
      <c r="F194">
        <v>204</v>
      </c>
      <c r="G194" s="6">
        <v>45117</v>
      </c>
      <c r="H194">
        <v>538356</v>
      </c>
      <c r="I194" t="s">
        <v>112</v>
      </c>
      <c r="J194">
        <v>7</v>
      </c>
      <c r="K194" t="s">
        <v>123</v>
      </c>
      <c r="L194">
        <v>3</v>
      </c>
      <c r="M194">
        <v>3</v>
      </c>
      <c r="N194" t="s">
        <v>124</v>
      </c>
      <c r="O194" t="s">
        <v>124</v>
      </c>
      <c r="P194" t="s">
        <v>124</v>
      </c>
    </row>
    <row r="195" spans="1:16" x14ac:dyDescent="0.3">
      <c r="A195">
        <v>192</v>
      </c>
      <c r="B195" t="s">
        <v>73</v>
      </c>
      <c r="C195" t="s">
        <v>83</v>
      </c>
      <c r="D195" t="s">
        <v>15</v>
      </c>
      <c r="E195">
        <v>1890</v>
      </c>
      <c r="F195">
        <v>195</v>
      </c>
      <c r="G195" s="6">
        <v>45118</v>
      </c>
      <c r="H195">
        <v>368550</v>
      </c>
      <c r="I195" t="s">
        <v>113</v>
      </c>
      <c r="J195">
        <v>7</v>
      </c>
      <c r="K195" t="s">
        <v>123</v>
      </c>
      <c r="L195">
        <v>3</v>
      </c>
      <c r="M195">
        <v>3</v>
      </c>
      <c r="N195" t="s">
        <v>124</v>
      </c>
      <c r="O195" t="s">
        <v>124</v>
      </c>
      <c r="P195" t="s">
        <v>124</v>
      </c>
    </row>
    <row r="196" spans="1:16" x14ac:dyDescent="0.3">
      <c r="A196">
        <v>193</v>
      </c>
      <c r="B196" t="s">
        <v>78</v>
      </c>
      <c r="C196" t="s">
        <v>87</v>
      </c>
      <c r="D196" t="s">
        <v>7</v>
      </c>
      <c r="E196">
        <v>1932</v>
      </c>
      <c r="F196">
        <v>369</v>
      </c>
      <c r="G196" s="6">
        <v>45119</v>
      </c>
      <c r="H196">
        <v>712908</v>
      </c>
      <c r="I196" t="s">
        <v>114</v>
      </c>
      <c r="J196">
        <v>7</v>
      </c>
      <c r="K196" t="s">
        <v>123</v>
      </c>
      <c r="L196">
        <v>3</v>
      </c>
      <c r="M196">
        <v>3</v>
      </c>
      <c r="N196" t="s">
        <v>124</v>
      </c>
      <c r="O196" t="s">
        <v>124</v>
      </c>
      <c r="P196" t="s">
        <v>124</v>
      </c>
    </row>
    <row r="197" spans="1:16" x14ac:dyDescent="0.3">
      <c r="A197">
        <v>194</v>
      </c>
      <c r="B197" t="s">
        <v>34</v>
      </c>
      <c r="C197" t="s">
        <v>87</v>
      </c>
      <c r="D197" t="s">
        <v>18</v>
      </c>
      <c r="E197">
        <v>6300</v>
      </c>
      <c r="F197">
        <v>42</v>
      </c>
      <c r="G197" s="6">
        <v>45120</v>
      </c>
      <c r="H197">
        <v>264600</v>
      </c>
      <c r="I197" t="s">
        <v>115</v>
      </c>
      <c r="J197">
        <v>7</v>
      </c>
      <c r="K197" t="s">
        <v>123</v>
      </c>
      <c r="L197">
        <v>3</v>
      </c>
      <c r="M197">
        <v>3</v>
      </c>
      <c r="N197" t="s">
        <v>124</v>
      </c>
      <c r="O197" t="s">
        <v>124</v>
      </c>
      <c r="P197" t="s">
        <v>124</v>
      </c>
    </row>
    <row r="198" spans="1:16" x14ac:dyDescent="0.3">
      <c r="A198">
        <v>195</v>
      </c>
      <c r="B198" t="s">
        <v>74</v>
      </c>
      <c r="C198" t="s">
        <v>83</v>
      </c>
      <c r="D198" t="s">
        <v>23</v>
      </c>
      <c r="E198">
        <v>560</v>
      </c>
      <c r="F198">
        <v>81</v>
      </c>
      <c r="G198" s="6">
        <v>45121</v>
      </c>
      <c r="H198">
        <v>45360</v>
      </c>
      <c r="I198" t="s">
        <v>116</v>
      </c>
      <c r="J198">
        <v>7</v>
      </c>
      <c r="K198" t="s">
        <v>123</v>
      </c>
      <c r="L198">
        <v>3</v>
      </c>
      <c r="M198">
        <v>3</v>
      </c>
      <c r="N198" t="s">
        <v>124</v>
      </c>
      <c r="O198" t="s">
        <v>124</v>
      </c>
      <c r="P198" t="s">
        <v>124</v>
      </c>
    </row>
    <row r="199" spans="1:16" x14ac:dyDescent="0.3">
      <c r="A199">
        <v>196</v>
      </c>
      <c r="B199" t="s">
        <v>3</v>
      </c>
      <c r="C199" t="s">
        <v>83</v>
      </c>
      <c r="D199" t="s">
        <v>19</v>
      </c>
      <c r="E199">
        <v>2856</v>
      </c>
      <c r="F199">
        <v>246</v>
      </c>
      <c r="G199" s="6">
        <v>45122</v>
      </c>
      <c r="H199">
        <v>702576</v>
      </c>
      <c r="I199" t="s">
        <v>117</v>
      </c>
      <c r="J199">
        <v>7</v>
      </c>
      <c r="K199" t="s">
        <v>123</v>
      </c>
      <c r="L199">
        <v>3</v>
      </c>
      <c r="M199">
        <v>3</v>
      </c>
      <c r="N199" t="s">
        <v>124</v>
      </c>
      <c r="O199" t="s">
        <v>124</v>
      </c>
      <c r="P199" t="s">
        <v>124</v>
      </c>
    </row>
    <row r="200" spans="1:16" x14ac:dyDescent="0.3">
      <c r="A200">
        <v>197</v>
      </c>
      <c r="B200" t="s">
        <v>3</v>
      </c>
      <c r="C200" t="s">
        <v>87</v>
      </c>
      <c r="D200" t="s">
        <v>10</v>
      </c>
      <c r="E200">
        <v>707</v>
      </c>
      <c r="F200">
        <v>174</v>
      </c>
      <c r="G200" s="6">
        <v>45123</v>
      </c>
      <c r="H200">
        <v>123018</v>
      </c>
      <c r="I200" t="s">
        <v>109</v>
      </c>
      <c r="J200">
        <v>7</v>
      </c>
      <c r="K200" t="s">
        <v>123</v>
      </c>
      <c r="L200">
        <v>3</v>
      </c>
      <c r="M200">
        <v>3</v>
      </c>
      <c r="N200" t="s">
        <v>124</v>
      </c>
      <c r="O200" t="s">
        <v>124</v>
      </c>
      <c r="P200" t="s">
        <v>124</v>
      </c>
    </row>
    <row r="201" spans="1:16" x14ac:dyDescent="0.3">
      <c r="A201">
        <v>198</v>
      </c>
      <c r="B201" t="s">
        <v>73</v>
      </c>
      <c r="C201" t="s">
        <v>84</v>
      </c>
      <c r="D201" t="s">
        <v>23</v>
      </c>
      <c r="E201">
        <v>3598</v>
      </c>
      <c r="F201">
        <v>81</v>
      </c>
      <c r="G201" s="6">
        <v>45124</v>
      </c>
      <c r="H201">
        <v>291438</v>
      </c>
      <c r="I201" t="s">
        <v>112</v>
      </c>
      <c r="J201">
        <v>7</v>
      </c>
      <c r="K201" t="s">
        <v>123</v>
      </c>
      <c r="L201">
        <v>3</v>
      </c>
      <c r="M201">
        <v>3</v>
      </c>
      <c r="N201" t="s">
        <v>124</v>
      </c>
      <c r="O201" t="s">
        <v>124</v>
      </c>
      <c r="P201" t="s">
        <v>124</v>
      </c>
    </row>
    <row r="202" spans="1:16" x14ac:dyDescent="0.3">
      <c r="A202">
        <v>199</v>
      </c>
      <c r="B202" t="s">
        <v>76</v>
      </c>
      <c r="C202" t="s">
        <v>84</v>
      </c>
      <c r="D202" t="s">
        <v>15</v>
      </c>
      <c r="E202">
        <v>6853</v>
      </c>
      <c r="F202">
        <v>372</v>
      </c>
      <c r="G202" s="6">
        <v>45125</v>
      </c>
      <c r="H202">
        <v>2549316</v>
      </c>
      <c r="I202" t="s">
        <v>113</v>
      </c>
      <c r="J202">
        <v>7</v>
      </c>
      <c r="K202" t="s">
        <v>123</v>
      </c>
      <c r="L202">
        <v>3</v>
      </c>
      <c r="M202">
        <v>3</v>
      </c>
      <c r="N202" t="s">
        <v>124</v>
      </c>
      <c r="O202" t="s">
        <v>124</v>
      </c>
      <c r="P202" t="s">
        <v>124</v>
      </c>
    </row>
    <row r="203" spans="1:16" x14ac:dyDescent="0.3">
      <c r="A203">
        <v>200</v>
      </c>
      <c r="B203" t="s">
        <v>76</v>
      </c>
      <c r="C203" t="s">
        <v>84</v>
      </c>
      <c r="D203" t="s">
        <v>9</v>
      </c>
      <c r="E203">
        <v>4725</v>
      </c>
      <c r="F203">
        <v>174</v>
      </c>
      <c r="G203" s="6">
        <v>45126</v>
      </c>
      <c r="H203">
        <v>822150</v>
      </c>
      <c r="I203" t="s">
        <v>114</v>
      </c>
      <c r="J203">
        <v>7</v>
      </c>
      <c r="K203" t="s">
        <v>123</v>
      </c>
      <c r="L203">
        <v>3</v>
      </c>
      <c r="M203">
        <v>3</v>
      </c>
      <c r="N203" t="s">
        <v>124</v>
      </c>
      <c r="O203" t="s">
        <v>124</v>
      </c>
      <c r="P203" t="s">
        <v>124</v>
      </c>
    </row>
    <row r="204" spans="1:16" x14ac:dyDescent="0.3">
      <c r="A204">
        <v>201</v>
      </c>
      <c r="B204" t="s">
        <v>77</v>
      </c>
      <c r="C204" t="s">
        <v>38</v>
      </c>
      <c r="D204" t="s">
        <v>25</v>
      </c>
      <c r="E204">
        <v>10304</v>
      </c>
      <c r="F204">
        <v>84</v>
      </c>
      <c r="G204" s="6">
        <v>45127</v>
      </c>
      <c r="H204">
        <v>865536</v>
      </c>
      <c r="I204" t="s">
        <v>115</v>
      </c>
      <c r="J204">
        <v>7</v>
      </c>
      <c r="K204" t="s">
        <v>123</v>
      </c>
      <c r="L204">
        <v>3</v>
      </c>
      <c r="M204">
        <v>3</v>
      </c>
      <c r="N204" t="s">
        <v>124</v>
      </c>
      <c r="O204" t="s">
        <v>124</v>
      </c>
      <c r="P204" t="s">
        <v>124</v>
      </c>
    </row>
    <row r="205" spans="1:16" x14ac:dyDescent="0.3">
      <c r="A205">
        <v>202</v>
      </c>
      <c r="B205" t="s">
        <v>77</v>
      </c>
      <c r="C205" t="s">
        <v>87</v>
      </c>
      <c r="D205" t="s">
        <v>9</v>
      </c>
      <c r="E205">
        <v>1274</v>
      </c>
      <c r="F205">
        <v>225</v>
      </c>
      <c r="G205" s="6">
        <v>45128</v>
      </c>
      <c r="H205">
        <v>286650</v>
      </c>
      <c r="I205" t="s">
        <v>116</v>
      </c>
      <c r="J205">
        <v>7</v>
      </c>
      <c r="K205" t="s">
        <v>123</v>
      </c>
      <c r="L205">
        <v>3</v>
      </c>
      <c r="M205">
        <v>3</v>
      </c>
      <c r="N205" t="s">
        <v>124</v>
      </c>
      <c r="O205" t="s">
        <v>124</v>
      </c>
      <c r="P205" t="s">
        <v>124</v>
      </c>
    </row>
    <row r="206" spans="1:16" x14ac:dyDescent="0.3">
      <c r="A206">
        <v>203</v>
      </c>
      <c r="B206" t="s">
        <v>75</v>
      </c>
      <c r="C206" t="s">
        <v>38</v>
      </c>
      <c r="D206" t="s">
        <v>23</v>
      </c>
      <c r="E206">
        <v>1526</v>
      </c>
      <c r="F206">
        <v>105</v>
      </c>
      <c r="G206" s="6">
        <v>45129</v>
      </c>
      <c r="H206">
        <v>160230</v>
      </c>
      <c r="I206" t="s">
        <v>117</v>
      </c>
      <c r="J206">
        <v>7</v>
      </c>
      <c r="K206" t="s">
        <v>123</v>
      </c>
      <c r="L206">
        <v>3</v>
      </c>
      <c r="M206">
        <v>3</v>
      </c>
      <c r="N206" t="s">
        <v>124</v>
      </c>
      <c r="O206" t="s">
        <v>124</v>
      </c>
      <c r="P206" t="s">
        <v>124</v>
      </c>
    </row>
    <row r="207" spans="1:16" x14ac:dyDescent="0.3">
      <c r="A207">
        <v>204</v>
      </c>
      <c r="B207" t="s">
        <v>76</v>
      </c>
      <c r="C207" t="s">
        <v>86</v>
      </c>
      <c r="D207" t="s">
        <v>21</v>
      </c>
      <c r="E207">
        <v>3101</v>
      </c>
      <c r="F207">
        <v>225</v>
      </c>
      <c r="G207" s="6">
        <v>45130</v>
      </c>
      <c r="H207">
        <v>697725</v>
      </c>
      <c r="I207" t="s">
        <v>109</v>
      </c>
      <c r="J207">
        <v>7</v>
      </c>
      <c r="K207" t="s">
        <v>123</v>
      </c>
      <c r="L207">
        <v>3</v>
      </c>
      <c r="M207">
        <v>3</v>
      </c>
      <c r="N207" t="s">
        <v>124</v>
      </c>
      <c r="O207" t="s">
        <v>124</v>
      </c>
      <c r="P207" t="s">
        <v>124</v>
      </c>
    </row>
    <row r="208" spans="1:16" x14ac:dyDescent="0.3">
      <c r="A208">
        <v>205</v>
      </c>
      <c r="B208" t="s">
        <v>28</v>
      </c>
      <c r="C208" t="s">
        <v>83</v>
      </c>
      <c r="D208" t="s">
        <v>7</v>
      </c>
      <c r="E208">
        <v>1057</v>
      </c>
      <c r="F208">
        <v>54</v>
      </c>
      <c r="G208" s="6">
        <v>45131</v>
      </c>
      <c r="H208">
        <v>57078</v>
      </c>
      <c r="I208" t="s">
        <v>112</v>
      </c>
      <c r="J208">
        <v>7</v>
      </c>
      <c r="K208" t="s">
        <v>123</v>
      </c>
      <c r="L208">
        <v>3</v>
      </c>
      <c r="M208">
        <v>3</v>
      </c>
      <c r="N208" t="s">
        <v>124</v>
      </c>
      <c r="O208" t="s">
        <v>124</v>
      </c>
      <c r="P208" t="s">
        <v>124</v>
      </c>
    </row>
    <row r="209" spans="1:16" x14ac:dyDescent="0.3">
      <c r="A209">
        <v>206</v>
      </c>
      <c r="B209" t="s">
        <v>78</v>
      </c>
      <c r="C209" t="s">
        <v>83</v>
      </c>
      <c r="D209" t="s">
        <v>19</v>
      </c>
      <c r="E209">
        <v>5306</v>
      </c>
      <c r="F209">
        <v>0</v>
      </c>
      <c r="G209" s="6">
        <v>45132</v>
      </c>
      <c r="H209">
        <v>0</v>
      </c>
      <c r="I209" t="s">
        <v>113</v>
      </c>
      <c r="J209">
        <v>7</v>
      </c>
      <c r="K209" t="s">
        <v>123</v>
      </c>
      <c r="L209">
        <v>3</v>
      </c>
      <c r="M209">
        <v>3</v>
      </c>
      <c r="N209" t="s">
        <v>124</v>
      </c>
      <c r="O209" t="s">
        <v>124</v>
      </c>
      <c r="P209" t="s">
        <v>124</v>
      </c>
    </row>
    <row r="210" spans="1:16" x14ac:dyDescent="0.3">
      <c r="A210">
        <v>207</v>
      </c>
      <c r="B210" t="s">
        <v>75</v>
      </c>
      <c r="C210" t="s">
        <v>86</v>
      </c>
      <c r="D210" t="s">
        <v>17</v>
      </c>
      <c r="E210">
        <v>4018</v>
      </c>
      <c r="F210">
        <v>171</v>
      </c>
      <c r="G210" s="6">
        <v>45133</v>
      </c>
      <c r="H210">
        <v>687078</v>
      </c>
      <c r="I210" t="s">
        <v>114</v>
      </c>
      <c r="J210">
        <v>7</v>
      </c>
      <c r="K210" t="s">
        <v>123</v>
      </c>
      <c r="L210">
        <v>3</v>
      </c>
      <c r="M210">
        <v>3</v>
      </c>
      <c r="N210" t="s">
        <v>124</v>
      </c>
      <c r="O210" t="s">
        <v>124</v>
      </c>
      <c r="P210" t="s">
        <v>124</v>
      </c>
    </row>
    <row r="211" spans="1:16" x14ac:dyDescent="0.3">
      <c r="A211">
        <v>208</v>
      </c>
      <c r="B211" t="s">
        <v>3</v>
      </c>
      <c r="C211" t="s">
        <v>87</v>
      </c>
      <c r="D211" t="s">
        <v>9</v>
      </c>
      <c r="E211">
        <v>938</v>
      </c>
      <c r="F211">
        <v>189</v>
      </c>
      <c r="G211" s="6">
        <v>45134</v>
      </c>
      <c r="H211">
        <v>177282</v>
      </c>
      <c r="I211" t="s">
        <v>115</v>
      </c>
      <c r="J211">
        <v>7</v>
      </c>
      <c r="K211" t="s">
        <v>123</v>
      </c>
      <c r="L211">
        <v>3</v>
      </c>
      <c r="M211">
        <v>3</v>
      </c>
      <c r="N211" t="s">
        <v>124</v>
      </c>
      <c r="O211" t="s">
        <v>124</v>
      </c>
      <c r="P211" t="s">
        <v>124</v>
      </c>
    </row>
    <row r="212" spans="1:16" x14ac:dyDescent="0.3">
      <c r="A212">
        <v>209</v>
      </c>
      <c r="B212" t="s">
        <v>78</v>
      </c>
      <c r="C212" t="s">
        <v>85</v>
      </c>
      <c r="D212" t="s">
        <v>11</v>
      </c>
      <c r="E212">
        <v>1778</v>
      </c>
      <c r="F212">
        <v>270</v>
      </c>
      <c r="G212" s="6">
        <v>45135</v>
      </c>
      <c r="H212">
        <v>480060</v>
      </c>
      <c r="I212" t="s">
        <v>116</v>
      </c>
      <c r="J212">
        <v>7</v>
      </c>
      <c r="K212" t="s">
        <v>123</v>
      </c>
      <c r="L212">
        <v>3</v>
      </c>
      <c r="M212">
        <v>3</v>
      </c>
      <c r="N212" t="s">
        <v>124</v>
      </c>
      <c r="O212" t="s">
        <v>124</v>
      </c>
      <c r="P212" t="s">
        <v>124</v>
      </c>
    </row>
    <row r="213" spans="1:16" x14ac:dyDescent="0.3">
      <c r="A213">
        <v>210</v>
      </c>
      <c r="B213" t="s">
        <v>74</v>
      </c>
      <c r="C213" t="s">
        <v>86</v>
      </c>
      <c r="D213" t="s">
        <v>23</v>
      </c>
      <c r="E213">
        <v>1638</v>
      </c>
      <c r="F213">
        <v>63</v>
      </c>
      <c r="G213" s="6">
        <v>45136</v>
      </c>
      <c r="H213">
        <v>103194</v>
      </c>
      <c r="I213" t="s">
        <v>117</v>
      </c>
      <c r="J213">
        <v>7</v>
      </c>
      <c r="K213" t="s">
        <v>123</v>
      </c>
      <c r="L213">
        <v>3</v>
      </c>
      <c r="M213">
        <v>3</v>
      </c>
      <c r="N213" t="s">
        <v>124</v>
      </c>
      <c r="O213" t="s">
        <v>124</v>
      </c>
      <c r="P213" t="s">
        <v>124</v>
      </c>
    </row>
    <row r="214" spans="1:16" x14ac:dyDescent="0.3">
      <c r="A214">
        <v>211</v>
      </c>
      <c r="B214" t="s">
        <v>77</v>
      </c>
      <c r="C214" t="s">
        <v>85</v>
      </c>
      <c r="D214" t="s">
        <v>18</v>
      </c>
      <c r="E214">
        <v>154</v>
      </c>
      <c r="F214">
        <v>21</v>
      </c>
      <c r="G214" s="6">
        <v>45137</v>
      </c>
      <c r="H214">
        <v>3234</v>
      </c>
      <c r="I214" t="s">
        <v>109</v>
      </c>
      <c r="J214">
        <v>7</v>
      </c>
      <c r="K214" t="s">
        <v>123</v>
      </c>
      <c r="L214">
        <v>3</v>
      </c>
      <c r="M214">
        <v>3</v>
      </c>
      <c r="N214" t="s">
        <v>124</v>
      </c>
      <c r="O214" t="s">
        <v>124</v>
      </c>
      <c r="P214" t="s">
        <v>124</v>
      </c>
    </row>
    <row r="215" spans="1:16" x14ac:dyDescent="0.3">
      <c r="A215">
        <v>212</v>
      </c>
      <c r="B215" t="s">
        <v>78</v>
      </c>
      <c r="C215" t="s">
        <v>83</v>
      </c>
      <c r="D215" t="s">
        <v>15</v>
      </c>
      <c r="E215">
        <v>9835</v>
      </c>
      <c r="F215">
        <v>207</v>
      </c>
      <c r="G215" s="6">
        <v>45138</v>
      </c>
      <c r="H215">
        <v>2035845</v>
      </c>
      <c r="I215" t="s">
        <v>112</v>
      </c>
      <c r="J215">
        <v>7</v>
      </c>
      <c r="K215" t="s">
        <v>123</v>
      </c>
      <c r="L215">
        <v>3</v>
      </c>
      <c r="M215">
        <v>3</v>
      </c>
      <c r="N215" t="s">
        <v>124</v>
      </c>
      <c r="O215" t="s">
        <v>124</v>
      </c>
      <c r="P215" t="s">
        <v>124</v>
      </c>
    </row>
    <row r="216" spans="1:16" x14ac:dyDescent="0.3">
      <c r="A216">
        <v>213</v>
      </c>
      <c r="B216" t="s">
        <v>3</v>
      </c>
      <c r="C216" t="s">
        <v>83</v>
      </c>
      <c r="D216" t="s">
        <v>13</v>
      </c>
      <c r="E216">
        <v>7273</v>
      </c>
      <c r="F216">
        <v>96</v>
      </c>
      <c r="G216" s="6">
        <v>45139</v>
      </c>
      <c r="H216">
        <v>698208</v>
      </c>
      <c r="I216" t="s">
        <v>113</v>
      </c>
      <c r="J216">
        <v>8</v>
      </c>
      <c r="K216" t="s">
        <v>125</v>
      </c>
      <c r="L216">
        <v>3</v>
      </c>
      <c r="M216">
        <v>3</v>
      </c>
      <c r="N216" t="s">
        <v>124</v>
      </c>
      <c r="O216" t="s">
        <v>124</v>
      </c>
      <c r="P216" t="s">
        <v>124</v>
      </c>
    </row>
    <row r="217" spans="1:16" x14ac:dyDescent="0.3">
      <c r="A217">
        <v>214</v>
      </c>
      <c r="B217" t="s">
        <v>75</v>
      </c>
      <c r="C217" t="s">
        <v>86</v>
      </c>
      <c r="D217" t="s">
        <v>15</v>
      </c>
      <c r="E217">
        <v>6909</v>
      </c>
      <c r="F217">
        <v>81</v>
      </c>
      <c r="G217" s="6">
        <v>45140</v>
      </c>
      <c r="H217">
        <v>559629</v>
      </c>
      <c r="I217" t="s">
        <v>114</v>
      </c>
      <c r="J217">
        <v>8</v>
      </c>
      <c r="K217" t="s">
        <v>125</v>
      </c>
      <c r="L217">
        <v>3</v>
      </c>
      <c r="M217">
        <v>3</v>
      </c>
      <c r="N217" t="s">
        <v>124</v>
      </c>
      <c r="O217" t="s">
        <v>124</v>
      </c>
      <c r="P217" t="s">
        <v>124</v>
      </c>
    </row>
    <row r="218" spans="1:16" x14ac:dyDescent="0.3">
      <c r="A218">
        <v>215</v>
      </c>
      <c r="B218" t="s">
        <v>3</v>
      </c>
      <c r="C218" t="s">
        <v>86</v>
      </c>
      <c r="D218" t="s">
        <v>17</v>
      </c>
      <c r="E218">
        <v>3920</v>
      </c>
      <c r="F218">
        <v>306</v>
      </c>
      <c r="G218" s="6">
        <v>45141</v>
      </c>
      <c r="H218">
        <v>1199520</v>
      </c>
      <c r="I218" t="s">
        <v>115</v>
      </c>
      <c r="J218">
        <v>8</v>
      </c>
      <c r="K218" t="s">
        <v>125</v>
      </c>
      <c r="L218">
        <v>3</v>
      </c>
      <c r="M218">
        <v>3</v>
      </c>
      <c r="N218" t="s">
        <v>124</v>
      </c>
      <c r="O218" t="s">
        <v>124</v>
      </c>
      <c r="P218" t="s">
        <v>124</v>
      </c>
    </row>
    <row r="219" spans="1:16" x14ac:dyDescent="0.3">
      <c r="A219">
        <v>216</v>
      </c>
      <c r="B219" t="s">
        <v>72</v>
      </c>
      <c r="C219" t="s">
        <v>86</v>
      </c>
      <c r="D219" t="s">
        <v>14</v>
      </c>
      <c r="E219">
        <v>4858</v>
      </c>
      <c r="F219">
        <v>279</v>
      </c>
      <c r="G219" s="6">
        <v>45142</v>
      </c>
      <c r="H219">
        <v>1355382</v>
      </c>
      <c r="I219" t="s">
        <v>116</v>
      </c>
      <c r="J219">
        <v>8</v>
      </c>
      <c r="K219" t="s">
        <v>125</v>
      </c>
      <c r="L219">
        <v>3</v>
      </c>
      <c r="M219">
        <v>3</v>
      </c>
      <c r="N219" t="s">
        <v>124</v>
      </c>
      <c r="O219" t="s">
        <v>124</v>
      </c>
      <c r="P219" t="s">
        <v>124</v>
      </c>
    </row>
    <row r="220" spans="1:16" x14ac:dyDescent="0.3">
      <c r="A220">
        <v>217</v>
      </c>
      <c r="B220" t="s">
        <v>28</v>
      </c>
      <c r="C220" t="s">
        <v>85</v>
      </c>
      <c r="D220" t="s">
        <v>2</v>
      </c>
      <c r="E220">
        <v>3549</v>
      </c>
      <c r="F220">
        <v>3</v>
      </c>
      <c r="G220" s="6">
        <v>45143</v>
      </c>
      <c r="H220">
        <v>10647</v>
      </c>
      <c r="I220" t="s">
        <v>117</v>
      </c>
      <c r="J220">
        <v>8</v>
      </c>
      <c r="K220" t="s">
        <v>125</v>
      </c>
      <c r="L220">
        <v>3</v>
      </c>
      <c r="M220">
        <v>3</v>
      </c>
      <c r="N220" t="s">
        <v>124</v>
      </c>
      <c r="O220" t="s">
        <v>124</v>
      </c>
      <c r="P220" t="s">
        <v>124</v>
      </c>
    </row>
    <row r="221" spans="1:16" x14ac:dyDescent="0.3">
      <c r="A221">
        <v>218</v>
      </c>
      <c r="B221" t="s">
        <v>78</v>
      </c>
      <c r="C221" t="s">
        <v>86</v>
      </c>
      <c r="D221" t="s">
        <v>20</v>
      </c>
      <c r="E221">
        <v>966</v>
      </c>
      <c r="F221">
        <v>198</v>
      </c>
      <c r="G221" s="6">
        <v>45144</v>
      </c>
      <c r="H221">
        <v>191268</v>
      </c>
      <c r="I221" t="s">
        <v>109</v>
      </c>
      <c r="J221">
        <v>8</v>
      </c>
      <c r="K221" t="s">
        <v>125</v>
      </c>
      <c r="L221">
        <v>3</v>
      </c>
      <c r="M221">
        <v>3</v>
      </c>
      <c r="N221" t="s">
        <v>124</v>
      </c>
      <c r="O221" t="s">
        <v>124</v>
      </c>
      <c r="P221" t="s">
        <v>124</v>
      </c>
    </row>
    <row r="222" spans="1:16" x14ac:dyDescent="0.3">
      <c r="A222">
        <v>219</v>
      </c>
      <c r="B222" t="s">
        <v>75</v>
      </c>
      <c r="C222" t="s">
        <v>86</v>
      </c>
      <c r="D222" t="s">
        <v>11</v>
      </c>
      <c r="E222">
        <v>385</v>
      </c>
      <c r="F222">
        <v>249</v>
      </c>
      <c r="G222" s="6">
        <v>45145</v>
      </c>
      <c r="H222">
        <v>95865</v>
      </c>
      <c r="I222" t="s">
        <v>112</v>
      </c>
      <c r="J222">
        <v>8</v>
      </c>
      <c r="K222" t="s">
        <v>125</v>
      </c>
      <c r="L222">
        <v>3</v>
      </c>
      <c r="M222">
        <v>3</v>
      </c>
      <c r="N222" t="s">
        <v>124</v>
      </c>
      <c r="O222" t="s">
        <v>124</v>
      </c>
      <c r="P222" t="s">
        <v>124</v>
      </c>
    </row>
    <row r="223" spans="1:16" x14ac:dyDescent="0.3">
      <c r="A223">
        <v>220</v>
      </c>
      <c r="B223" t="s">
        <v>74</v>
      </c>
      <c r="C223" t="s">
        <v>87</v>
      </c>
      <c r="D223" t="s">
        <v>9</v>
      </c>
      <c r="E223">
        <v>2219</v>
      </c>
      <c r="F223">
        <v>75</v>
      </c>
      <c r="G223" s="6">
        <v>45146</v>
      </c>
      <c r="H223">
        <v>166425</v>
      </c>
      <c r="I223" t="s">
        <v>113</v>
      </c>
      <c r="J223">
        <v>8</v>
      </c>
      <c r="K223" t="s">
        <v>125</v>
      </c>
      <c r="L223">
        <v>3</v>
      </c>
      <c r="M223">
        <v>3</v>
      </c>
      <c r="N223" t="s">
        <v>124</v>
      </c>
      <c r="O223" t="s">
        <v>124</v>
      </c>
      <c r="P223" t="s">
        <v>124</v>
      </c>
    </row>
    <row r="224" spans="1:16" x14ac:dyDescent="0.3">
      <c r="A224">
        <v>221</v>
      </c>
      <c r="B224" t="s">
        <v>3</v>
      </c>
      <c r="C224" t="s">
        <v>38</v>
      </c>
      <c r="D224" t="s">
        <v>25</v>
      </c>
      <c r="E224">
        <v>2954</v>
      </c>
      <c r="F224">
        <v>189</v>
      </c>
      <c r="G224" s="6">
        <v>45147</v>
      </c>
      <c r="H224">
        <v>558306</v>
      </c>
      <c r="I224" t="s">
        <v>114</v>
      </c>
      <c r="J224">
        <v>8</v>
      </c>
      <c r="K224" t="s">
        <v>125</v>
      </c>
      <c r="L224">
        <v>3</v>
      </c>
      <c r="M224">
        <v>3</v>
      </c>
      <c r="N224" t="s">
        <v>124</v>
      </c>
      <c r="O224" t="s">
        <v>124</v>
      </c>
      <c r="P224" t="s">
        <v>124</v>
      </c>
    </row>
    <row r="225" spans="1:16" x14ac:dyDescent="0.3">
      <c r="A225">
        <v>222</v>
      </c>
      <c r="B225" t="s">
        <v>78</v>
      </c>
      <c r="C225" t="s">
        <v>38</v>
      </c>
      <c r="D225" t="s">
        <v>25</v>
      </c>
      <c r="E225">
        <v>280</v>
      </c>
      <c r="F225">
        <v>87</v>
      </c>
      <c r="G225" s="6">
        <v>45148</v>
      </c>
      <c r="H225">
        <v>24360</v>
      </c>
      <c r="I225" t="s">
        <v>115</v>
      </c>
      <c r="J225">
        <v>8</v>
      </c>
      <c r="K225" t="s">
        <v>125</v>
      </c>
      <c r="L225">
        <v>3</v>
      </c>
      <c r="M225">
        <v>3</v>
      </c>
      <c r="N225" t="s">
        <v>124</v>
      </c>
      <c r="O225" t="s">
        <v>124</v>
      </c>
      <c r="P225" t="s">
        <v>124</v>
      </c>
    </row>
    <row r="226" spans="1:16" x14ac:dyDescent="0.3">
      <c r="A226">
        <v>223</v>
      </c>
      <c r="B226" t="s">
        <v>77</v>
      </c>
      <c r="C226" t="s">
        <v>38</v>
      </c>
      <c r="D226" t="s">
        <v>23</v>
      </c>
      <c r="E226">
        <v>6118</v>
      </c>
      <c r="F226">
        <v>174</v>
      </c>
      <c r="G226" s="6">
        <v>45149</v>
      </c>
      <c r="H226">
        <v>1064532</v>
      </c>
      <c r="I226" t="s">
        <v>116</v>
      </c>
      <c r="J226">
        <v>8</v>
      </c>
      <c r="K226" t="s">
        <v>125</v>
      </c>
      <c r="L226">
        <v>3</v>
      </c>
      <c r="M226">
        <v>3</v>
      </c>
      <c r="N226" t="s">
        <v>124</v>
      </c>
      <c r="O226" t="s">
        <v>124</v>
      </c>
      <c r="P226" t="s">
        <v>124</v>
      </c>
    </row>
    <row r="227" spans="1:16" x14ac:dyDescent="0.3">
      <c r="A227">
        <v>224</v>
      </c>
      <c r="B227" t="s">
        <v>28</v>
      </c>
      <c r="C227" t="s">
        <v>86</v>
      </c>
      <c r="D227" t="s">
        <v>8</v>
      </c>
      <c r="E227">
        <v>4802</v>
      </c>
      <c r="F227">
        <v>36</v>
      </c>
      <c r="G227" s="6">
        <v>45150</v>
      </c>
      <c r="H227">
        <v>172872</v>
      </c>
      <c r="I227" t="s">
        <v>117</v>
      </c>
      <c r="J227">
        <v>8</v>
      </c>
      <c r="K227" t="s">
        <v>125</v>
      </c>
      <c r="L227">
        <v>3</v>
      </c>
      <c r="M227">
        <v>3</v>
      </c>
      <c r="N227" t="s">
        <v>124</v>
      </c>
      <c r="O227" t="s">
        <v>124</v>
      </c>
      <c r="P227" t="s">
        <v>124</v>
      </c>
    </row>
    <row r="228" spans="1:16" x14ac:dyDescent="0.3">
      <c r="A228">
        <v>225</v>
      </c>
      <c r="B228" t="s">
        <v>3</v>
      </c>
      <c r="C228" t="s">
        <v>85</v>
      </c>
      <c r="D228" t="s">
        <v>17</v>
      </c>
      <c r="E228">
        <v>4137</v>
      </c>
      <c r="F228">
        <v>60</v>
      </c>
      <c r="G228" s="6">
        <v>45151</v>
      </c>
      <c r="H228">
        <v>248220</v>
      </c>
      <c r="I228" t="s">
        <v>109</v>
      </c>
      <c r="J228">
        <v>8</v>
      </c>
      <c r="K228" t="s">
        <v>125</v>
      </c>
      <c r="L228">
        <v>3</v>
      </c>
      <c r="M228">
        <v>3</v>
      </c>
      <c r="N228" t="s">
        <v>124</v>
      </c>
      <c r="O228" t="s">
        <v>124</v>
      </c>
      <c r="P228" t="s">
        <v>124</v>
      </c>
    </row>
    <row r="229" spans="1:16" x14ac:dyDescent="0.3">
      <c r="A229">
        <v>226</v>
      </c>
      <c r="B229" t="s">
        <v>34</v>
      </c>
      <c r="C229" t="s">
        <v>84</v>
      </c>
      <c r="D229" t="s">
        <v>16</v>
      </c>
      <c r="E229">
        <v>2023</v>
      </c>
      <c r="F229">
        <v>78</v>
      </c>
      <c r="G229" s="6">
        <v>45152</v>
      </c>
      <c r="H229">
        <v>157794</v>
      </c>
      <c r="I229" t="s">
        <v>112</v>
      </c>
      <c r="J229">
        <v>8</v>
      </c>
      <c r="K229" t="s">
        <v>125</v>
      </c>
      <c r="L229">
        <v>3</v>
      </c>
      <c r="M229">
        <v>3</v>
      </c>
      <c r="N229" t="s">
        <v>124</v>
      </c>
      <c r="O229" t="s">
        <v>124</v>
      </c>
      <c r="P229" t="s">
        <v>124</v>
      </c>
    </row>
    <row r="230" spans="1:16" x14ac:dyDescent="0.3">
      <c r="A230">
        <v>227</v>
      </c>
      <c r="B230" t="s">
        <v>3</v>
      </c>
      <c r="C230" t="s">
        <v>38</v>
      </c>
      <c r="D230" t="s">
        <v>23</v>
      </c>
      <c r="E230">
        <v>9051</v>
      </c>
      <c r="F230">
        <v>57</v>
      </c>
      <c r="G230" s="6">
        <v>45153</v>
      </c>
      <c r="H230">
        <v>515907</v>
      </c>
      <c r="I230" t="s">
        <v>113</v>
      </c>
      <c r="J230">
        <v>8</v>
      </c>
      <c r="K230" t="s">
        <v>125</v>
      </c>
      <c r="L230">
        <v>3</v>
      </c>
      <c r="M230">
        <v>3</v>
      </c>
      <c r="N230" t="s">
        <v>124</v>
      </c>
      <c r="O230" t="s">
        <v>124</v>
      </c>
      <c r="P230" t="s">
        <v>124</v>
      </c>
    </row>
    <row r="231" spans="1:16" x14ac:dyDescent="0.3">
      <c r="A231">
        <v>228</v>
      </c>
      <c r="B231" t="s">
        <v>3</v>
      </c>
      <c r="C231" t="s">
        <v>83</v>
      </c>
      <c r="D231" t="s">
        <v>21</v>
      </c>
      <c r="E231">
        <v>2919</v>
      </c>
      <c r="F231">
        <v>45</v>
      </c>
      <c r="G231" s="6">
        <v>45154</v>
      </c>
      <c r="H231">
        <v>131355</v>
      </c>
      <c r="I231" t="s">
        <v>114</v>
      </c>
      <c r="J231">
        <v>8</v>
      </c>
      <c r="K231" t="s">
        <v>125</v>
      </c>
      <c r="L231">
        <v>3</v>
      </c>
      <c r="M231">
        <v>3</v>
      </c>
      <c r="N231" t="s">
        <v>124</v>
      </c>
      <c r="O231" t="s">
        <v>124</v>
      </c>
      <c r="P231" t="s">
        <v>124</v>
      </c>
    </row>
    <row r="232" spans="1:16" x14ac:dyDescent="0.3">
      <c r="A232">
        <v>229</v>
      </c>
      <c r="B232" t="s">
        <v>77</v>
      </c>
      <c r="C232" t="s">
        <v>85</v>
      </c>
      <c r="D232" t="s">
        <v>15</v>
      </c>
      <c r="E232">
        <v>5915</v>
      </c>
      <c r="F232">
        <v>3</v>
      </c>
      <c r="G232" s="6">
        <v>45155</v>
      </c>
      <c r="H232">
        <v>17745</v>
      </c>
      <c r="I232" t="s">
        <v>115</v>
      </c>
      <c r="J232">
        <v>8</v>
      </c>
      <c r="K232" t="s">
        <v>125</v>
      </c>
      <c r="L232">
        <v>3</v>
      </c>
      <c r="M232">
        <v>3</v>
      </c>
      <c r="N232" t="s">
        <v>124</v>
      </c>
      <c r="O232" t="s">
        <v>124</v>
      </c>
      <c r="P232" t="s">
        <v>124</v>
      </c>
    </row>
    <row r="233" spans="1:16" x14ac:dyDescent="0.3">
      <c r="A233">
        <v>230</v>
      </c>
      <c r="B233" t="s">
        <v>72</v>
      </c>
      <c r="C233" t="s">
        <v>84</v>
      </c>
      <c r="D233" t="s">
        <v>8</v>
      </c>
      <c r="E233">
        <v>2562</v>
      </c>
      <c r="F233">
        <v>6</v>
      </c>
      <c r="G233" s="6">
        <v>45156</v>
      </c>
      <c r="H233">
        <v>15372</v>
      </c>
      <c r="I233" t="s">
        <v>116</v>
      </c>
      <c r="J233">
        <v>8</v>
      </c>
      <c r="K233" t="s">
        <v>125</v>
      </c>
      <c r="L233">
        <v>3</v>
      </c>
      <c r="M233">
        <v>3</v>
      </c>
      <c r="N233" t="s">
        <v>124</v>
      </c>
      <c r="O233" t="s">
        <v>124</v>
      </c>
      <c r="P233" t="s">
        <v>124</v>
      </c>
    </row>
    <row r="234" spans="1:16" x14ac:dyDescent="0.3">
      <c r="A234">
        <v>231</v>
      </c>
      <c r="B234" t="s">
        <v>75</v>
      </c>
      <c r="C234" t="s">
        <v>83</v>
      </c>
      <c r="D234" t="s">
        <v>18</v>
      </c>
      <c r="E234">
        <v>8813</v>
      </c>
      <c r="F234">
        <v>21</v>
      </c>
      <c r="G234" s="6">
        <v>45157</v>
      </c>
      <c r="H234">
        <v>185073</v>
      </c>
      <c r="I234" t="s">
        <v>117</v>
      </c>
      <c r="J234">
        <v>8</v>
      </c>
      <c r="K234" t="s">
        <v>125</v>
      </c>
      <c r="L234">
        <v>3</v>
      </c>
      <c r="M234">
        <v>3</v>
      </c>
      <c r="N234" t="s">
        <v>124</v>
      </c>
      <c r="O234" t="s">
        <v>124</v>
      </c>
      <c r="P234" t="s">
        <v>124</v>
      </c>
    </row>
    <row r="235" spans="1:16" x14ac:dyDescent="0.3">
      <c r="A235">
        <v>232</v>
      </c>
      <c r="B235" t="s">
        <v>75</v>
      </c>
      <c r="C235" t="s">
        <v>38</v>
      </c>
      <c r="D235" t="s">
        <v>11</v>
      </c>
      <c r="E235">
        <v>6111</v>
      </c>
      <c r="F235">
        <v>3</v>
      </c>
      <c r="G235" s="6">
        <v>45158</v>
      </c>
      <c r="H235">
        <v>18333</v>
      </c>
      <c r="I235" t="s">
        <v>109</v>
      </c>
      <c r="J235">
        <v>8</v>
      </c>
      <c r="K235" t="s">
        <v>125</v>
      </c>
      <c r="L235">
        <v>3</v>
      </c>
      <c r="M235">
        <v>3</v>
      </c>
      <c r="N235" t="s">
        <v>124</v>
      </c>
      <c r="O235" t="s">
        <v>124</v>
      </c>
      <c r="P235" t="s">
        <v>124</v>
      </c>
    </row>
    <row r="236" spans="1:16" x14ac:dyDescent="0.3">
      <c r="A236">
        <v>233</v>
      </c>
      <c r="B236" t="s">
        <v>73</v>
      </c>
      <c r="C236" t="s">
        <v>87</v>
      </c>
      <c r="D236" t="s">
        <v>24</v>
      </c>
      <c r="E236">
        <v>3507</v>
      </c>
      <c r="F236">
        <v>288</v>
      </c>
      <c r="G236" s="6">
        <v>45159</v>
      </c>
      <c r="H236">
        <v>1010016</v>
      </c>
      <c r="I236" t="s">
        <v>112</v>
      </c>
      <c r="J236">
        <v>8</v>
      </c>
      <c r="K236" t="s">
        <v>125</v>
      </c>
      <c r="L236">
        <v>3</v>
      </c>
      <c r="M236">
        <v>3</v>
      </c>
      <c r="N236" t="s">
        <v>124</v>
      </c>
      <c r="O236" t="s">
        <v>124</v>
      </c>
      <c r="P236" t="s">
        <v>124</v>
      </c>
    </row>
    <row r="237" spans="1:16" x14ac:dyDescent="0.3">
      <c r="A237">
        <v>234</v>
      </c>
      <c r="B237" t="s">
        <v>74</v>
      </c>
      <c r="C237" t="s">
        <v>38</v>
      </c>
      <c r="D237" t="s">
        <v>6</v>
      </c>
      <c r="E237">
        <v>4319</v>
      </c>
      <c r="F237">
        <v>30</v>
      </c>
      <c r="G237" s="6">
        <v>45160</v>
      </c>
      <c r="H237">
        <v>129570</v>
      </c>
      <c r="I237" t="s">
        <v>113</v>
      </c>
      <c r="J237">
        <v>8</v>
      </c>
      <c r="K237" t="s">
        <v>125</v>
      </c>
      <c r="L237">
        <v>3</v>
      </c>
      <c r="M237">
        <v>3</v>
      </c>
      <c r="N237" t="s">
        <v>124</v>
      </c>
      <c r="O237" t="s">
        <v>124</v>
      </c>
      <c r="P237" t="s">
        <v>124</v>
      </c>
    </row>
    <row r="238" spans="1:16" x14ac:dyDescent="0.3">
      <c r="A238">
        <v>235</v>
      </c>
      <c r="B238" t="s">
        <v>76</v>
      </c>
      <c r="C238" t="s">
        <v>85</v>
      </c>
      <c r="D238" t="s">
        <v>19</v>
      </c>
      <c r="E238">
        <v>609</v>
      </c>
      <c r="F238">
        <v>87</v>
      </c>
      <c r="G238" s="6">
        <v>45161</v>
      </c>
      <c r="H238">
        <v>52983</v>
      </c>
      <c r="I238" t="s">
        <v>114</v>
      </c>
      <c r="J238">
        <v>8</v>
      </c>
      <c r="K238" t="s">
        <v>125</v>
      </c>
      <c r="L238">
        <v>3</v>
      </c>
      <c r="M238">
        <v>3</v>
      </c>
      <c r="N238" t="s">
        <v>124</v>
      </c>
      <c r="O238" t="s">
        <v>124</v>
      </c>
      <c r="P238" t="s">
        <v>124</v>
      </c>
    </row>
    <row r="239" spans="1:16" x14ac:dyDescent="0.3">
      <c r="A239">
        <v>236</v>
      </c>
      <c r="B239" t="s">
        <v>76</v>
      </c>
      <c r="C239" t="s">
        <v>86</v>
      </c>
      <c r="D239" t="s">
        <v>20</v>
      </c>
      <c r="E239">
        <v>6370</v>
      </c>
      <c r="F239">
        <v>30</v>
      </c>
      <c r="G239" s="6">
        <v>45162</v>
      </c>
      <c r="H239">
        <v>191100</v>
      </c>
      <c r="I239" t="s">
        <v>115</v>
      </c>
      <c r="J239">
        <v>8</v>
      </c>
      <c r="K239" t="s">
        <v>125</v>
      </c>
      <c r="L239">
        <v>3</v>
      </c>
      <c r="M239">
        <v>3</v>
      </c>
      <c r="N239" t="s">
        <v>124</v>
      </c>
      <c r="O239" t="s">
        <v>124</v>
      </c>
      <c r="P239" t="s">
        <v>124</v>
      </c>
    </row>
    <row r="240" spans="1:16" x14ac:dyDescent="0.3">
      <c r="A240">
        <v>237</v>
      </c>
      <c r="B240" t="s">
        <v>75</v>
      </c>
      <c r="C240" t="s">
        <v>85</v>
      </c>
      <c r="D240" t="s">
        <v>12</v>
      </c>
      <c r="E240">
        <v>5474</v>
      </c>
      <c r="F240">
        <v>168</v>
      </c>
      <c r="G240" s="6">
        <v>45163</v>
      </c>
      <c r="H240">
        <v>919632</v>
      </c>
      <c r="I240" t="s">
        <v>116</v>
      </c>
      <c r="J240">
        <v>8</v>
      </c>
      <c r="K240" t="s">
        <v>125</v>
      </c>
      <c r="L240">
        <v>3</v>
      </c>
      <c r="M240">
        <v>3</v>
      </c>
      <c r="N240" t="s">
        <v>124</v>
      </c>
      <c r="O240" t="s">
        <v>124</v>
      </c>
      <c r="P240" t="s">
        <v>124</v>
      </c>
    </row>
    <row r="241" spans="1:16" x14ac:dyDescent="0.3">
      <c r="A241">
        <v>238</v>
      </c>
      <c r="B241" t="s">
        <v>76</v>
      </c>
      <c r="C241" t="s">
        <v>38</v>
      </c>
      <c r="D241" t="s">
        <v>20</v>
      </c>
      <c r="E241">
        <v>3164</v>
      </c>
      <c r="F241">
        <v>306</v>
      </c>
      <c r="G241" s="6">
        <v>45164</v>
      </c>
      <c r="H241">
        <v>968184</v>
      </c>
      <c r="I241" t="s">
        <v>117</v>
      </c>
      <c r="J241">
        <v>8</v>
      </c>
      <c r="K241" t="s">
        <v>125</v>
      </c>
      <c r="L241">
        <v>3</v>
      </c>
      <c r="M241">
        <v>3</v>
      </c>
      <c r="N241" t="s">
        <v>124</v>
      </c>
      <c r="O241" t="s">
        <v>124</v>
      </c>
      <c r="P241" t="s">
        <v>124</v>
      </c>
    </row>
    <row r="242" spans="1:16" x14ac:dyDescent="0.3">
      <c r="A242">
        <v>239</v>
      </c>
      <c r="B242" t="s">
        <v>74</v>
      </c>
      <c r="C242" t="s">
        <v>84</v>
      </c>
      <c r="D242" t="s">
        <v>2</v>
      </c>
      <c r="E242">
        <v>1302</v>
      </c>
      <c r="F242">
        <v>402</v>
      </c>
      <c r="G242" s="6">
        <v>45165</v>
      </c>
      <c r="H242">
        <v>523404</v>
      </c>
      <c r="I242" t="s">
        <v>109</v>
      </c>
      <c r="J242">
        <v>8</v>
      </c>
      <c r="K242" t="s">
        <v>125</v>
      </c>
      <c r="L242">
        <v>3</v>
      </c>
      <c r="M242">
        <v>3</v>
      </c>
      <c r="N242" t="s">
        <v>124</v>
      </c>
      <c r="O242" t="s">
        <v>124</v>
      </c>
      <c r="P242" t="s">
        <v>124</v>
      </c>
    </row>
    <row r="243" spans="1:16" x14ac:dyDescent="0.3">
      <c r="A243">
        <v>240</v>
      </c>
      <c r="B243" t="s">
        <v>34</v>
      </c>
      <c r="C243" t="s">
        <v>83</v>
      </c>
      <c r="D243" t="s">
        <v>21</v>
      </c>
      <c r="E243">
        <v>7308</v>
      </c>
      <c r="F243">
        <v>327</v>
      </c>
      <c r="G243" s="6">
        <v>45166</v>
      </c>
      <c r="H243">
        <v>2389716</v>
      </c>
      <c r="I243" t="s">
        <v>112</v>
      </c>
      <c r="J243">
        <v>8</v>
      </c>
      <c r="K243" t="s">
        <v>125</v>
      </c>
      <c r="L243">
        <v>3</v>
      </c>
      <c r="M243">
        <v>3</v>
      </c>
      <c r="N243" t="s">
        <v>124</v>
      </c>
      <c r="O243" t="s">
        <v>124</v>
      </c>
      <c r="P243" t="s">
        <v>124</v>
      </c>
    </row>
    <row r="244" spans="1:16" x14ac:dyDescent="0.3">
      <c r="A244">
        <v>241</v>
      </c>
      <c r="B244" t="s">
        <v>76</v>
      </c>
      <c r="C244" t="s">
        <v>83</v>
      </c>
      <c r="D244" t="s">
        <v>20</v>
      </c>
      <c r="E244">
        <v>6132</v>
      </c>
      <c r="F244">
        <v>93</v>
      </c>
      <c r="G244" s="6">
        <v>45167</v>
      </c>
      <c r="H244">
        <v>570276</v>
      </c>
      <c r="I244" t="s">
        <v>113</v>
      </c>
      <c r="J244">
        <v>8</v>
      </c>
      <c r="K244" t="s">
        <v>125</v>
      </c>
      <c r="L244">
        <v>3</v>
      </c>
      <c r="M244">
        <v>3</v>
      </c>
      <c r="N244" t="s">
        <v>124</v>
      </c>
      <c r="O244" t="s">
        <v>124</v>
      </c>
      <c r="P244" t="s">
        <v>124</v>
      </c>
    </row>
    <row r="245" spans="1:16" x14ac:dyDescent="0.3">
      <c r="A245">
        <v>242</v>
      </c>
      <c r="B245" t="s">
        <v>72</v>
      </c>
      <c r="C245" t="s">
        <v>84</v>
      </c>
      <c r="D245" t="s">
        <v>7</v>
      </c>
      <c r="E245">
        <v>3472</v>
      </c>
      <c r="F245">
        <v>96</v>
      </c>
      <c r="G245" s="6">
        <v>45168</v>
      </c>
      <c r="H245">
        <v>333312</v>
      </c>
      <c r="I245" t="s">
        <v>114</v>
      </c>
      <c r="J245">
        <v>8</v>
      </c>
      <c r="K245" t="s">
        <v>125</v>
      </c>
      <c r="L245">
        <v>3</v>
      </c>
      <c r="M245">
        <v>3</v>
      </c>
      <c r="N245" t="s">
        <v>124</v>
      </c>
      <c r="O245" t="s">
        <v>124</v>
      </c>
      <c r="P245" t="s">
        <v>124</v>
      </c>
    </row>
    <row r="246" spans="1:16" x14ac:dyDescent="0.3">
      <c r="A246">
        <v>243</v>
      </c>
      <c r="B246" t="s">
        <v>73</v>
      </c>
      <c r="C246" t="s">
        <v>86</v>
      </c>
      <c r="D246" t="s">
        <v>11</v>
      </c>
      <c r="E246">
        <v>9660</v>
      </c>
      <c r="F246">
        <v>27</v>
      </c>
      <c r="G246" s="6">
        <v>45169</v>
      </c>
      <c r="H246">
        <v>260820</v>
      </c>
      <c r="I246" t="s">
        <v>115</v>
      </c>
      <c r="J246">
        <v>8</v>
      </c>
      <c r="K246" t="s">
        <v>125</v>
      </c>
      <c r="L246">
        <v>3</v>
      </c>
      <c r="M246">
        <v>3</v>
      </c>
      <c r="N246" t="s">
        <v>124</v>
      </c>
      <c r="O246" t="s">
        <v>124</v>
      </c>
      <c r="P246" t="s">
        <v>124</v>
      </c>
    </row>
    <row r="247" spans="1:16" x14ac:dyDescent="0.3">
      <c r="A247">
        <v>244</v>
      </c>
      <c r="B247" t="s">
        <v>3</v>
      </c>
      <c r="C247" t="s">
        <v>85</v>
      </c>
      <c r="D247" t="s">
        <v>19</v>
      </c>
      <c r="E247">
        <v>2436</v>
      </c>
      <c r="F247">
        <v>99</v>
      </c>
      <c r="G247" s="6">
        <v>45170</v>
      </c>
      <c r="H247">
        <v>241164</v>
      </c>
      <c r="I247" t="s">
        <v>116</v>
      </c>
      <c r="J247">
        <v>9</v>
      </c>
      <c r="K247" t="s">
        <v>126</v>
      </c>
      <c r="L247">
        <v>3</v>
      </c>
      <c r="M247">
        <v>3</v>
      </c>
      <c r="N247" t="s">
        <v>124</v>
      </c>
      <c r="O247" t="s">
        <v>124</v>
      </c>
      <c r="P247" t="s">
        <v>124</v>
      </c>
    </row>
    <row r="248" spans="1:16" x14ac:dyDescent="0.3">
      <c r="A248">
        <v>245</v>
      </c>
      <c r="B248" t="s">
        <v>3</v>
      </c>
      <c r="C248" t="s">
        <v>85</v>
      </c>
      <c r="D248" t="s">
        <v>26</v>
      </c>
      <c r="E248">
        <v>9506</v>
      </c>
      <c r="F248">
        <v>87</v>
      </c>
      <c r="G248" s="6">
        <v>45171</v>
      </c>
      <c r="H248">
        <v>827022</v>
      </c>
      <c r="I248" t="s">
        <v>117</v>
      </c>
      <c r="J248">
        <v>9</v>
      </c>
      <c r="K248" t="s">
        <v>126</v>
      </c>
      <c r="L248">
        <v>3</v>
      </c>
      <c r="M248">
        <v>3</v>
      </c>
      <c r="N248" t="s">
        <v>124</v>
      </c>
      <c r="O248" t="s">
        <v>124</v>
      </c>
      <c r="P248" t="s">
        <v>124</v>
      </c>
    </row>
    <row r="249" spans="1:16" x14ac:dyDescent="0.3">
      <c r="A249">
        <v>246</v>
      </c>
      <c r="B249" t="s">
        <v>72</v>
      </c>
      <c r="C249" t="s">
        <v>83</v>
      </c>
      <c r="D249" t="s">
        <v>14</v>
      </c>
      <c r="E249">
        <v>245</v>
      </c>
      <c r="F249">
        <v>288</v>
      </c>
      <c r="G249" s="6">
        <v>45172</v>
      </c>
      <c r="H249">
        <v>70560</v>
      </c>
      <c r="I249" t="s">
        <v>109</v>
      </c>
      <c r="J249">
        <v>9</v>
      </c>
      <c r="K249" t="s">
        <v>126</v>
      </c>
      <c r="L249">
        <v>3</v>
      </c>
      <c r="M249">
        <v>3</v>
      </c>
      <c r="N249" t="s">
        <v>124</v>
      </c>
      <c r="O249" t="s">
        <v>124</v>
      </c>
      <c r="P249" t="s">
        <v>124</v>
      </c>
    </row>
    <row r="250" spans="1:16" x14ac:dyDescent="0.3">
      <c r="A250">
        <v>247</v>
      </c>
      <c r="B250" t="s">
        <v>73</v>
      </c>
      <c r="C250" t="s">
        <v>84</v>
      </c>
      <c r="D250" t="s">
        <v>13</v>
      </c>
      <c r="E250">
        <v>2702</v>
      </c>
      <c r="F250">
        <v>363</v>
      </c>
      <c r="G250" s="6">
        <v>45173</v>
      </c>
      <c r="H250">
        <v>980826</v>
      </c>
      <c r="I250" t="s">
        <v>112</v>
      </c>
      <c r="J250">
        <v>9</v>
      </c>
      <c r="K250" t="s">
        <v>126</v>
      </c>
      <c r="L250">
        <v>3</v>
      </c>
      <c r="M250">
        <v>3</v>
      </c>
      <c r="N250" t="s">
        <v>124</v>
      </c>
      <c r="O250" t="s">
        <v>124</v>
      </c>
      <c r="P250" t="s">
        <v>124</v>
      </c>
    </row>
    <row r="251" spans="1:16" x14ac:dyDescent="0.3">
      <c r="A251">
        <v>248</v>
      </c>
      <c r="B251" t="s">
        <v>72</v>
      </c>
      <c r="C251" t="s">
        <v>87</v>
      </c>
      <c r="D251" t="s">
        <v>10</v>
      </c>
      <c r="E251">
        <v>700</v>
      </c>
      <c r="F251">
        <v>87</v>
      </c>
      <c r="G251" s="6">
        <v>45174</v>
      </c>
      <c r="H251">
        <v>60900</v>
      </c>
      <c r="I251" t="s">
        <v>113</v>
      </c>
      <c r="J251">
        <v>9</v>
      </c>
      <c r="K251" t="s">
        <v>126</v>
      </c>
      <c r="L251">
        <v>3</v>
      </c>
      <c r="M251">
        <v>3</v>
      </c>
      <c r="N251" t="s">
        <v>124</v>
      </c>
      <c r="O251" t="s">
        <v>124</v>
      </c>
      <c r="P251" t="s">
        <v>124</v>
      </c>
    </row>
    <row r="252" spans="1:16" x14ac:dyDescent="0.3">
      <c r="A252">
        <v>249</v>
      </c>
      <c r="B252" t="s">
        <v>74</v>
      </c>
      <c r="C252" t="s">
        <v>87</v>
      </c>
      <c r="D252" t="s">
        <v>10</v>
      </c>
      <c r="E252">
        <v>3759</v>
      </c>
      <c r="F252">
        <v>150</v>
      </c>
      <c r="G252" s="6">
        <v>45175</v>
      </c>
      <c r="H252">
        <v>563850</v>
      </c>
      <c r="I252" t="s">
        <v>114</v>
      </c>
      <c r="J252">
        <v>9</v>
      </c>
      <c r="K252" t="s">
        <v>126</v>
      </c>
      <c r="L252">
        <v>3</v>
      </c>
      <c r="M252">
        <v>3</v>
      </c>
      <c r="N252" t="s">
        <v>124</v>
      </c>
      <c r="O252" t="s">
        <v>124</v>
      </c>
      <c r="P252" t="s">
        <v>124</v>
      </c>
    </row>
    <row r="253" spans="1:16" x14ac:dyDescent="0.3">
      <c r="A253">
        <v>250</v>
      </c>
      <c r="B253" t="s">
        <v>28</v>
      </c>
      <c r="C253" t="s">
        <v>84</v>
      </c>
      <c r="D253" t="s">
        <v>10</v>
      </c>
      <c r="E253">
        <v>1589</v>
      </c>
      <c r="F253">
        <v>303</v>
      </c>
      <c r="G253" s="6">
        <v>45176</v>
      </c>
      <c r="H253">
        <v>481467</v>
      </c>
      <c r="I253" t="s">
        <v>115</v>
      </c>
      <c r="J253">
        <v>9</v>
      </c>
      <c r="K253" t="s">
        <v>126</v>
      </c>
      <c r="L253">
        <v>3</v>
      </c>
      <c r="M253">
        <v>3</v>
      </c>
      <c r="N253" t="s">
        <v>124</v>
      </c>
      <c r="O253" t="s">
        <v>124</v>
      </c>
      <c r="P253" t="s">
        <v>124</v>
      </c>
    </row>
    <row r="254" spans="1:16" x14ac:dyDescent="0.3">
      <c r="A254">
        <v>251</v>
      </c>
      <c r="B254" t="s">
        <v>78</v>
      </c>
      <c r="C254" t="s">
        <v>84</v>
      </c>
      <c r="D254" t="s">
        <v>21</v>
      </c>
      <c r="E254">
        <v>5194</v>
      </c>
      <c r="F254">
        <v>288</v>
      </c>
      <c r="G254" s="6">
        <v>45177</v>
      </c>
      <c r="H254">
        <v>1495872</v>
      </c>
      <c r="I254" t="s">
        <v>116</v>
      </c>
      <c r="J254">
        <v>9</v>
      </c>
      <c r="K254" t="s">
        <v>126</v>
      </c>
      <c r="L254">
        <v>3</v>
      </c>
      <c r="M254">
        <v>3</v>
      </c>
      <c r="N254" t="s">
        <v>124</v>
      </c>
      <c r="O254" t="s">
        <v>124</v>
      </c>
      <c r="P254" t="s">
        <v>124</v>
      </c>
    </row>
    <row r="255" spans="1:16" x14ac:dyDescent="0.3">
      <c r="A255">
        <v>252</v>
      </c>
      <c r="B255" t="s">
        <v>72</v>
      </c>
      <c r="C255" t="s">
        <v>38</v>
      </c>
      <c r="D255" t="s">
        <v>6</v>
      </c>
      <c r="E255">
        <v>945</v>
      </c>
      <c r="F255">
        <v>75</v>
      </c>
      <c r="G255" s="6">
        <v>45178</v>
      </c>
      <c r="H255">
        <v>70875</v>
      </c>
      <c r="I255" t="s">
        <v>117</v>
      </c>
      <c r="J255">
        <v>9</v>
      </c>
      <c r="K255" t="s">
        <v>126</v>
      </c>
      <c r="L255">
        <v>3</v>
      </c>
      <c r="M255">
        <v>3</v>
      </c>
      <c r="N255" t="s">
        <v>124</v>
      </c>
      <c r="O255" t="s">
        <v>124</v>
      </c>
      <c r="P255" t="s">
        <v>124</v>
      </c>
    </row>
    <row r="256" spans="1:16" x14ac:dyDescent="0.3">
      <c r="A256">
        <v>253</v>
      </c>
      <c r="B256" t="s">
        <v>76</v>
      </c>
      <c r="C256" t="s">
        <v>85</v>
      </c>
      <c r="D256" t="s">
        <v>24</v>
      </c>
      <c r="E256">
        <v>1988</v>
      </c>
      <c r="F256">
        <v>39</v>
      </c>
      <c r="G256" s="6">
        <v>45179</v>
      </c>
      <c r="H256">
        <v>77532</v>
      </c>
      <c r="I256" t="s">
        <v>109</v>
      </c>
      <c r="J256">
        <v>9</v>
      </c>
      <c r="K256" t="s">
        <v>126</v>
      </c>
      <c r="L256">
        <v>3</v>
      </c>
      <c r="M256">
        <v>3</v>
      </c>
      <c r="N256" t="s">
        <v>124</v>
      </c>
      <c r="O256" t="s">
        <v>124</v>
      </c>
      <c r="P256" t="s">
        <v>124</v>
      </c>
    </row>
    <row r="257" spans="1:16" x14ac:dyDescent="0.3">
      <c r="A257">
        <v>254</v>
      </c>
      <c r="B257" t="s">
        <v>74</v>
      </c>
      <c r="C257" t="s">
        <v>87</v>
      </c>
      <c r="D257" t="s">
        <v>25</v>
      </c>
      <c r="E257">
        <v>6734</v>
      </c>
      <c r="F257">
        <v>123</v>
      </c>
      <c r="G257" s="6">
        <v>45180</v>
      </c>
      <c r="H257">
        <v>828282</v>
      </c>
      <c r="I257" t="s">
        <v>112</v>
      </c>
      <c r="J257">
        <v>9</v>
      </c>
      <c r="K257" t="s">
        <v>126</v>
      </c>
      <c r="L257">
        <v>3</v>
      </c>
      <c r="M257">
        <v>3</v>
      </c>
      <c r="N257" t="s">
        <v>124</v>
      </c>
      <c r="O257" t="s">
        <v>124</v>
      </c>
      <c r="P257" t="s">
        <v>124</v>
      </c>
    </row>
    <row r="258" spans="1:16" x14ac:dyDescent="0.3">
      <c r="A258">
        <v>255</v>
      </c>
      <c r="B258" t="s">
        <v>76</v>
      </c>
      <c r="C258" t="s">
        <v>38</v>
      </c>
      <c r="D258" t="s">
        <v>2</v>
      </c>
      <c r="E258">
        <v>217</v>
      </c>
      <c r="F258">
        <v>36</v>
      </c>
      <c r="G258" s="6">
        <v>45181</v>
      </c>
      <c r="H258">
        <v>7812</v>
      </c>
      <c r="I258" t="s">
        <v>113</v>
      </c>
      <c r="J258">
        <v>9</v>
      </c>
      <c r="K258" t="s">
        <v>126</v>
      </c>
      <c r="L258">
        <v>3</v>
      </c>
      <c r="M258">
        <v>3</v>
      </c>
      <c r="N258" t="s">
        <v>124</v>
      </c>
      <c r="O258" t="s">
        <v>124</v>
      </c>
      <c r="P258" t="s">
        <v>124</v>
      </c>
    </row>
    <row r="259" spans="1:16" x14ac:dyDescent="0.3">
      <c r="A259">
        <v>256</v>
      </c>
      <c r="B259" t="s">
        <v>75</v>
      </c>
      <c r="C259" t="s">
        <v>87</v>
      </c>
      <c r="D259" t="s">
        <v>15</v>
      </c>
      <c r="E259">
        <v>6279</v>
      </c>
      <c r="F259">
        <v>237</v>
      </c>
      <c r="G259" s="6">
        <v>45182</v>
      </c>
      <c r="H259">
        <v>1488123</v>
      </c>
      <c r="I259" t="s">
        <v>114</v>
      </c>
      <c r="J259">
        <v>9</v>
      </c>
      <c r="K259" t="s">
        <v>126</v>
      </c>
      <c r="L259">
        <v>3</v>
      </c>
      <c r="M259">
        <v>3</v>
      </c>
      <c r="N259" t="s">
        <v>124</v>
      </c>
      <c r="O259" t="s">
        <v>124</v>
      </c>
      <c r="P259" t="s">
        <v>124</v>
      </c>
    </row>
    <row r="260" spans="1:16" x14ac:dyDescent="0.3">
      <c r="A260">
        <v>257</v>
      </c>
      <c r="B260" t="s">
        <v>76</v>
      </c>
      <c r="C260" t="s">
        <v>38</v>
      </c>
      <c r="D260" t="s">
        <v>6</v>
      </c>
      <c r="E260">
        <v>4424</v>
      </c>
      <c r="F260">
        <v>201</v>
      </c>
      <c r="G260" s="6">
        <v>45183</v>
      </c>
      <c r="H260">
        <v>889224</v>
      </c>
      <c r="I260" t="s">
        <v>115</v>
      </c>
      <c r="J260">
        <v>9</v>
      </c>
      <c r="K260" t="s">
        <v>126</v>
      </c>
      <c r="L260">
        <v>3</v>
      </c>
      <c r="M260">
        <v>3</v>
      </c>
      <c r="N260" t="s">
        <v>124</v>
      </c>
      <c r="O260" t="s">
        <v>124</v>
      </c>
      <c r="P260" t="s">
        <v>124</v>
      </c>
    </row>
    <row r="261" spans="1:16" x14ac:dyDescent="0.3">
      <c r="A261">
        <v>258</v>
      </c>
      <c r="B261" t="s">
        <v>28</v>
      </c>
      <c r="C261" t="s">
        <v>38</v>
      </c>
      <c r="D261" t="s">
        <v>10</v>
      </c>
      <c r="E261">
        <v>189</v>
      </c>
      <c r="F261">
        <v>48</v>
      </c>
      <c r="G261" s="6">
        <v>45184</v>
      </c>
      <c r="H261">
        <v>9072</v>
      </c>
      <c r="I261" t="s">
        <v>116</v>
      </c>
      <c r="J261">
        <v>9</v>
      </c>
      <c r="K261" t="s">
        <v>126</v>
      </c>
      <c r="L261">
        <v>3</v>
      </c>
      <c r="M261">
        <v>3</v>
      </c>
      <c r="N261" t="s">
        <v>124</v>
      </c>
      <c r="O261" t="s">
        <v>124</v>
      </c>
      <c r="P261" t="s">
        <v>124</v>
      </c>
    </row>
    <row r="262" spans="1:16" x14ac:dyDescent="0.3">
      <c r="A262">
        <v>259</v>
      </c>
      <c r="B262" t="s">
        <v>75</v>
      </c>
      <c r="C262" t="s">
        <v>84</v>
      </c>
      <c r="D262" t="s">
        <v>15</v>
      </c>
      <c r="E262">
        <v>490</v>
      </c>
      <c r="F262">
        <v>84</v>
      </c>
      <c r="G262" s="6">
        <v>45185</v>
      </c>
      <c r="H262">
        <v>41160</v>
      </c>
      <c r="I262" t="s">
        <v>117</v>
      </c>
      <c r="J262">
        <v>9</v>
      </c>
      <c r="K262" t="s">
        <v>126</v>
      </c>
      <c r="L262">
        <v>3</v>
      </c>
      <c r="M262">
        <v>3</v>
      </c>
      <c r="N262" t="s">
        <v>124</v>
      </c>
      <c r="O262" t="s">
        <v>124</v>
      </c>
      <c r="P262" t="s">
        <v>124</v>
      </c>
    </row>
    <row r="263" spans="1:16" x14ac:dyDescent="0.3">
      <c r="A263">
        <v>260</v>
      </c>
      <c r="B263" t="s">
        <v>73</v>
      </c>
      <c r="C263" t="s">
        <v>83</v>
      </c>
      <c r="D263" t="s">
        <v>14</v>
      </c>
      <c r="E263">
        <v>434</v>
      </c>
      <c r="F263">
        <v>87</v>
      </c>
      <c r="G263" s="6">
        <v>45186</v>
      </c>
      <c r="H263">
        <v>37758</v>
      </c>
      <c r="I263" t="s">
        <v>109</v>
      </c>
      <c r="J263">
        <v>9</v>
      </c>
      <c r="K263" t="s">
        <v>126</v>
      </c>
      <c r="L263">
        <v>3</v>
      </c>
      <c r="M263">
        <v>3</v>
      </c>
      <c r="N263" t="s">
        <v>124</v>
      </c>
      <c r="O263" t="s">
        <v>124</v>
      </c>
      <c r="P263" t="s">
        <v>124</v>
      </c>
    </row>
    <row r="264" spans="1:16" x14ac:dyDescent="0.3">
      <c r="A264">
        <v>261</v>
      </c>
      <c r="B264" t="s">
        <v>78</v>
      </c>
      <c r="C264" t="s">
        <v>85</v>
      </c>
      <c r="D264" t="s">
        <v>23</v>
      </c>
      <c r="E264">
        <v>10129</v>
      </c>
      <c r="F264">
        <v>312</v>
      </c>
      <c r="G264" s="6">
        <v>45187</v>
      </c>
      <c r="H264">
        <v>3160248</v>
      </c>
      <c r="I264" t="s">
        <v>112</v>
      </c>
      <c r="J264">
        <v>9</v>
      </c>
      <c r="K264" t="s">
        <v>126</v>
      </c>
      <c r="L264">
        <v>3</v>
      </c>
      <c r="M264">
        <v>3</v>
      </c>
      <c r="N264" t="s">
        <v>124</v>
      </c>
      <c r="O264" t="s">
        <v>124</v>
      </c>
      <c r="P264" t="s">
        <v>124</v>
      </c>
    </row>
    <row r="265" spans="1:16" x14ac:dyDescent="0.3">
      <c r="A265">
        <v>262</v>
      </c>
      <c r="B265" t="s">
        <v>34</v>
      </c>
      <c r="C265" t="s">
        <v>86</v>
      </c>
      <c r="D265" t="s">
        <v>21</v>
      </c>
      <c r="E265">
        <v>1652</v>
      </c>
      <c r="F265">
        <v>102</v>
      </c>
      <c r="G265" s="6">
        <v>45188</v>
      </c>
      <c r="H265">
        <v>168504</v>
      </c>
      <c r="I265" t="s">
        <v>113</v>
      </c>
      <c r="J265">
        <v>9</v>
      </c>
      <c r="K265" t="s">
        <v>126</v>
      </c>
      <c r="L265">
        <v>3</v>
      </c>
      <c r="M265">
        <v>3</v>
      </c>
      <c r="N265" t="s">
        <v>124</v>
      </c>
      <c r="O265" t="s">
        <v>124</v>
      </c>
      <c r="P265" t="s">
        <v>124</v>
      </c>
    </row>
    <row r="266" spans="1:16" x14ac:dyDescent="0.3">
      <c r="A266">
        <v>263</v>
      </c>
      <c r="B266" t="s">
        <v>73</v>
      </c>
      <c r="C266" t="s">
        <v>85</v>
      </c>
      <c r="D266" t="s">
        <v>14</v>
      </c>
      <c r="E266">
        <v>6433</v>
      </c>
      <c r="F266">
        <v>78</v>
      </c>
      <c r="G266" s="6">
        <v>45189</v>
      </c>
      <c r="H266">
        <v>501774</v>
      </c>
      <c r="I266" t="s">
        <v>114</v>
      </c>
      <c r="J266">
        <v>9</v>
      </c>
      <c r="K266" t="s">
        <v>126</v>
      </c>
      <c r="L266">
        <v>3</v>
      </c>
      <c r="M266">
        <v>3</v>
      </c>
      <c r="N266" t="s">
        <v>124</v>
      </c>
      <c r="O266" t="s">
        <v>124</v>
      </c>
      <c r="P266" t="s">
        <v>124</v>
      </c>
    </row>
    <row r="267" spans="1:16" x14ac:dyDescent="0.3">
      <c r="A267">
        <v>264</v>
      </c>
      <c r="B267" t="s">
        <v>34</v>
      </c>
      <c r="C267" t="s">
        <v>87</v>
      </c>
      <c r="D267" t="s">
        <v>16</v>
      </c>
      <c r="E267">
        <v>2212</v>
      </c>
      <c r="F267">
        <v>117</v>
      </c>
      <c r="G267" s="6">
        <v>45190</v>
      </c>
      <c r="H267">
        <v>258804</v>
      </c>
      <c r="I267" t="s">
        <v>115</v>
      </c>
      <c r="J267">
        <v>9</v>
      </c>
      <c r="K267" t="s">
        <v>126</v>
      </c>
      <c r="L267">
        <v>3</v>
      </c>
      <c r="M267">
        <v>3</v>
      </c>
      <c r="N267" t="s">
        <v>124</v>
      </c>
      <c r="O267" t="s">
        <v>124</v>
      </c>
      <c r="P267" t="s">
        <v>124</v>
      </c>
    </row>
    <row r="268" spans="1:16" x14ac:dyDescent="0.3">
      <c r="A268">
        <v>265</v>
      </c>
      <c r="B268" t="s">
        <v>77</v>
      </c>
      <c r="C268" t="s">
        <v>84</v>
      </c>
      <c r="D268" t="s">
        <v>12</v>
      </c>
      <c r="E268">
        <v>609</v>
      </c>
      <c r="F268">
        <v>99</v>
      </c>
      <c r="G268" s="6">
        <v>45191</v>
      </c>
      <c r="H268">
        <v>60291</v>
      </c>
      <c r="I268" t="s">
        <v>116</v>
      </c>
      <c r="J268">
        <v>9</v>
      </c>
      <c r="K268" t="s">
        <v>126</v>
      </c>
      <c r="L268">
        <v>3</v>
      </c>
      <c r="M268">
        <v>3</v>
      </c>
      <c r="N268" t="s">
        <v>124</v>
      </c>
      <c r="O268" t="s">
        <v>124</v>
      </c>
      <c r="P268" t="s">
        <v>124</v>
      </c>
    </row>
    <row r="269" spans="1:16" x14ac:dyDescent="0.3">
      <c r="A269">
        <v>266</v>
      </c>
      <c r="B269" t="s">
        <v>76</v>
      </c>
      <c r="C269" t="s">
        <v>84</v>
      </c>
      <c r="D269" t="s">
        <v>17</v>
      </c>
      <c r="E269">
        <v>1638</v>
      </c>
      <c r="F269">
        <v>48</v>
      </c>
      <c r="G269" s="6">
        <v>45192</v>
      </c>
      <c r="H269">
        <v>78624</v>
      </c>
      <c r="I269" t="s">
        <v>117</v>
      </c>
      <c r="J269">
        <v>9</v>
      </c>
      <c r="K269" t="s">
        <v>126</v>
      </c>
      <c r="L269">
        <v>3</v>
      </c>
      <c r="M269">
        <v>3</v>
      </c>
      <c r="N269" t="s">
        <v>124</v>
      </c>
      <c r="O269" t="s">
        <v>124</v>
      </c>
      <c r="P269" t="s">
        <v>124</v>
      </c>
    </row>
    <row r="270" spans="1:16" x14ac:dyDescent="0.3">
      <c r="A270">
        <v>267</v>
      </c>
      <c r="B270" t="s">
        <v>78</v>
      </c>
      <c r="C270" t="s">
        <v>87</v>
      </c>
      <c r="D270" t="s">
        <v>8</v>
      </c>
      <c r="E270">
        <v>3829</v>
      </c>
      <c r="F270">
        <v>24</v>
      </c>
      <c r="G270" s="6">
        <v>45193</v>
      </c>
      <c r="H270">
        <v>91896</v>
      </c>
      <c r="I270" t="s">
        <v>109</v>
      </c>
      <c r="J270">
        <v>9</v>
      </c>
      <c r="K270" t="s">
        <v>126</v>
      </c>
      <c r="L270">
        <v>3</v>
      </c>
      <c r="M270">
        <v>3</v>
      </c>
      <c r="N270" t="s">
        <v>124</v>
      </c>
      <c r="O270" t="s">
        <v>124</v>
      </c>
      <c r="P270" t="s">
        <v>124</v>
      </c>
    </row>
    <row r="271" spans="1:16" x14ac:dyDescent="0.3">
      <c r="A271">
        <v>268</v>
      </c>
      <c r="B271" t="s">
        <v>76</v>
      </c>
      <c r="C271" t="s">
        <v>86</v>
      </c>
      <c r="D271" t="s">
        <v>8</v>
      </c>
      <c r="E271">
        <v>5775</v>
      </c>
      <c r="F271">
        <v>42</v>
      </c>
      <c r="G271" s="6">
        <v>45194</v>
      </c>
      <c r="H271">
        <v>242550</v>
      </c>
      <c r="I271" t="s">
        <v>112</v>
      </c>
      <c r="J271">
        <v>9</v>
      </c>
      <c r="K271" t="s">
        <v>126</v>
      </c>
      <c r="L271">
        <v>3</v>
      </c>
      <c r="M271">
        <v>3</v>
      </c>
      <c r="N271" t="s">
        <v>124</v>
      </c>
      <c r="O271" t="s">
        <v>124</v>
      </c>
      <c r="P271" t="s">
        <v>124</v>
      </c>
    </row>
    <row r="272" spans="1:16" x14ac:dyDescent="0.3">
      <c r="A272">
        <v>269</v>
      </c>
      <c r="B272" t="s">
        <v>74</v>
      </c>
      <c r="C272" t="s">
        <v>84</v>
      </c>
      <c r="D272" t="s">
        <v>13</v>
      </c>
      <c r="E272">
        <v>1071</v>
      </c>
      <c r="F272">
        <v>270</v>
      </c>
      <c r="G272" s="6">
        <v>45195</v>
      </c>
      <c r="H272">
        <v>289170</v>
      </c>
      <c r="I272" t="s">
        <v>113</v>
      </c>
      <c r="J272">
        <v>9</v>
      </c>
      <c r="K272" t="s">
        <v>126</v>
      </c>
      <c r="L272">
        <v>3</v>
      </c>
      <c r="M272">
        <v>3</v>
      </c>
      <c r="N272" t="s">
        <v>124</v>
      </c>
      <c r="O272" t="s">
        <v>124</v>
      </c>
      <c r="P272" t="s">
        <v>124</v>
      </c>
    </row>
    <row r="273" spans="1:16" x14ac:dyDescent="0.3">
      <c r="A273">
        <v>270</v>
      </c>
      <c r="B273" t="s">
        <v>73</v>
      </c>
      <c r="C273" t="s">
        <v>38</v>
      </c>
      <c r="D273" t="s">
        <v>16</v>
      </c>
      <c r="E273">
        <v>5019</v>
      </c>
      <c r="F273">
        <v>150</v>
      </c>
      <c r="G273" s="6">
        <v>45196</v>
      </c>
      <c r="H273">
        <v>752850</v>
      </c>
      <c r="I273" t="s">
        <v>114</v>
      </c>
      <c r="J273">
        <v>9</v>
      </c>
      <c r="K273" t="s">
        <v>126</v>
      </c>
      <c r="L273">
        <v>3</v>
      </c>
      <c r="M273">
        <v>3</v>
      </c>
      <c r="N273" t="s">
        <v>124</v>
      </c>
      <c r="O273" t="s">
        <v>124</v>
      </c>
      <c r="P273" t="s">
        <v>124</v>
      </c>
    </row>
    <row r="274" spans="1:16" x14ac:dyDescent="0.3">
      <c r="A274">
        <v>271</v>
      </c>
      <c r="B274" t="s">
        <v>28</v>
      </c>
      <c r="C274" t="s">
        <v>83</v>
      </c>
      <c r="D274" t="s">
        <v>8</v>
      </c>
      <c r="E274">
        <v>2863</v>
      </c>
      <c r="F274">
        <v>42</v>
      </c>
      <c r="G274" s="6">
        <v>45197</v>
      </c>
      <c r="H274">
        <v>120246</v>
      </c>
      <c r="I274" t="s">
        <v>115</v>
      </c>
      <c r="J274">
        <v>9</v>
      </c>
      <c r="K274" t="s">
        <v>126</v>
      </c>
      <c r="L274">
        <v>3</v>
      </c>
      <c r="M274">
        <v>3</v>
      </c>
      <c r="N274" t="s">
        <v>124</v>
      </c>
      <c r="O274" t="s">
        <v>124</v>
      </c>
      <c r="P274" t="s">
        <v>124</v>
      </c>
    </row>
    <row r="275" spans="1:16" x14ac:dyDescent="0.3">
      <c r="A275">
        <v>272</v>
      </c>
      <c r="B275" t="s">
        <v>76</v>
      </c>
      <c r="C275" t="s">
        <v>84</v>
      </c>
      <c r="D275" t="s">
        <v>22</v>
      </c>
      <c r="E275">
        <v>1617</v>
      </c>
      <c r="F275">
        <v>126</v>
      </c>
      <c r="G275" s="6">
        <v>45198</v>
      </c>
      <c r="H275">
        <v>203742</v>
      </c>
      <c r="I275" t="s">
        <v>116</v>
      </c>
      <c r="J275">
        <v>9</v>
      </c>
      <c r="K275" t="s">
        <v>126</v>
      </c>
      <c r="L275">
        <v>3</v>
      </c>
      <c r="M275">
        <v>3</v>
      </c>
      <c r="N275" t="s">
        <v>124</v>
      </c>
      <c r="O275" t="s">
        <v>124</v>
      </c>
      <c r="P275" t="s">
        <v>124</v>
      </c>
    </row>
    <row r="276" spans="1:16" x14ac:dyDescent="0.3">
      <c r="A276">
        <v>273</v>
      </c>
      <c r="B276" t="s">
        <v>74</v>
      </c>
      <c r="C276" t="s">
        <v>83</v>
      </c>
      <c r="D276" t="s">
        <v>19</v>
      </c>
      <c r="E276">
        <v>6818</v>
      </c>
      <c r="F276">
        <v>6</v>
      </c>
      <c r="G276" s="6">
        <v>45199</v>
      </c>
      <c r="H276">
        <v>40908</v>
      </c>
      <c r="I276" t="s">
        <v>117</v>
      </c>
      <c r="J276">
        <v>9</v>
      </c>
      <c r="K276" t="s">
        <v>126</v>
      </c>
      <c r="L276">
        <v>3</v>
      </c>
      <c r="M276">
        <v>3</v>
      </c>
      <c r="N276" t="s">
        <v>124</v>
      </c>
      <c r="O276" t="s">
        <v>124</v>
      </c>
      <c r="P276" t="s">
        <v>124</v>
      </c>
    </row>
    <row r="277" spans="1:16" x14ac:dyDescent="0.3">
      <c r="A277">
        <v>274</v>
      </c>
      <c r="B277" t="s">
        <v>34</v>
      </c>
      <c r="C277" t="s">
        <v>84</v>
      </c>
      <c r="D277" t="s">
        <v>8</v>
      </c>
      <c r="E277">
        <v>6657</v>
      </c>
      <c r="F277">
        <v>276</v>
      </c>
      <c r="G277" s="6">
        <v>45200</v>
      </c>
      <c r="H277">
        <v>1837332</v>
      </c>
      <c r="I277" t="s">
        <v>109</v>
      </c>
      <c r="J277">
        <v>10</v>
      </c>
      <c r="K277" t="s">
        <v>127</v>
      </c>
      <c r="L277">
        <v>4</v>
      </c>
      <c r="M277">
        <v>4</v>
      </c>
      <c r="N277" t="s">
        <v>128</v>
      </c>
      <c r="O277" t="s">
        <v>128</v>
      </c>
      <c r="P277" t="s">
        <v>128</v>
      </c>
    </row>
    <row r="278" spans="1:16" x14ac:dyDescent="0.3">
      <c r="A278">
        <v>275</v>
      </c>
      <c r="B278" t="s">
        <v>34</v>
      </c>
      <c r="C278" t="s">
        <v>87</v>
      </c>
      <c r="D278" t="s">
        <v>10</v>
      </c>
      <c r="E278">
        <v>2919</v>
      </c>
      <c r="F278">
        <v>93</v>
      </c>
      <c r="G278" s="6">
        <v>45201</v>
      </c>
      <c r="H278">
        <v>271467</v>
      </c>
      <c r="I278" t="s">
        <v>112</v>
      </c>
      <c r="J278">
        <v>10</v>
      </c>
      <c r="K278" t="s">
        <v>127</v>
      </c>
      <c r="L278">
        <v>4</v>
      </c>
      <c r="M278">
        <v>4</v>
      </c>
      <c r="N278" t="s">
        <v>128</v>
      </c>
      <c r="O278" t="s">
        <v>128</v>
      </c>
      <c r="P278" t="s">
        <v>128</v>
      </c>
    </row>
    <row r="279" spans="1:16" x14ac:dyDescent="0.3">
      <c r="A279">
        <v>276</v>
      </c>
      <c r="B279" t="s">
        <v>28</v>
      </c>
      <c r="C279" t="s">
        <v>38</v>
      </c>
      <c r="D279" t="s">
        <v>24</v>
      </c>
      <c r="E279">
        <v>3094</v>
      </c>
      <c r="F279">
        <v>246</v>
      </c>
      <c r="G279" s="6">
        <v>45202</v>
      </c>
      <c r="H279">
        <v>761124</v>
      </c>
      <c r="I279" t="s">
        <v>113</v>
      </c>
      <c r="J279">
        <v>10</v>
      </c>
      <c r="K279" t="s">
        <v>127</v>
      </c>
      <c r="L279">
        <v>4</v>
      </c>
      <c r="M279">
        <v>4</v>
      </c>
      <c r="N279" t="s">
        <v>128</v>
      </c>
      <c r="O279" t="s">
        <v>128</v>
      </c>
      <c r="P279" t="s">
        <v>128</v>
      </c>
    </row>
    <row r="280" spans="1:16" x14ac:dyDescent="0.3">
      <c r="A280">
        <v>277</v>
      </c>
      <c r="B280" t="s">
        <v>74</v>
      </c>
      <c r="C280" t="s">
        <v>86</v>
      </c>
      <c r="D280" t="s">
        <v>17</v>
      </c>
      <c r="E280">
        <v>2989</v>
      </c>
      <c r="F280">
        <v>3</v>
      </c>
      <c r="G280" s="6">
        <v>45203</v>
      </c>
      <c r="H280">
        <v>8967</v>
      </c>
      <c r="I280" t="s">
        <v>114</v>
      </c>
      <c r="J280">
        <v>10</v>
      </c>
      <c r="K280" t="s">
        <v>127</v>
      </c>
      <c r="L280">
        <v>4</v>
      </c>
      <c r="M280">
        <v>4</v>
      </c>
      <c r="N280" t="s">
        <v>128</v>
      </c>
      <c r="O280" t="s">
        <v>128</v>
      </c>
      <c r="P280" t="s">
        <v>128</v>
      </c>
    </row>
    <row r="281" spans="1:16" x14ac:dyDescent="0.3">
      <c r="A281">
        <v>278</v>
      </c>
      <c r="B281" t="s">
        <v>73</v>
      </c>
      <c r="C281" t="s">
        <v>85</v>
      </c>
      <c r="D281" t="s">
        <v>20</v>
      </c>
      <c r="E281">
        <v>2268</v>
      </c>
      <c r="F281">
        <v>63</v>
      </c>
      <c r="G281" s="6">
        <v>45204</v>
      </c>
      <c r="H281">
        <v>142884</v>
      </c>
      <c r="I281" t="s">
        <v>115</v>
      </c>
      <c r="J281">
        <v>10</v>
      </c>
      <c r="K281" t="s">
        <v>127</v>
      </c>
      <c r="L281">
        <v>4</v>
      </c>
      <c r="M281">
        <v>4</v>
      </c>
      <c r="N281" t="s">
        <v>128</v>
      </c>
      <c r="O281" t="s">
        <v>128</v>
      </c>
      <c r="P281" t="s">
        <v>128</v>
      </c>
    </row>
    <row r="282" spans="1:16" x14ac:dyDescent="0.3">
      <c r="A282">
        <v>279</v>
      </c>
      <c r="B282" t="s">
        <v>75</v>
      </c>
      <c r="C282" t="s">
        <v>84</v>
      </c>
      <c r="D282" t="s">
        <v>24</v>
      </c>
      <c r="E282">
        <v>4753</v>
      </c>
      <c r="F282">
        <v>246</v>
      </c>
      <c r="G282" s="6">
        <v>45205</v>
      </c>
      <c r="H282">
        <v>1169238</v>
      </c>
      <c r="I282" t="s">
        <v>116</v>
      </c>
      <c r="J282">
        <v>10</v>
      </c>
      <c r="K282" t="s">
        <v>127</v>
      </c>
      <c r="L282">
        <v>4</v>
      </c>
      <c r="M282">
        <v>4</v>
      </c>
      <c r="N282" t="s">
        <v>128</v>
      </c>
      <c r="O282" t="s">
        <v>128</v>
      </c>
      <c r="P282" t="s">
        <v>128</v>
      </c>
    </row>
    <row r="283" spans="1:16" x14ac:dyDescent="0.3">
      <c r="A283">
        <v>280</v>
      </c>
      <c r="B283" t="s">
        <v>28</v>
      </c>
      <c r="C283" t="s">
        <v>87</v>
      </c>
      <c r="D283" t="s">
        <v>12</v>
      </c>
      <c r="E283">
        <v>7511</v>
      </c>
      <c r="F283">
        <v>120</v>
      </c>
      <c r="G283" s="6">
        <v>45206</v>
      </c>
      <c r="H283">
        <v>901320</v>
      </c>
      <c r="I283" t="s">
        <v>117</v>
      </c>
      <c r="J283">
        <v>10</v>
      </c>
      <c r="K283" t="s">
        <v>127</v>
      </c>
      <c r="L283">
        <v>4</v>
      </c>
      <c r="M283">
        <v>4</v>
      </c>
      <c r="N283" t="s">
        <v>128</v>
      </c>
      <c r="O283" t="s">
        <v>128</v>
      </c>
      <c r="P283" t="s">
        <v>128</v>
      </c>
    </row>
    <row r="284" spans="1:16" x14ac:dyDescent="0.3">
      <c r="A284">
        <v>281</v>
      </c>
      <c r="B284" t="s">
        <v>28</v>
      </c>
      <c r="C284" t="s">
        <v>85</v>
      </c>
      <c r="D284" t="s">
        <v>24</v>
      </c>
      <c r="E284">
        <v>4326</v>
      </c>
      <c r="F284">
        <v>348</v>
      </c>
      <c r="G284" s="6">
        <v>45207</v>
      </c>
      <c r="H284">
        <v>1505448</v>
      </c>
      <c r="I284" t="s">
        <v>109</v>
      </c>
      <c r="J284">
        <v>10</v>
      </c>
      <c r="K284" t="s">
        <v>127</v>
      </c>
      <c r="L284">
        <v>4</v>
      </c>
      <c r="M284">
        <v>4</v>
      </c>
      <c r="N284" t="s">
        <v>128</v>
      </c>
      <c r="O284" t="s">
        <v>128</v>
      </c>
      <c r="P284" t="s">
        <v>128</v>
      </c>
    </row>
    <row r="285" spans="1:16" x14ac:dyDescent="0.3">
      <c r="A285">
        <v>282</v>
      </c>
      <c r="B285" t="s">
        <v>77</v>
      </c>
      <c r="C285" t="s">
        <v>87</v>
      </c>
      <c r="D285" t="s">
        <v>16</v>
      </c>
      <c r="E285">
        <v>4935</v>
      </c>
      <c r="F285">
        <v>126</v>
      </c>
      <c r="G285" s="6">
        <v>45208</v>
      </c>
      <c r="H285">
        <v>621810</v>
      </c>
      <c r="I285" t="s">
        <v>112</v>
      </c>
      <c r="J285">
        <v>10</v>
      </c>
      <c r="K285" t="s">
        <v>127</v>
      </c>
      <c r="L285">
        <v>4</v>
      </c>
      <c r="M285">
        <v>4</v>
      </c>
      <c r="N285" t="s">
        <v>128</v>
      </c>
      <c r="O285" t="s">
        <v>128</v>
      </c>
      <c r="P285" t="s">
        <v>128</v>
      </c>
    </row>
    <row r="286" spans="1:16" x14ac:dyDescent="0.3">
      <c r="A286">
        <v>283</v>
      </c>
      <c r="B286" t="s">
        <v>74</v>
      </c>
      <c r="C286" t="s">
        <v>84</v>
      </c>
      <c r="D286" t="s">
        <v>23</v>
      </c>
      <c r="E286">
        <v>4781</v>
      </c>
      <c r="F286">
        <v>123</v>
      </c>
      <c r="G286" s="6">
        <v>45209</v>
      </c>
      <c r="H286">
        <v>588063</v>
      </c>
      <c r="I286" t="s">
        <v>113</v>
      </c>
      <c r="J286">
        <v>10</v>
      </c>
      <c r="K286" t="s">
        <v>127</v>
      </c>
      <c r="L286">
        <v>4</v>
      </c>
      <c r="M286">
        <v>4</v>
      </c>
      <c r="N286" t="s">
        <v>128</v>
      </c>
      <c r="O286" t="s">
        <v>128</v>
      </c>
      <c r="P286" t="s">
        <v>128</v>
      </c>
    </row>
    <row r="287" spans="1:16" x14ac:dyDescent="0.3">
      <c r="A287">
        <v>284</v>
      </c>
      <c r="B287" t="s">
        <v>75</v>
      </c>
      <c r="C287" t="s">
        <v>85</v>
      </c>
      <c r="D287" t="s">
        <v>18</v>
      </c>
      <c r="E287">
        <v>7483</v>
      </c>
      <c r="F287">
        <v>45</v>
      </c>
      <c r="G287" s="6">
        <v>45210</v>
      </c>
      <c r="H287">
        <v>336735</v>
      </c>
      <c r="I287" t="s">
        <v>114</v>
      </c>
      <c r="J287">
        <v>10</v>
      </c>
      <c r="K287" t="s">
        <v>127</v>
      </c>
      <c r="L287">
        <v>4</v>
      </c>
      <c r="M287">
        <v>4</v>
      </c>
      <c r="N287" t="s">
        <v>128</v>
      </c>
      <c r="O287" t="s">
        <v>128</v>
      </c>
      <c r="P287" t="s">
        <v>128</v>
      </c>
    </row>
    <row r="288" spans="1:16" x14ac:dyDescent="0.3">
      <c r="A288">
        <v>285</v>
      </c>
      <c r="B288" t="s">
        <v>72</v>
      </c>
      <c r="C288" t="s">
        <v>85</v>
      </c>
      <c r="D288" t="s">
        <v>2</v>
      </c>
      <c r="E288">
        <v>6860</v>
      </c>
      <c r="F288">
        <v>126</v>
      </c>
      <c r="G288" s="6">
        <v>45211</v>
      </c>
      <c r="H288">
        <v>864360</v>
      </c>
      <c r="I288" t="s">
        <v>115</v>
      </c>
      <c r="J288">
        <v>10</v>
      </c>
      <c r="K288" t="s">
        <v>127</v>
      </c>
      <c r="L288">
        <v>4</v>
      </c>
      <c r="M288">
        <v>4</v>
      </c>
      <c r="N288" t="s">
        <v>128</v>
      </c>
      <c r="O288" t="s">
        <v>128</v>
      </c>
      <c r="P288" t="s">
        <v>128</v>
      </c>
    </row>
    <row r="289" spans="1:16" x14ac:dyDescent="0.3">
      <c r="A289">
        <v>286</v>
      </c>
      <c r="B289" t="s">
        <v>76</v>
      </c>
      <c r="C289" t="s">
        <v>83</v>
      </c>
      <c r="D289" t="s">
        <v>22</v>
      </c>
      <c r="E289">
        <v>9002</v>
      </c>
      <c r="F289">
        <v>72</v>
      </c>
      <c r="G289" s="6">
        <v>45212</v>
      </c>
      <c r="H289">
        <v>648144</v>
      </c>
      <c r="I289" t="s">
        <v>116</v>
      </c>
      <c r="J289">
        <v>10</v>
      </c>
      <c r="K289" t="s">
        <v>127</v>
      </c>
      <c r="L289">
        <v>4</v>
      </c>
      <c r="M289">
        <v>4</v>
      </c>
      <c r="N289" t="s">
        <v>128</v>
      </c>
      <c r="O289" t="s">
        <v>128</v>
      </c>
      <c r="P289" t="s">
        <v>128</v>
      </c>
    </row>
    <row r="290" spans="1:16" x14ac:dyDescent="0.3">
      <c r="A290">
        <v>287</v>
      </c>
      <c r="B290" t="s">
        <v>74</v>
      </c>
      <c r="C290" t="s">
        <v>38</v>
      </c>
      <c r="D290" t="s">
        <v>22</v>
      </c>
      <c r="E290">
        <v>1400</v>
      </c>
      <c r="F290">
        <v>135</v>
      </c>
      <c r="G290" s="6">
        <v>45213</v>
      </c>
      <c r="H290">
        <v>189000</v>
      </c>
      <c r="I290" t="s">
        <v>117</v>
      </c>
      <c r="J290">
        <v>10</v>
      </c>
      <c r="K290" t="s">
        <v>127</v>
      </c>
      <c r="L290">
        <v>4</v>
      </c>
      <c r="M290">
        <v>4</v>
      </c>
      <c r="N290" t="s">
        <v>128</v>
      </c>
      <c r="O290" t="s">
        <v>128</v>
      </c>
      <c r="P290" t="s">
        <v>128</v>
      </c>
    </row>
    <row r="291" spans="1:16" x14ac:dyDescent="0.3">
      <c r="A291">
        <v>288</v>
      </c>
      <c r="B291" t="s">
        <v>72</v>
      </c>
      <c r="C291" t="s">
        <v>87</v>
      </c>
      <c r="D291" t="s">
        <v>15</v>
      </c>
      <c r="E291">
        <v>4053</v>
      </c>
      <c r="F291">
        <v>24</v>
      </c>
      <c r="G291" s="6">
        <v>45214</v>
      </c>
      <c r="H291">
        <v>97272</v>
      </c>
      <c r="I291" t="s">
        <v>109</v>
      </c>
      <c r="J291">
        <v>10</v>
      </c>
      <c r="K291" t="s">
        <v>127</v>
      </c>
      <c r="L291">
        <v>4</v>
      </c>
      <c r="M291">
        <v>4</v>
      </c>
      <c r="N291" t="s">
        <v>128</v>
      </c>
      <c r="O291" t="s">
        <v>128</v>
      </c>
      <c r="P291" t="s">
        <v>128</v>
      </c>
    </row>
    <row r="292" spans="1:16" x14ac:dyDescent="0.3">
      <c r="A292">
        <v>289</v>
      </c>
      <c r="B292" t="s">
        <v>78</v>
      </c>
      <c r="C292" t="s">
        <v>38</v>
      </c>
      <c r="D292" t="s">
        <v>24</v>
      </c>
      <c r="E292">
        <v>2149</v>
      </c>
      <c r="F292">
        <v>117</v>
      </c>
      <c r="G292" s="6">
        <v>45215</v>
      </c>
      <c r="H292">
        <v>251433</v>
      </c>
      <c r="I292" t="s">
        <v>112</v>
      </c>
      <c r="J292">
        <v>10</v>
      </c>
      <c r="K292" t="s">
        <v>127</v>
      </c>
      <c r="L292">
        <v>4</v>
      </c>
      <c r="M292">
        <v>4</v>
      </c>
      <c r="N292" t="s">
        <v>128</v>
      </c>
      <c r="O292" t="s">
        <v>128</v>
      </c>
      <c r="P292" t="s">
        <v>128</v>
      </c>
    </row>
    <row r="293" spans="1:16" x14ac:dyDescent="0.3">
      <c r="A293">
        <v>290</v>
      </c>
      <c r="B293" t="s">
        <v>34</v>
      </c>
      <c r="C293" t="s">
        <v>86</v>
      </c>
      <c r="D293" t="s">
        <v>22</v>
      </c>
      <c r="E293">
        <v>3640</v>
      </c>
      <c r="F293">
        <v>51</v>
      </c>
      <c r="G293" s="6">
        <v>45216</v>
      </c>
      <c r="H293">
        <v>185640</v>
      </c>
      <c r="I293" t="s">
        <v>113</v>
      </c>
      <c r="J293">
        <v>10</v>
      </c>
      <c r="K293" t="s">
        <v>127</v>
      </c>
      <c r="L293">
        <v>4</v>
      </c>
      <c r="M293">
        <v>4</v>
      </c>
      <c r="N293" t="s">
        <v>128</v>
      </c>
      <c r="O293" t="s">
        <v>128</v>
      </c>
      <c r="P293" t="s">
        <v>128</v>
      </c>
    </row>
    <row r="294" spans="1:16" x14ac:dyDescent="0.3">
      <c r="A294">
        <v>291</v>
      </c>
      <c r="B294" t="s">
        <v>28</v>
      </c>
      <c r="C294" t="s">
        <v>86</v>
      </c>
      <c r="D294" t="s">
        <v>16</v>
      </c>
      <c r="E294">
        <v>630</v>
      </c>
      <c r="F294">
        <v>36</v>
      </c>
      <c r="G294" s="6">
        <v>45217</v>
      </c>
      <c r="H294">
        <v>22680</v>
      </c>
      <c r="I294" t="s">
        <v>114</v>
      </c>
      <c r="J294">
        <v>10</v>
      </c>
      <c r="K294" t="s">
        <v>127</v>
      </c>
      <c r="L294">
        <v>4</v>
      </c>
      <c r="M294">
        <v>4</v>
      </c>
      <c r="N294" t="s">
        <v>128</v>
      </c>
      <c r="O294" t="s">
        <v>128</v>
      </c>
      <c r="P294" t="s">
        <v>128</v>
      </c>
    </row>
    <row r="295" spans="1:16" x14ac:dyDescent="0.3">
      <c r="A295">
        <v>292</v>
      </c>
      <c r="B295" t="s">
        <v>3</v>
      </c>
      <c r="C295" t="s">
        <v>84</v>
      </c>
      <c r="D295" t="s">
        <v>20</v>
      </c>
      <c r="E295">
        <v>2429</v>
      </c>
      <c r="F295">
        <v>144</v>
      </c>
      <c r="G295" s="6">
        <v>45218</v>
      </c>
      <c r="H295">
        <v>349776</v>
      </c>
      <c r="I295" t="s">
        <v>115</v>
      </c>
      <c r="J295">
        <v>10</v>
      </c>
      <c r="K295" t="s">
        <v>127</v>
      </c>
      <c r="L295">
        <v>4</v>
      </c>
      <c r="M295">
        <v>4</v>
      </c>
      <c r="N295" t="s">
        <v>128</v>
      </c>
      <c r="O295" t="s">
        <v>128</v>
      </c>
      <c r="P295" t="s">
        <v>128</v>
      </c>
    </row>
    <row r="296" spans="1:16" x14ac:dyDescent="0.3">
      <c r="A296">
        <v>293</v>
      </c>
      <c r="B296" t="s">
        <v>3</v>
      </c>
      <c r="C296" t="s">
        <v>38</v>
      </c>
      <c r="D296" t="s">
        <v>18</v>
      </c>
      <c r="E296">
        <v>2142</v>
      </c>
      <c r="F296">
        <v>114</v>
      </c>
      <c r="G296" s="6">
        <v>45219</v>
      </c>
      <c r="H296">
        <v>244188</v>
      </c>
      <c r="I296" t="s">
        <v>116</v>
      </c>
      <c r="J296">
        <v>10</v>
      </c>
      <c r="K296" t="s">
        <v>127</v>
      </c>
      <c r="L296">
        <v>4</v>
      </c>
      <c r="M296">
        <v>4</v>
      </c>
      <c r="N296" t="s">
        <v>128</v>
      </c>
      <c r="O296" t="s">
        <v>128</v>
      </c>
      <c r="P296" t="s">
        <v>128</v>
      </c>
    </row>
    <row r="297" spans="1:16" x14ac:dyDescent="0.3">
      <c r="A297">
        <v>294</v>
      </c>
      <c r="B297" t="s">
        <v>78</v>
      </c>
      <c r="C297" t="s">
        <v>83</v>
      </c>
      <c r="D297" t="s">
        <v>23</v>
      </c>
      <c r="E297">
        <v>6454</v>
      </c>
      <c r="F297">
        <v>54</v>
      </c>
      <c r="G297" s="6">
        <v>45220</v>
      </c>
      <c r="H297">
        <v>348516</v>
      </c>
      <c r="I297" t="s">
        <v>117</v>
      </c>
      <c r="J297">
        <v>10</v>
      </c>
      <c r="K297" t="s">
        <v>127</v>
      </c>
      <c r="L297">
        <v>4</v>
      </c>
      <c r="M297">
        <v>4</v>
      </c>
      <c r="N297" t="s">
        <v>128</v>
      </c>
      <c r="O297" t="s">
        <v>128</v>
      </c>
      <c r="P297" t="s">
        <v>128</v>
      </c>
    </row>
    <row r="298" spans="1:16" x14ac:dyDescent="0.3">
      <c r="A298">
        <v>295</v>
      </c>
      <c r="B298" t="s">
        <v>78</v>
      </c>
      <c r="C298" t="s">
        <v>83</v>
      </c>
      <c r="D298" t="s">
        <v>9</v>
      </c>
      <c r="E298">
        <v>4487</v>
      </c>
      <c r="F298">
        <v>333</v>
      </c>
      <c r="G298" s="6">
        <v>45221</v>
      </c>
      <c r="H298">
        <v>1494171</v>
      </c>
      <c r="I298" t="s">
        <v>109</v>
      </c>
      <c r="J298">
        <v>10</v>
      </c>
      <c r="K298" t="s">
        <v>127</v>
      </c>
      <c r="L298">
        <v>4</v>
      </c>
      <c r="M298">
        <v>4</v>
      </c>
      <c r="N298" t="s">
        <v>128</v>
      </c>
      <c r="O298" t="s">
        <v>128</v>
      </c>
      <c r="P298" t="s">
        <v>128</v>
      </c>
    </row>
    <row r="299" spans="1:16" x14ac:dyDescent="0.3">
      <c r="A299">
        <v>296</v>
      </c>
      <c r="B299" t="s">
        <v>34</v>
      </c>
      <c r="C299" t="s">
        <v>83</v>
      </c>
      <c r="D299" t="s">
        <v>2</v>
      </c>
      <c r="E299">
        <v>938</v>
      </c>
      <c r="F299">
        <v>366</v>
      </c>
      <c r="G299" s="6">
        <v>45222</v>
      </c>
      <c r="H299">
        <v>343308</v>
      </c>
      <c r="I299" t="s">
        <v>112</v>
      </c>
      <c r="J299">
        <v>10</v>
      </c>
      <c r="K299" t="s">
        <v>127</v>
      </c>
      <c r="L299">
        <v>4</v>
      </c>
      <c r="M299">
        <v>4</v>
      </c>
      <c r="N299" t="s">
        <v>128</v>
      </c>
      <c r="O299" t="s">
        <v>128</v>
      </c>
      <c r="P299" t="s">
        <v>128</v>
      </c>
    </row>
    <row r="300" spans="1:16" x14ac:dyDescent="0.3">
      <c r="A300">
        <v>297</v>
      </c>
      <c r="B300" t="s">
        <v>34</v>
      </c>
      <c r="C300" t="s">
        <v>85</v>
      </c>
      <c r="D300" t="s">
        <v>19</v>
      </c>
      <c r="E300">
        <v>8841</v>
      </c>
      <c r="F300">
        <v>303</v>
      </c>
      <c r="G300" s="6">
        <v>45223</v>
      </c>
      <c r="H300">
        <v>2678823</v>
      </c>
      <c r="I300" t="s">
        <v>113</v>
      </c>
      <c r="J300">
        <v>10</v>
      </c>
      <c r="K300" t="s">
        <v>127</v>
      </c>
      <c r="L300">
        <v>4</v>
      </c>
      <c r="M300">
        <v>4</v>
      </c>
      <c r="N300" t="s">
        <v>128</v>
      </c>
      <c r="O300" t="s">
        <v>128</v>
      </c>
      <c r="P300" t="s">
        <v>128</v>
      </c>
    </row>
    <row r="301" spans="1:16" x14ac:dyDescent="0.3">
      <c r="A301">
        <v>298</v>
      </c>
      <c r="B301" t="s">
        <v>28</v>
      </c>
      <c r="C301" t="s">
        <v>86</v>
      </c>
      <c r="D301" t="s">
        <v>26</v>
      </c>
      <c r="E301">
        <v>4018</v>
      </c>
      <c r="F301">
        <v>126</v>
      </c>
      <c r="G301" s="6">
        <v>45224</v>
      </c>
      <c r="H301">
        <v>506268</v>
      </c>
      <c r="I301" t="s">
        <v>114</v>
      </c>
      <c r="J301">
        <v>10</v>
      </c>
      <c r="K301" t="s">
        <v>127</v>
      </c>
      <c r="L301">
        <v>4</v>
      </c>
      <c r="M301">
        <v>4</v>
      </c>
      <c r="N301" t="s">
        <v>128</v>
      </c>
      <c r="O301" t="s">
        <v>128</v>
      </c>
      <c r="P301" t="s">
        <v>128</v>
      </c>
    </row>
    <row r="302" spans="1:16" x14ac:dyDescent="0.3">
      <c r="A302">
        <v>299</v>
      </c>
      <c r="B302" t="s">
        <v>77</v>
      </c>
      <c r="C302" t="s">
        <v>83</v>
      </c>
      <c r="D302" t="s">
        <v>8</v>
      </c>
      <c r="E302">
        <v>714</v>
      </c>
      <c r="F302">
        <v>231</v>
      </c>
      <c r="G302" s="6">
        <v>45225</v>
      </c>
      <c r="H302">
        <v>164934</v>
      </c>
      <c r="I302" t="s">
        <v>115</v>
      </c>
      <c r="J302">
        <v>10</v>
      </c>
      <c r="K302" t="s">
        <v>127</v>
      </c>
      <c r="L302">
        <v>4</v>
      </c>
      <c r="M302">
        <v>4</v>
      </c>
      <c r="N302" t="s">
        <v>128</v>
      </c>
      <c r="O302" t="s">
        <v>128</v>
      </c>
      <c r="P302" t="s">
        <v>128</v>
      </c>
    </row>
    <row r="303" spans="1:16" x14ac:dyDescent="0.3">
      <c r="A303">
        <v>300</v>
      </c>
      <c r="B303" t="s">
        <v>3</v>
      </c>
      <c r="C303" t="s">
        <v>85</v>
      </c>
      <c r="D303" t="s">
        <v>18</v>
      </c>
      <c r="E303">
        <v>3850</v>
      </c>
      <c r="F303">
        <v>102</v>
      </c>
      <c r="G303" s="6">
        <v>45226</v>
      </c>
      <c r="H303">
        <v>392700</v>
      </c>
      <c r="I303" t="s">
        <v>116</v>
      </c>
      <c r="J303">
        <v>10</v>
      </c>
      <c r="K303" t="s">
        <v>127</v>
      </c>
      <c r="L303">
        <v>4</v>
      </c>
      <c r="M303">
        <v>4</v>
      </c>
      <c r="N303" t="s">
        <v>128</v>
      </c>
      <c r="O303" t="s">
        <v>128</v>
      </c>
      <c r="P303" t="s">
        <v>128</v>
      </c>
    </row>
    <row r="304" spans="1:16" x14ac:dyDescent="0.3">
      <c r="A304">
        <v>301</v>
      </c>
      <c r="B304" t="s">
        <v>28</v>
      </c>
      <c r="C304" t="s">
        <v>85</v>
      </c>
      <c r="D304" t="s">
        <v>24</v>
      </c>
      <c r="E304">
        <v>4326</v>
      </c>
      <c r="F304">
        <v>348</v>
      </c>
      <c r="G304" s="6">
        <v>45227</v>
      </c>
      <c r="H304">
        <v>1505448</v>
      </c>
      <c r="I304" t="s">
        <v>117</v>
      </c>
      <c r="J304">
        <v>10</v>
      </c>
      <c r="K304" t="s">
        <v>127</v>
      </c>
      <c r="L304">
        <v>4</v>
      </c>
      <c r="M304">
        <v>4</v>
      </c>
      <c r="N304" t="s">
        <v>128</v>
      </c>
      <c r="O304" t="s">
        <v>128</v>
      </c>
      <c r="P304" t="s">
        <v>128</v>
      </c>
    </row>
    <row r="305" spans="1:16" x14ac:dyDescent="0.3">
      <c r="A305">
        <v>302</v>
      </c>
      <c r="B305" t="s">
        <v>77</v>
      </c>
      <c r="C305" t="s">
        <v>87</v>
      </c>
      <c r="D305" t="s">
        <v>16</v>
      </c>
      <c r="E305">
        <v>4935</v>
      </c>
      <c r="F305">
        <v>126</v>
      </c>
      <c r="G305" s="6">
        <v>45228</v>
      </c>
      <c r="H305">
        <v>621810</v>
      </c>
      <c r="I305" t="s">
        <v>109</v>
      </c>
      <c r="J305">
        <v>10</v>
      </c>
      <c r="K305" t="s">
        <v>127</v>
      </c>
      <c r="L305">
        <v>4</v>
      </c>
      <c r="M305">
        <v>4</v>
      </c>
      <c r="N305" t="s">
        <v>128</v>
      </c>
      <c r="O305" t="s">
        <v>128</v>
      </c>
      <c r="P305" t="s">
        <v>128</v>
      </c>
    </row>
    <row r="306" spans="1:16" x14ac:dyDescent="0.3">
      <c r="A306">
        <v>303</v>
      </c>
      <c r="B306" t="s">
        <v>74</v>
      </c>
      <c r="C306" t="s">
        <v>84</v>
      </c>
      <c r="D306" t="s">
        <v>23</v>
      </c>
      <c r="E306">
        <v>4781</v>
      </c>
      <c r="F306">
        <v>123</v>
      </c>
      <c r="G306" s="6">
        <v>45229</v>
      </c>
      <c r="H306">
        <v>588063</v>
      </c>
      <c r="I306" t="s">
        <v>112</v>
      </c>
      <c r="J306">
        <v>10</v>
      </c>
      <c r="K306" t="s">
        <v>127</v>
      </c>
      <c r="L306">
        <v>4</v>
      </c>
      <c r="M306">
        <v>4</v>
      </c>
      <c r="N306" t="s">
        <v>128</v>
      </c>
      <c r="O306" t="s">
        <v>128</v>
      </c>
      <c r="P306" t="s">
        <v>128</v>
      </c>
    </row>
    <row r="307" spans="1:16" x14ac:dyDescent="0.3">
      <c r="A307">
        <v>304</v>
      </c>
      <c r="B307" t="s">
        <v>75</v>
      </c>
      <c r="C307" t="s">
        <v>85</v>
      </c>
      <c r="D307" t="s">
        <v>18</v>
      </c>
      <c r="E307">
        <v>7483</v>
      </c>
      <c r="F307">
        <v>45</v>
      </c>
      <c r="G307" s="6">
        <v>45230</v>
      </c>
      <c r="H307">
        <v>336735</v>
      </c>
      <c r="I307" t="s">
        <v>113</v>
      </c>
      <c r="J307">
        <v>10</v>
      </c>
      <c r="K307" t="s">
        <v>127</v>
      </c>
      <c r="L307">
        <v>4</v>
      </c>
      <c r="M307">
        <v>4</v>
      </c>
      <c r="N307" t="s">
        <v>128</v>
      </c>
      <c r="O307" t="s">
        <v>128</v>
      </c>
      <c r="P307" t="s">
        <v>128</v>
      </c>
    </row>
    <row r="308" spans="1:16" x14ac:dyDescent="0.3">
      <c r="A308">
        <v>305</v>
      </c>
      <c r="B308" t="s">
        <v>72</v>
      </c>
      <c r="C308" t="s">
        <v>85</v>
      </c>
      <c r="D308" t="s">
        <v>2</v>
      </c>
      <c r="E308">
        <v>6860</v>
      </c>
      <c r="F308">
        <v>126</v>
      </c>
      <c r="G308" s="6">
        <v>45231</v>
      </c>
      <c r="H308">
        <v>864360</v>
      </c>
      <c r="I308" t="s">
        <v>114</v>
      </c>
      <c r="J308">
        <v>11</v>
      </c>
      <c r="K308" t="s">
        <v>129</v>
      </c>
      <c r="L308">
        <v>4</v>
      </c>
      <c r="M308">
        <v>4</v>
      </c>
      <c r="N308" t="s">
        <v>128</v>
      </c>
      <c r="O308" t="s">
        <v>128</v>
      </c>
      <c r="P308" t="s">
        <v>128</v>
      </c>
    </row>
    <row r="309" spans="1:16" x14ac:dyDescent="0.3">
      <c r="A309">
        <v>306</v>
      </c>
      <c r="B309" t="s">
        <v>28</v>
      </c>
      <c r="C309" t="s">
        <v>85</v>
      </c>
      <c r="D309" t="s">
        <v>24</v>
      </c>
      <c r="E309">
        <v>4326</v>
      </c>
      <c r="F309">
        <v>348</v>
      </c>
      <c r="G309" s="6">
        <v>45232</v>
      </c>
      <c r="H309">
        <v>1505448</v>
      </c>
      <c r="I309" t="s">
        <v>115</v>
      </c>
      <c r="J309">
        <v>11</v>
      </c>
      <c r="K309" t="s">
        <v>129</v>
      </c>
      <c r="L309">
        <v>4</v>
      </c>
      <c r="M309">
        <v>4</v>
      </c>
      <c r="N309" t="s">
        <v>128</v>
      </c>
      <c r="O309" t="s">
        <v>128</v>
      </c>
      <c r="P309" t="s">
        <v>128</v>
      </c>
    </row>
    <row r="310" spans="1:16" x14ac:dyDescent="0.3">
      <c r="A310">
        <v>307</v>
      </c>
      <c r="B310" t="s">
        <v>77</v>
      </c>
      <c r="C310" t="s">
        <v>87</v>
      </c>
      <c r="D310" t="s">
        <v>16</v>
      </c>
      <c r="E310">
        <v>4935</v>
      </c>
      <c r="F310">
        <v>126</v>
      </c>
      <c r="G310" s="6">
        <v>45233</v>
      </c>
      <c r="H310">
        <v>621810</v>
      </c>
      <c r="I310" t="s">
        <v>116</v>
      </c>
      <c r="J310">
        <v>11</v>
      </c>
      <c r="K310" t="s">
        <v>129</v>
      </c>
      <c r="L310">
        <v>4</v>
      </c>
      <c r="M310">
        <v>4</v>
      </c>
      <c r="N310" t="s">
        <v>128</v>
      </c>
      <c r="O310" t="s">
        <v>128</v>
      </c>
      <c r="P310" t="s">
        <v>128</v>
      </c>
    </row>
    <row r="311" spans="1:16" x14ac:dyDescent="0.3">
      <c r="A311">
        <v>308</v>
      </c>
      <c r="B311" t="s">
        <v>74</v>
      </c>
      <c r="C311" t="s">
        <v>84</v>
      </c>
      <c r="D311" t="s">
        <v>23</v>
      </c>
      <c r="E311">
        <v>4781</v>
      </c>
      <c r="F311">
        <v>123</v>
      </c>
      <c r="G311" s="6">
        <v>45234</v>
      </c>
      <c r="H311">
        <v>588063</v>
      </c>
      <c r="I311" t="s">
        <v>117</v>
      </c>
      <c r="J311">
        <v>11</v>
      </c>
      <c r="K311" t="s">
        <v>129</v>
      </c>
      <c r="L311">
        <v>4</v>
      </c>
      <c r="M311">
        <v>4</v>
      </c>
      <c r="N311" t="s">
        <v>128</v>
      </c>
      <c r="O311" t="s">
        <v>128</v>
      </c>
      <c r="P311" t="s">
        <v>128</v>
      </c>
    </row>
    <row r="312" spans="1:16" x14ac:dyDescent="0.3">
      <c r="A312">
        <v>309</v>
      </c>
      <c r="B312" t="s">
        <v>75</v>
      </c>
      <c r="C312" t="s">
        <v>85</v>
      </c>
      <c r="D312" t="s">
        <v>18</v>
      </c>
      <c r="E312">
        <v>7483</v>
      </c>
      <c r="F312">
        <v>45</v>
      </c>
      <c r="G312" s="6">
        <v>45235</v>
      </c>
      <c r="H312">
        <v>336735</v>
      </c>
      <c r="I312" t="s">
        <v>109</v>
      </c>
      <c r="J312">
        <v>11</v>
      </c>
      <c r="K312" t="s">
        <v>129</v>
      </c>
      <c r="L312">
        <v>4</v>
      </c>
      <c r="M312">
        <v>4</v>
      </c>
      <c r="N312" t="s">
        <v>128</v>
      </c>
      <c r="O312" t="s">
        <v>128</v>
      </c>
      <c r="P312" t="s">
        <v>128</v>
      </c>
    </row>
    <row r="313" spans="1:16" x14ac:dyDescent="0.3">
      <c r="A313">
        <v>310</v>
      </c>
      <c r="B313" t="s">
        <v>72</v>
      </c>
      <c r="C313" t="s">
        <v>85</v>
      </c>
      <c r="D313" t="s">
        <v>2</v>
      </c>
      <c r="E313">
        <v>6860</v>
      </c>
      <c r="F313">
        <v>126</v>
      </c>
      <c r="G313" s="6">
        <v>45236</v>
      </c>
      <c r="H313">
        <v>864360</v>
      </c>
      <c r="I313" t="s">
        <v>112</v>
      </c>
      <c r="J313">
        <v>11</v>
      </c>
      <c r="K313" t="s">
        <v>129</v>
      </c>
      <c r="L313">
        <v>4</v>
      </c>
      <c r="M313">
        <v>4</v>
      </c>
      <c r="N313" t="s">
        <v>128</v>
      </c>
      <c r="O313" t="s">
        <v>128</v>
      </c>
      <c r="P313" t="s">
        <v>128</v>
      </c>
    </row>
    <row r="314" spans="1:16" x14ac:dyDescent="0.3">
      <c r="A314">
        <v>311</v>
      </c>
      <c r="B314" t="s">
        <v>28</v>
      </c>
      <c r="C314" t="s">
        <v>85</v>
      </c>
      <c r="D314" t="s">
        <v>24</v>
      </c>
      <c r="E314">
        <v>4326</v>
      </c>
      <c r="F314">
        <v>348</v>
      </c>
      <c r="G314" s="6">
        <v>45237</v>
      </c>
      <c r="H314">
        <v>1505448</v>
      </c>
      <c r="I314" t="s">
        <v>113</v>
      </c>
      <c r="J314">
        <v>11</v>
      </c>
      <c r="K314" t="s">
        <v>129</v>
      </c>
      <c r="L314">
        <v>4</v>
      </c>
      <c r="M314">
        <v>4</v>
      </c>
      <c r="N314" t="s">
        <v>128</v>
      </c>
      <c r="O314" t="s">
        <v>128</v>
      </c>
      <c r="P314" t="s">
        <v>128</v>
      </c>
    </row>
    <row r="315" spans="1:16" x14ac:dyDescent="0.3">
      <c r="A315">
        <v>312</v>
      </c>
      <c r="B315" t="s">
        <v>77</v>
      </c>
      <c r="C315" t="s">
        <v>87</v>
      </c>
      <c r="D315" t="s">
        <v>16</v>
      </c>
      <c r="E315">
        <v>4935</v>
      </c>
      <c r="F315">
        <v>126</v>
      </c>
      <c r="G315" s="6">
        <v>45238</v>
      </c>
      <c r="H315">
        <v>621810</v>
      </c>
      <c r="I315" t="s">
        <v>114</v>
      </c>
      <c r="J315">
        <v>11</v>
      </c>
      <c r="K315" t="s">
        <v>129</v>
      </c>
      <c r="L315">
        <v>4</v>
      </c>
      <c r="M315">
        <v>4</v>
      </c>
      <c r="N315" t="s">
        <v>128</v>
      </c>
      <c r="O315" t="s">
        <v>128</v>
      </c>
      <c r="P315" t="s">
        <v>128</v>
      </c>
    </row>
    <row r="316" spans="1:16" x14ac:dyDescent="0.3">
      <c r="A316">
        <v>313</v>
      </c>
      <c r="B316" t="s">
        <v>74</v>
      </c>
      <c r="C316" t="s">
        <v>84</v>
      </c>
      <c r="D316" t="s">
        <v>23</v>
      </c>
      <c r="E316">
        <v>4781</v>
      </c>
      <c r="F316">
        <v>123</v>
      </c>
      <c r="G316" s="6">
        <v>45239</v>
      </c>
      <c r="H316">
        <v>588063</v>
      </c>
      <c r="I316" t="s">
        <v>115</v>
      </c>
      <c r="J316">
        <v>11</v>
      </c>
      <c r="K316" t="s">
        <v>129</v>
      </c>
      <c r="L316">
        <v>4</v>
      </c>
      <c r="M316">
        <v>4</v>
      </c>
      <c r="N316" t="s">
        <v>128</v>
      </c>
      <c r="O316" t="s">
        <v>128</v>
      </c>
      <c r="P316" t="s">
        <v>128</v>
      </c>
    </row>
    <row r="317" spans="1:16" x14ac:dyDescent="0.3">
      <c r="A317">
        <v>314</v>
      </c>
      <c r="B317" t="s">
        <v>75</v>
      </c>
      <c r="C317" t="s">
        <v>85</v>
      </c>
      <c r="D317" t="s">
        <v>18</v>
      </c>
      <c r="E317">
        <v>7483</v>
      </c>
      <c r="F317">
        <v>45</v>
      </c>
      <c r="G317" s="6">
        <v>45240</v>
      </c>
      <c r="H317">
        <v>336735</v>
      </c>
      <c r="I317" t="s">
        <v>116</v>
      </c>
      <c r="J317">
        <v>11</v>
      </c>
      <c r="K317" t="s">
        <v>129</v>
      </c>
      <c r="L317">
        <v>4</v>
      </c>
      <c r="M317">
        <v>4</v>
      </c>
      <c r="N317" t="s">
        <v>128</v>
      </c>
      <c r="O317" t="s">
        <v>128</v>
      </c>
      <c r="P317" t="s">
        <v>128</v>
      </c>
    </row>
    <row r="318" spans="1:16" x14ac:dyDescent="0.3">
      <c r="A318">
        <v>315</v>
      </c>
      <c r="B318" t="s">
        <v>72</v>
      </c>
      <c r="C318" t="s">
        <v>85</v>
      </c>
      <c r="D318" t="s">
        <v>2</v>
      </c>
      <c r="E318">
        <v>6860</v>
      </c>
      <c r="F318">
        <v>126</v>
      </c>
      <c r="G318" s="6">
        <v>45241</v>
      </c>
      <c r="H318">
        <v>864360</v>
      </c>
      <c r="I318" t="s">
        <v>117</v>
      </c>
      <c r="J318">
        <v>11</v>
      </c>
      <c r="K318" t="s">
        <v>129</v>
      </c>
      <c r="L318">
        <v>4</v>
      </c>
      <c r="M318">
        <v>4</v>
      </c>
      <c r="N318" t="s">
        <v>128</v>
      </c>
      <c r="O318" t="s">
        <v>128</v>
      </c>
      <c r="P318" t="s">
        <v>128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E4:K340"/>
  <sheetViews>
    <sheetView topLeftCell="B1" zoomScale="130" zoomScaleNormal="130" workbookViewId="0">
      <selection activeCell="H11" sqref="H11"/>
    </sheetView>
  </sheetViews>
  <sheetFormatPr defaultRowHeight="14.4" x14ac:dyDescent="0.3"/>
  <cols>
    <col min="1" max="1" width="2.44140625" customWidth="1"/>
    <col min="2" max="2" width="4.88671875" customWidth="1"/>
    <col min="3" max="3" width="9.77734375" customWidth="1"/>
    <col min="4" max="4" width="11.44140625" bestFit="1" customWidth="1"/>
    <col min="5" max="5" width="8.109375" bestFit="1" customWidth="1"/>
    <col min="6" max="6" width="21.77734375" bestFit="1" customWidth="1"/>
    <col min="7" max="7" width="10.33203125" bestFit="1" customWidth="1"/>
    <col min="8" max="8" width="20.6640625" bestFit="1" customWidth="1"/>
    <col min="9" max="9" width="7.109375" bestFit="1" customWidth="1"/>
    <col min="10" max="10" width="5" bestFit="1" customWidth="1"/>
    <col min="11" max="11" width="10.109375" bestFit="1" customWidth="1"/>
  </cols>
  <sheetData>
    <row r="4" spans="5:11" x14ac:dyDescent="0.3">
      <c r="E4" t="s">
        <v>47</v>
      </c>
      <c r="F4" t="s">
        <v>4</v>
      </c>
      <c r="G4" t="s">
        <v>5</v>
      </c>
      <c r="H4" t="s">
        <v>0</v>
      </c>
      <c r="I4" t="s">
        <v>1</v>
      </c>
      <c r="J4" t="s">
        <v>27</v>
      </c>
      <c r="K4" t="s">
        <v>46</v>
      </c>
    </row>
    <row r="5" spans="5:11" x14ac:dyDescent="0.3">
      <c r="E5">
        <v>1</v>
      </c>
      <c r="F5" t="s">
        <v>36</v>
      </c>
      <c r="G5" t="s">
        <v>40</v>
      </c>
      <c r="H5" t="s">
        <v>23</v>
      </c>
      <c r="I5">
        <v>1624</v>
      </c>
      <c r="J5">
        <v>114</v>
      </c>
      <c r="K5" s="4">
        <v>44927</v>
      </c>
    </row>
    <row r="6" spans="5:11" x14ac:dyDescent="0.3">
      <c r="E6">
        <v>2</v>
      </c>
      <c r="F6" t="s">
        <v>29</v>
      </c>
      <c r="G6" t="s">
        <v>45</v>
      </c>
      <c r="H6" t="s">
        <v>25</v>
      </c>
      <c r="I6">
        <v>6706</v>
      </c>
      <c r="J6">
        <v>459</v>
      </c>
      <c r="K6" s="4">
        <v>44928</v>
      </c>
    </row>
    <row r="7" spans="5:11" x14ac:dyDescent="0.3">
      <c r="E7">
        <v>3</v>
      </c>
      <c r="F7" t="s">
        <v>3</v>
      </c>
      <c r="G7" t="s">
        <v>45</v>
      </c>
      <c r="H7" t="s">
        <v>2</v>
      </c>
      <c r="I7">
        <v>959</v>
      </c>
      <c r="J7">
        <v>147</v>
      </c>
      <c r="K7" s="4">
        <v>44929</v>
      </c>
    </row>
    <row r="8" spans="5:11" x14ac:dyDescent="0.3">
      <c r="E8">
        <v>4</v>
      </c>
      <c r="F8" t="s">
        <v>30</v>
      </c>
      <c r="G8" t="s">
        <v>38</v>
      </c>
      <c r="H8" t="s">
        <v>11</v>
      </c>
      <c r="I8">
        <v>9632</v>
      </c>
      <c r="J8">
        <v>288</v>
      </c>
      <c r="K8" s="4">
        <v>44930</v>
      </c>
    </row>
    <row r="9" spans="5:11" x14ac:dyDescent="0.3">
      <c r="E9">
        <v>5</v>
      </c>
      <c r="F9" t="s">
        <v>32</v>
      </c>
      <c r="G9" t="s">
        <v>43</v>
      </c>
      <c r="H9" t="s">
        <v>18</v>
      </c>
      <c r="I9">
        <v>2100</v>
      </c>
      <c r="J9">
        <v>414</v>
      </c>
      <c r="K9" s="4">
        <v>44931</v>
      </c>
    </row>
    <row r="10" spans="5:11" x14ac:dyDescent="0.3">
      <c r="E10">
        <v>6</v>
      </c>
      <c r="F10" t="s">
        <v>36</v>
      </c>
      <c r="G10" t="s">
        <v>45</v>
      </c>
      <c r="H10" t="s">
        <v>26</v>
      </c>
      <c r="I10">
        <v>8869</v>
      </c>
      <c r="J10">
        <v>432</v>
      </c>
      <c r="K10" s="4">
        <v>44932</v>
      </c>
    </row>
    <row r="11" spans="5:11" x14ac:dyDescent="0.3">
      <c r="E11">
        <v>7</v>
      </c>
      <c r="F11" t="s">
        <v>32</v>
      </c>
      <c r="G11" t="s">
        <v>37</v>
      </c>
      <c r="H11" t="s">
        <v>24</v>
      </c>
      <c r="I11">
        <v>2681</v>
      </c>
      <c r="J11">
        <v>54</v>
      </c>
      <c r="K11" s="4">
        <v>44933</v>
      </c>
    </row>
    <row r="12" spans="5:11" x14ac:dyDescent="0.3">
      <c r="E12">
        <v>8</v>
      </c>
      <c r="F12" t="s">
        <v>29</v>
      </c>
      <c r="G12" t="s">
        <v>45</v>
      </c>
      <c r="H12" t="s">
        <v>15</v>
      </c>
      <c r="I12">
        <v>5012</v>
      </c>
      <c r="J12">
        <v>210</v>
      </c>
      <c r="K12" s="4">
        <v>44934</v>
      </c>
    </row>
    <row r="13" spans="5:11" x14ac:dyDescent="0.3">
      <c r="E13">
        <v>9</v>
      </c>
      <c r="F13" t="s">
        <v>31</v>
      </c>
      <c r="G13" t="s">
        <v>37</v>
      </c>
      <c r="H13" t="s">
        <v>7</v>
      </c>
      <c r="I13">
        <v>1281</v>
      </c>
      <c r="J13">
        <v>75</v>
      </c>
      <c r="K13" s="4">
        <v>44935</v>
      </c>
    </row>
    <row r="14" spans="5:11" x14ac:dyDescent="0.3">
      <c r="E14">
        <v>10</v>
      </c>
      <c r="F14" t="s">
        <v>33</v>
      </c>
      <c r="G14" t="s">
        <v>41</v>
      </c>
      <c r="H14" t="s">
        <v>7</v>
      </c>
      <c r="I14">
        <v>4991</v>
      </c>
      <c r="J14">
        <v>12</v>
      </c>
      <c r="K14" s="4">
        <v>44936</v>
      </c>
    </row>
    <row r="15" spans="5:11" x14ac:dyDescent="0.3">
      <c r="E15">
        <v>11</v>
      </c>
      <c r="F15" t="s">
        <v>28</v>
      </c>
      <c r="G15" t="s">
        <v>44</v>
      </c>
      <c r="H15" t="s">
        <v>18</v>
      </c>
      <c r="I15">
        <v>1785</v>
      </c>
      <c r="J15">
        <v>462</v>
      </c>
      <c r="K15" s="4">
        <v>44937</v>
      </c>
    </row>
    <row r="16" spans="5:11" x14ac:dyDescent="0.3">
      <c r="E16">
        <v>12</v>
      </c>
      <c r="F16" t="s">
        <v>34</v>
      </c>
      <c r="G16" t="s">
        <v>42</v>
      </c>
      <c r="H16" t="s">
        <v>10</v>
      </c>
      <c r="I16">
        <v>3983</v>
      </c>
      <c r="J16">
        <v>144</v>
      </c>
      <c r="K16" s="4">
        <v>44938</v>
      </c>
    </row>
    <row r="17" spans="5:11" x14ac:dyDescent="0.3">
      <c r="E17">
        <v>13</v>
      </c>
      <c r="F17" t="s">
        <v>3</v>
      </c>
      <c r="G17" t="s">
        <v>37</v>
      </c>
      <c r="H17" t="s">
        <v>9</v>
      </c>
      <c r="I17">
        <v>2646</v>
      </c>
      <c r="J17">
        <v>120</v>
      </c>
      <c r="K17" s="4">
        <v>44939</v>
      </c>
    </row>
    <row r="18" spans="5:11" x14ac:dyDescent="0.3">
      <c r="E18">
        <v>14</v>
      </c>
      <c r="F18" t="s">
        <v>28</v>
      </c>
      <c r="G18" t="s">
        <v>39</v>
      </c>
      <c r="H18" t="s">
        <v>6</v>
      </c>
      <c r="I18">
        <v>252</v>
      </c>
      <c r="J18">
        <v>54</v>
      </c>
      <c r="K18" s="4">
        <v>44940</v>
      </c>
    </row>
    <row r="19" spans="5:11" x14ac:dyDescent="0.3">
      <c r="E19">
        <v>15</v>
      </c>
      <c r="F19" t="s">
        <v>34</v>
      </c>
      <c r="G19" t="s">
        <v>45</v>
      </c>
      <c r="H19" t="s">
        <v>18</v>
      </c>
      <c r="I19">
        <v>2464</v>
      </c>
      <c r="J19">
        <v>234</v>
      </c>
      <c r="K19" s="4">
        <v>44941</v>
      </c>
    </row>
    <row r="20" spans="5:11" x14ac:dyDescent="0.3">
      <c r="E20">
        <v>16</v>
      </c>
      <c r="F20" t="s">
        <v>34</v>
      </c>
      <c r="G20" t="s">
        <v>45</v>
      </c>
      <c r="H20" t="s">
        <v>22</v>
      </c>
      <c r="I20">
        <v>2114</v>
      </c>
      <c r="J20">
        <v>66</v>
      </c>
      <c r="K20" s="4">
        <v>44942</v>
      </c>
    </row>
    <row r="21" spans="5:11" x14ac:dyDescent="0.3">
      <c r="E21">
        <v>17</v>
      </c>
      <c r="F21" t="s">
        <v>32</v>
      </c>
      <c r="G21" t="s">
        <v>40</v>
      </c>
      <c r="H21" t="s">
        <v>24</v>
      </c>
      <c r="I21">
        <v>7693</v>
      </c>
      <c r="J21">
        <v>87</v>
      </c>
      <c r="K21" s="4">
        <v>44943</v>
      </c>
    </row>
    <row r="22" spans="5:11" x14ac:dyDescent="0.3">
      <c r="E22">
        <v>18</v>
      </c>
      <c r="F22" t="s">
        <v>33</v>
      </c>
      <c r="G22" t="s">
        <v>39</v>
      </c>
      <c r="H22" t="s">
        <v>13</v>
      </c>
      <c r="I22">
        <v>15610</v>
      </c>
      <c r="J22">
        <v>339</v>
      </c>
      <c r="K22" s="4">
        <v>44944</v>
      </c>
    </row>
    <row r="23" spans="5:11" x14ac:dyDescent="0.3">
      <c r="E23">
        <v>19</v>
      </c>
      <c r="F23" t="s">
        <v>30</v>
      </c>
      <c r="G23" t="s">
        <v>39</v>
      </c>
      <c r="H23" t="s">
        <v>15</v>
      </c>
      <c r="I23">
        <v>336</v>
      </c>
      <c r="J23">
        <v>144</v>
      </c>
      <c r="K23" s="4">
        <v>44945</v>
      </c>
    </row>
    <row r="24" spans="5:11" x14ac:dyDescent="0.3">
      <c r="E24">
        <v>20</v>
      </c>
      <c r="F24" t="s">
        <v>28</v>
      </c>
      <c r="G24" t="s">
        <v>44</v>
      </c>
      <c r="H24" t="s">
        <v>13</v>
      </c>
      <c r="I24">
        <v>9443</v>
      </c>
      <c r="J24">
        <v>162</v>
      </c>
      <c r="K24" s="4">
        <v>44946</v>
      </c>
    </row>
    <row r="25" spans="5:11" x14ac:dyDescent="0.3">
      <c r="E25">
        <v>21</v>
      </c>
      <c r="F25" t="s">
        <v>3</v>
      </c>
      <c r="G25" t="s">
        <v>39</v>
      </c>
      <c r="H25" t="s">
        <v>16</v>
      </c>
      <c r="I25">
        <v>8155</v>
      </c>
      <c r="J25">
        <v>90</v>
      </c>
      <c r="K25" s="4">
        <v>44947</v>
      </c>
    </row>
    <row r="26" spans="5:11" x14ac:dyDescent="0.3">
      <c r="E26">
        <v>22</v>
      </c>
      <c r="F26" t="s">
        <v>29</v>
      </c>
      <c r="G26" t="s">
        <v>37</v>
      </c>
      <c r="H26" t="s">
        <v>16</v>
      </c>
      <c r="I26">
        <v>1701</v>
      </c>
      <c r="J26">
        <v>234</v>
      </c>
      <c r="K26" s="4">
        <v>44948</v>
      </c>
    </row>
    <row r="27" spans="5:11" x14ac:dyDescent="0.3">
      <c r="E27">
        <v>23</v>
      </c>
      <c r="F27" t="s">
        <v>35</v>
      </c>
      <c r="G27" t="s">
        <v>37</v>
      </c>
      <c r="H27" t="s">
        <v>15</v>
      </c>
      <c r="I27">
        <v>2205</v>
      </c>
      <c r="J27">
        <v>141</v>
      </c>
      <c r="K27" s="4">
        <v>44949</v>
      </c>
    </row>
    <row r="28" spans="5:11" x14ac:dyDescent="0.3">
      <c r="E28">
        <v>24</v>
      </c>
      <c r="F28" t="s">
        <v>29</v>
      </c>
      <c r="G28" t="s">
        <v>40</v>
      </c>
      <c r="H28" t="s">
        <v>12</v>
      </c>
      <c r="I28">
        <v>1771</v>
      </c>
      <c r="J28">
        <v>204</v>
      </c>
      <c r="K28" s="4">
        <v>44950</v>
      </c>
    </row>
    <row r="29" spans="5:11" x14ac:dyDescent="0.3">
      <c r="E29">
        <v>25</v>
      </c>
      <c r="F29" t="s">
        <v>30</v>
      </c>
      <c r="G29" t="s">
        <v>45</v>
      </c>
      <c r="H29" t="s">
        <v>8</v>
      </c>
      <c r="I29">
        <v>2114</v>
      </c>
      <c r="J29">
        <v>186</v>
      </c>
      <c r="K29" s="4">
        <v>44951</v>
      </c>
    </row>
    <row r="30" spans="5:11" x14ac:dyDescent="0.3">
      <c r="E30">
        <v>26</v>
      </c>
      <c r="F30" t="s">
        <v>30</v>
      </c>
      <c r="G30" t="s">
        <v>38</v>
      </c>
      <c r="H30" t="s">
        <v>6</v>
      </c>
      <c r="I30">
        <v>10311</v>
      </c>
      <c r="J30">
        <v>231</v>
      </c>
      <c r="K30" s="4">
        <v>44952</v>
      </c>
    </row>
    <row r="31" spans="5:11" x14ac:dyDescent="0.3">
      <c r="E31">
        <v>27</v>
      </c>
      <c r="F31" t="s">
        <v>34</v>
      </c>
      <c r="G31" t="s">
        <v>44</v>
      </c>
      <c r="H31" t="s">
        <v>9</v>
      </c>
      <c r="I31">
        <v>21</v>
      </c>
      <c r="J31">
        <v>168</v>
      </c>
      <c r="K31" s="4">
        <v>44953</v>
      </c>
    </row>
    <row r="32" spans="5:11" x14ac:dyDescent="0.3">
      <c r="E32">
        <v>28</v>
      </c>
      <c r="F32" t="s">
        <v>35</v>
      </c>
      <c r="G32" t="s">
        <v>45</v>
      </c>
      <c r="H32" t="s">
        <v>13</v>
      </c>
      <c r="I32">
        <v>1974</v>
      </c>
      <c r="J32">
        <v>195</v>
      </c>
      <c r="K32" s="4">
        <v>44954</v>
      </c>
    </row>
    <row r="33" spans="5:11" x14ac:dyDescent="0.3">
      <c r="E33">
        <v>29</v>
      </c>
      <c r="F33" t="s">
        <v>33</v>
      </c>
      <c r="G33" t="s">
        <v>38</v>
      </c>
      <c r="H33" t="s">
        <v>16</v>
      </c>
      <c r="I33">
        <v>6314</v>
      </c>
      <c r="J33">
        <v>15</v>
      </c>
      <c r="K33" s="4">
        <v>44955</v>
      </c>
    </row>
    <row r="34" spans="5:11" x14ac:dyDescent="0.3">
      <c r="E34">
        <v>30</v>
      </c>
      <c r="F34" t="s">
        <v>35</v>
      </c>
      <c r="G34" t="s">
        <v>40</v>
      </c>
      <c r="H34" t="s">
        <v>16</v>
      </c>
      <c r="I34">
        <v>4683</v>
      </c>
      <c r="J34">
        <v>30</v>
      </c>
      <c r="K34" s="4">
        <v>44956</v>
      </c>
    </row>
    <row r="35" spans="5:11" x14ac:dyDescent="0.3">
      <c r="E35">
        <v>31</v>
      </c>
      <c r="F35" t="s">
        <v>30</v>
      </c>
      <c r="G35" t="s">
        <v>40</v>
      </c>
      <c r="H35" t="s">
        <v>17</v>
      </c>
      <c r="I35">
        <v>6398</v>
      </c>
      <c r="J35">
        <v>102</v>
      </c>
      <c r="K35" s="4">
        <v>44957</v>
      </c>
    </row>
    <row r="36" spans="5:11" x14ac:dyDescent="0.3">
      <c r="E36">
        <v>32</v>
      </c>
      <c r="F36" t="s">
        <v>28</v>
      </c>
      <c r="G36" t="s">
        <v>45</v>
      </c>
      <c r="H36" t="s">
        <v>12</v>
      </c>
      <c r="I36">
        <v>553</v>
      </c>
      <c r="J36">
        <v>15</v>
      </c>
      <c r="K36" s="4">
        <v>44958</v>
      </c>
    </row>
    <row r="37" spans="5:11" x14ac:dyDescent="0.3">
      <c r="E37">
        <v>33</v>
      </c>
      <c r="F37" t="s">
        <v>29</v>
      </c>
      <c r="G37" t="s">
        <v>44</v>
      </c>
      <c r="H37" t="s">
        <v>23</v>
      </c>
      <c r="I37">
        <v>7021</v>
      </c>
      <c r="J37">
        <v>183</v>
      </c>
      <c r="K37" s="4">
        <v>44959</v>
      </c>
    </row>
    <row r="38" spans="5:11" x14ac:dyDescent="0.3">
      <c r="E38">
        <v>34</v>
      </c>
      <c r="F38" t="s">
        <v>36</v>
      </c>
      <c r="G38" t="s">
        <v>44</v>
      </c>
      <c r="H38" t="s">
        <v>15</v>
      </c>
      <c r="I38">
        <v>5817</v>
      </c>
      <c r="J38">
        <v>12</v>
      </c>
      <c r="K38" s="4">
        <v>44960</v>
      </c>
    </row>
    <row r="39" spans="5:11" x14ac:dyDescent="0.3">
      <c r="E39">
        <v>35</v>
      </c>
      <c r="F39" t="s">
        <v>30</v>
      </c>
      <c r="G39" t="s">
        <v>44</v>
      </c>
      <c r="H39" t="s">
        <v>7</v>
      </c>
      <c r="I39">
        <v>3976</v>
      </c>
      <c r="J39">
        <v>72</v>
      </c>
      <c r="K39" s="4">
        <v>44961</v>
      </c>
    </row>
    <row r="40" spans="5:11" x14ac:dyDescent="0.3">
      <c r="E40">
        <v>36</v>
      </c>
      <c r="F40" t="s">
        <v>32</v>
      </c>
      <c r="G40" t="s">
        <v>37</v>
      </c>
      <c r="H40" t="s">
        <v>20</v>
      </c>
      <c r="I40">
        <v>1134</v>
      </c>
      <c r="J40">
        <v>282</v>
      </c>
      <c r="K40" s="4">
        <v>44962</v>
      </c>
    </row>
    <row r="41" spans="5:11" x14ac:dyDescent="0.3">
      <c r="E41">
        <v>37</v>
      </c>
      <c r="F41" t="s">
        <v>28</v>
      </c>
      <c r="G41" t="s">
        <v>44</v>
      </c>
      <c r="H41" t="s">
        <v>21</v>
      </c>
      <c r="I41">
        <v>6027</v>
      </c>
      <c r="J41">
        <v>144</v>
      </c>
      <c r="K41" s="4">
        <v>44963</v>
      </c>
    </row>
    <row r="42" spans="5:11" x14ac:dyDescent="0.3">
      <c r="E42">
        <v>38</v>
      </c>
      <c r="F42" t="s">
        <v>32</v>
      </c>
      <c r="G42" t="s">
        <v>40</v>
      </c>
      <c r="H42" t="s">
        <v>9</v>
      </c>
      <c r="I42">
        <v>1904</v>
      </c>
      <c r="J42">
        <v>405</v>
      </c>
      <c r="K42" s="4">
        <v>44964</v>
      </c>
    </row>
    <row r="43" spans="5:11" x14ac:dyDescent="0.3">
      <c r="E43">
        <v>39</v>
      </c>
      <c r="F43" t="s">
        <v>31</v>
      </c>
      <c r="G43" t="s">
        <v>39</v>
      </c>
      <c r="H43" t="s">
        <v>25</v>
      </c>
      <c r="I43">
        <v>3262</v>
      </c>
      <c r="J43">
        <v>75</v>
      </c>
      <c r="K43" s="4">
        <v>44965</v>
      </c>
    </row>
    <row r="44" spans="5:11" x14ac:dyDescent="0.3">
      <c r="E44">
        <v>40</v>
      </c>
      <c r="F44" t="s">
        <v>36</v>
      </c>
      <c r="G44" t="s">
        <v>39</v>
      </c>
      <c r="H44" t="s">
        <v>20</v>
      </c>
      <c r="I44">
        <v>2289</v>
      </c>
      <c r="J44">
        <v>135</v>
      </c>
      <c r="K44" s="4">
        <v>44966</v>
      </c>
    </row>
    <row r="45" spans="5:11" x14ac:dyDescent="0.3">
      <c r="E45">
        <v>41</v>
      </c>
      <c r="F45" t="s">
        <v>33</v>
      </c>
      <c r="G45" t="s">
        <v>39</v>
      </c>
      <c r="H45" t="s">
        <v>20</v>
      </c>
      <c r="I45">
        <v>6986</v>
      </c>
      <c r="J45">
        <v>21</v>
      </c>
      <c r="K45" s="4">
        <v>44967</v>
      </c>
    </row>
    <row r="46" spans="5:11" x14ac:dyDescent="0.3">
      <c r="E46">
        <v>42</v>
      </c>
      <c r="F46" t="s">
        <v>28</v>
      </c>
      <c r="G46" t="s">
        <v>37</v>
      </c>
      <c r="H46" t="s">
        <v>16</v>
      </c>
      <c r="I46">
        <v>4417</v>
      </c>
      <c r="J46">
        <v>153</v>
      </c>
      <c r="K46" s="4">
        <v>44968</v>
      </c>
    </row>
    <row r="47" spans="5:11" x14ac:dyDescent="0.3">
      <c r="E47">
        <v>43</v>
      </c>
      <c r="F47" t="s">
        <v>32</v>
      </c>
      <c r="G47" t="s">
        <v>39</v>
      </c>
      <c r="H47" t="s">
        <v>8</v>
      </c>
      <c r="I47">
        <v>1442</v>
      </c>
      <c r="J47">
        <v>15</v>
      </c>
      <c r="K47" s="4">
        <v>44969</v>
      </c>
    </row>
    <row r="48" spans="5:11" x14ac:dyDescent="0.3">
      <c r="E48">
        <v>44</v>
      </c>
      <c r="F48" t="s">
        <v>34</v>
      </c>
      <c r="G48" t="s">
        <v>45</v>
      </c>
      <c r="H48" t="s">
        <v>7</v>
      </c>
      <c r="I48">
        <v>2415</v>
      </c>
      <c r="J48">
        <v>255</v>
      </c>
      <c r="K48" s="4">
        <v>44970</v>
      </c>
    </row>
    <row r="49" spans="5:11" x14ac:dyDescent="0.3">
      <c r="E49">
        <v>45</v>
      </c>
      <c r="F49" t="s">
        <v>28</v>
      </c>
      <c r="G49" t="s">
        <v>40</v>
      </c>
      <c r="H49" t="s">
        <v>12</v>
      </c>
      <c r="I49">
        <v>238</v>
      </c>
      <c r="J49">
        <v>18</v>
      </c>
      <c r="K49" s="4">
        <v>44971</v>
      </c>
    </row>
    <row r="50" spans="5:11" x14ac:dyDescent="0.3">
      <c r="E50">
        <v>46</v>
      </c>
      <c r="F50" t="s">
        <v>32</v>
      </c>
      <c r="G50" t="s">
        <v>40</v>
      </c>
      <c r="H50" t="s">
        <v>16</v>
      </c>
      <c r="I50">
        <v>4949</v>
      </c>
      <c r="J50">
        <v>189</v>
      </c>
      <c r="K50" s="4">
        <v>44972</v>
      </c>
    </row>
    <row r="51" spans="5:11" x14ac:dyDescent="0.3">
      <c r="E51">
        <v>47</v>
      </c>
      <c r="F51" t="s">
        <v>33</v>
      </c>
      <c r="G51" t="s">
        <v>37</v>
      </c>
      <c r="H51" t="s">
        <v>25</v>
      </c>
      <c r="I51">
        <v>5075</v>
      </c>
      <c r="J51">
        <v>21</v>
      </c>
      <c r="K51" s="4">
        <v>44973</v>
      </c>
    </row>
    <row r="52" spans="5:11" x14ac:dyDescent="0.3">
      <c r="E52">
        <v>48</v>
      </c>
      <c r="F52" t="s">
        <v>34</v>
      </c>
      <c r="G52" t="s">
        <v>38</v>
      </c>
      <c r="H52" t="s">
        <v>9</v>
      </c>
      <c r="I52">
        <v>9198</v>
      </c>
      <c r="J52">
        <v>36</v>
      </c>
      <c r="K52" s="4">
        <v>44974</v>
      </c>
    </row>
    <row r="53" spans="5:11" x14ac:dyDescent="0.3">
      <c r="E53">
        <v>49</v>
      </c>
      <c r="F53" t="s">
        <v>32</v>
      </c>
      <c r="G53" t="s">
        <v>39</v>
      </c>
      <c r="H53" t="s">
        <v>22</v>
      </c>
      <c r="I53">
        <v>3339</v>
      </c>
      <c r="J53">
        <v>75</v>
      </c>
      <c r="K53" s="4">
        <v>44975</v>
      </c>
    </row>
    <row r="54" spans="5:11" x14ac:dyDescent="0.3">
      <c r="E54">
        <v>50</v>
      </c>
      <c r="F54" t="s">
        <v>36</v>
      </c>
      <c r="G54" t="s">
        <v>39</v>
      </c>
      <c r="H54" t="s">
        <v>10</v>
      </c>
      <c r="I54">
        <v>5019</v>
      </c>
      <c r="J54">
        <v>156</v>
      </c>
      <c r="K54" s="4">
        <v>44976</v>
      </c>
    </row>
    <row r="55" spans="5:11" x14ac:dyDescent="0.3">
      <c r="E55">
        <v>51</v>
      </c>
      <c r="F55" t="s">
        <v>33</v>
      </c>
      <c r="G55" t="s">
        <v>38</v>
      </c>
      <c r="H55" t="s">
        <v>9</v>
      </c>
      <c r="I55">
        <v>16184</v>
      </c>
      <c r="J55">
        <v>39</v>
      </c>
      <c r="K55" s="4">
        <v>44977</v>
      </c>
    </row>
    <row r="56" spans="5:11" x14ac:dyDescent="0.3">
      <c r="E56">
        <v>52</v>
      </c>
      <c r="F56" t="s">
        <v>32</v>
      </c>
      <c r="G56" t="s">
        <v>38</v>
      </c>
      <c r="H56" t="s">
        <v>14</v>
      </c>
      <c r="I56">
        <v>497</v>
      </c>
      <c r="J56">
        <v>63</v>
      </c>
      <c r="K56" s="4">
        <v>44978</v>
      </c>
    </row>
    <row r="57" spans="5:11" x14ac:dyDescent="0.3">
      <c r="E57">
        <v>53</v>
      </c>
      <c r="F57" t="s">
        <v>28</v>
      </c>
      <c r="G57" t="s">
        <v>38</v>
      </c>
      <c r="H57" t="s">
        <v>22</v>
      </c>
      <c r="I57">
        <v>8211</v>
      </c>
      <c r="J57">
        <v>75</v>
      </c>
      <c r="K57" s="4">
        <v>44979</v>
      </c>
    </row>
    <row r="58" spans="5:11" x14ac:dyDescent="0.3">
      <c r="E58">
        <v>54</v>
      </c>
      <c r="F58" t="s">
        <v>28</v>
      </c>
      <c r="G58" t="s">
        <v>37</v>
      </c>
      <c r="H58" t="s">
        <v>21</v>
      </c>
      <c r="I58">
        <v>6580</v>
      </c>
      <c r="J58">
        <v>183</v>
      </c>
      <c r="K58" s="4">
        <v>44980</v>
      </c>
    </row>
    <row r="59" spans="5:11" x14ac:dyDescent="0.3">
      <c r="E59">
        <v>55</v>
      </c>
      <c r="F59" t="s">
        <v>30</v>
      </c>
      <c r="G59" t="s">
        <v>45</v>
      </c>
      <c r="H59" t="s">
        <v>6</v>
      </c>
      <c r="I59">
        <v>4760</v>
      </c>
      <c r="J59">
        <v>69</v>
      </c>
      <c r="K59" s="4">
        <v>44981</v>
      </c>
    </row>
    <row r="60" spans="5:11" x14ac:dyDescent="0.3">
      <c r="E60">
        <v>56</v>
      </c>
      <c r="F60" t="s">
        <v>36</v>
      </c>
      <c r="G60" t="s">
        <v>38</v>
      </c>
      <c r="H60" t="s">
        <v>18</v>
      </c>
      <c r="I60">
        <v>5439</v>
      </c>
      <c r="J60">
        <v>30</v>
      </c>
      <c r="K60" s="4">
        <v>44982</v>
      </c>
    </row>
    <row r="61" spans="5:11" x14ac:dyDescent="0.3">
      <c r="E61">
        <v>57</v>
      </c>
      <c r="F61" t="s">
        <v>30</v>
      </c>
      <c r="G61" t="s">
        <v>39</v>
      </c>
      <c r="H61" t="s">
        <v>10</v>
      </c>
      <c r="I61">
        <v>1463</v>
      </c>
      <c r="J61">
        <v>39</v>
      </c>
      <c r="K61" s="4">
        <v>44983</v>
      </c>
    </row>
    <row r="62" spans="5:11" x14ac:dyDescent="0.3">
      <c r="E62">
        <v>58</v>
      </c>
      <c r="F62" t="s">
        <v>34</v>
      </c>
      <c r="G62" t="s">
        <v>39</v>
      </c>
      <c r="H62" t="s">
        <v>25</v>
      </c>
      <c r="I62">
        <v>7777</v>
      </c>
      <c r="J62">
        <v>504</v>
      </c>
      <c r="K62" s="4">
        <v>44984</v>
      </c>
    </row>
    <row r="63" spans="5:11" x14ac:dyDescent="0.3">
      <c r="E63">
        <v>59</v>
      </c>
      <c r="F63" t="s">
        <v>3</v>
      </c>
      <c r="G63" t="s">
        <v>40</v>
      </c>
      <c r="H63" t="s">
        <v>22</v>
      </c>
      <c r="I63">
        <v>1085</v>
      </c>
      <c r="J63">
        <v>273</v>
      </c>
      <c r="K63" s="4">
        <v>44985</v>
      </c>
    </row>
    <row r="64" spans="5:11" x14ac:dyDescent="0.3">
      <c r="E64">
        <v>60</v>
      </c>
      <c r="F64" t="s">
        <v>33</v>
      </c>
      <c r="G64" t="s">
        <v>40</v>
      </c>
      <c r="H64" t="s">
        <v>24</v>
      </c>
      <c r="I64">
        <v>182</v>
      </c>
      <c r="J64">
        <v>48</v>
      </c>
      <c r="K64" s="4">
        <v>44986</v>
      </c>
    </row>
    <row r="65" spans="5:11" x14ac:dyDescent="0.3">
      <c r="E65">
        <v>61</v>
      </c>
      <c r="F65" t="s">
        <v>32</v>
      </c>
      <c r="G65" t="s">
        <v>39</v>
      </c>
      <c r="H65" t="s">
        <v>20</v>
      </c>
      <c r="I65">
        <v>4242</v>
      </c>
      <c r="J65">
        <v>207</v>
      </c>
      <c r="K65" s="4">
        <v>44987</v>
      </c>
    </row>
    <row r="66" spans="5:11" x14ac:dyDescent="0.3">
      <c r="E66">
        <v>62</v>
      </c>
      <c r="F66" t="s">
        <v>32</v>
      </c>
      <c r="G66" t="s">
        <v>38</v>
      </c>
      <c r="H66" t="s">
        <v>25</v>
      </c>
      <c r="I66">
        <v>6118</v>
      </c>
      <c r="J66">
        <v>9</v>
      </c>
      <c r="K66" s="4">
        <v>44988</v>
      </c>
    </row>
    <row r="67" spans="5:11" x14ac:dyDescent="0.3">
      <c r="E67">
        <v>63</v>
      </c>
      <c r="F67" t="s">
        <v>35</v>
      </c>
      <c r="G67" t="s">
        <v>38</v>
      </c>
      <c r="H67" t="s">
        <v>16</v>
      </c>
      <c r="I67">
        <v>2317</v>
      </c>
      <c r="J67">
        <v>261</v>
      </c>
      <c r="K67" s="4">
        <v>44989</v>
      </c>
    </row>
    <row r="68" spans="5:11" x14ac:dyDescent="0.3">
      <c r="E68">
        <v>64</v>
      </c>
      <c r="F68" t="s">
        <v>32</v>
      </c>
      <c r="G68" t="s">
        <v>37</v>
      </c>
      <c r="H68" t="s">
        <v>9</v>
      </c>
      <c r="I68">
        <v>938</v>
      </c>
      <c r="J68">
        <v>6</v>
      </c>
      <c r="K68" s="4">
        <v>44990</v>
      </c>
    </row>
    <row r="69" spans="5:11" x14ac:dyDescent="0.3">
      <c r="E69">
        <v>65</v>
      </c>
      <c r="F69" t="s">
        <v>29</v>
      </c>
      <c r="G69" t="s">
        <v>40</v>
      </c>
      <c r="H69" t="s">
        <v>8</v>
      </c>
      <c r="I69">
        <v>9709</v>
      </c>
      <c r="J69">
        <v>30</v>
      </c>
      <c r="K69" s="4">
        <v>44991</v>
      </c>
    </row>
    <row r="70" spans="5:11" x14ac:dyDescent="0.3">
      <c r="E70">
        <v>66</v>
      </c>
      <c r="F70" t="s">
        <v>31</v>
      </c>
      <c r="G70" t="s">
        <v>39</v>
      </c>
      <c r="H70" t="s">
        <v>13</v>
      </c>
      <c r="I70">
        <v>2205</v>
      </c>
      <c r="J70">
        <v>138</v>
      </c>
      <c r="K70" s="4">
        <v>44992</v>
      </c>
    </row>
    <row r="71" spans="5:11" x14ac:dyDescent="0.3">
      <c r="E71">
        <v>67</v>
      </c>
      <c r="F71" t="s">
        <v>31</v>
      </c>
      <c r="G71" t="s">
        <v>40</v>
      </c>
      <c r="H71" t="s">
        <v>10</v>
      </c>
      <c r="I71">
        <v>4487</v>
      </c>
      <c r="J71">
        <v>111</v>
      </c>
      <c r="K71" s="4">
        <v>44993</v>
      </c>
    </row>
    <row r="72" spans="5:11" x14ac:dyDescent="0.3">
      <c r="E72">
        <v>68</v>
      </c>
      <c r="F72" t="s">
        <v>33</v>
      </c>
      <c r="G72" t="s">
        <v>45</v>
      </c>
      <c r="H72" t="s">
        <v>11</v>
      </c>
      <c r="I72">
        <v>2415</v>
      </c>
      <c r="J72">
        <v>15</v>
      </c>
      <c r="K72" s="4">
        <v>44994</v>
      </c>
    </row>
    <row r="73" spans="5:11" x14ac:dyDescent="0.3">
      <c r="E73">
        <v>69</v>
      </c>
      <c r="F73" t="s">
        <v>36</v>
      </c>
      <c r="G73" t="s">
        <v>39</v>
      </c>
      <c r="H73" t="s">
        <v>12</v>
      </c>
      <c r="I73">
        <v>4018</v>
      </c>
      <c r="J73">
        <v>162</v>
      </c>
      <c r="K73" s="4">
        <v>44995</v>
      </c>
    </row>
    <row r="74" spans="5:11" x14ac:dyDescent="0.3">
      <c r="E74">
        <v>70</v>
      </c>
      <c r="F74" t="s">
        <v>33</v>
      </c>
      <c r="G74" t="s">
        <v>39</v>
      </c>
      <c r="H74" t="s">
        <v>12</v>
      </c>
      <c r="I74">
        <v>861</v>
      </c>
      <c r="J74">
        <v>195</v>
      </c>
      <c r="K74" s="4">
        <v>44996</v>
      </c>
    </row>
    <row r="75" spans="5:11" x14ac:dyDescent="0.3">
      <c r="E75">
        <v>71</v>
      </c>
      <c r="F75" t="s">
        <v>35</v>
      </c>
      <c r="G75" t="s">
        <v>37</v>
      </c>
      <c r="H75" t="s">
        <v>7</v>
      </c>
      <c r="I75">
        <v>5586</v>
      </c>
      <c r="J75">
        <v>525</v>
      </c>
      <c r="K75" s="4">
        <v>44997</v>
      </c>
    </row>
    <row r="76" spans="5:11" x14ac:dyDescent="0.3">
      <c r="E76">
        <v>72</v>
      </c>
      <c r="F76" t="s">
        <v>31</v>
      </c>
      <c r="G76" t="s">
        <v>39</v>
      </c>
      <c r="H76" t="s">
        <v>26</v>
      </c>
      <c r="I76">
        <v>2226</v>
      </c>
      <c r="J76">
        <v>48</v>
      </c>
      <c r="K76" s="4">
        <v>44998</v>
      </c>
    </row>
    <row r="77" spans="5:11" x14ac:dyDescent="0.3">
      <c r="E77">
        <v>73</v>
      </c>
      <c r="F77" t="s">
        <v>3</v>
      </c>
      <c r="G77" t="s">
        <v>39</v>
      </c>
      <c r="H77" t="s">
        <v>21</v>
      </c>
      <c r="I77">
        <v>14329</v>
      </c>
      <c r="J77">
        <v>150</v>
      </c>
      <c r="K77" s="4">
        <v>44999</v>
      </c>
    </row>
    <row r="78" spans="5:11" x14ac:dyDescent="0.3">
      <c r="E78">
        <v>74</v>
      </c>
      <c r="F78" t="s">
        <v>3</v>
      </c>
      <c r="G78" t="s">
        <v>39</v>
      </c>
      <c r="H78" t="s">
        <v>13</v>
      </c>
      <c r="I78">
        <v>8463</v>
      </c>
      <c r="J78">
        <v>492</v>
      </c>
      <c r="K78" s="4">
        <v>45000</v>
      </c>
    </row>
    <row r="79" spans="5:11" x14ac:dyDescent="0.3">
      <c r="E79">
        <v>75</v>
      </c>
      <c r="F79" t="s">
        <v>33</v>
      </c>
      <c r="G79" t="s">
        <v>39</v>
      </c>
      <c r="H79" t="s">
        <v>22</v>
      </c>
      <c r="I79">
        <v>2891</v>
      </c>
      <c r="J79">
        <v>102</v>
      </c>
      <c r="K79" s="4">
        <v>45001</v>
      </c>
    </row>
    <row r="80" spans="5:11" x14ac:dyDescent="0.3">
      <c r="E80">
        <v>76</v>
      </c>
      <c r="F80" t="s">
        <v>34</v>
      </c>
      <c r="G80" t="s">
        <v>38</v>
      </c>
      <c r="H80" t="s">
        <v>16</v>
      </c>
      <c r="I80">
        <v>3773</v>
      </c>
      <c r="J80">
        <v>165</v>
      </c>
      <c r="K80" s="4">
        <v>45002</v>
      </c>
    </row>
    <row r="81" spans="5:11" x14ac:dyDescent="0.3">
      <c r="E81">
        <v>77</v>
      </c>
      <c r="F81" t="s">
        <v>30</v>
      </c>
      <c r="G81" t="s">
        <v>38</v>
      </c>
      <c r="H81" t="s">
        <v>21</v>
      </c>
      <c r="I81">
        <v>854</v>
      </c>
      <c r="J81">
        <v>309</v>
      </c>
      <c r="K81" s="4">
        <v>45003</v>
      </c>
    </row>
    <row r="82" spans="5:11" x14ac:dyDescent="0.3">
      <c r="E82">
        <v>78</v>
      </c>
      <c r="F82" t="s">
        <v>32</v>
      </c>
      <c r="G82" t="s">
        <v>38</v>
      </c>
      <c r="H82" t="s">
        <v>10</v>
      </c>
      <c r="I82">
        <v>4970</v>
      </c>
      <c r="J82">
        <v>156</v>
      </c>
      <c r="K82" s="4">
        <v>45004</v>
      </c>
    </row>
    <row r="83" spans="5:11" x14ac:dyDescent="0.3">
      <c r="E83">
        <v>79</v>
      </c>
      <c r="F83" t="s">
        <v>3</v>
      </c>
      <c r="G83" t="s">
        <v>45</v>
      </c>
      <c r="H83" t="s">
        <v>19</v>
      </c>
      <c r="I83">
        <v>98</v>
      </c>
      <c r="J83">
        <v>159</v>
      </c>
      <c r="K83" s="4">
        <v>45005</v>
      </c>
    </row>
    <row r="84" spans="5:11" x14ac:dyDescent="0.3">
      <c r="E84">
        <v>80</v>
      </c>
      <c r="F84" t="s">
        <v>33</v>
      </c>
      <c r="G84" t="s">
        <v>45</v>
      </c>
      <c r="H84" t="s">
        <v>8</v>
      </c>
      <c r="I84">
        <v>13391</v>
      </c>
      <c r="J84">
        <v>201</v>
      </c>
      <c r="K84" s="4">
        <v>45006</v>
      </c>
    </row>
    <row r="85" spans="5:11" x14ac:dyDescent="0.3">
      <c r="E85">
        <v>81</v>
      </c>
      <c r="F85" t="s">
        <v>29</v>
      </c>
      <c r="G85" t="s">
        <v>44</v>
      </c>
      <c r="H85" t="s">
        <v>24</v>
      </c>
      <c r="I85">
        <v>8890</v>
      </c>
      <c r="J85">
        <v>210</v>
      </c>
      <c r="K85" s="4">
        <v>45007</v>
      </c>
    </row>
    <row r="86" spans="5:11" x14ac:dyDescent="0.3">
      <c r="E86">
        <v>82</v>
      </c>
      <c r="F86" t="s">
        <v>28</v>
      </c>
      <c r="G86" t="s">
        <v>37</v>
      </c>
      <c r="H86" t="s">
        <v>6</v>
      </c>
      <c r="I86">
        <v>56</v>
      </c>
      <c r="J86">
        <v>51</v>
      </c>
      <c r="K86" s="4">
        <v>45008</v>
      </c>
    </row>
    <row r="87" spans="5:11" x14ac:dyDescent="0.3">
      <c r="E87">
        <v>83</v>
      </c>
      <c r="F87" t="s">
        <v>34</v>
      </c>
      <c r="G87" t="s">
        <v>38</v>
      </c>
      <c r="H87" t="s">
        <v>18</v>
      </c>
      <c r="I87">
        <v>3339</v>
      </c>
      <c r="J87">
        <v>39</v>
      </c>
      <c r="K87" s="4">
        <v>45009</v>
      </c>
    </row>
    <row r="88" spans="5:11" x14ac:dyDescent="0.3">
      <c r="E88">
        <v>84</v>
      </c>
      <c r="F88" t="s">
        <v>35</v>
      </c>
      <c r="G88" t="s">
        <v>45</v>
      </c>
      <c r="H88" t="s">
        <v>11</v>
      </c>
      <c r="I88">
        <v>3808</v>
      </c>
      <c r="J88">
        <v>279</v>
      </c>
      <c r="K88" s="4">
        <v>45010</v>
      </c>
    </row>
    <row r="89" spans="5:11" x14ac:dyDescent="0.3">
      <c r="E89">
        <v>85</v>
      </c>
      <c r="F89" t="s">
        <v>35</v>
      </c>
      <c r="G89" t="s">
        <v>37</v>
      </c>
      <c r="H89" t="s">
        <v>6</v>
      </c>
      <c r="I89">
        <v>63</v>
      </c>
      <c r="J89">
        <v>123</v>
      </c>
      <c r="K89" s="4">
        <v>45011</v>
      </c>
    </row>
    <row r="90" spans="5:11" x14ac:dyDescent="0.3">
      <c r="E90">
        <v>86</v>
      </c>
      <c r="F90" t="s">
        <v>28</v>
      </c>
      <c r="G90" t="s">
        <v>44</v>
      </c>
      <c r="H90" t="s">
        <v>20</v>
      </c>
      <c r="I90">
        <v>7812</v>
      </c>
      <c r="J90">
        <v>81</v>
      </c>
      <c r="K90" s="4">
        <v>45012</v>
      </c>
    </row>
    <row r="91" spans="5:11" x14ac:dyDescent="0.3">
      <c r="E91">
        <v>87</v>
      </c>
      <c r="F91" t="s">
        <v>36</v>
      </c>
      <c r="G91" t="s">
        <v>40</v>
      </c>
      <c r="H91" t="s">
        <v>12</v>
      </c>
      <c r="I91">
        <v>7693</v>
      </c>
      <c r="J91">
        <v>21</v>
      </c>
      <c r="K91" s="4">
        <v>45013</v>
      </c>
    </row>
    <row r="92" spans="5:11" x14ac:dyDescent="0.3">
      <c r="E92">
        <v>88</v>
      </c>
      <c r="F92" t="s">
        <v>34</v>
      </c>
      <c r="G92" t="s">
        <v>38</v>
      </c>
      <c r="H92" t="s">
        <v>21</v>
      </c>
      <c r="I92">
        <v>973</v>
      </c>
      <c r="J92">
        <v>162</v>
      </c>
      <c r="K92" s="4">
        <v>45014</v>
      </c>
    </row>
    <row r="93" spans="5:11" x14ac:dyDescent="0.3">
      <c r="E93">
        <v>89</v>
      </c>
      <c r="F93" t="s">
        <v>35</v>
      </c>
      <c r="G93" t="s">
        <v>45</v>
      </c>
      <c r="H93" t="s">
        <v>14</v>
      </c>
      <c r="I93">
        <v>567</v>
      </c>
      <c r="J93">
        <v>228</v>
      </c>
      <c r="K93" s="4">
        <v>45015</v>
      </c>
    </row>
    <row r="94" spans="5:11" x14ac:dyDescent="0.3">
      <c r="E94">
        <v>90</v>
      </c>
      <c r="F94" t="s">
        <v>35</v>
      </c>
      <c r="G94" t="s">
        <v>38</v>
      </c>
      <c r="H94" t="s">
        <v>22</v>
      </c>
      <c r="I94">
        <v>2471</v>
      </c>
      <c r="J94">
        <v>342</v>
      </c>
      <c r="K94" s="4">
        <v>45016</v>
      </c>
    </row>
    <row r="95" spans="5:11" x14ac:dyDescent="0.3">
      <c r="E95">
        <v>91</v>
      </c>
      <c r="F95" t="s">
        <v>33</v>
      </c>
      <c r="G95" t="s">
        <v>37</v>
      </c>
      <c r="H95" t="s">
        <v>6</v>
      </c>
      <c r="I95">
        <v>7189</v>
      </c>
      <c r="J95">
        <v>54</v>
      </c>
      <c r="K95" s="4">
        <v>45017</v>
      </c>
    </row>
    <row r="96" spans="5:11" x14ac:dyDescent="0.3">
      <c r="E96">
        <v>92</v>
      </c>
      <c r="F96" t="s">
        <v>30</v>
      </c>
      <c r="G96" t="s">
        <v>45</v>
      </c>
      <c r="H96" t="s">
        <v>21</v>
      </c>
      <c r="I96">
        <v>7455</v>
      </c>
      <c r="J96">
        <v>216</v>
      </c>
      <c r="K96" s="4">
        <v>45018</v>
      </c>
    </row>
    <row r="97" spans="5:11" x14ac:dyDescent="0.3">
      <c r="E97">
        <v>93</v>
      </c>
      <c r="F97" t="s">
        <v>34</v>
      </c>
      <c r="G97" t="s">
        <v>39</v>
      </c>
      <c r="H97" t="s">
        <v>19</v>
      </c>
      <c r="I97">
        <v>3108</v>
      </c>
      <c r="J97">
        <v>54</v>
      </c>
      <c r="K97" s="4">
        <v>45019</v>
      </c>
    </row>
    <row r="98" spans="5:11" x14ac:dyDescent="0.3">
      <c r="E98">
        <v>94</v>
      </c>
      <c r="F98" t="s">
        <v>32</v>
      </c>
      <c r="G98" t="s">
        <v>37</v>
      </c>
      <c r="H98" t="s">
        <v>18</v>
      </c>
      <c r="I98">
        <v>469</v>
      </c>
      <c r="J98">
        <v>75</v>
      </c>
      <c r="K98" s="4">
        <v>45020</v>
      </c>
    </row>
    <row r="99" spans="5:11" x14ac:dyDescent="0.3">
      <c r="E99">
        <v>95</v>
      </c>
      <c r="F99" t="s">
        <v>3</v>
      </c>
      <c r="G99" t="s">
        <v>40</v>
      </c>
      <c r="H99" t="s">
        <v>16</v>
      </c>
      <c r="I99">
        <v>2737</v>
      </c>
      <c r="J99">
        <v>93</v>
      </c>
      <c r="K99" s="4">
        <v>45021</v>
      </c>
    </row>
    <row r="100" spans="5:11" x14ac:dyDescent="0.3">
      <c r="E100">
        <v>96</v>
      </c>
      <c r="F100" t="s">
        <v>3</v>
      </c>
      <c r="G100" t="s">
        <v>40</v>
      </c>
      <c r="H100" t="s">
        <v>18</v>
      </c>
      <c r="I100">
        <v>4305</v>
      </c>
      <c r="J100">
        <v>156</v>
      </c>
      <c r="K100" s="4">
        <v>45022</v>
      </c>
    </row>
    <row r="101" spans="5:11" x14ac:dyDescent="0.3">
      <c r="E101">
        <v>97</v>
      </c>
      <c r="F101" t="s">
        <v>3</v>
      </c>
      <c r="G101" t="s">
        <v>37</v>
      </c>
      <c r="H101" t="s">
        <v>10</v>
      </c>
      <c r="I101">
        <v>2408</v>
      </c>
      <c r="J101">
        <v>9</v>
      </c>
      <c r="K101" s="4">
        <v>45023</v>
      </c>
    </row>
    <row r="102" spans="5:11" x14ac:dyDescent="0.3">
      <c r="E102">
        <v>98</v>
      </c>
      <c r="F102" t="s">
        <v>34</v>
      </c>
      <c r="G102" t="s">
        <v>38</v>
      </c>
      <c r="H102" t="s">
        <v>12</v>
      </c>
      <c r="I102">
        <v>1281</v>
      </c>
      <c r="J102">
        <v>18</v>
      </c>
      <c r="K102" s="4">
        <v>45024</v>
      </c>
    </row>
    <row r="103" spans="5:11" x14ac:dyDescent="0.3">
      <c r="E103">
        <v>99</v>
      </c>
      <c r="F103" t="s">
        <v>36</v>
      </c>
      <c r="G103" t="s">
        <v>45</v>
      </c>
      <c r="H103" t="s">
        <v>25</v>
      </c>
      <c r="I103">
        <v>12348</v>
      </c>
      <c r="J103">
        <v>234</v>
      </c>
      <c r="K103" s="4">
        <v>45025</v>
      </c>
    </row>
    <row r="104" spans="5:11" x14ac:dyDescent="0.3">
      <c r="E104">
        <v>100</v>
      </c>
      <c r="F104" t="s">
        <v>34</v>
      </c>
      <c r="G104" t="s">
        <v>39</v>
      </c>
      <c r="H104" t="s">
        <v>21</v>
      </c>
      <c r="I104">
        <v>3689</v>
      </c>
      <c r="J104">
        <v>312</v>
      </c>
      <c r="K104" s="4">
        <v>45026</v>
      </c>
    </row>
    <row r="105" spans="5:11" x14ac:dyDescent="0.3">
      <c r="E105">
        <v>101</v>
      </c>
      <c r="F105" t="s">
        <v>31</v>
      </c>
      <c r="G105" t="s">
        <v>38</v>
      </c>
      <c r="H105" t="s">
        <v>12</v>
      </c>
      <c r="I105">
        <v>2870</v>
      </c>
      <c r="J105">
        <v>300</v>
      </c>
      <c r="K105" s="4">
        <v>45027</v>
      </c>
    </row>
    <row r="106" spans="5:11" x14ac:dyDescent="0.3">
      <c r="E106">
        <v>102</v>
      </c>
      <c r="F106" t="s">
        <v>28</v>
      </c>
      <c r="G106" t="s">
        <v>38</v>
      </c>
      <c r="H106" t="s">
        <v>20</v>
      </c>
      <c r="I106">
        <v>798</v>
      </c>
      <c r="J106">
        <v>519</v>
      </c>
      <c r="K106" s="4">
        <v>45028</v>
      </c>
    </row>
    <row r="107" spans="5:11" x14ac:dyDescent="0.3">
      <c r="E107">
        <v>103</v>
      </c>
      <c r="F107" t="s">
        <v>30</v>
      </c>
      <c r="G107" t="s">
        <v>40</v>
      </c>
      <c r="H107" t="s">
        <v>14</v>
      </c>
      <c r="I107">
        <v>2933</v>
      </c>
      <c r="J107">
        <v>9</v>
      </c>
      <c r="K107" s="4">
        <v>45029</v>
      </c>
    </row>
    <row r="108" spans="5:11" x14ac:dyDescent="0.3">
      <c r="E108">
        <v>104</v>
      </c>
      <c r="F108" t="s">
        <v>33</v>
      </c>
      <c r="G108" t="s">
        <v>45</v>
      </c>
      <c r="H108" t="s">
        <v>2</v>
      </c>
      <c r="I108">
        <v>2744</v>
      </c>
      <c r="J108">
        <v>9</v>
      </c>
      <c r="K108" s="4">
        <v>45030</v>
      </c>
    </row>
    <row r="109" spans="5:11" x14ac:dyDescent="0.3">
      <c r="E109">
        <v>105</v>
      </c>
      <c r="F109" t="s">
        <v>36</v>
      </c>
      <c r="G109" t="s">
        <v>38</v>
      </c>
      <c r="H109" t="s">
        <v>26</v>
      </c>
      <c r="I109">
        <v>9772</v>
      </c>
      <c r="J109">
        <v>90</v>
      </c>
      <c r="K109" s="4">
        <v>45031</v>
      </c>
    </row>
    <row r="110" spans="5:11" x14ac:dyDescent="0.3">
      <c r="E110">
        <v>106</v>
      </c>
      <c r="F110" t="s">
        <v>31</v>
      </c>
      <c r="G110" t="s">
        <v>39</v>
      </c>
      <c r="H110" t="s">
        <v>18</v>
      </c>
      <c r="I110">
        <v>1568</v>
      </c>
      <c r="J110">
        <v>96</v>
      </c>
      <c r="K110" s="4">
        <v>45032</v>
      </c>
    </row>
    <row r="111" spans="5:11" x14ac:dyDescent="0.3">
      <c r="E111">
        <v>107</v>
      </c>
      <c r="F111" t="s">
        <v>28</v>
      </c>
      <c r="G111" t="s">
        <v>38</v>
      </c>
      <c r="H111" t="s">
        <v>9</v>
      </c>
      <c r="I111">
        <v>11417</v>
      </c>
      <c r="J111">
        <v>21</v>
      </c>
      <c r="K111" s="4">
        <v>45033</v>
      </c>
    </row>
    <row r="112" spans="5:11" x14ac:dyDescent="0.3">
      <c r="E112">
        <v>108</v>
      </c>
      <c r="F112" t="s">
        <v>36</v>
      </c>
      <c r="G112" t="s">
        <v>39</v>
      </c>
      <c r="H112" t="s">
        <v>19</v>
      </c>
      <c r="I112">
        <v>6748</v>
      </c>
      <c r="J112">
        <v>48</v>
      </c>
      <c r="K112" s="4">
        <v>45034</v>
      </c>
    </row>
    <row r="113" spans="5:11" x14ac:dyDescent="0.3">
      <c r="E113">
        <v>109</v>
      </c>
      <c r="F113" t="s">
        <v>35</v>
      </c>
      <c r="G113" t="s">
        <v>38</v>
      </c>
      <c r="H113" t="s">
        <v>20</v>
      </c>
      <c r="I113">
        <v>1407</v>
      </c>
      <c r="J113">
        <v>72</v>
      </c>
      <c r="K113" s="4">
        <v>45035</v>
      </c>
    </row>
    <row r="114" spans="5:11" x14ac:dyDescent="0.3">
      <c r="E114">
        <v>110</v>
      </c>
      <c r="F114" t="s">
        <v>29</v>
      </c>
      <c r="G114" t="s">
        <v>45</v>
      </c>
      <c r="H114" t="s">
        <v>22</v>
      </c>
      <c r="I114">
        <v>2023</v>
      </c>
      <c r="J114">
        <v>168</v>
      </c>
      <c r="K114" s="4">
        <v>45036</v>
      </c>
    </row>
    <row r="115" spans="5:11" x14ac:dyDescent="0.3">
      <c r="E115">
        <v>111</v>
      </c>
      <c r="F115" t="s">
        <v>33</v>
      </c>
      <c r="G115" t="s">
        <v>44</v>
      </c>
      <c r="H115" t="s">
        <v>19</v>
      </c>
      <c r="I115">
        <v>5236</v>
      </c>
      <c r="J115">
        <v>51</v>
      </c>
      <c r="K115" s="4">
        <v>45037</v>
      </c>
    </row>
    <row r="116" spans="5:11" x14ac:dyDescent="0.3">
      <c r="E116">
        <v>112</v>
      </c>
      <c r="F116" t="s">
        <v>30</v>
      </c>
      <c r="G116" t="s">
        <v>38</v>
      </c>
      <c r="H116" t="s">
        <v>12</v>
      </c>
      <c r="I116">
        <v>1925</v>
      </c>
      <c r="J116">
        <v>192</v>
      </c>
      <c r="K116" s="4">
        <v>45038</v>
      </c>
    </row>
    <row r="117" spans="5:11" x14ac:dyDescent="0.3">
      <c r="E117">
        <v>113</v>
      </c>
      <c r="F117" t="s">
        <v>31</v>
      </c>
      <c r="G117" t="s">
        <v>40</v>
      </c>
      <c r="H117" t="s">
        <v>7</v>
      </c>
      <c r="I117">
        <v>6608</v>
      </c>
      <c r="J117">
        <v>225</v>
      </c>
      <c r="K117" s="4">
        <v>45039</v>
      </c>
    </row>
    <row r="118" spans="5:11" x14ac:dyDescent="0.3">
      <c r="E118">
        <v>114</v>
      </c>
      <c r="F118" t="s">
        <v>32</v>
      </c>
      <c r="G118" t="s">
        <v>39</v>
      </c>
      <c r="H118" t="s">
        <v>19</v>
      </c>
      <c r="I118">
        <v>8008</v>
      </c>
      <c r="J118">
        <v>456</v>
      </c>
      <c r="K118" s="4">
        <v>45040</v>
      </c>
    </row>
    <row r="119" spans="5:11" x14ac:dyDescent="0.3">
      <c r="E119">
        <v>115</v>
      </c>
      <c r="F119" t="s">
        <v>35</v>
      </c>
      <c r="G119" t="s">
        <v>39</v>
      </c>
      <c r="H119" t="s">
        <v>18</v>
      </c>
      <c r="I119">
        <v>1428</v>
      </c>
      <c r="J119">
        <v>93</v>
      </c>
      <c r="K119" s="4">
        <v>45041</v>
      </c>
    </row>
    <row r="120" spans="5:11" x14ac:dyDescent="0.3">
      <c r="E120">
        <v>116</v>
      </c>
      <c r="F120" t="s">
        <v>32</v>
      </c>
      <c r="G120" t="s">
        <v>39</v>
      </c>
      <c r="H120" t="s">
        <v>2</v>
      </c>
      <c r="I120">
        <v>525</v>
      </c>
      <c r="J120">
        <v>48</v>
      </c>
      <c r="K120" s="4">
        <v>45042</v>
      </c>
    </row>
    <row r="121" spans="5:11" x14ac:dyDescent="0.3">
      <c r="E121">
        <v>117</v>
      </c>
      <c r="F121" t="s">
        <v>32</v>
      </c>
      <c r="G121" t="s">
        <v>40</v>
      </c>
      <c r="H121" t="s">
        <v>11</v>
      </c>
      <c r="I121">
        <v>1505</v>
      </c>
      <c r="J121">
        <v>102</v>
      </c>
      <c r="K121" s="4">
        <v>45043</v>
      </c>
    </row>
    <row r="122" spans="5:11" x14ac:dyDescent="0.3">
      <c r="E122">
        <v>118</v>
      </c>
      <c r="F122" t="s">
        <v>31</v>
      </c>
      <c r="G122" t="s">
        <v>45</v>
      </c>
      <c r="H122" t="s">
        <v>23</v>
      </c>
      <c r="I122">
        <v>6755</v>
      </c>
      <c r="J122">
        <v>252</v>
      </c>
      <c r="K122" s="4">
        <v>45044</v>
      </c>
    </row>
    <row r="123" spans="5:11" x14ac:dyDescent="0.3">
      <c r="E123">
        <v>119</v>
      </c>
      <c r="F123" t="s">
        <v>28</v>
      </c>
      <c r="G123" t="s">
        <v>40</v>
      </c>
      <c r="H123" t="s">
        <v>11</v>
      </c>
      <c r="I123">
        <v>11571</v>
      </c>
      <c r="J123">
        <v>138</v>
      </c>
      <c r="K123" s="4">
        <v>45045</v>
      </c>
    </row>
    <row r="124" spans="5:11" x14ac:dyDescent="0.3">
      <c r="E124">
        <v>120</v>
      </c>
      <c r="F124" t="s">
        <v>36</v>
      </c>
      <c r="G124" t="s">
        <v>37</v>
      </c>
      <c r="H124" t="s">
        <v>18</v>
      </c>
      <c r="I124">
        <v>2541</v>
      </c>
      <c r="J124">
        <v>90</v>
      </c>
      <c r="K124" s="4">
        <v>45046</v>
      </c>
    </row>
    <row r="125" spans="5:11" x14ac:dyDescent="0.3">
      <c r="E125">
        <v>121</v>
      </c>
      <c r="F125" t="s">
        <v>30</v>
      </c>
      <c r="G125" t="s">
        <v>40</v>
      </c>
      <c r="H125" t="s">
        <v>23</v>
      </c>
      <c r="I125">
        <v>1526</v>
      </c>
      <c r="J125">
        <v>240</v>
      </c>
      <c r="K125" s="4">
        <v>45047</v>
      </c>
    </row>
    <row r="126" spans="5:11" x14ac:dyDescent="0.3">
      <c r="E126">
        <v>122</v>
      </c>
      <c r="F126" t="s">
        <v>36</v>
      </c>
      <c r="G126" t="s">
        <v>37</v>
      </c>
      <c r="H126" t="s">
        <v>2</v>
      </c>
      <c r="I126">
        <v>6125</v>
      </c>
      <c r="J126">
        <v>102</v>
      </c>
      <c r="K126" s="4">
        <v>45048</v>
      </c>
    </row>
    <row r="127" spans="5:11" x14ac:dyDescent="0.3">
      <c r="E127">
        <v>123</v>
      </c>
      <c r="F127" t="s">
        <v>30</v>
      </c>
      <c r="G127" t="s">
        <v>45</v>
      </c>
      <c r="H127" t="s">
        <v>20</v>
      </c>
      <c r="I127">
        <v>847</v>
      </c>
      <c r="J127">
        <v>129</v>
      </c>
      <c r="K127" s="4">
        <v>45049</v>
      </c>
    </row>
    <row r="128" spans="5:11" x14ac:dyDescent="0.3">
      <c r="E128">
        <v>124</v>
      </c>
      <c r="F128" t="s">
        <v>29</v>
      </c>
      <c r="G128" t="s">
        <v>45</v>
      </c>
      <c r="H128" t="s">
        <v>20</v>
      </c>
      <c r="I128">
        <v>4753</v>
      </c>
      <c r="J128">
        <v>300</v>
      </c>
      <c r="K128" s="4">
        <v>45050</v>
      </c>
    </row>
    <row r="129" spans="5:11" x14ac:dyDescent="0.3">
      <c r="E129">
        <v>125</v>
      </c>
      <c r="F129" t="s">
        <v>32</v>
      </c>
      <c r="G129" t="s">
        <v>37</v>
      </c>
      <c r="H129" t="s">
        <v>26</v>
      </c>
      <c r="I129">
        <v>959</v>
      </c>
      <c r="J129">
        <v>135</v>
      </c>
      <c r="K129" s="4">
        <v>45051</v>
      </c>
    </row>
    <row r="130" spans="5:11" x14ac:dyDescent="0.3">
      <c r="E130">
        <v>126</v>
      </c>
      <c r="F130" t="s">
        <v>31</v>
      </c>
      <c r="G130" t="s">
        <v>45</v>
      </c>
      <c r="H130" t="s">
        <v>17</v>
      </c>
      <c r="I130">
        <v>2793</v>
      </c>
      <c r="J130">
        <v>114</v>
      </c>
      <c r="K130" s="4">
        <v>45052</v>
      </c>
    </row>
    <row r="131" spans="5:11" x14ac:dyDescent="0.3">
      <c r="E131">
        <v>127</v>
      </c>
      <c r="F131" t="s">
        <v>31</v>
      </c>
      <c r="G131" t="s">
        <v>45</v>
      </c>
      <c r="H131" t="s">
        <v>7</v>
      </c>
      <c r="I131">
        <v>4606</v>
      </c>
      <c r="J131">
        <v>63</v>
      </c>
      <c r="K131" s="4">
        <v>45053</v>
      </c>
    </row>
    <row r="132" spans="5:11" x14ac:dyDescent="0.3">
      <c r="E132">
        <v>128</v>
      </c>
      <c r="F132" t="s">
        <v>31</v>
      </c>
      <c r="G132" t="s">
        <v>38</v>
      </c>
      <c r="H132" t="s">
        <v>22</v>
      </c>
      <c r="I132">
        <v>5551</v>
      </c>
      <c r="J132">
        <v>252</v>
      </c>
      <c r="K132" s="4">
        <v>45054</v>
      </c>
    </row>
    <row r="133" spans="5:11" x14ac:dyDescent="0.3">
      <c r="E133">
        <v>129</v>
      </c>
      <c r="F133" t="s">
        <v>35</v>
      </c>
      <c r="G133" t="s">
        <v>38</v>
      </c>
      <c r="H133" t="s">
        <v>25</v>
      </c>
      <c r="I133">
        <v>6657</v>
      </c>
      <c r="J133">
        <v>303</v>
      </c>
      <c r="K133" s="4">
        <v>45055</v>
      </c>
    </row>
    <row r="134" spans="5:11" x14ac:dyDescent="0.3">
      <c r="E134">
        <v>130</v>
      </c>
      <c r="F134" t="s">
        <v>31</v>
      </c>
      <c r="G134" t="s">
        <v>44</v>
      </c>
      <c r="H134" t="s">
        <v>10</v>
      </c>
      <c r="I134">
        <v>4438</v>
      </c>
      <c r="J134">
        <v>246</v>
      </c>
      <c r="K134" s="4">
        <v>45056</v>
      </c>
    </row>
    <row r="135" spans="5:11" x14ac:dyDescent="0.3">
      <c r="E135">
        <v>131</v>
      </c>
      <c r="F135" t="s">
        <v>29</v>
      </c>
      <c r="G135" t="s">
        <v>37</v>
      </c>
      <c r="H135" t="s">
        <v>15</v>
      </c>
      <c r="I135">
        <v>168</v>
      </c>
      <c r="J135">
        <v>84</v>
      </c>
      <c r="K135" s="4">
        <v>45057</v>
      </c>
    </row>
    <row r="136" spans="5:11" x14ac:dyDescent="0.3">
      <c r="E136">
        <v>132</v>
      </c>
      <c r="F136" t="s">
        <v>31</v>
      </c>
      <c r="G136" t="s">
        <v>39</v>
      </c>
      <c r="H136" t="s">
        <v>10</v>
      </c>
      <c r="I136">
        <v>7777</v>
      </c>
      <c r="J136">
        <v>39</v>
      </c>
      <c r="K136" s="4">
        <v>45058</v>
      </c>
    </row>
    <row r="137" spans="5:11" x14ac:dyDescent="0.3">
      <c r="E137">
        <v>133</v>
      </c>
      <c r="F137" t="s">
        <v>33</v>
      </c>
      <c r="G137" t="s">
        <v>38</v>
      </c>
      <c r="H137" t="s">
        <v>10</v>
      </c>
      <c r="I137">
        <v>3339</v>
      </c>
      <c r="J137">
        <v>348</v>
      </c>
      <c r="K137" s="4">
        <v>45059</v>
      </c>
    </row>
    <row r="138" spans="5:11" x14ac:dyDescent="0.3">
      <c r="E138">
        <v>134</v>
      </c>
      <c r="F138" t="s">
        <v>31</v>
      </c>
      <c r="G138" t="s">
        <v>40</v>
      </c>
      <c r="H138" t="s">
        <v>26</v>
      </c>
      <c r="I138">
        <v>6391</v>
      </c>
      <c r="J138">
        <v>48</v>
      </c>
      <c r="K138" s="4">
        <v>45060</v>
      </c>
    </row>
    <row r="139" spans="5:11" x14ac:dyDescent="0.3">
      <c r="E139">
        <v>135</v>
      </c>
      <c r="F139" t="s">
        <v>33</v>
      </c>
      <c r="G139" t="s">
        <v>40</v>
      </c>
      <c r="H139" t="s">
        <v>15</v>
      </c>
      <c r="I139">
        <v>518</v>
      </c>
      <c r="J139">
        <v>75</v>
      </c>
      <c r="K139" s="4">
        <v>45061</v>
      </c>
    </row>
    <row r="140" spans="5:11" x14ac:dyDescent="0.3">
      <c r="E140">
        <v>136</v>
      </c>
      <c r="F140" t="s">
        <v>31</v>
      </c>
      <c r="G140" t="s">
        <v>37</v>
      </c>
      <c r="H140" t="s">
        <v>21</v>
      </c>
      <c r="I140">
        <v>5677</v>
      </c>
      <c r="J140">
        <v>258</v>
      </c>
      <c r="K140" s="4">
        <v>45062</v>
      </c>
    </row>
    <row r="141" spans="5:11" x14ac:dyDescent="0.3">
      <c r="E141">
        <v>137</v>
      </c>
      <c r="F141" t="s">
        <v>32</v>
      </c>
      <c r="G141" t="s">
        <v>44</v>
      </c>
      <c r="H141" t="s">
        <v>10</v>
      </c>
      <c r="I141">
        <v>6048</v>
      </c>
      <c r="J141">
        <v>27</v>
      </c>
      <c r="K141" s="4">
        <v>45063</v>
      </c>
    </row>
    <row r="142" spans="5:11" x14ac:dyDescent="0.3">
      <c r="E142">
        <v>138</v>
      </c>
      <c r="F142" t="s">
        <v>29</v>
      </c>
      <c r="G142" t="s">
        <v>37</v>
      </c>
      <c r="H142" t="s">
        <v>25</v>
      </c>
      <c r="I142">
        <v>3752</v>
      </c>
      <c r="J142">
        <v>213</v>
      </c>
      <c r="K142" s="4">
        <v>45064</v>
      </c>
    </row>
    <row r="143" spans="5:11" x14ac:dyDescent="0.3">
      <c r="E143">
        <v>139</v>
      </c>
      <c r="F143" t="s">
        <v>33</v>
      </c>
      <c r="G143" t="s">
        <v>45</v>
      </c>
      <c r="H143" t="s">
        <v>22</v>
      </c>
      <c r="I143">
        <v>4480</v>
      </c>
      <c r="J143">
        <v>357</v>
      </c>
      <c r="K143" s="4">
        <v>45065</v>
      </c>
    </row>
    <row r="144" spans="5:11" x14ac:dyDescent="0.3">
      <c r="E144">
        <v>140</v>
      </c>
      <c r="F144" t="s">
        <v>3</v>
      </c>
      <c r="G144" t="s">
        <v>40</v>
      </c>
      <c r="H144" t="s">
        <v>2</v>
      </c>
      <c r="I144">
        <v>259</v>
      </c>
      <c r="J144">
        <v>207</v>
      </c>
      <c r="K144" s="4">
        <v>45066</v>
      </c>
    </row>
    <row r="145" spans="5:11" x14ac:dyDescent="0.3">
      <c r="E145">
        <v>141</v>
      </c>
      <c r="F145" t="s">
        <v>29</v>
      </c>
      <c r="G145" t="s">
        <v>40</v>
      </c>
      <c r="H145" t="s">
        <v>23</v>
      </c>
      <c r="I145">
        <v>42</v>
      </c>
      <c r="J145">
        <v>150</v>
      </c>
      <c r="K145" s="4">
        <v>45067</v>
      </c>
    </row>
    <row r="146" spans="5:11" x14ac:dyDescent="0.3">
      <c r="E146">
        <v>142</v>
      </c>
      <c r="F146" t="s">
        <v>30</v>
      </c>
      <c r="G146" t="s">
        <v>38</v>
      </c>
      <c r="H146" t="s">
        <v>19</v>
      </c>
      <c r="I146">
        <v>98</v>
      </c>
      <c r="J146">
        <v>204</v>
      </c>
      <c r="K146" s="4">
        <v>45068</v>
      </c>
    </row>
    <row r="147" spans="5:11" x14ac:dyDescent="0.3">
      <c r="E147">
        <v>143</v>
      </c>
      <c r="F147" t="s">
        <v>31</v>
      </c>
      <c r="G147" t="s">
        <v>45</v>
      </c>
      <c r="H147" t="s">
        <v>20</v>
      </c>
      <c r="I147">
        <v>2478</v>
      </c>
      <c r="J147">
        <v>21</v>
      </c>
      <c r="K147" s="4">
        <v>45069</v>
      </c>
    </row>
    <row r="148" spans="5:11" x14ac:dyDescent="0.3">
      <c r="E148">
        <v>144</v>
      </c>
      <c r="F148" t="s">
        <v>30</v>
      </c>
      <c r="G148" t="s">
        <v>39</v>
      </c>
      <c r="H148" t="s">
        <v>26</v>
      </c>
      <c r="I148">
        <v>7847</v>
      </c>
      <c r="J148">
        <v>174</v>
      </c>
      <c r="K148" s="4">
        <v>45070</v>
      </c>
    </row>
    <row r="149" spans="5:11" x14ac:dyDescent="0.3">
      <c r="E149">
        <v>145</v>
      </c>
      <c r="F149" t="s">
        <v>28</v>
      </c>
      <c r="G149" t="s">
        <v>40</v>
      </c>
      <c r="H149" t="s">
        <v>10</v>
      </c>
      <c r="I149">
        <v>9926</v>
      </c>
      <c r="J149">
        <v>201</v>
      </c>
      <c r="K149" s="4">
        <v>45071</v>
      </c>
    </row>
    <row r="150" spans="5:11" x14ac:dyDescent="0.3">
      <c r="E150">
        <v>146</v>
      </c>
      <c r="F150" t="s">
        <v>29</v>
      </c>
      <c r="G150" t="s">
        <v>37</v>
      </c>
      <c r="H150" t="s">
        <v>6</v>
      </c>
      <c r="I150">
        <v>819</v>
      </c>
      <c r="J150">
        <v>510</v>
      </c>
      <c r="K150" s="4">
        <v>45072</v>
      </c>
    </row>
    <row r="151" spans="5:11" x14ac:dyDescent="0.3">
      <c r="E151">
        <v>147</v>
      </c>
      <c r="F151" t="s">
        <v>32</v>
      </c>
      <c r="G151" t="s">
        <v>44</v>
      </c>
      <c r="H151" t="s">
        <v>22</v>
      </c>
      <c r="I151">
        <v>3052</v>
      </c>
      <c r="J151">
        <v>378</v>
      </c>
      <c r="K151" s="4">
        <v>45073</v>
      </c>
    </row>
    <row r="152" spans="5:11" x14ac:dyDescent="0.3">
      <c r="E152">
        <v>148</v>
      </c>
      <c r="F152" t="s">
        <v>3</v>
      </c>
      <c r="G152" t="s">
        <v>39</v>
      </c>
      <c r="H152" t="s">
        <v>14</v>
      </c>
      <c r="I152">
        <v>6832</v>
      </c>
      <c r="J152">
        <v>27</v>
      </c>
      <c r="K152" s="4">
        <v>45074</v>
      </c>
    </row>
    <row r="153" spans="5:11" x14ac:dyDescent="0.3">
      <c r="E153">
        <v>149</v>
      </c>
      <c r="F153" t="s">
        <v>28</v>
      </c>
      <c r="G153" t="s">
        <v>44</v>
      </c>
      <c r="H153" t="s">
        <v>9</v>
      </c>
      <c r="I153">
        <v>2016</v>
      </c>
      <c r="J153">
        <v>117</v>
      </c>
      <c r="K153" s="4">
        <v>45075</v>
      </c>
    </row>
    <row r="154" spans="5:11" x14ac:dyDescent="0.3">
      <c r="E154">
        <v>150</v>
      </c>
      <c r="F154" t="s">
        <v>32</v>
      </c>
      <c r="G154" t="s">
        <v>37</v>
      </c>
      <c r="H154" t="s">
        <v>14</v>
      </c>
      <c r="I154">
        <v>7322</v>
      </c>
      <c r="J154">
        <v>36</v>
      </c>
      <c r="K154" s="4">
        <v>45076</v>
      </c>
    </row>
    <row r="155" spans="5:11" x14ac:dyDescent="0.3">
      <c r="E155">
        <v>151</v>
      </c>
      <c r="F155" t="s">
        <v>29</v>
      </c>
      <c r="G155" t="s">
        <v>45</v>
      </c>
      <c r="H155" t="s">
        <v>26</v>
      </c>
      <c r="I155">
        <v>357</v>
      </c>
      <c r="J155">
        <v>126</v>
      </c>
      <c r="K155" s="4">
        <v>45077</v>
      </c>
    </row>
    <row r="156" spans="5:11" x14ac:dyDescent="0.3">
      <c r="E156">
        <v>152</v>
      </c>
      <c r="F156" t="s">
        <v>3</v>
      </c>
      <c r="G156" t="s">
        <v>44</v>
      </c>
      <c r="H156" t="s">
        <v>18</v>
      </c>
      <c r="I156">
        <v>3192</v>
      </c>
      <c r="J156">
        <v>72</v>
      </c>
      <c r="K156" s="4">
        <v>45078</v>
      </c>
    </row>
    <row r="157" spans="5:11" x14ac:dyDescent="0.3">
      <c r="E157">
        <v>153</v>
      </c>
      <c r="F157" t="s">
        <v>31</v>
      </c>
      <c r="G157" t="s">
        <v>38</v>
      </c>
      <c r="H157" t="s">
        <v>15</v>
      </c>
      <c r="I157">
        <v>8435</v>
      </c>
      <c r="J157">
        <v>42</v>
      </c>
      <c r="K157" s="4">
        <v>45079</v>
      </c>
    </row>
    <row r="158" spans="5:11" x14ac:dyDescent="0.3">
      <c r="E158">
        <v>154</v>
      </c>
      <c r="F158" t="s">
        <v>36</v>
      </c>
      <c r="G158" t="s">
        <v>44</v>
      </c>
      <c r="H158" t="s">
        <v>22</v>
      </c>
      <c r="I158">
        <v>0</v>
      </c>
      <c r="J158">
        <v>135</v>
      </c>
      <c r="K158" s="4">
        <v>45080</v>
      </c>
    </row>
    <row r="159" spans="5:11" x14ac:dyDescent="0.3">
      <c r="E159">
        <v>155</v>
      </c>
      <c r="F159" t="s">
        <v>31</v>
      </c>
      <c r="G159" t="s">
        <v>39</v>
      </c>
      <c r="H159" t="s">
        <v>17</v>
      </c>
      <c r="I159">
        <v>8862</v>
      </c>
      <c r="J159">
        <v>189</v>
      </c>
      <c r="K159" s="4">
        <v>45081</v>
      </c>
    </row>
    <row r="160" spans="5:11" x14ac:dyDescent="0.3">
      <c r="E160">
        <v>156</v>
      </c>
      <c r="F160" t="s">
        <v>32</v>
      </c>
      <c r="G160" t="s">
        <v>40</v>
      </c>
      <c r="H160" t="s">
        <v>21</v>
      </c>
      <c r="I160">
        <v>3556</v>
      </c>
      <c r="J160">
        <v>459</v>
      </c>
      <c r="K160" s="4">
        <v>45082</v>
      </c>
    </row>
    <row r="161" spans="5:11" x14ac:dyDescent="0.3">
      <c r="E161">
        <v>157</v>
      </c>
      <c r="F161" t="s">
        <v>33</v>
      </c>
      <c r="G161" t="s">
        <v>39</v>
      </c>
      <c r="H161" t="s">
        <v>8</v>
      </c>
      <c r="I161">
        <v>7280</v>
      </c>
      <c r="J161">
        <v>201</v>
      </c>
      <c r="K161" s="4">
        <v>45083</v>
      </c>
    </row>
    <row r="162" spans="5:11" x14ac:dyDescent="0.3">
      <c r="E162">
        <v>158</v>
      </c>
      <c r="F162" t="s">
        <v>32</v>
      </c>
      <c r="G162" t="s">
        <v>39</v>
      </c>
      <c r="H162" t="s">
        <v>23</v>
      </c>
      <c r="I162">
        <v>3402</v>
      </c>
      <c r="J162">
        <v>366</v>
      </c>
      <c r="K162" s="4">
        <v>45084</v>
      </c>
    </row>
    <row r="163" spans="5:11" x14ac:dyDescent="0.3">
      <c r="E163">
        <v>159</v>
      </c>
      <c r="F163" t="s">
        <v>34</v>
      </c>
      <c r="G163" t="s">
        <v>40</v>
      </c>
      <c r="H163" t="s">
        <v>22</v>
      </c>
      <c r="I163">
        <v>4592</v>
      </c>
      <c r="J163">
        <v>324</v>
      </c>
      <c r="K163" s="4">
        <v>45085</v>
      </c>
    </row>
    <row r="164" spans="5:11" x14ac:dyDescent="0.3">
      <c r="E164">
        <v>160</v>
      </c>
      <c r="F164" t="s">
        <v>3</v>
      </c>
      <c r="G164" t="s">
        <v>45</v>
      </c>
      <c r="H164" t="s">
        <v>8</v>
      </c>
      <c r="I164">
        <v>7833</v>
      </c>
      <c r="J164">
        <v>243</v>
      </c>
      <c r="K164" s="4">
        <v>45086</v>
      </c>
    </row>
    <row r="165" spans="5:11" x14ac:dyDescent="0.3">
      <c r="E165">
        <v>161</v>
      </c>
      <c r="F165" t="s">
        <v>28</v>
      </c>
      <c r="G165" t="s">
        <v>44</v>
      </c>
      <c r="H165" t="s">
        <v>14</v>
      </c>
      <c r="I165">
        <v>7651</v>
      </c>
      <c r="J165">
        <v>213</v>
      </c>
      <c r="K165" s="4">
        <v>45087</v>
      </c>
    </row>
    <row r="166" spans="5:11" x14ac:dyDescent="0.3">
      <c r="E166">
        <v>162</v>
      </c>
      <c r="F166" t="s">
        <v>36</v>
      </c>
      <c r="G166" t="s">
        <v>45</v>
      </c>
      <c r="H166" t="s">
        <v>23</v>
      </c>
      <c r="I166">
        <v>2275</v>
      </c>
      <c r="J166">
        <v>447</v>
      </c>
      <c r="K166" s="4">
        <v>45088</v>
      </c>
    </row>
    <row r="167" spans="5:11" x14ac:dyDescent="0.3">
      <c r="E167">
        <v>163</v>
      </c>
      <c r="F167" t="s">
        <v>36</v>
      </c>
      <c r="G167" t="s">
        <v>37</v>
      </c>
      <c r="H167" t="s">
        <v>6</v>
      </c>
      <c r="I167">
        <v>5670</v>
      </c>
      <c r="J167">
        <v>297</v>
      </c>
      <c r="K167" s="4">
        <v>45089</v>
      </c>
    </row>
    <row r="168" spans="5:11" x14ac:dyDescent="0.3">
      <c r="E168">
        <v>164</v>
      </c>
      <c r="F168" t="s">
        <v>31</v>
      </c>
      <c r="G168" t="s">
        <v>45</v>
      </c>
      <c r="H168" t="s">
        <v>9</v>
      </c>
      <c r="I168">
        <v>2135</v>
      </c>
      <c r="J168">
        <v>27</v>
      </c>
      <c r="K168" s="4">
        <v>45090</v>
      </c>
    </row>
    <row r="169" spans="5:11" x14ac:dyDescent="0.3">
      <c r="E169">
        <v>165</v>
      </c>
      <c r="F169" t="s">
        <v>36</v>
      </c>
      <c r="G169" t="s">
        <v>39</v>
      </c>
      <c r="H169" t="s">
        <v>16</v>
      </c>
      <c r="I169">
        <v>2779</v>
      </c>
      <c r="J169">
        <v>75</v>
      </c>
      <c r="K169" s="4">
        <v>45091</v>
      </c>
    </row>
    <row r="170" spans="5:11" x14ac:dyDescent="0.3">
      <c r="E170">
        <v>166</v>
      </c>
      <c r="F170" t="s">
        <v>35</v>
      </c>
      <c r="G170" t="s">
        <v>44</v>
      </c>
      <c r="H170" t="s">
        <v>26</v>
      </c>
      <c r="I170">
        <v>12950</v>
      </c>
      <c r="J170">
        <v>30</v>
      </c>
      <c r="K170" s="4">
        <v>45092</v>
      </c>
    </row>
    <row r="171" spans="5:11" x14ac:dyDescent="0.3">
      <c r="E171">
        <v>167</v>
      </c>
      <c r="F171" t="s">
        <v>31</v>
      </c>
      <c r="G171" t="s">
        <v>38</v>
      </c>
      <c r="H171" t="s">
        <v>11</v>
      </c>
      <c r="I171">
        <v>2646</v>
      </c>
      <c r="J171">
        <v>177</v>
      </c>
      <c r="K171" s="4">
        <v>45093</v>
      </c>
    </row>
    <row r="172" spans="5:11" x14ac:dyDescent="0.3">
      <c r="E172">
        <v>168</v>
      </c>
      <c r="F172" t="s">
        <v>36</v>
      </c>
      <c r="G172" t="s">
        <v>39</v>
      </c>
      <c r="H172" t="s">
        <v>26</v>
      </c>
      <c r="I172">
        <v>3794</v>
      </c>
      <c r="J172">
        <v>159</v>
      </c>
      <c r="K172" s="4">
        <v>45094</v>
      </c>
    </row>
    <row r="173" spans="5:11" x14ac:dyDescent="0.3">
      <c r="E173">
        <v>169</v>
      </c>
      <c r="F173" t="s">
        <v>34</v>
      </c>
      <c r="G173" t="s">
        <v>45</v>
      </c>
      <c r="H173" t="s">
        <v>26</v>
      </c>
      <c r="I173">
        <v>819</v>
      </c>
      <c r="J173">
        <v>306</v>
      </c>
      <c r="K173" s="4">
        <v>45095</v>
      </c>
    </row>
    <row r="174" spans="5:11" x14ac:dyDescent="0.3">
      <c r="E174">
        <v>170</v>
      </c>
      <c r="F174" t="s">
        <v>34</v>
      </c>
      <c r="G174" t="s">
        <v>39</v>
      </c>
      <c r="H174" t="s">
        <v>13</v>
      </c>
      <c r="I174">
        <v>2583</v>
      </c>
      <c r="J174">
        <v>18</v>
      </c>
      <c r="K174" s="4">
        <v>45096</v>
      </c>
    </row>
    <row r="175" spans="5:11" x14ac:dyDescent="0.3">
      <c r="E175">
        <v>171</v>
      </c>
      <c r="F175" t="s">
        <v>31</v>
      </c>
      <c r="G175" t="s">
        <v>45</v>
      </c>
      <c r="H175" t="s">
        <v>12</v>
      </c>
      <c r="I175">
        <v>4585</v>
      </c>
      <c r="J175">
        <v>240</v>
      </c>
      <c r="K175" s="4">
        <v>45097</v>
      </c>
    </row>
    <row r="176" spans="5:11" x14ac:dyDescent="0.3">
      <c r="E176">
        <v>172</v>
      </c>
      <c r="F176" t="s">
        <v>33</v>
      </c>
      <c r="G176" t="s">
        <v>39</v>
      </c>
      <c r="H176" t="s">
        <v>26</v>
      </c>
      <c r="I176">
        <v>1652</v>
      </c>
      <c r="J176">
        <v>93</v>
      </c>
      <c r="K176" s="4">
        <v>45098</v>
      </c>
    </row>
    <row r="177" spans="5:11" x14ac:dyDescent="0.3">
      <c r="E177">
        <v>173</v>
      </c>
      <c r="F177" t="s">
        <v>35</v>
      </c>
      <c r="G177" t="s">
        <v>39</v>
      </c>
      <c r="H177" t="s">
        <v>19</v>
      </c>
      <c r="I177">
        <v>4991</v>
      </c>
      <c r="J177">
        <v>9</v>
      </c>
      <c r="K177" s="4">
        <v>45099</v>
      </c>
    </row>
    <row r="178" spans="5:11" x14ac:dyDescent="0.3">
      <c r="E178">
        <v>174</v>
      </c>
      <c r="F178" t="s">
        <v>29</v>
      </c>
      <c r="G178" t="s">
        <v>39</v>
      </c>
      <c r="H178" t="s">
        <v>9</v>
      </c>
      <c r="I178">
        <v>2009</v>
      </c>
      <c r="J178">
        <v>219</v>
      </c>
      <c r="K178" s="4">
        <v>45100</v>
      </c>
    </row>
    <row r="179" spans="5:11" x14ac:dyDescent="0.3">
      <c r="E179">
        <v>175</v>
      </c>
      <c r="F179" t="s">
        <v>28</v>
      </c>
      <c r="G179" t="s">
        <v>44</v>
      </c>
      <c r="H179" t="s">
        <v>15</v>
      </c>
      <c r="I179">
        <v>1568</v>
      </c>
      <c r="J179">
        <v>141</v>
      </c>
      <c r="K179" s="4">
        <v>45101</v>
      </c>
    </row>
    <row r="180" spans="5:11" x14ac:dyDescent="0.3">
      <c r="E180">
        <v>176</v>
      </c>
      <c r="F180" t="s">
        <v>30</v>
      </c>
      <c r="G180" t="s">
        <v>40</v>
      </c>
      <c r="H180" t="s">
        <v>13</v>
      </c>
      <c r="I180">
        <v>3388</v>
      </c>
      <c r="J180">
        <v>123</v>
      </c>
      <c r="K180" s="4">
        <v>45102</v>
      </c>
    </row>
    <row r="181" spans="5:11" x14ac:dyDescent="0.3">
      <c r="E181">
        <v>177</v>
      </c>
      <c r="F181" t="s">
        <v>36</v>
      </c>
      <c r="G181" t="s">
        <v>37</v>
      </c>
      <c r="H181" t="s">
        <v>17</v>
      </c>
      <c r="I181">
        <v>623</v>
      </c>
      <c r="J181">
        <v>51</v>
      </c>
      <c r="K181" s="4">
        <v>45103</v>
      </c>
    </row>
    <row r="182" spans="5:11" x14ac:dyDescent="0.3">
      <c r="E182">
        <v>178</v>
      </c>
      <c r="F182" t="s">
        <v>32</v>
      </c>
      <c r="G182" t="s">
        <v>38</v>
      </c>
      <c r="H182" t="s">
        <v>2</v>
      </c>
      <c r="I182">
        <v>10073</v>
      </c>
      <c r="J182">
        <v>120</v>
      </c>
      <c r="K182" s="4">
        <v>45104</v>
      </c>
    </row>
    <row r="183" spans="5:11" x14ac:dyDescent="0.3">
      <c r="E183">
        <v>179</v>
      </c>
      <c r="F183" t="s">
        <v>29</v>
      </c>
      <c r="G183" t="s">
        <v>44</v>
      </c>
      <c r="H183" t="s">
        <v>19</v>
      </c>
      <c r="I183">
        <v>1561</v>
      </c>
      <c r="J183">
        <v>27</v>
      </c>
      <c r="K183" s="4">
        <v>45105</v>
      </c>
    </row>
    <row r="184" spans="5:11" x14ac:dyDescent="0.3">
      <c r="E184">
        <v>180</v>
      </c>
      <c r="F184" t="s">
        <v>3</v>
      </c>
      <c r="G184" t="s">
        <v>38</v>
      </c>
      <c r="H184" t="s">
        <v>20</v>
      </c>
      <c r="I184">
        <v>11522</v>
      </c>
      <c r="J184">
        <v>204</v>
      </c>
      <c r="K184" s="4">
        <v>45106</v>
      </c>
    </row>
    <row r="185" spans="5:11" x14ac:dyDescent="0.3">
      <c r="E185">
        <v>181</v>
      </c>
      <c r="F185" t="s">
        <v>32</v>
      </c>
      <c r="G185" t="s">
        <v>37</v>
      </c>
      <c r="H185" t="s">
        <v>6</v>
      </c>
      <c r="I185">
        <v>2317</v>
      </c>
      <c r="J185">
        <v>123</v>
      </c>
      <c r="K185" s="4">
        <v>45107</v>
      </c>
    </row>
    <row r="186" spans="5:11" x14ac:dyDescent="0.3">
      <c r="E186">
        <v>182</v>
      </c>
      <c r="F186" t="s">
        <v>35</v>
      </c>
      <c r="G186" t="s">
        <v>40</v>
      </c>
      <c r="H186" t="s">
        <v>21</v>
      </c>
      <c r="I186">
        <v>3059</v>
      </c>
      <c r="J186">
        <v>27</v>
      </c>
      <c r="K186" s="4">
        <v>45108</v>
      </c>
    </row>
    <row r="187" spans="5:11" x14ac:dyDescent="0.3">
      <c r="E187">
        <v>183</v>
      </c>
      <c r="F187" t="s">
        <v>30</v>
      </c>
      <c r="G187" t="s">
        <v>40</v>
      </c>
      <c r="H187" t="s">
        <v>19</v>
      </c>
      <c r="I187">
        <v>2324</v>
      </c>
      <c r="J187">
        <v>177</v>
      </c>
      <c r="K187" s="4">
        <v>45109</v>
      </c>
    </row>
    <row r="188" spans="5:11" x14ac:dyDescent="0.3">
      <c r="E188">
        <v>184</v>
      </c>
      <c r="F188" t="s">
        <v>34</v>
      </c>
      <c r="G188" t="s">
        <v>44</v>
      </c>
      <c r="H188" t="s">
        <v>19</v>
      </c>
      <c r="I188">
        <v>4956</v>
      </c>
      <c r="J188">
        <v>171</v>
      </c>
      <c r="K188" s="4">
        <v>45110</v>
      </c>
    </row>
    <row r="189" spans="5:11" x14ac:dyDescent="0.3">
      <c r="E189">
        <v>185</v>
      </c>
      <c r="F189" t="s">
        <v>35</v>
      </c>
      <c r="G189" t="s">
        <v>39</v>
      </c>
      <c r="H189" t="s">
        <v>12</v>
      </c>
      <c r="I189">
        <v>5355</v>
      </c>
      <c r="J189">
        <v>204</v>
      </c>
      <c r="K189" s="4">
        <v>45111</v>
      </c>
    </row>
    <row r="190" spans="5:11" x14ac:dyDescent="0.3">
      <c r="E190">
        <v>186</v>
      </c>
      <c r="F190" t="s">
        <v>34</v>
      </c>
      <c r="G190" t="s">
        <v>39</v>
      </c>
      <c r="H190" t="s">
        <v>7</v>
      </c>
      <c r="I190">
        <v>7259</v>
      </c>
      <c r="J190">
        <v>276</v>
      </c>
      <c r="K190" s="4">
        <v>45112</v>
      </c>
    </row>
    <row r="191" spans="5:11" x14ac:dyDescent="0.3">
      <c r="E191">
        <v>187</v>
      </c>
      <c r="F191" t="s">
        <v>29</v>
      </c>
      <c r="G191" t="s">
        <v>40</v>
      </c>
      <c r="H191" t="s">
        <v>19</v>
      </c>
      <c r="I191">
        <v>6279</v>
      </c>
      <c r="J191">
        <v>45</v>
      </c>
      <c r="K191" s="4">
        <v>45113</v>
      </c>
    </row>
    <row r="192" spans="5:11" x14ac:dyDescent="0.3">
      <c r="E192">
        <v>188</v>
      </c>
      <c r="F192" t="s">
        <v>36</v>
      </c>
      <c r="G192" t="s">
        <v>37</v>
      </c>
      <c r="H192" t="s">
        <v>22</v>
      </c>
      <c r="I192">
        <v>2541</v>
      </c>
      <c r="J192">
        <v>45</v>
      </c>
      <c r="K192" s="4">
        <v>45114</v>
      </c>
    </row>
    <row r="193" spans="5:11" x14ac:dyDescent="0.3">
      <c r="E193">
        <v>189</v>
      </c>
      <c r="F193" t="s">
        <v>32</v>
      </c>
      <c r="G193" t="s">
        <v>45</v>
      </c>
      <c r="H193" t="s">
        <v>20</v>
      </c>
      <c r="I193">
        <v>3864</v>
      </c>
      <c r="J193">
        <v>177</v>
      </c>
      <c r="K193" s="4">
        <v>45115</v>
      </c>
    </row>
    <row r="194" spans="5:11" x14ac:dyDescent="0.3">
      <c r="E194">
        <v>190</v>
      </c>
      <c r="F194" t="s">
        <v>33</v>
      </c>
      <c r="G194" t="s">
        <v>38</v>
      </c>
      <c r="H194" t="s">
        <v>6</v>
      </c>
      <c r="I194">
        <v>6146</v>
      </c>
      <c r="J194">
        <v>63</v>
      </c>
      <c r="K194" s="4">
        <v>45116</v>
      </c>
    </row>
    <row r="195" spans="5:11" x14ac:dyDescent="0.3">
      <c r="E195">
        <v>191</v>
      </c>
      <c r="F195" t="s">
        <v>3</v>
      </c>
      <c r="G195" t="s">
        <v>44</v>
      </c>
      <c r="H195" t="s">
        <v>11</v>
      </c>
      <c r="I195">
        <v>2639</v>
      </c>
      <c r="J195">
        <v>204</v>
      </c>
      <c r="K195" s="4">
        <v>45117</v>
      </c>
    </row>
    <row r="196" spans="5:11" x14ac:dyDescent="0.3">
      <c r="E196">
        <v>192</v>
      </c>
      <c r="F196" t="s">
        <v>29</v>
      </c>
      <c r="G196" t="s">
        <v>40</v>
      </c>
      <c r="H196" t="s">
        <v>15</v>
      </c>
      <c r="I196">
        <v>1890</v>
      </c>
      <c r="J196">
        <v>195</v>
      </c>
      <c r="K196" s="4">
        <v>45118</v>
      </c>
    </row>
    <row r="197" spans="5:11" x14ac:dyDescent="0.3">
      <c r="E197">
        <v>193</v>
      </c>
      <c r="F197" t="s">
        <v>31</v>
      </c>
      <c r="G197" t="s">
        <v>39</v>
      </c>
      <c r="H197" t="s">
        <v>7</v>
      </c>
      <c r="I197">
        <v>1932</v>
      </c>
      <c r="J197">
        <v>369</v>
      </c>
      <c r="K197" s="4">
        <v>45119</v>
      </c>
    </row>
    <row r="198" spans="5:11" x14ac:dyDescent="0.3">
      <c r="E198">
        <v>194</v>
      </c>
      <c r="F198" t="s">
        <v>34</v>
      </c>
      <c r="G198" t="s">
        <v>39</v>
      </c>
      <c r="H198" t="s">
        <v>18</v>
      </c>
      <c r="I198">
        <v>6300</v>
      </c>
      <c r="J198">
        <v>42</v>
      </c>
      <c r="K198" s="4">
        <v>45120</v>
      </c>
    </row>
    <row r="199" spans="5:11" x14ac:dyDescent="0.3">
      <c r="E199">
        <v>195</v>
      </c>
      <c r="F199" t="s">
        <v>32</v>
      </c>
      <c r="G199" t="s">
        <v>40</v>
      </c>
      <c r="H199" t="s">
        <v>23</v>
      </c>
      <c r="I199">
        <v>560</v>
      </c>
      <c r="J199">
        <v>81</v>
      </c>
      <c r="K199" s="4">
        <v>45121</v>
      </c>
    </row>
    <row r="200" spans="5:11" x14ac:dyDescent="0.3">
      <c r="E200">
        <v>196</v>
      </c>
      <c r="F200" t="s">
        <v>3</v>
      </c>
      <c r="G200" t="s">
        <v>40</v>
      </c>
      <c r="H200" t="s">
        <v>19</v>
      </c>
      <c r="I200">
        <v>2856</v>
      </c>
      <c r="J200">
        <v>246</v>
      </c>
      <c r="K200" s="4">
        <v>45122</v>
      </c>
    </row>
    <row r="201" spans="5:11" x14ac:dyDescent="0.3">
      <c r="E201">
        <v>197</v>
      </c>
      <c r="F201" t="s">
        <v>3</v>
      </c>
      <c r="G201" t="s">
        <v>39</v>
      </c>
      <c r="H201" t="s">
        <v>10</v>
      </c>
      <c r="I201">
        <v>707</v>
      </c>
      <c r="J201">
        <v>174</v>
      </c>
      <c r="K201" s="4">
        <v>45123</v>
      </c>
    </row>
    <row r="202" spans="5:11" x14ac:dyDescent="0.3">
      <c r="E202">
        <v>198</v>
      </c>
      <c r="F202" t="s">
        <v>29</v>
      </c>
      <c r="G202" t="s">
        <v>45</v>
      </c>
      <c r="H202" t="s">
        <v>23</v>
      </c>
      <c r="I202">
        <v>3598</v>
      </c>
      <c r="J202">
        <v>81</v>
      </c>
      <c r="K202" s="4">
        <v>45124</v>
      </c>
    </row>
    <row r="203" spans="5:11" x14ac:dyDescent="0.3">
      <c r="E203">
        <v>199</v>
      </c>
      <c r="F203" t="s">
        <v>36</v>
      </c>
      <c r="G203" t="s">
        <v>45</v>
      </c>
      <c r="H203" t="s">
        <v>15</v>
      </c>
      <c r="I203">
        <v>6853</v>
      </c>
      <c r="J203">
        <v>372</v>
      </c>
      <c r="K203" s="4">
        <v>45125</v>
      </c>
    </row>
    <row r="204" spans="5:11" x14ac:dyDescent="0.3">
      <c r="E204">
        <v>200</v>
      </c>
      <c r="F204" t="s">
        <v>36</v>
      </c>
      <c r="G204" t="s">
        <v>45</v>
      </c>
      <c r="H204" t="s">
        <v>9</v>
      </c>
      <c r="I204">
        <v>4725</v>
      </c>
      <c r="J204">
        <v>174</v>
      </c>
      <c r="K204" s="4">
        <v>45126</v>
      </c>
    </row>
    <row r="205" spans="5:11" x14ac:dyDescent="0.3">
      <c r="E205">
        <v>201</v>
      </c>
      <c r="F205" t="s">
        <v>30</v>
      </c>
      <c r="G205" t="s">
        <v>38</v>
      </c>
      <c r="H205" t="s">
        <v>25</v>
      </c>
      <c r="I205">
        <v>10304</v>
      </c>
      <c r="J205">
        <v>84</v>
      </c>
      <c r="K205" s="4">
        <v>45127</v>
      </c>
    </row>
    <row r="206" spans="5:11" x14ac:dyDescent="0.3">
      <c r="E206">
        <v>202</v>
      </c>
      <c r="F206" t="s">
        <v>30</v>
      </c>
      <c r="G206" t="s">
        <v>39</v>
      </c>
      <c r="H206" t="s">
        <v>9</v>
      </c>
      <c r="I206">
        <v>1274</v>
      </c>
      <c r="J206">
        <v>225</v>
      </c>
      <c r="K206" s="4">
        <v>45128</v>
      </c>
    </row>
    <row r="207" spans="5:11" x14ac:dyDescent="0.3">
      <c r="E207">
        <v>203</v>
      </c>
      <c r="F207" t="s">
        <v>33</v>
      </c>
      <c r="G207" t="s">
        <v>38</v>
      </c>
      <c r="H207" t="s">
        <v>23</v>
      </c>
      <c r="I207">
        <v>1526</v>
      </c>
      <c r="J207">
        <v>105</v>
      </c>
      <c r="K207" s="4">
        <v>45129</v>
      </c>
    </row>
    <row r="208" spans="5:11" x14ac:dyDescent="0.3">
      <c r="E208">
        <v>204</v>
      </c>
      <c r="F208" t="s">
        <v>36</v>
      </c>
      <c r="G208" t="s">
        <v>44</v>
      </c>
      <c r="H208" t="s">
        <v>21</v>
      </c>
      <c r="I208">
        <v>3101</v>
      </c>
      <c r="J208">
        <v>225</v>
      </c>
      <c r="K208" s="4">
        <v>45130</v>
      </c>
    </row>
    <row r="209" spans="5:11" x14ac:dyDescent="0.3">
      <c r="E209">
        <v>205</v>
      </c>
      <c r="F209" t="s">
        <v>28</v>
      </c>
      <c r="G209" t="s">
        <v>40</v>
      </c>
      <c r="H209" t="s">
        <v>7</v>
      </c>
      <c r="I209">
        <v>1057</v>
      </c>
      <c r="J209">
        <v>54</v>
      </c>
      <c r="K209" s="4">
        <v>45131</v>
      </c>
    </row>
    <row r="210" spans="5:11" x14ac:dyDescent="0.3">
      <c r="E210">
        <v>206</v>
      </c>
      <c r="F210" t="s">
        <v>31</v>
      </c>
      <c r="G210" t="s">
        <v>40</v>
      </c>
      <c r="H210" t="s">
        <v>19</v>
      </c>
      <c r="I210">
        <v>5306</v>
      </c>
      <c r="J210">
        <v>0</v>
      </c>
      <c r="K210" s="4">
        <v>45132</v>
      </c>
    </row>
    <row r="211" spans="5:11" x14ac:dyDescent="0.3">
      <c r="E211">
        <v>207</v>
      </c>
      <c r="F211" t="s">
        <v>33</v>
      </c>
      <c r="G211" t="s">
        <v>44</v>
      </c>
      <c r="H211" t="s">
        <v>17</v>
      </c>
      <c r="I211">
        <v>4018</v>
      </c>
      <c r="J211">
        <v>171</v>
      </c>
      <c r="K211" s="4">
        <v>45133</v>
      </c>
    </row>
    <row r="212" spans="5:11" x14ac:dyDescent="0.3">
      <c r="E212">
        <v>208</v>
      </c>
      <c r="F212" t="s">
        <v>3</v>
      </c>
      <c r="G212" t="s">
        <v>39</v>
      </c>
      <c r="H212" t="s">
        <v>9</v>
      </c>
      <c r="I212">
        <v>938</v>
      </c>
      <c r="J212">
        <v>189</v>
      </c>
      <c r="K212" s="4">
        <v>45134</v>
      </c>
    </row>
    <row r="213" spans="5:11" x14ac:dyDescent="0.3">
      <c r="E213">
        <v>209</v>
      </c>
      <c r="F213" t="s">
        <v>31</v>
      </c>
      <c r="G213" t="s">
        <v>37</v>
      </c>
      <c r="H213" t="s">
        <v>11</v>
      </c>
      <c r="I213">
        <v>1778</v>
      </c>
      <c r="J213">
        <v>270</v>
      </c>
      <c r="K213" s="4">
        <v>45135</v>
      </c>
    </row>
    <row r="214" spans="5:11" x14ac:dyDescent="0.3">
      <c r="E214">
        <v>210</v>
      </c>
      <c r="F214" t="s">
        <v>32</v>
      </c>
      <c r="G214" t="s">
        <v>44</v>
      </c>
      <c r="H214" t="s">
        <v>23</v>
      </c>
      <c r="I214">
        <v>1638</v>
      </c>
      <c r="J214">
        <v>63</v>
      </c>
      <c r="K214" s="4">
        <v>45136</v>
      </c>
    </row>
    <row r="215" spans="5:11" x14ac:dyDescent="0.3">
      <c r="E215">
        <v>211</v>
      </c>
      <c r="F215" t="s">
        <v>30</v>
      </c>
      <c r="G215" t="s">
        <v>37</v>
      </c>
      <c r="H215" t="s">
        <v>18</v>
      </c>
      <c r="I215">
        <v>154</v>
      </c>
      <c r="J215">
        <v>21</v>
      </c>
      <c r="K215" s="4">
        <v>45137</v>
      </c>
    </row>
    <row r="216" spans="5:11" x14ac:dyDescent="0.3">
      <c r="E216">
        <v>212</v>
      </c>
      <c r="F216" t="s">
        <v>31</v>
      </c>
      <c r="G216" t="s">
        <v>40</v>
      </c>
      <c r="H216" t="s">
        <v>15</v>
      </c>
      <c r="I216">
        <v>9835</v>
      </c>
      <c r="J216">
        <v>207</v>
      </c>
      <c r="K216" s="4">
        <v>45138</v>
      </c>
    </row>
    <row r="217" spans="5:11" x14ac:dyDescent="0.3">
      <c r="E217">
        <v>213</v>
      </c>
      <c r="F217" t="s">
        <v>3</v>
      </c>
      <c r="G217" t="s">
        <v>40</v>
      </c>
      <c r="H217" t="s">
        <v>13</v>
      </c>
      <c r="I217">
        <v>7273</v>
      </c>
      <c r="J217">
        <v>96</v>
      </c>
      <c r="K217" s="4">
        <v>45139</v>
      </c>
    </row>
    <row r="218" spans="5:11" x14ac:dyDescent="0.3">
      <c r="E218">
        <v>214</v>
      </c>
      <c r="F218" t="s">
        <v>33</v>
      </c>
      <c r="G218" t="s">
        <v>44</v>
      </c>
      <c r="H218" t="s">
        <v>15</v>
      </c>
      <c r="I218">
        <v>6909</v>
      </c>
      <c r="J218">
        <v>81</v>
      </c>
      <c r="K218" s="4">
        <v>45140</v>
      </c>
    </row>
    <row r="219" spans="5:11" x14ac:dyDescent="0.3">
      <c r="E219">
        <v>215</v>
      </c>
      <c r="F219" t="s">
        <v>3</v>
      </c>
      <c r="G219" t="s">
        <v>44</v>
      </c>
      <c r="H219" t="s">
        <v>17</v>
      </c>
      <c r="I219">
        <v>3920</v>
      </c>
      <c r="J219">
        <v>306</v>
      </c>
      <c r="K219" s="4">
        <v>45141</v>
      </c>
    </row>
    <row r="220" spans="5:11" x14ac:dyDescent="0.3">
      <c r="E220">
        <v>216</v>
      </c>
      <c r="F220" t="s">
        <v>35</v>
      </c>
      <c r="G220" t="s">
        <v>44</v>
      </c>
      <c r="H220" t="s">
        <v>14</v>
      </c>
      <c r="I220">
        <v>4858</v>
      </c>
      <c r="J220">
        <v>279</v>
      </c>
      <c r="K220" s="4">
        <v>45142</v>
      </c>
    </row>
    <row r="221" spans="5:11" x14ac:dyDescent="0.3">
      <c r="E221">
        <v>217</v>
      </c>
      <c r="F221" t="s">
        <v>28</v>
      </c>
      <c r="G221" t="s">
        <v>37</v>
      </c>
      <c r="H221" t="s">
        <v>2</v>
      </c>
      <c r="I221">
        <v>3549</v>
      </c>
      <c r="J221">
        <v>3</v>
      </c>
      <c r="K221" s="4">
        <v>45143</v>
      </c>
    </row>
    <row r="222" spans="5:11" x14ac:dyDescent="0.3">
      <c r="E222">
        <v>218</v>
      </c>
      <c r="F222" t="s">
        <v>31</v>
      </c>
      <c r="G222" t="s">
        <v>44</v>
      </c>
      <c r="H222" t="s">
        <v>20</v>
      </c>
      <c r="I222">
        <v>966</v>
      </c>
      <c r="J222">
        <v>198</v>
      </c>
      <c r="K222" s="4">
        <v>45144</v>
      </c>
    </row>
    <row r="223" spans="5:11" x14ac:dyDescent="0.3">
      <c r="E223">
        <v>219</v>
      </c>
      <c r="F223" t="s">
        <v>33</v>
      </c>
      <c r="G223" t="s">
        <v>44</v>
      </c>
      <c r="H223" t="s">
        <v>11</v>
      </c>
      <c r="I223">
        <v>385</v>
      </c>
      <c r="J223">
        <v>249</v>
      </c>
      <c r="K223" s="4">
        <v>45145</v>
      </c>
    </row>
    <row r="224" spans="5:11" x14ac:dyDescent="0.3">
      <c r="E224">
        <v>220</v>
      </c>
      <c r="F224" t="s">
        <v>32</v>
      </c>
      <c r="G224" t="s">
        <v>39</v>
      </c>
      <c r="H224" t="s">
        <v>9</v>
      </c>
      <c r="I224">
        <v>2219</v>
      </c>
      <c r="J224">
        <v>75</v>
      </c>
      <c r="K224" s="4">
        <v>45146</v>
      </c>
    </row>
    <row r="225" spans="5:11" x14ac:dyDescent="0.3">
      <c r="E225">
        <v>221</v>
      </c>
      <c r="F225" t="s">
        <v>3</v>
      </c>
      <c r="G225" t="s">
        <v>38</v>
      </c>
      <c r="H225" t="s">
        <v>25</v>
      </c>
      <c r="I225">
        <v>2954</v>
      </c>
      <c r="J225">
        <v>189</v>
      </c>
      <c r="K225" s="4">
        <v>45147</v>
      </c>
    </row>
    <row r="226" spans="5:11" x14ac:dyDescent="0.3">
      <c r="E226">
        <v>222</v>
      </c>
      <c r="F226" t="s">
        <v>31</v>
      </c>
      <c r="G226" t="s">
        <v>38</v>
      </c>
      <c r="H226" t="s">
        <v>25</v>
      </c>
      <c r="I226">
        <v>280</v>
      </c>
      <c r="J226">
        <v>87</v>
      </c>
      <c r="K226" s="4">
        <v>45148</v>
      </c>
    </row>
    <row r="227" spans="5:11" x14ac:dyDescent="0.3">
      <c r="E227">
        <v>223</v>
      </c>
      <c r="F227" t="s">
        <v>30</v>
      </c>
      <c r="G227" t="s">
        <v>38</v>
      </c>
      <c r="H227" t="s">
        <v>23</v>
      </c>
      <c r="I227">
        <v>6118</v>
      </c>
      <c r="J227">
        <v>174</v>
      </c>
      <c r="K227" s="4">
        <v>45149</v>
      </c>
    </row>
    <row r="228" spans="5:11" x14ac:dyDescent="0.3">
      <c r="E228">
        <v>224</v>
      </c>
      <c r="F228" t="s">
        <v>28</v>
      </c>
      <c r="G228" t="s">
        <v>44</v>
      </c>
      <c r="H228" t="s">
        <v>8</v>
      </c>
      <c r="I228">
        <v>4802</v>
      </c>
      <c r="J228">
        <v>36</v>
      </c>
      <c r="K228" s="4">
        <v>45150</v>
      </c>
    </row>
    <row r="229" spans="5:11" x14ac:dyDescent="0.3">
      <c r="E229">
        <v>225</v>
      </c>
      <c r="F229" t="s">
        <v>3</v>
      </c>
      <c r="G229" t="s">
        <v>37</v>
      </c>
      <c r="H229" t="s">
        <v>17</v>
      </c>
      <c r="I229">
        <v>4137</v>
      </c>
      <c r="J229">
        <v>60</v>
      </c>
      <c r="K229" s="4">
        <v>45151</v>
      </c>
    </row>
    <row r="230" spans="5:11" x14ac:dyDescent="0.3">
      <c r="E230">
        <v>226</v>
      </c>
      <c r="F230" t="s">
        <v>34</v>
      </c>
      <c r="G230" t="s">
        <v>45</v>
      </c>
      <c r="H230" t="s">
        <v>16</v>
      </c>
      <c r="I230">
        <v>2023</v>
      </c>
      <c r="J230">
        <v>78</v>
      </c>
      <c r="K230" s="4">
        <v>45152</v>
      </c>
    </row>
    <row r="231" spans="5:11" x14ac:dyDescent="0.3">
      <c r="E231">
        <v>227</v>
      </c>
      <c r="F231" t="s">
        <v>3</v>
      </c>
      <c r="G231" t="s">
        <v>38</v>
      </c>
      <c r="H231" t="s">
        <v>23</v>
      </c>
      <c r="I231">
        <v>9051</v>
      </c>
      <c r="J231">
        <v>57</v>
      </c>
      <c r="K231" s="4">
        <v>45153</v>
      </c>
    </row>
    <row r="232" spans="5:11" x14ac:dyDescent="0.3">
      <c r="E232">
        <v>228</v>
      </c>
      <c r="F232" t="s">
        <v>3</v>
      </c>
      <c r="G232" t="s">
        <v>40</v>
      </c>
      <c r="H232" t="s">
        <v>21</v>
      </c>
      <c r="I232">
        <v>2919</v>
      </c>
      <c r="J232">
        <v>45</v>
      </c>
      <c r="K232" s="4">
        <v>45154</v>
      </c>
    </row>
    <row r="233" spans="5:11" x14ac:dyDescent="0.3">
      <c r="E233">
        <v>229</v>
      </c>
      <c r="F233" t="s">
        <v>30</v>
      </c>
      <c r="G233" t="s">
        <v>37</v>
      </c>
      <c r="H233" t="s">
        <v>15</v>
      </c>
      <c r="I233">
        <v>5915</v>
      </c>
      <c r="J233">
        <v>3</v>
      </c>
      <c r="K233" s="4">
        <v>45155</v>
      </c>
    </row>
    <row r="234" spans="5:11" x14ac:dyDescent="0.3">
      <c r="E234">
        <v>230</v>
      </c>
      <c r="F234" t="s">
        <v>35</v>
      </c>
      <c r="G234" t="s">
        <v>45</v>
      </c>
      <c r="H234" t="s">
        <v>8</v>
      </c>
      <c r="I234">
        <v>2562</v>
      </c>
      <c r="J234">
        <v>6</v>
      </c>
      <c r="K234" s="4">
        <v>45156</v>
      </c>
    </row>
    <row r="235" spans="5:11" x14ac:dyDescent="0.3">
      <c r="E235">
        <v>231</v>
      </c>
      <c r="F235" t="s">
        <v>33</v>
      </c>
      <c r="G235" t="s">
        <v>40</v>
      </c>
      <c r="H235" t="s">
        <v>18</v>
      </c>
      <c r="I235">
        <v>8813</v>
      </c>
      <c r="J235">
        <v>21</v>
      </c>
      <c r="K235" s="4">
        <v>45157</v>
      </c>
    </row>
    <row r="236" spans="5:11" x14ac:dyDescent="0.3">
      <c r="E236">
        <v>232</v>
      </c>
      <c r="F236" t="s">
        <v>33</v>
      </c>
      <c r="G236" t="s">
        <v>38</v>
      </c>
      <c r="H236" t="s">
        <v>11</v>
      </c>
      <c r="I236">
        <v>6111</v>
      </c>
      <c r="J236">
        <v>3</v>
      </c>
      <c r="K236" s="4">
        <v>45158</v>
      </c>
    </row>
    <row r="237" spans="5:11" x14ac:dyDescent="0.3">
      <c r="E237">
        <v>233</v>
      </c>
      <c r="F237" t="s">
        <v>29</v>
      </c>
      <c r="G237" t="s">
        <v>39</v>
      </c>
      <c r="H237" t="s">
        <v>24</v>
      </c>
      <c r="I237">
        <v>3507</v>
      </c>
      <c r="J237">
        <v>288</v>
      </c>
      <c r="K237" s="4">
        <v>45159</v>
      </c>
    </row>
    <row r="238" spans="5:11" x14ac:dyDescent="0.3">
      <c r="E238">
        <v>234</v>
      </c>
      <c r="F238" t="s">
        <v>32</v>
      </c>
      <c r="G238" t="s">
        <v>38</v>
      </c>
      <c r="H238" t="s">
        <v>6</v>
      </c>
      <c r="I238">
        <v>4319</v>
      </c>
      <c r="J238">
        <v>30</v>
      </c>
      <c r="K238" s="4">
        <v>45160</v>
      </c>
    </row>
    <row r="239" spans="5:11" x14ac:dyDescent="0.3">
      <c r="E239">
        <v>235</v>
      </c>
      <c r="F239" t="s">
        <v>36</v>
      </c>
      <c r="G239" t="s">
        <v>37</v>
      </c>
      <c r="H239" t="s">
        <v>19</v>
      </c>
      <c r="I239">
        <v>609</v>
      </c>
      <c r="J239">
        <v>87</v>
      </c>
      <c r="K239" s="4">
        <v>45161</v>
      </c>
    </row>
    <row r="240" spans="5:11" x14ac:dyDescent="0.3">
      <c r="E240">
        <v>236</v>
      </c>
      <c r="F240" t="s">
        <v>36</v>
      </c>
      <c r="G240" t="s">
        <v>44</v>
      </c>
      <c r="H240" t="s">
        <v>20</v>
      </c>
      <c r="I240">
        <v>6370</v>
      </c>
      <c r="J240">
        <v>30</v>
      </c>
      <c r="K240" s="4">
        <v>45162</v>
      </c>
    </row>
    <row r="241" spans="5:11" x14ac:dyDescent="0.3">
      <c r="E241">
        <v>237</v>
      </c>
      <c r="F241" t="s">
        <v>33</v>
      </c>
      <c r="G241" t="s">
        <v>37</v>
      </c>
      <c r="H241" t="s">
        <v>12</v>
      </c>
      <c r="I241">
        <v>5474</v>
      </c>
      <c r="J241">
        <v>168</v>
      </c>
      <c r="K241" s="4">
        <v>45163</v>
      </c>
    </row>
    <row r="242" spans="5:11" x14ac:dyDescent="0.3">
      <c r="E242">
        <v>238</v>
      </c>
      <c r="F242" t="s">
        <v>36</v>
      </c>
      <c r="G242" t="s">
        <v>38</v>
      </c>
      <c r="H242" t="s">
        <v>20</v>
      </c>
      <c r="I242">
        <v>3164</v>
      </c>
      <c r="J242">
        <v>306</v>
      </c>
      <c r="K242" s="4">
        <v>45164</v>
      </c>
    </row>
    <row r="243" spans="5:11" x14ac:dyDescent="0.3">
      <c r="E243">
        <v>239</v>
      </c>
      <c r="F243" t="s">
        <v>32</v>
      </c>
      <c r="G243" t="s">
        <v>45</v>
      </c>
      <c r="H243" t="s">
        <v>2</v>
      </c>
      <c r="I243">
        <v>1302</v>
      </c>
      <c r="J243">
        <v>402</v>
      </c>
      <c r="K243" s="4">
        <v>45165</v>
      </c>
    </row>
    <row r="244" spans="5:11" x14ac:dyDescent="0.3">
      <c r="E244">
        <v>240</v>
      </c>
      <c r="F244" t="s">
        <v>34</v>
      </c>
      <c r="G244" t="s">
        <v>40</v>
      </c>
      <c r="H244" t="s">
        <v>21</v>
      </c>
      <c r="I244">
        <v>7308</v>
      </c>
      <c r="J244">
        <v>327</v>
      </c>
      <c r="K244" s="4">
        <v>45166</v>
      </c>
    </row>
    <row r="245" spans="5:11" x14ac:dyDescent="0.3">
      <c r="E245">
        <v>241</v>
      </c>
      <c r="F245" t="s">
        <v>36</v>
      </c>
      <c r="G245" t="s">
        <v>40</v>
      </c>
      <c r="H245" t="s">
        <v>20</v>
      </c>
      <c r="I245">
        <v>6132</v>
      </c>
      <c r="J245">
        <v>93</v>
      </c>
      <c r="K245" s="4">
        <v>45167</v>
      </c>
    </row>
    <row r="246" spans="5:11" x14ac:dyDescent="0.3">
      <c r="E246">
        <v>242</v>
      </c>
      <c r="F246" t="s">
        <v>35</v>
      </c>
      <c r="G246" t="s">
        <v>45</v>
      </c>
      <c r="H246" t="s">
        <v>7</v>
      </c>
      <c r="I246">
        <v>3472</v>
      </c>
      <c r="J246">
        <v>96</v>
      </c>
      <c r="K246" s="4">
        <v>45168</v>
      </c>
    </row>
    <row r="247" spans="5:11" x14ac:dyDescent="0.3">
      <c r="E247">
        <v>243</v>
      </c>
      <c r="F247" t="s">
        <v>29</v>
      </c>
      <c r="G247" t="s">
        <v>44</v>
      </c>
      <c r="H247" t="s">
        <v>11</v>
      </c>
      <c r="I247">
        <v>9660</v>
      </c>
      <c r="J247">
        <v>27</v>
      </c>
      <c r="K247" s="4">
        <v>45169</v>
      </c>
    </row>
    <row r="248" spans="5:11" x14ac:dyDescent="0.3">
      <c r="E248">
        <v>244</v>
      </c>
      <c r="F248" t="s">
        <v>3</v>
      </c>
      <c r="G248" t="s">
        <v>37</v>
      </c>
      <c r="H248" t="s">
        <v>19</v>
      </c>
      <c r="I248">
        <v>2436</v>
      </c>
      <c r="J248">
        <v>99</v>
      </c>
      <c r="K248" s="4">
        <v>45170</v>
      </c>
    </row>
    <row r="249" spans="5:11" x14ac:dyDescent="0.3">
      <c r="E249">
        <v>245</v>
      </c>
      <c r="F249" t="s">
        <v>3</v>
      </c>
      <c r="G249" t="s">
        <v>37</v>
      </c>
      <c r="H249" t="s">
        <v>26</v>
      </c>
      <c r="I249">
        <v>9506</v>
      </c>
      <c r="J249">
        <v>87</v>
      </c>
      <c r="K249" s="4">
        <v>45171</v>
      </c>
    </row>
    <row r="250" spans="5:11" x14ac:dyDescent="0.3">
      <c r="E250">
        <v>246</v>
      </c>
      <c r="F250" t="s">
        <v>35</v>
      </c>
      <c r="G250" t="s">
        <v>40</v>
      </c>
      <c r="H250" t="s">
        <v>14</v>
      </c>
      <c r="I250">
        <v>245</v>
      </c>
      <c r="J250">
        <v>288</v>
      </c>
      <c r="K250" s="4">
        <v>45172</v>
      </c>
    </row>
    <row r="251" spans="5:11" x14ac:dyDescent="0.3">
      <c r="E251">
        <v>247</v>
      </c>
      <c r="F251" t="s">
        <v>29</v>
      </c>
      <c r="G251" t="s">
        <v>45</v>
      </c>
      <c r="H251" t="s">
        <v>13</v>
      </c>
      <c r="I251">
        <v>2702</v>
      </c>
      <c r="J251">
        <v>363</v>
      </c>
      <c r="K251" s="4">
        <v>45173</v>
      </c>
    </row>
    <row r="252" spans="5:11" x14ac:dyDescent="0.3">
      <c r="E252">
        <v>248</v>
      </c>
      <c r="F252" t="s">
        <v>35</v>
      </c>
      <c r="G252" t="s">
        <v>39</v>
      </c>
      <c r="H252" t="s">
        <v>10</v>
      </c>
      <c r="I252">
        <v>700</v>
      </c>
      <c r="J252">
        <v>87</v>
      </c>
      <c r="K252" s="4">
        <v>45174</v>
      </c>
    </row>
    <row r="253" spans="5:11" x14ac:dyDescent="0.3">
      <c r="E253">
        <v>249</v>
      </c>
      <c r="F253" t="s">
        <v>32</v>
      </c>
      <c r="G253" t="s">
        <v>39</v>
      </c>
      <c r="H253" t="s">
        <v>10</v>
      </c>
      <c r="I253">
        <v>3759</v>
      </c>
      <c r="J253">
        <v>150</v>
      </c>
      <c r="K253" s="4">
        <v>45175</v>
      </c>
    </row>
    <row r="254" spans="5:11" x14ac:dyDescent="0.3">
      <c r="E254">
        <v>250</v>
      </c>
      <c r="F254" t="s">
        <v>28</v>
      </c>
      <c r="G254" t="s">
        <v>45</v>
      </c>
      <c r="H254" t="s">
        <v>10</v>
      </c>
      <c r="I254">
        <v>1589</v>
      </c>
      <c r="J254">
        <v>303</v>
      </c>
      <c r="K254" s="4">
        <v>45176</v>
      </c>
    </row>
    <row r="255" spans="5:11" x14ac:dyDescent="0.3">
      <c r="E255">
        <v>251</v>
      </c>
      <c r="F255" t="s">
        <v>31</v>
      </c>
      <c r="G255" t="s">
        <v>45</v>
      </c>
      <c r="H255" t="s">
        <v>21</v>
      </c>
      <c r="I255">
        <v>5194</v>
      </c>
      <c r="J255">
        <v>288</v>
      </c>
      <c r="K255" s="4">
        <v>45177</v>
      </c>
    </row>
    <row r="256" spans="5:11" x14ac:dyDescent="0.3">
      <c r="E256">
        <v>252</v>
      </c>
      <c r="F256" t="s">
        <v>35</v>
      </c>
      <c r="G256" t="s">
        <v>38</v>
      </c>
      <c r="H256" t="s">
        <v>6</v>
      </c>
      <c r="I256">
        <v>945</v>
      </c>
      <c r="J256">
        <v>75</v>
      </c>
      <c r="K256" s="4">
        <v>45178</v>
      </c>
    </row>
    <row r="257" spans="5:11" x14ac:dyDescent="0.3">
      <c r="E257">
        <v>253</v>
      </c>
      <c r="F257" t="s">
        <v>36</v>
      </c>
      <c r="G257" t="s">
        <v>37</v>
      </c>
      <c r="H257" t="s">
        <v>24</v>
      </c>
      <c r="I257">
        <v>1988</v>
      </c>
      <c r="J257">
        <v>39</v>
      </c>
      <c r="K257" s="4">
        <v>45179</v>
      </c>
    </row>
    <row r="258" spans="5:11" x14ac:dyDescent="0.3">
      <c r="E258">
        <v>254</v>
      </c>
      <c r="F258" t="s">
        <v>32</v>
      </c>
      <c r="G258" t="s">
        <v>39</v>
      </c>
      <c r="H258" t="s">
        <v>25</v>
      </c>
      <c r="I258">
        <v>6734</v>
      </c>
      <c r="J258">
        <v>123</v>
      </c>
      <c r="K258" s="4">
        <v>45180</v>
      </c>
    </row>
    <row r="259" spans="5:11" x14ac:dyDescent="0.3">
      <c r="E259">
        <v>255</v>
      </c>
      <c r="F259" t="s">
        <v>36</v>
      </c>
      <c r="G259" t="s">
        <v>38</v>
      </c>
      <c r="H259" t="s">
        <v>2</v>
      </c>
      <c r="I259">
        <v>217</v>
      </c>
      <c r="J259">
        <v>36</v>
      </c>
      <c r="K259" s="4">
        <v>45181</v>
      </c>
    </row>
    <row r="260" spans="5:11" x14ac:dyDescent="0.3">
      <c r="E260">
        <v>256</v>
      </c>
      <c r="F260" t="s">
        <v>33</v>
      </c>
      <c r="G260" t="s">
        <v>39</v>
      </c>
      <c r="H260" t="s">
        <v>15</v>
      </c>
      <c r="I260">
        <v>6279</v>
      </c>
      <c r="J260">
        <v>237</v>
      </c>
      <c r="K260" s="4">
        <v>45182</v>
      </c>
    </row>
    <row r="261" spans="5:11" x14ac:dyDescent="0.3">
      <c r="E261">
        <v>257</v>
      </c>
      <c r="F261" t="s">
        <v>36</v>
      </c>
      <c r="G261" t="s">
        <v>38</v>
      </c>
      <c r="H261" t="s">
        <v>6</v>
      </c>
      <c r="I261">
        <v>4424</v>
      </c>
      <c r="J261">
        <v>201</v>
      </c>
      <c r="K261" s="4">
        <v>45183</v>
      </c>
    </row>
    <row r="262" spans="5:11" x14ac:dyDescent="0.3">
      <c r="E262">
        <v>258</v>
      </c>
      <c r="F262" t="s">
        <v>28</v>
      </c>
      <c r="G262" t="s">
        <v>38</v>
      </c>
      <c r="H262" t="s">
        <v>10</v>
      </c>
      <c r="I262">
        <v>189</v>
      </c>
      <c r="J262">
        <v>48</v>
      </c>
      <c r="K262" s="4">
        <v>45184</v>
      </c>
    </row>
    <row r="263" spans="5:11" x14ac:dyDescent="0.3">
      <c r="E263">
        <v>259</v>
      </c>
      <c r="F263" t="s">
        <v>33</v>
      </c>
      <c r="G263" t="s">
        <v>45</v>
      </c>
      <c r="H263" t="s">
        <v>15</v>
      </c>
      <c r="I263">
        <v>490</v>
      </c>
      <c r="J263">
        <v>84</v>
      </c>
      <c r="K263" s="4">
        <v>45185</v>
      </c>
    </row>
    <row r="264" spans="5:11" x14ac:dyDescent="0.3">
      <c r="E264">
        <v>260</v>
      </c>
      <c r="F264" t="s">
        <v>29</v>
      </c>
      <c r="G264" t="s">
        <v>40</v>
      </c>
      <c r="H264" t="s">
        <v>14</v>
      </c>
      <c r="I264">
        <v>434</v>
      </c>
      <c r="J264">
        <v>87</v>
      </c>
      <c r="K264" s="4">
        <v>45186</v>
      </c>
    </row>
    <row r="265" spans="5:11" x14ac:dyDescent="0.3">
      <c r="E265">
        <v>261</v>
      </c>
      <c r="F265" t="s">
        <v>31</v>
      </c>
      <c r="G265" t="s">
        <v>37</v>
      </c>
      <c r="H265" t="s">
        <v>23</v>
      </c>
      <c r="I265">
        <v>10129</v>
      </c>
      <c r="J265">
        <v>312</v>
      </c>
      <c r="K265" s="4">
        <v>45187</v>
      </c>
    </row>
    <row r="266" spans="5:11" x14ac:dyDescent="0.3">
      <c r="E266">
        <v>262</v>
      </c>
      <c r="F266" t="s">
        <v>34</v>
      </c>
      <c r="G266" t="s">
        <v>44</v>
      </c>
      <c r="H266" t="s">
        <v>21</v>
      </c>
      <c r="I266">
        <v>1652</v>
      </c>
      <c r="J266">
        <v>102</v>
      </c>
      <c r="K266" s="4">
        <v>45188</v>
      </c>
    </row>
    <row r="267" spans="5:11" x14ac:dyDescent="0.3">
      <c r="E267">
        <v>263</v>
      </c>
      <c r="F267" t="s">
        <v>29</v>
      </c>
      <c r="G267" t="s">
        <v>37</v>
      </c>
      <c r="H267" t="s">
        <v>14</v>
      </c>
      <c r="I267">
        <v>6433</v>
      </c>
      <c r="J267">
        <v>78</v>
      </c>
      <c r="K267" s="4">
        <v>45189</v>
      </c>
    </row>
    <row r="268" spans="5:11" x14ac:dyDescent="0.3">
      <c r="E268">
        <v>264</v>
      </c>
      <c r="F268" t="s">
        <v>34</v>
      </c>
      <c r="G268" t="s">
        <v>39</v>
      </c>
      <c r="H268" t="s">
        <v>16</v>
      </c>
      <c r="I268">
        <v>2212</v>
      </c>
      <c r="J268">
        <v>117</v>
      </c>
      <c r="K268" s="4">
        <v>45190</v>
      </c>
    </row>
    <row r="269" spans="5:11" x14ac:dyDescent="0.3">
      <c r="E269">
        <v>265</v>
      </c>
      <c r="F269" t="s">
        <v>30</v>
      </c>
      <c r="G269" t="s">
        <v>45</v>
      </c>
      <c r="H269" t="s">
        <v>12</v>
      </c>
      <c r="I269">
        <v>609</v>
      </c>
      <c r="J269">
        <v>99</v>
      </c>
      <c r="K269" s="4">
        <v>45191</v>
      </c>
    </row>
    <row r="270" spans="5:11" x14ac:dyDescent="0.3">
      <c r="E270">
        <v>266</v>
      </c>
      <c r="F270" t="s">
        <v>36</v>
      </c>
      <c r="G270" t="s">
        <v>45</v>
      </c>
      <c r="H270" t="s">
        <v>17</v>
      </c>
      <c r="I270">
        <v>1638</v>
      </c>
      <c r="J270">
        <v>48</v>
      </c>
      <c r="K270" s="4">
        <v>45192</v>
      </c>
    </row>
    <row r="271" spans="5:11" x14ac:dyDescent="0.3">
      <c r="E271">
        <v>267</v>
      </c>
      <c r="F271" t="s">
        <v>31</v>
      </c>
      <c r="G271" t="s">
        <v>39</v>
      </c>
      <c r="H271" t="s">
        <v>8</v>
      </c>
      <c r="I271">
        <v>3829</v>
      </c>
      <c r="J271">
        <v>24</v>
      </c>
      <c r="K271" s="4">
        <v>45193</v>
      </c>
    </row>
    <row r="272" spans="5:11" x14ac:dyDescent="0.3">
      <c r="E272">
        <v>268</v>
      </c>
      <c r="F272" t="s">
        <v>36</v>
      </c>
      <c r="G272" t="s">
        <v>44</v>
      </c>
      <c r="H272" t="s">
        <v>8</v>
      </c>
      <c r="I272">
        <v>5775</v>
      </c>
      <c r="J272">
        <v>42</v>
      </c>
      <c r="K272" s="4">
        <v>45194</v>
      </c>
    </row>
    <row r="273" spans="5:11" x14ac:dyDescent="0.3">
      <c r="E273">
        <v>269</v>
      </c>
      <c r="F273" t="s">
        <v>32</v>
      </c>
      <c r="G273" t="s">
        <v>45</v>
      </c>
      <c r="H273" t="s">
        <v>13</v>
      </c>
      <c r="I273">
        <v>1071</v>
      </c>
      <c r="J273">
        <v>270</v>
      </c>
      <c r="K273" s="4">
        <v>45195</v>
      </c>
    </row>
    <row r="274" spans="5:11" x14ac:dyDescent="0.3">
      <c r="E274">
        <v>270</v>
      </c>
      <c r="F274" t="s">
        <v>29</v>
      </c>
      <c r="G274" t="s">
        <v>38</v>
      </c>
      <c r="H274" t="s">
        <v>16</v>
      </c>
      <c r="I274">
        <v>5019</v>
      </c>
      <c r="J274">
        <v>150</v>
      </c>
      <c r="K274" s="4">
        <v>45196</v>
      </c>
    </row>
    <row r="275" spans="5:11" x14ac:dyDescent="0.3">
      <c r="E275">
        <v>271</v>
      </c>
      <c r="F275" t="s">
        <v>28</v>
      </c>
      <c r="G275" t="s">
        <v>40</v>
      </c>
      <c r="H275" t="s">
        <v>8</v>
      </c>
      <c r="I275">
        <v>2863</v>
      </c>
      <c r="J275">
        <v>42</v>
      </c>
      <c r="K275" s="4">
        <v>45197</v>
      </c>
    </row>
    <row r="276" spans="5:11" x14ac:dyDescent="0.3">
      <c r="E276">
        <v>272</v>
      </c>
      <c r="F276" t="s">
        <v>36</v>
      </c>
      <c r="G276" t="s">
        <v>45</v>
      </c>
      <c r="H276" t="s">
        <v>22</v>
      </c>
      <c r="I276">
        <v>1617</v>
      </c>
      <c r="J276">
        <v>126</v>
      </c>
      <c r="K276" s="4">
        <v>45198</v>
      </c>
    </row>
    <row r="277" spans="5:11" x14ac:dyDescent="0.3">
      <c r="E277">
        <v>273</v>
      </c>
      <c r="F277" t="s">
        <v>32</v>
      </c>
      <c r="G277" t="s">
        <v>40</v>
      </c>
      <c r="H277" t="s">
        <v>19</v>
      </c>
      <c r="I277">
        <v>6818</v>
      </c>
      <c r="J277">
        <v>6</v>
      </c>
      <c r="K277" s="4">
        <v>45199</v>
      </c>
    </row>
    <row r="278" spans="5:11" x14ac:dyDescent="0.3">
      <c r="E278">
        <v>274</v>
      </c>
      <c r="F278" t="s">
        <v>34</v>
      </c>
      <c r="G278" t="s">
        <v>45</v>
      </c>
      <c r="H278" t="s">
        <v>8</v>
      </c>
      <c r="I278">
        <v>6657</v>
      </c>
      <c r="J278">
        <v>276</v>
      </c>
      <c r="K278" s="4">
        <v>45200</v>
      </c>
    </row>
    <row r="279" spans="5:11" x14ac:dyDescent="0.3">
      <c r="E279">
        <v>275</v>
      </c>
      <c r="F279" t="s">
        <v>34</v>
      </c>
      <c r="G279" t="s">
        <v>39</v>
      </c>
      <c r="H279" t="s">
        <v>10</v>
      </c>
      <c r="I279">
        <v>2919</v>
      </c>
      <c r="J279">
        <v>93</v>
      </c>
      <c r="K279" s="4">
        <v>45201</v>
      </c>
    </row>
    <row r="280" spans="5:11" x14ac:dyDescent="0.3">
      <c r="E280">
        <v>276</v>
      </c>
      <c r="F280" t="s">
        <v>28</v>
      </c>
      <c r="G280" t="s">
        <v>38</v>
      </c>
      <c r="H280" t="s">
        <v>24</v>
      </c>
      <c r="I280">
        <v>3094</v>
      </c>
      <c r="J280">
        <v>246</v>
      </c>
      <c r="K280" s="4">
        <v>45202</v>
      </c>
    </row>
    <row r="281" spans="5:11" x14ac:dyDescent="0.3">
      <c r="E281">
        <v>277</v>
      </c>
      <c r="F281" t="s">
        <v>32</v>
      </c>
      <c r="G281" t="s">
        <v>44</v>
      </c>
      <c r="H281" t="s">
        <v>17</v>
      </c>
      <c r="I281">
        <v>2989</v>
      </c>
      <c r="J281">
        <v>3</v>
      </c>
      <c r="K281" s="4">
        <v>45203</v>
      </c>
    </row>
    <row r="282" spans="5:11" x14ac:dyDescent="0.3">
      <c r="E282">
        <v>278</v>
      </c>
      <c r="F282" t="s">
        <v>29</v>
      </c>
      <c r="G282" t="s">
        <v>37</v>
      </c>
      <c r="H282" t="s">
        <v>20</v>
      </c>
      <c r="I282">
        <v>2268</v>
      </c>
      <c r="J282">
        <v>63</v>
      </c>
      <c r="K282" s="4">
        <v>45204</v>
      </c>
    </row>
    <row r="283" spans="5:11" x14ac:dyDescent="0.3">
      <c r="E283">
        <v>279</v>
      </c>
      <c r="F283" t="s">
        <v>33</v>
      </c>
      <c r="G283" t="s">
        <v>45</v>
      </c>
      <c r="H283" t="s">
        <v>24</v>
      </c>
      <c r="I283">
        <v>4753</v>
      </c>
      <c r="J283">
        <v>246</v>
      </c>
      <c r="K283" s="4">
        <v>45205</v>
      </c>
    </row>
    <row r="284" spans="5:11" x14ac:dyDescent="0.3">
      <c r="E284">
        <v>280</v>
      </c>
      <c r="F284" t="s">
        <v>28</v>
      </c>
      <c r="G284" t="s">
        <v>39</v>
      </c>
      <c r="H284" t="s">
        <v>12</v>
      </c>
      <c r="I284">
        <v>7511</v>
      </c>
      <c r="J284">
        <v>120</v>
      </c>
      <c r="K284" s="4">
        <v>45206</v>
      </c>
    </row>
    <row r="285" spans="5:11" x14ac:dyDescent="0.3">
      <c r="E285">
        <v>281</v>
      </c>
      <c r="F285" t="s">
        <v>28</v>
      </c>
      <c r="G285" t="s">
        <v>37</v>
      </c>
      <c r="H285" t="s">
        <v>24</v>
      </c>
      <c r="I285">
        <v>4326</v>
      </c>
      <c r="J285">
        <v>348</v>
      </c>
      <c r="K285" s="4">
        <v>45207</v>
      </c>
    </row>
    <row r="286" spans="5:11" x14ac:dyDescent="0.3">
      <c r="E286">
        <v>282</v>
      </c>
      <c r="F286" t="s">
        <v>30</v>
      </c>
      <c r="G286" t="s">
        <v>39</v>
      </c>
      <c r="H286" t="s">
        <v>16</v>
      </c>
      <c r="I286">
        <v>4935</v>
      </c>
      <c r="J286">
        <v>126</v>
      </c>
      <c r="K286" s="4">
        <v>45208</v>
      </c>
    </row>
    <row r="287" spans="5:11" x14ac:dyDescent="0.3">
      <c r="E287">
        <v>283</v>
      </c>
      <c r="F287" t="s">
        <v>32</v>
      </c>
      <c r="G287" t="s">
        <v>45</v>
      </c>
      <c r="H287" t="s">
        <v>23</v>
      </c>
      <c r="I287">
        <v>4781</v>
      </c>
      <c r="J287">
        <v>123</v>
      </c>
      <c r="K287" s="4">
        <v>45209</v>
      </c>
    </row>
    <row r="288" spans="5:11" x14ac:dyDescent="0.3">
      <c r="E288">
        <v>284</v>
      </c>
      <c r="F288" t="s">
        <v>33</v>
      </c>
      <c r="G288" t="s">
        <v>37</v>
      </c>
      <c r="H288" t="s">
        <v>18</v>
      </c>
      <c r="I288">
        <v>7483</v>
      </c>
      <c r="J288">
        <v>45</v>
      </c>
      <c r="K288" s="4">
        <v>45210</v>
      </c>
    </row>
    <row r="289" spans="5:11" x14ac:dyDescent="0.3">
      <c r="E289">
        <v>285</v>
      </c>
      <c r="F289" t="s">
        <v>35</v>
      </c>
      <c r="G289" t="s">
        <v>37</v>
      </c>
      <c r="H289" t="s">
        <v>2</v>
      </c>
      <c r="I289">
        <v>6860</v>
      </c>
      <c r="J289">
        <v>126</v>
      </c>
      <c r="K289" s="4">
        <v>45211</v>
      </c>
    </row>
    <row r="290" spans="5:11" x14ac:dyDescent="0.3">
      <c r="E290">
        <v>286</v>
      </c>
      <c r="F290" t="s">
        <v>36</v>
      </c>
      <c r="G290" t="s">
        <v>40</v>
      </c>
      <c r="H290" t="s">
        <v>22</v>
      </c>
      <c r="I290">
        <v>9002</v>
      </c>
      <c r="J290">
        <v>72</v>
      </c>
      <c r="K290" s="4">
        <v>45212</v>
      </c>
    </row>
    <row r="291" spans="5:11" x14ac:dyDescent="0.3">
      <c r="E291">
        <v>287</v>
      </c>
      <c r="F291" t="s">
        <v>32</v>
      </c>
      <c r="G291" t="s">
        <v>38</v>
      </c>
      <c r="H291" t="s">
        <v>22</v>
      </c>
      <c r="I291">
        <v>1400</v>
      </c>
      <c r="J291">
        <v>135</v>
      </c>
      <c r="K291" s="4">
        <v>45213</v>
      </c>
    </row>
    <row r="292" spans="5:11" x14ac:dyDescent="0.3">
      <c r="E292">
        <v>288</v>
      </c>
      <c r="F292" t="s">
        <v>35</v>
      </c>
      <c r="G292" t="s">
        <v>39</v>
      </c>
      <c r="H292" t="s">
        <v>15</v>
      </c>
      <c r="I292">
        <v>4053</v>
      </c>
      <c r="J292">
        <v>24</v>
      </c>
      <c r="K292" s="4">
        <v>45214</v>
      </c>
    </row>
    <row r="293" spans="5:11" x14ac:dyDescent="0.3">
      <c r="E293">
        <v>289</v>
      </c>
      <c r="F293" t="s">
        <v>31</v>
      </c>
      <c r="G293" t="s">
        <v>38</v>
      </c>
      <c r="H293" t="s">
        <v>24</v>
      </c>
      <c r="I293">
        <v>2149</v>
      </c>
      <c r="J293">
        <v>117</v>
      </c>
      <c r="K293" s="4">
        <v>45215</v>
      </c>
    </row>
    <row r="294" spans="5:11" x14ac:dyDescent="0.3">
      <c r="E294">
        <v>290</v>
      </c>
      <c r="F294" t="s">
        <v>34</v>
      </c>
      <c r="G294" t="s">
        <v>44</v>
      </c>
      <c r="H294" t="s">
        <v>22</v>
      </c>
      <c r="I294">
        <v>3640</v>
      </c>
      <c r="J294">
        <v>51</v>
      </c>
      <c r="K294" s="4">
        <v>45216</v>
      </c>
    </row>
    <row r="295" spans="5:11" x14ac:dyDescent="0.3">
      <c r="E295">
        <v>291</v>
      </c>
      <c r="F295" t="s">
        <v>28</v>
      </c>
      <c r="G295" t="s">
        <v>44</v>
      </c>
      <c r="H295" t="s">
        <v>16</v>
      </c>
      <c r="I295">
        <v>630</v>
      </c>
      <c r="J295">
        <v>36</v>
      </c>
      <c r="K295" s="4">
        <v>45217</v>
      </c>
    </row>
    <row r="296" spans="5:11" x14ac:dyDescent="0.3">
      <c r="E296">
        <v>292</v>
      </c>
      <c r="F296" t="s">
        <v>3</v>
      </c>
      <c r="G296" t="s">
        <v>45</v>
      </c>
      <c r="H296" t="s">
        <v>20</v>
      </c>
      <c r="I296">
        <v>2429</v>
      </c>
      <c r="J296">
        <v>144</v>
      </c>
      <c r="K296" s="4">
        <v>45218</v>
      </c>
    </row>
    <row r="297" spans="5:11" x14ac:dyDescent="0.3">
      <c r="E297">
        <v>293</v>
      </c>
      <c r="F297" t="s">
        <v>3</v>
      </c>
      <c r="G297" t="s">
        <v>38</v>
      </c>
      <c r="H297" t="s">
        <v>18</v>
      </c>
      <c r="I297">
        <v>2142</v>
      </c>
      <c r="J297">
        <v>114</v>
      </c>
      <c r="K297" s="4">
        <v>45219</v>
      </c>
    </row>
    <row r="298" spans="5:11" x14ac:dyDescent="0.3">
      <c r="E298">
        <v>294</v>
      </c>
      <c r="F298" t="s">
        <v>31</v>
      </c>
      <c r="G298" t="s">
        <v>40</v>
      </c>
      <c r="H298" t="s">
        <v>23</v>
      </c>
      <c r="I298">
        <v>6454</v>
      </c>
      <c r="J298">
        <v>54</v>
      </c>
      <c r="K298" s="4">
        <v>45220</v>
      </c>
    </row>
    <row r="299" spans="5:11" x14ac:dyDescent="0.3">
      <c r="E299">
        <v>295</v>
      </c>
      <c r="F299" t="s">
        <v>31</v>
      </c>
      <c r="G299" t="s">
        <v>40</v>
      </c>
      <c r="H299" t="s">
        <v>9</v>
      </c>
      <c r="I299">
        <v>4487</v>
      </c>
      <c r="J299">
        <v>333</v>
      </c>
      <c r="K299" s="4">
        <v>45221</v>
      </c>
    </row>
    <row r="300" spans="5:11" x14ac:dyDescent="0.3">
      <c r="E300">
        <v>296</v>
      </c>
      <c r="F300" t="s">
        <v>34</v>
      </c>
      <c r="G300" t="s">
        <v>40</v>
      </c>
      <c r="H300" t="s">
        <v>2</v>
      </c>
      <c r="I300">
        <v>938</v>
      </c>
      <c r="J300">
        <v>366</v>
      </c>
      <c r="K300" s="4">
        <v>45222</v>
      </c>
    </row>
    <row r="301" spans="5:11" x14ac:dyDescent="0.3">
      <c r="E301">
        <v>297</v>
      </c>
      <c r="F301" t="s">
        <v>34</v>
      </c>
      <c r="G301" t="s">
        <v>37</v>
      </c>
      <c r="H301" t="s">
        <v>19</v>
      </c>
      <c r="I301">
        <v>8841</v>
      </c>
      <c r="J301">
        <v>303</v>
      </c>
      <c r="K301" s="4">
        <v>45223</v>
      </c>
    </row>
    <row r="302" spans="5:11" x14ac:dyDescent="0.3">
      <c r="E302">
        <v>298</v>
      </c>
      <c r="F302" t="s">
        <v>28</v>
      </c>
      <c r="G302" t="s">
        <v>44</v>
      </c>
      <c r="H302" t="s">
        <v>26</v>
      </c>
      <c r="I302">
        <v>4018</v>
      </c>
      <c r="J302">
        <v>126</v>
      </c>
      <c r="K302" s="4">
        <v>45224</v>
      </c>
    </row>
    <row r="303" spans="5:11" x14ac:dyDescent="0.3">
      <c r="E303">
        <v>299</v>
      </c>
      <c r="F303" t="s">
        <v>30</v>
      </c>
      <c r="G303" t="s">
        <v>40</v>
      </c>
      <c r="H303" t="s">
        <v>8</v>
      </c>
      <c r="I303">
        <v>714</v>
      </c>
      <c r="J303">
        <v>231</v>
      </c>
      <c r="K303" s="4">
        <v>45225</v>
      </c>
    </row>
    <row r="304" spans="5:11" x14ac:dyDescent="0.3">
      <c r="E304">
        <v>300</v>
      </c>
      <c r="F304" t="s">
        <v>3</v>
      </c>
      <c r="G304" t="s">
        <v>37</v>
      </c>
      <c r="H304" t="s">
        <v>18</v>
      </c>
      <c r="I304">
        <v>3850</v>
      </c>
      <c r="J304">
        <v>102</v>
      </c>
      <c r="K304" s="4">
        <v>45226</v>
      </c>
    </row>
    <row r="305" spans="5:11" x14ac:dyDescent="0.3">
      <c r="E305">
        <v>301</v>
      </c>
      <c r="F305" t="s">
        <v>28</v>
      </c>
      <c r="G305" t="s">
        <v>37</v>
      </c>
      <c r="H305" t="s">
        <v>24</v>
      </c>
      <c r="I305">
        <v>4326</v>
      </c>
      <c r="J305">
        <v>348</v>
      </c>
      <c r="K305" s="4">
        <v>45227</v>
      </c>
    </row>
    <row r="306" spans="5:11" x14ac:dyDescent="0.3">
      <c r="E306">
        <v>302</v>
      </c>
      <c r="F306" t="s">
        <v>30</v>
      </c>
      <c r="G306" t="s">
        <v>39</v>
      </c>
      <c r="H306" t="s">
        <v>16</v>
      </c>
      <c r="I306">
        <v>4935</v>
      </c>
      <c r="J306">
        <v>126</v>
      </c>
      <c r="K306" s="4">
        <v>45228</v>
      </c>
    </row>
    <row r="307" spans="5:11" x14ac:dyDescent="0.3">
      <c r="E307">
        <v>303</v>
      </c>
      <c r="F307" t="s">
        <v>32</v>
      </c>
      <c r="G307" t="s">
        <v>45</v>
      </c>
      <c r="H307" t="s">
        <v>23</v>
      </c>
      <c r="I307">
        <v>4781</v>
      </c>
      <c r="J307">
        <v>123</v>
      </c>
      <c r="K307" s="4">
        <v>45229</v>
      </c>
    </row>
    <row r="308" spans="5:11" x14ac:dyDescent="0.3">
      <c r="E308">
        <v>304</v>
      </c>
      <c r="F308" t="s">
        <v>33</v>
      </c>
      <c r="G308" t="s">
        <v>37</v>
      </c>
      <c r="H308" t="s">
        <v>18</v>
      </c>
      <c r="I308">
        <v>7483</v>
      </c>
      <c r="J308">
        <v>45</v>
      </c>
      <c r="K308" s="4">
        <v>45230</v>
      </c>
    </row>
    <row r="309" spans="5:11" x14ac:dyDescent="0.3">
      <c r="E309">
        <v>305</v>
      </c>
      <c r="F309" t="s">
        <v>35</v>
      </c>
      <c r="G309" t="s">
        <v>37</v>
      </c>
      <c r="H309" t="s">
        <v>2</v>
      </c>
      <c r="I309">
        <v>6860</v>
      </c>
      <c r="J309">
        <v>126</v>
      </c>
      <c r="K309" s="4">
        <v>45231</v>
      </c>
    </row>
    <row r="310" spans="5:11" x14ac:dyDescent="0.3">
      <c r="E310">
        <v>306</v>
      </c>
      <c r="F310" t="s">
        <v>28</v>
      </c>
      <c r="G310" t="s">
        <v>37</v>
      </c>
      <c r="H310" t="s">
        <v>24</v>
      </c>
      <c r="I310">
        <v>4326</v>
      </c>
      <c r="J310">
        <v>348</v>
      </c>
      <c r="K310" s="4">
        <v>45232</v>
      </c>
    </row>
    <row r="311" spans="5:11" x14ac:dyDescent="0.3">
      <c r="E311">
        <v>307</v>
      </c>
      <c r="F311" t="s">
        <v>30</v>
      </c>
      <c r="G311" t="s">
        <v>39</v>
      </c>
      <c r="H311" t="s">
        <v>16</v>
      </c>
      <c r="I311">
        <v>4935</v>
      </c>
      <c r="J311">
        <v>126</v>
      </c>
      <c r="K311" s="4">
        <v>45233</v>
      </c>
    </row>
    <row r="312" spans="5:11" x14ac:dyDescent="0.3">
      <c r="E312">
        <v>308</v>
      </c>
      <c r="F312" t="s">
        <v>32</v>
      </c>
      <c r="G312" t="s">
        <v>45</v>
      </c>
      <c r="H312" t="s">
        <v>23</v>
      </c>
      <c r="I312">
        <v>4781</v>
      </c>
      <c r="J312">
        <v>123</v>
      </c>
      <c r="K312" s="4">
        <v>45234</v>
      </c>
    </row>
    <row r="313" spans="5:11" x14ac:dyDescent="0.3">
      <c r="E313">
        <v>309</v>
      </c>
      <c r="F313" t="s">
        <v>33</v>
      </c>
      <c r="G313" t="s">
        <v>37</v>
      </c>
      <c r="H313" t="s">
        <v>18</v>
      </c>
      <c r="I313">
        <v>7483</v>
      </c>
      <c r="J313">
        <v>45</v>
      </c>
      <c r="K313" s="4">
        <v>45235</v>
      </c>
    </row>
    <row r="314" spans="5:11" x14ac:dyDescent="0.3">
      <c r="E314">
        <v>310</v>
      </c>
      <c r="F314" t="s">
        <v>35</v>
      </c>
      <c r="G314" t="s">
        <v>37</v>
      </c>
      <c r="H314" t="s">
        <v>2</v>
      </c>
      <c r="I314">
        <v>6860</v>
      </c>
      <c r="J314">
        <v>126</v>
      </c>
      <c r="K314" s="4">
        <v>45236</v>
      </c>
    </row>
    <row r="315" spans="5:11" x14ac:dyDescent="0.3">
      <c r="E315">
        <v>311</v>
      </c>
      <c r="F315" t="s">
        <v>28</v>
      </c>
      <c r="G315" t="s">
        <v>37</v>
      </c>
      <c r="H315" t="s">
        <v>24</v>
      </c>
      <c r="I315">
        <v>4326</v>
      </c>
      <c r="J315">
        <v>348</v>
      </c>
      <c r="K315" s="4">
        <v>45237</v>
      </c>
    </row>
    <row r="316" spans="5:11" x14ac:dyDescent="0.3">
      <c r="E316">
        <v>312</v>
      </c>
      <c r="F316" t="s">
        <v>30</v>
      </c>
      <c r="G316" t="s">
        <v>39</v>
      </c>
      <c r="H316" t="s">
        <v>16</v>
      </c>
      <c r="I316">
        <v>4935</v>
      </c>
      <c r="J316">
        <v>126</v>
      </c>
      <c r="K316" s="4">
        <v>45238</v>
      </c>
    </row>
    <row r="317" spans="5:11" x14ac:dyDescent="0.3">
      <c r="E317">
        <v>313</v>
      </c>
      <c r="F317" t="s">
        <v>32</v>
      </c>
      <c r="G317" t="s">
        <v>45</v>
      </c>
      <c r="H317" t="s">
        <v>23</v>
      </c>
      <c r="I317">
        <v>4781</v>
      </c>
      <c r="J317">
        <v>123</v>
      </c>
      <c r="K317" s="4">
        <v>45239</v>
      </c>
    </row>
    <row r="318" spans="5:11" x14ac:dyDescent="0.3">
      <c r="E318">
        <v>314</v>
      </c>
      <c r="F318" t="s">
        <v>33</v>
      </c>
      <c r="G318" t="s">
        <v>37</v>
      </c>
      <c r="H318" t="s">
        <v>18</v>
      </c>
      <c r="I318">
        <v>7483</v>
      </c>
      <c r="J318">
        <v>45</v>
      </c>
      <c r="K318" s="4">
        <v>45240</v>
      </c>
    </row>
    <row r="319" spans="5:11" x14ac:dyDescent="0.3">
      <c r="E319">
        <v>315</v>
      </c>
      <c r="F319" t="s">
        <v>35</v>
      </c>
      <c r="G319" t="s">
        <v>37</v>
      </c>
      <c r="H319" t="s">
        <v>2</v>
      </c>
      <c r="I319">
        <v>6860</v>
      </c>
      <c r="J319">
        <v>126</v>
      </c>
      <c r="K319" s="4">
        <v>45241</v>
      </c>
    </row>
    <row r="320" spans="5:11" x14ac:dyDescent="0.3">
      <c r="E320">
        <v>1</v>
      </c>
      <c r="F320" t="s">
        <v>36</v>
      </c>
      <c r="G320" t="s">
        <v>40</v>
      </c>
      <c r="H320" t="s">
        <v>23</v>
      </c>
      <c r="I320">
        <v>1624</v>
      </c>
      <c r="J320">
        <v>114</v>
      </c>
      <c r="K320" s="4">
        <v>44927</v>
      </c>
    </row>
    <row r="321" spans="5:11" x14ac:dyDescent="0.3">
      <c r="E321">
        <v>2</v>
      </c>
      <c r="F321" t="s">
        <v>29</v>
      </c>
      <c r="G321" t="s">
        <v>45</v>
      </c>
      <c r="H321" t="s">
        <v>25</v>
      </c>
      <c r="I321">
        <v>6706</v>
      </c>
      <c r="J321">
        <v>459</v>
      </c>
      <c r="K321" s="4">
        <v>44928</v>
      </c>
    </row>
    <row r="322" spans="5:11" x14ac:dyDescent="0.3">
      <c r="E322">
        <v>3</v>
      </c>
      <c r="F322" t="s">
        <v>3</v>
      </c>
      <c r="G322" t="s">
        <v>45</v>
      </c>
      <c r="H322" t="s">
        <v>2</v>
      </c>
      <c r="I322">
        <v>959</v>
      </c>
      <c r="J322">
        <v>147</v>
      </c>
      <c r="K322" s="4">
        <v>44929</v>
      </c>
    </row>
    <row r="323" spans="5:11" x14ac:dyDescent="0.3">
      <c r="E323">
        <v>4</v>
      </c>
      <c r="F323" t="s">
        <v>30</v>
      </c>
      <c r="G323" t="s">
        <v>38</v>
      </c>
      <c r="H323" t="s">
        <v>11</v>
      </c>
      <c r="I323">
        <v>9632</v>
      </c>
      <c r="J323">
        <v>288</v>
      </c>
      <c r="K323" s="4">
        <v>44930</v>
      </c>
    </row>
    <row r="324" spans="5:11" x14ac:dyDescent="0.3">
      <c r="E324">
        <v>5</v>
      </c>
      <c r="F324" t="s">
        <v>32</v>
      </c>
      <c r="G324" t="s">
        <v>43</v>
      </c>
      <c r="H324" t="s">
        <v>18</v>
      </c>
      <c r="I324">
        <v>2100</v>
      </c>
      <c r="J324">
        <v>414</v>
      </c>
      <c r="K324" s="4">
        <v>44931</v>
      </c>
    </row>
    <row r="325" spans="5:11" x14ac:dyDescent="0.3">
      <c r="E325">
        <v>6</v>
      </c>
      <c r="F325" t="s">
        <v>36</v>
      </c>
      <c r="G325" t="s">
        <v>45</v>
      </c>
      <c r="H325" t="s">
        <v>26</v>
      </c>
      <c r="I325">
        <v>8869</v>
      </c>
      <c r="J325">
        <v>432</v>
      </c>
      <c r="K325" s="4">
        <v>44932</v>
      </c>
    </row>
    <row r="326" spans="5:11" x14ac:dyDescent="0.3">
      <c r="E326">
        <v>7</v>
      </c>
      <c r="F326" t="s">
        <v>32</v>
      </c>
      <c r="G326" t="s">
        <v>37</v>
      </c>
      <c r="H326" t="s">
        <v>24</v>
      </c>
      <c r="I326">
        <v>2681</v>
      </c>
      <c r="J326">
        <v>54</v>
      </c>
      <c r="K326" s="4">
        <v>44933</v>
      </c>
    </row>
    <row r="327" spans="5:11" x14ac:dyDescent="0.3">
      <c r="E327">
        <v>1</v>
      </c>
      <c r="F327" t="s">
        <v>36</v>
      </c>
      <c r="G327" t="s">
        <v>40</v>
      </c>
      <c r="H327" t="s">
        <v>23</v>
      </c>
      <c r="I327">
        <v>1624</v>
      </c>
      <c r="J327">
        <v>114</v>
      </c>
      <c r="K327" s="4">
        <v>44927</v>
      </c>
    </row>
    <row r="328" spans="5:11" x14ac:dyDescent="0.3">
      <c r="E328">
        <v>2</v>
      </c>
      <c r="F328" t="s">
        <v>29</v>
      </c>
      <c r="G328" t="s">
        <v>45</v>
      </c>
      <c r="H328" t="s">
        <v>25</v>
      </c>
      <c r="I328">
        <v>6706</v>
      </c>
      <c r="J328">
        <v>459</v>
      </c>
      <c r="K328" s="4">
        <v>44928</v>
      </c>
    </row>
    <row r="329" spans="5:11" x14ac:dyDescent="0.3">
      <c r="E329">
        <v>3</v>
      </c>
      <c r="F329" t="s">
        <v>3</v>
      </c>
      <c r="G329" t="s">
        <v>45</v>
      </c>
      <c r="H329" t="s">
        <v>2</v>
      </c>
      <c r="I329">
        <v>959</v>
      </c>
      <c r="J329">
        <v>147</v>
      </c>
      <c r="K329" s="4">
        <v>44929</v>
      </c>
    </row>
    <row r="330" spans="5:11" x14ac:dyDescent="0.3">
      <c r="E330">
        <v>4</v>
      </c>
      <c r="F330" t="s">
        <v>30</v>
      </c>
      <c r="G330" t="s">
        <v>38</v>
      </c>
      <c r="H330" t="s">
        <v>11</v>
      </c>
      <c r="I330">
        <v>9632</v>
      </c>
      <c r="J330">
        <v>288</v>
      </c>
      <c r="K330" s="4">
        <v>44930</v>
      </c>
    </row>
    <row r="331" spans="5:11" x14ac:dyDescent="0.3">
      <c r="E331">
        <v>5</v>
      </c>
      <c r="F331" t="s">
        <v>32</v>
      </c>
      <c r="G331" t="s">
        <v>43</v>
      </c>
      <c r="H331" t="s">
        <v>18</v>
      </c>
      <c r="I331">
        <v>2100</v>
      </c>
      <c r="J331">
        <v>414</v>
      </c>
      <c r="K331" s="4">
        <v>44931</v>
      </c>
    </row>
    <row r="332" spans="5:11" x14ac:dyDescent="0.3">
      <c r="E332">
        <v>6</v>
      </c>
      <c r="F332" t="s">
        <v>36</v>
      </c>
      <c r="G332" t="s">
        <v>45</v>
      </c>
      <c r="H332" t="s">
        <v>26</v>
      </c>
      <c r="I332">
        <v>8869</v>
      </c>
      <c r="J332">
        <v>432</v>
      </c>
      <c r="K332" s="4">
        <v>44932</v>
      </c>
    </row>
    <row r="333" spans="5:11" x14ac:dyDescent="0.3">
      <c r="E333">
        <v>7</v>
      </c>
      <c r="F333" t="s">
        <v>32</v>
      </c>
      <c r="G333" t="s">
        <v>37</v>
      </c>
      <c r="H333" t="s">
        <v>24</v>
      </c>
      <c r="I333">
        <v>2681</v>
      </c>
      <c r="J333">
        <v>54</v>
      </c>
      <c r="K333" s="4">
        <v>44933</v>
      </c>
    </row>
    <row r="334" spans="5:11" x14ac:dyDescent="0.3">
      <c r="E334">
        <v>1</v>
      </c>
      <c r="F334" t="s">
        <v>36</v>
      </c>
      <c r="G334" t="s">
        <v>40</v>
      </c>
      <c r="H334" t="s">
        <v>23</v>
      </c>
      <c r="I334">
        <v>1624</v>
      </c>
      <c r="J334">
        <v>114</v>
      </c>
      <c r="K334" s="4">
        <v>44927</v>
      </c>
    </row>
    <row r="335" spans="5:11" x14ac:dyDescent="0.3">
      <c r="E335">
        <v>2</v>
      </c>
      <c r="F335" t="s">
        <v>29</v>
      </c>
      <c r="G335" t="s">
        <v>45</v>
      </c>
      <c r="H335" t="s">
        <v>25</v>
      </c>
      <c r="I335">
        <v>6706</v>
      </c>
      <c r="J335">
        <v>459</v>
      </c>
      <c r="K335" s="4">
        <v>44928</v>
      </c>
    </row>
    <row r="336" spans="5:11" x14ac:dyDescent="0.3">
      <c r="E336">
        <v>3</v>
      </c>
      <c r="F336" t="s">
        <v>3</v>
      </c>
      <c r="G336" t="s">
        <v>45</v>
      </c>
      <c r="H336" t="s">
        <v>2</v>
      </c>
      <c r="I336">
        <v>959</v>
      </c>
      <c r="J336">
        <v>147</v>
      </c>
      <c r="K336" s="4">
        <v>44929</v>
      </c>
    </row>
    <row r="337" spans="5:11" x14ac:dyDescent="0.3">
      <c r="E337">
        <v>4</v>
      </c>
      <c r="F337" t="s">
        <v>30</v>
      </c>
      <c r="G337" t="s">
        <v>38</v>
      </c>
      <c r="H337" t="s">
        <v>11</v>
      </c>
      <c r="I337">
        <v>9632</v>
      </c>
      <c r="J337">
        <v>288</v>
      </c>
      <c r="K337" s="4">
        <v>44930</v>
      </c>
    </row>
    <row r="338" spans="5:11" x14ac:dyDescent="0.3">
      <c r="E338">
        <v>5</v>
      </c>
      <c r="F338" t="s">
        <v>32</v>
      </c>
      <c r="G338" t="s">
        <v>43</v>
      </c>
      <c r="H338" t="s">
        <v>18</v>
      </c>
      <c r="I338">
        <v>2100</v>
      </c>
      <c r="J338">
        <v>414</v>
      </c>
      <c r="K338" s="4">
        <v>44931</v>
      </c>
    </row>
    <row r="339" spans="5:11" x14ac:dyDescent="0.3">
      <c r="E339">
        <v>6</v>
      </c>
      <c r="F339" t="s">
        <v>36</v>
      </c>
      <c r="G339" t="s">
        <v>45</v>
      </c>
      <c r="H339" t="s">
        <v>26</v>
      </c>
      <c r="I339">
        <v>8869</v>
      </c>
      <c r="J339">
        <v>432</v>
      </c>
      <c r="K339" s="4">
        <v>44932</v>
      </c>
    </row>
    <row r="340" spans="5:11" x14ac:dyDescent="0.3">
      <c r="E340">
        <v>7</v>
      </c>
      <c r="F340" t="s">
        <v>32</v>
      </c>
      <c r="G340" t="s">
        <v>37</v>
      </c>
      <c r="H340" t="s">
        <v>24</v>
      </c>
      <c r="I340">
        <v>2681</v>
      </c>
      <c r="J340">
        <v>54</v>
      </c>
      <c r="K340" s="4">
        <v>44933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C2:D18"/>
  <sheetViews>
    <sheetView zoomScale="86" zoomScaleNormal="140" workbookViewId="0">
      <selection activeCell="F20" sqref="F20"/>
    </sheetView>
  </sheetViews>
  <sheetFormatPr defaultColWidth="8.88671875" defaultRowHeight="14.4" x14ac:dyDescent="0.3"/>
  <cols>
    <col min="1" max="1" width="1.77734375" style="2" customWidth="1"/>
    <col min="2" max="2" width="8.33203125" style="2" customWidth="1"/>
    <col min="3" max="3" width="14.21875" style="2" customWidth="1"/>
    <col min="4" max="16384" width="8.88671875" style="2"/>
  </cols>
  <sheetData>
    <row r="2" spans="3:4" ht="8.4" customHeight="1" x14ac:dyDescent="0.3"/>
    <row r="3" spans="3:4" ht="22.95" customHeight="1" x14ac:dyDescent="0.4">
      <c r="C3" s="1" t="s">
        <v>48</v>
      </c>
    </row>
    <row r="4" spans="3:4" ht="19.95" customHeight="1" x14ac:dyDescent="0.35">
      <c r="C4" s="3" t="s">
        <v>58</v>
      </c>
    </row>
    <row r="5" spans="3:4" ht="26.4" customHeight="1" x14ac:dyDescent="0.35">
      <c r="C5" s="3" t="s">
        <v>49</v>
      </c>
    </row>
    <row r="6" spans="3:4" ht="26.4" customHeight="1" x14ac:dyDescent="0.35">
      <c r="C6" s="3" t="s">
        <v>60</v>
      </c>
    </row>
    <row r="7" spans="3:4" ht="33.6" customHeight="1" x14ac:dyDescent="0.35">
      <c r="C7" s="3" t="s">
        <v>59</v>
      </c>
    </row>
    <row r="8" spans="3:4" ht="33.6" customHeight="1" x14ac:dyDescent="0.35">
      <c r="C8" s="3" t="s">
        <v>61</v>
      </c>
    </row>
    <row r="9" spans="3:4" ht="33.6" customHeight="1" x14ac:dyDescent="0.35">
      <c r="C9" s="3"/>
    </row>
    <row r="10" spans="3:4" ht="15" customHeight="1" x14ac:dyDescent="0.3"/>
    <row r="11" spans="3:4" ht="21" x14ac:dyDescent="0.4">
      <c r="C11" s="1" t="s">
        <v>50</v>
      </c>
    </row>
    <row r="12" spans="3:4" ht="21.6" customHeight="1" x14ac:dyDescent="0.3">
      <c r="C12" t="s">
        <v>47</v>
      </c>
      <c r="D12" s="2" t="s">
        <v>51</v>
      </c>
    </row>
    <row r="13" spans="3:4" ht="21.6" customHeight="1" x14ac:dyDescent="0.3">
      <c r="C13" t="s">
        <v>4</v>
      </c>
      <c r="D13" s="2" t="s">
        <v>52</v>
      </c>
    </row>
    <row r="14" spans="3:4" ht="21.6" customHeight="1" x14ac:dyDescent="0.3">
      <c r="C14" t="s">
        <v>5</v>
      </c>
      <c r="D14" s="2" t="s">
        <v>53</v>
      </c>
    </row>
    <row r="15" spans="3:4" ht="21.6" customHeight="1" x14ac:dyDescent="0.3">
      <c r="C15" t="s">
        <v>0</v>
      </c>
      <c r="D15" s="2" t="s">
        <v>54</v>
      </c>
    </row>
    <row r="16" spans="3:4" ht="21.6" customHeight="1" x14ac:dyDescent="0.3">
      <c r="C16" t="s">
        <v>1</v>
      </c>
      <c r="D16" s="2" t="s">
        <v>55</v>
      </c>
    </row>
    <row r="17" spans="3:4" ht="21.6" customHeight="1" x14ac:dyDescent="0.3">
      <c r="C17" t="s">
        <v>27</v>
      </c>
      <c r="D17" s="2" t="s">
        <v>56</v>
      </c>
    </row>
    <row r="18" spans="3:4" ht="21.6" customHeight="1" x14ac:dyDescent="0.3">
      <c r="C18" t="s">
        <v>46</v>
      </c>
      <c r="D18" s="2" t="s">
        <v>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B723B-3DFC-4806-B874-6AE35D862D58}">
  <sheetPr codeName="Sheet8"/>
  <dimension ref="A3:H15"/>
  <sheetViews>
    <sheetView zoomScale="85" workbookViewId="0">
      <selection activeCell="F3" sqref="F3"/>
    </sheetView>
  </sheetViews>
  <sheetFormatPr defaultRowHeight="14.4" x14ac:dyDescent="0.3"/>
  <cols>
    <col min="1" max="1" width="22.44140625" bestFit="1" customWidth="1"/>
    <col min="2" max="2" width="16.44140625" bestFit="1" customWidth="1"/>
    <col min="3" max="7" width="10.33203125" bestFit="1" customWidth="1"/>
    <col min="8" max="8" width="11.44140625" bestFit="1" customWidth="1"/>
  </cols>
  <sheetData>
    <row r="3" spans="1:8" x14ac:dyDescent="0.3">
      <c r="A3" s="7" t="s">
        <v>88</v>
      </c>
      <c r="B3" s="7" t="s">
        <v>89</v>
      </c>
    </row>
    <row r="4" spans="1:8" x14ac:dyDescent="0.3">
      <c r="A4" s="7" t="s">
        <v>80</v>
      </c>
      <c r="B4" t="s">
        <v>40</v>
      </c>
      <c r="C4" t="s">
        <v>45</v>
      </c>
      <c r="D4" t="s">
        <v>37</v>
      </c>
      <c r="E4" t="s">
        <v>38</v>
      </c>
      <c r="F4" t="s">
        <v>43</v>
      </c>
      <c r="G4" t="s">
        <v>39</v>
      </c>
      <c r="H4" t="s">
        <v>79</v>
      </c>
    </row>
    <row r="5" spans="1:8" x14ac:dyDescent="0.3">
      <c r="A5" s="8" t="s">
        <v>3</v>
      </c>
      <c r="B5" s="5">
        <v>829563</v>
      </c>
      <c r="C5" s="5"/>
      <c r="D5" s="5">
        <v>248220</v>
      </c>
      <c r="E5" s="5">
        <v>1074213</v>
      </c>
      <c r="F5" s="5">
        <v>1199520</v>
      </c>
      <c r="G5" s="5"/>
      <c r="H5" s="5">
        <v>3351516</v>
      </c>
    </row>
    <row r="6" spans="1:8" x14ac:dyDescent="0.3">
      <c r="A6" s="8" t="s">
        <v>28</v>
      </c>
      <c r="B6" s="5"/>
      <c r="C6" s="5"/>
      <c r="D6" s="5">
        <v>10647</v>
      </c>
      <c r="E6" s="5"/>
      <c r="F6" s="5">
        <v>172872</v>
      </c>
      <c r="G6" s="5"/>
      <c r="H6" s="5">
        <v>183519</v>
      </c>
    </row>
    <row r="7" spans="1:8" x14ac:dyDescent="0.3">
      <c r="A7" s="8" t="s">
        <v>35</v>
      </c>
      <c r="B7" s="5"/>
      <c r="C7" s="5">
        <v>348684</v>
      </c>
      <c r="D7" s="5"/>
      <c r="E7" s="5"/>
      <c r="F7" s="5">
        <v>1355382</v>
      </c>
      <c r="G7" s="5"/>
      <c r="H7" s="5">
        <v>1704066</v>
      </c>
    </row>
    <row r="8" spans="1:8" x14ac:dyDescent="0.3">
      <c r="A8" s="8" t="s">
        <v>31</v>
      </c>
      <c r="B8" s="5"/>
      <c r="C8" s="5"/>
      <c r="D8" s="5"/>
      <c r="E8" s="5">
        <v>24360</v>
      </c>
      <c r="F8" s="5">
        <v>191268</v>
      </c>
      <c r="G8" s="5"/>
      <c r="H8" s="5">
        <v>215628</v>
      </c>
    </row>
    <row r="9" spans="1:8" x14ac:dyDescent="0.3">
      <c r="A9" s="8" t="s">
        <v>33</v>
      </c>
      <c r="B9" s="5">
        <v>185073</v>
      </c>
      <c r="C9" s="5"/>
      <c r="D9" s="5">
        <v>919632</v>
      </c>
      <c r="E9" s="5">
        <v>18333</v>
      </c>
      <c r="F9" s="5">
        <v>655494</v>
      </c>
      <c r="G9" s="5"/>
      <c r="H9" s="5">
        <v>1778532</v>
      </c>
    </row>
    <row r="10" spans="1:8" x14ac:dyDescent="0.3">
      <c r="A10" s="8" t="s">
        <v>34</v>
      </c>
      <c r="B10" s="5">
        <v>2389716</v>
      </c>
      <c r="C10" s="5">
        <v>157794</v>
      </c>
      <c r="D10" s="5"/>
      <c r="E10" s="5"/>
      <c r="F10" s="5"/>
      <c r="G10" s="5"/>
      <c r="H10" s="5">
        <v>2547510</v>
      </c>
    </row>
    <row r="11" spans="1:8" x14ac:dyDescent="0.3">
      <c r="A11" s="8" t="s">
        <v>30</v>
      </c>
      <c r="B11" s="5"/>
      <c r="C11" s="5"/>
      <c r="D11" s="5">
        <v>17745</v>
      </c>
      <c r="E11" s="5">
        <v>1064532</v>
      </c>
      <c r="F11" s="5"/>
      <c r="G11" s="5"/>
      <c r="H11" s="5">
        <v>1082277</v>
      </c>
    </row>
    <row r="12" spans="1:8" x14ac:dyDescent="0.3">
      <c r="A12" s="8" t="s">
        <v>36</v>
      </c>
      <c r="B12" s="5">
        <v>570276</v>
      </c>
      <c r="C12" s="5"/>
      <c r="D12" s="5">
        <v>52983</v>
      </c>
      <c r="E12" s="5">
        <v>968184</v>
      </c>
      <c r="F12" s="5">
        <v>191100</v>
      </c>
      <c r="G12" s="5"/>
      <c r="H12" s="5">
        <v>1782543</v>
      </c>
    </row>
    <row r="13" spans="1:8" x14ac:dyDescent="0.3">
      <c r="A13" s="8" t="s">
        <v>32</v>
      </c>
      <c r="B13" s="5"/>
      <c r="C13" s="5">
        <v>523404</v>
      </c>
      <c r="D13" s="5"/>
      <c r="E13" s="5">
        <v>129570</v>
      </c>
      <c r="F13" s="5"/>
      <c r="G13" s="5">
        <v>166425</v>
      </c>
      <c r="H13" s="5">
        <v>819399</v>
      </c>
    </row>
    <row r="14" spans="1:8" x14ac:dyDescent="0.3">
      <c r="A14" s="8" t="s">
        <v>29</v>
      </c>
      <c r="B14" s="5"/>
      <c r="C14" s="5"/>
      <c r="D14" s="5"/>
      <c r="E14" s="5"/>
      <c r="F14" s="5">
        <v>260820</v>
      </c>
      <c r="G14" s="5">
        <v>1010016</v>
      </c>
      <c r="H14" s="5">
        <v>1270836</v>
      </c>
    </row>
    <row r="15" spans="1:8" x14ac:dyDescent="0.3">
      <c r="A15" s="8" t="s">
        <v>79</v>
      </c>
      <c r="B15" s="5">
        <v>3974628</v>
      </c>
      <c r="C15" s="5">
        <v>1029882</v>
      </c>
      <c r="D15" s="5">
        <v>1249227</v>
      </c>
      <c r="E15" s="5">
        <v>3279192</v>
      </c>
      <c r="F15" s="5">
        <v>4026456</v>
      </c>
      <c r="G15" s="5">
        <v>1176441</v>
      </c>
      <c r="H15" s="5">
        <v>14735826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K e y > < / D i a g r a m O b j e c t K e y > < D i a g r a m O b j e c t K e y > < K e y > M e a s u r e s \ S u m   o f   U n i t s \ T a g I n f o \ F o r m u l a < / K e y > < / D i a g r a m O b j e c t K e y > < D i a g r a m O b j e c t K e y > < K e y > M e a s u r e s \ S u m   o f   U n i t s \ T a g I n f o \ V a l u e < / K e y > < / D i a g r a m O b j e c t K e y > < D i a g r a m O b j e c t K e y > < K e y > M e a s u r e s \ C o u n t   o f   S a l e s   P e r s o n < / K e y > < / D i a g r a m O b j e c t K e y > < D i a g r a m O b j e c t K e y > < K e y > M e a s u r e s \ C o u n t   o f   S a l e s   P e r s o n \ T a g I n f o \ F o r m u l a < / K e y > < / D i a g r a m O b j e c t K e y > < D i a g r a m O b j e c t K e y > < K e y > M e a s u r e s \ C o u n t   o f   S a l e s   P e r s o n \ T a g I n f o \ V a l u e < / K e y > < / D i a g r a m O b j e c t K e y > < D i a g r a m O b j e c t K e y > < K e y > M e a s u r e s \ D i s t i n c t   C o u n t   o f   S a l e s   P e r s o n < / K e y > < / D i a g r a m O b j e c t K e y > < D i a g r a m O b j e c t K e y > < K e y > M e a s u r e s \ D i s t i n c t   C o u n t   o f   S a l e s   P e r s o n \ T a g I n f o \ F o r m u l a < / K e y > < / D i a g r a m O b j e c t K e y > < D i a g r a m O b j e c t K e y > < K e y > M e a s u r e s \ D i s t i n c t   C o u n t   o f   S a l e s   P e r s o n \ T a g I n f o \ V a l u e < / K e y > < / D i a g r a m O b j e c t K e y > < D i a g r a m O b j e c t K e y > < K e y > M e a s u r e s \ S u m   o f   T o t a l   S a l e s < / K e y > < / D i a g r a m O b j e c t K e y > < D i a g r a m O b j e c t K e y > < K e y > M e a s u r e s \ S u m   o f   T o t a l   S a l e s \ T a g I n f o \ F o r m u l a < / K e y > < / D i a g r a m O b j e c t K e y > < D i a g r a m O b j e c t K e y > < K e y > M e a s u r e s \ S u m   o f   T o t a l   S a l e s \ T a g I n f o \ V a l u e 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 M e a s u r e s \ C o u n t   o f   G e o g r a p h y < / K e y > < / D i a g r a m O b j e c t K e y > < D i a g r a m O b j e c t K e y > < K e y > M e a s u r e s \ C o u n t   o f   G e o g r a p h y \ T a g I n f o \ F o r m u l a < / K e y > < / D i a g r a m O b j e c t K e y > < D i a g r a m O b j e c t K e y > < K e y > M e a s u r e s \ C o u n t   o f   G e o g r a p h y \ T a g I n f o \ V a l u e < / K e y > < / D i a g r a m O b j e c t K e y > < D i a g r a m O b j e c t K e y > < K e y > M e a s u r e s \ D i s t i n c t   C o u n t   o f   G e o g r a p h y < / K e y > < / D i a g r a m O b j e c t K e y > < D i a g r a m O b j e c t K e y > < K e y > M e a s u r e s \ D i s t i n c t   C o u n t   o f   G e o g r a p h y \ T a g I n f o \ F o r m u l a < / K e y > < / D i a g r a m O b j e c t K e y > < D i a g r a m O b j e c t K e y > < K e y > M e a s u r e s \ D i s t i n c t   C o u n t   o f   G e o g r a p h y \ T a g I n f o \ V a l u e < / K e y > < / D i a g r a m O b j e c t K e y > < D i a g r a m O b j e c t K e y > < K e y > C o l u m n s \ O r d e r - I D < / K e y > < / D i a g r a m O b j e c t K e y > < D i a g r a m O b j e c t K e y > < K e y > C o l u m n s \ S a l e s   P e r s o n < / K e y > < / D i a g r a m O b j e c t K e y > < D i a g r a m O b j e c t K e y > < K e y > C o l u m n s \ G e o g r a p h y < / K e y > < / D i a g r a m O b j e c t K e y > < D i a g r a m O b j e c t K e y > < K e y > C o l u m n s \ P r o d u c t < / K e y > < / D i a g r a m O b j e c t K e y > < D i a g r a m O b j e c t K e y > < K e y > C o l u m n s \ P r i c e < / K e y > < / D i a g r a m O b j e c t K e y > < D i a g r a m O b j e c t K e y > < K e y > C o l u m n s \ U n i t s < / K e y > < / D i a g r a m O b j e c t K e y > < D i a g r a m O b j e c t K e y > < K e y > C o l u m n s \ O r d e r   d a t e < / K e y > < / D i a g r a m O b j e c t K e y > < D i a g r a m O b j e c t K e y > < K e y > C o l u m n s \ T o t a l   S a l e s < / K e y > < / D i a g r a m O b j e c t K e y > < D i a g r a m O b j e c t K e y > < K e y > C o l u m n s \ D a y < / K e y > < / D i a g r a m O b j e c t K e y > < D i a g r a m O b j e c t K e y > < K e y > C o l u m n s \ m o n t h < / K e y > < / D i a g r a m O b j e c t K e y > < D i a g r a m O b j e c t K e y > < K e y > C o l u m n s \ m o n t h 2 < / K e y > < / D i a g r a m O b j e c t K e y > < D i a g r a m O b j e c t K e y > < K e y > C o l u m n s \ Q u a r t e r < / K e y > < / D i a g r a m O b j e c t K e y > < D i a g r a m O b j e c t K e y > < K e y > C o l u m n s \ Q u a t e r 2 < / K e y > < / D i a g r a m O b j e c t K e y > < D i a g r a m O b j e c t K e y > < K e y > C o l u m n s \ Q u a r t e r 3 < / K e y > < / D i a g r a m O b j e c t K e y > < D i a g r a m O b j e c t K e y > < K e y > C o l u m n s \ Q u a r t e r 4 < / K e y > < / D i a g r a m O b j e c t K e y > < D i a g r a m O b j e c t K e y > < K e y > C o l u m n s \ Q u a r t e r 5 < / 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D i a g r a m O b j e c t K e y > < K e y > L i n k s \ & l t ; C o l u m n s \ C o u n t   o f   S a l e s   P e r s o n & g t ; - & l t ; M e a s u r e s \ S a l e s   P e r s o n & g t ; < / K e y > < / D i a g r a m O b j e c t K e y > < D i a g r a m O b j e c t K e y > < K e y > L i n k s \ & l t ; C o l u m n s \ C o u n t   o f   S a l e s   P e r s o n & g t ; - & l t ; M e a s u r e s \ S a l e s   P e r s o n & g t ; \ C O L U M N < / K e y > < / D i a g r a m O b j e c t K e y > < D i a g r a m O b j e c t K e y > < K e y > L i n k s \ & l t ; C o l u m n s \ C o u n t   o f   S a l e s   P e r s o n & g t ; - & l t ; M e a s u r e s \ S a l e s   P e r s o n & g t ; \ M E A S U R E < / K e y > < / D i a g r a m O b j e c t K e y > < D i a g r a m O b j e c t K e y > < K e y > L i n k s \ & l t ; C o l u m n s \ D i s t i n c t   C o u n t   o f   S a l e s   P e r s o n & g t ; - & l t ; M e a s u r e s \ S a l e s   P e r s o n & g t ; < / K e y > < / D i a g r a m O b j e c t K e y > < D i a g r a m O b j e c t K e y > < K e y > L i n k s \ & l t ; C o l u m n s \ D i s t i n c t   C o u n t   o f   S a l e s   P e r s o n & g t ; - & l t ; M e a s u r e s \ S a l e s   P e r s o n & g t ; \ C O L U M N < / K e y > < / D i a g r a m O b j e c t K e y > < D i a g r a m O b j e c t K e y > < K e y > L i n k s \ & l t ; C o l u m n s \ D i s t i n c t   C o u n t   o f   S a l e s   P e r s o n & g t ; - & l t ; M e a s u r e s \ S a l e s   P e r s o n & g t ; \ M E A S U R E 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D i a g r a m O b j e c t K e y > < K e y > L i n k s \ & l t ; C o l u m n s \ C o u n t   o f   G e o g r a p h y & g t ; - & l t ; M e a s u r e s \ G e o g r a p h y & g t ; < / K e y > < / D i a g r a m O b j e c t K e y > < D i a g r a m O b j e c t K e y > < K e y > L i n k s \ & l t ; C o l u m n s \ C o u n t   o f   G e o g r a p h y & g t ; - & l t ; M e a s u r e s \ G e o g r a p h y & g t ; \ C O L U M N < / K e y > < / D i a g r a m O b j e c t K e y > < D i a g r a m O b j e c t K e y > < K e y > L i n k s \ & l t ; C o l u m n s \ C o u n t   o f   G e o g r a p h y & g t ; - & l t ; M e a s u r e s \ G e o g r a p h y & g t ; \ M E A S U R E < / K e y > < / D i a g r a m O b j e c t K e y > < D i a g r a m O b j e c t K e y > < K e y > L i n k s \ & l t ; C o l u m n s \ D i s t i n c t   C o u n t   o f   G e o g r a p h y & g t ; - & l t ; M e a s u r e s \ G e o g r a p h y & g t ; < / K e y > < / D i a g r a m O b j e c t K e y > < D i a g r a m O b j e c t K e y > < K e y > L i n k s \ & l t ; C o l u m n s \ D i s t i n c t   C o u n t   o f   G e o g r a p h y & g t ; - & l t ; M e a s u r e s \ G e o g r a p h y & g t ; \ C O L U M N < / K e y > < / D i a g r a m O b j e c t K e y > < D i a g r a m O b j e c t K e y > < K e y > L i n k s \ & l t ; C o l u m n s \ D i s t i n c t   C o u n t   o f   G e o g r a p h y & g t ; - & l t ; M e a s u r e s \ G e o g r a p h y & g t ; \ M E A S U R E 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K e y > < / a : K e y > < a : V a l u e   i : t y p e = " M e a s u r e G r i d N o d e V i e w S t a t e " > < C o l u m n > 5 < / 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 M e a s u r e s \ C o u n t   o f   S a l e s   P e r s o n < / K e y > < / a : K e y > < a : V a l u e   i : t y p e = " M e a s u r e G r i d N o d e V i e w S t a t e " > < C o l u m n > 1 < / C o l u m n > < L a y e d O u t > t r u e < / L a y e d O u t > < W a s U I I n v i s i b l e > t r u e < / W a s U I I n v i s i b l e > < / a : V a l u e > < / a : K e y V a l u e O f D i a g r a m O b j e c t K e y a n y T y p e z b w N T n L X > < a : K e y V a l u e O f D i a g r a m O b j e c t K e y a n y T y p e z b w N T n L X > < a : K e y > < K e y > M e a s u r e s \ C o u n t   o f   S a l e s   P e r s o n \ T a g I n f o \ F o r m u l a < / K e y > < / a : K e y > < a : V a l u e   i : t y p e = " M e a s u r e G r i d V i e w S t a t e I D i a g r a m T a g A d d i t i o n a l I n f o " / > < / a : K e y V a l u e O f D i a g r a m O b j e c t K e y a n y T y p e z b w N T n L X > < a : K e y V a l u e O f D i a g r a m O b j e c t K e y a n y T y p e z b w N T n L X > < a : K e y > < K e y > M e a s u r e s \ C o u n t   o f   S a l e s   P e r s o n \ T a g I n f o \ V a l u e < / K e y > < / a : K e y > < a : V a l u e   i : t y p e = " M e a s u r e G r i d V i e w S t a t e I D i a g r a m T a g A d d i t i o n a l I n f o " / > < / a : K e y V a l u e O f D i a g r a m O b j e c t K e y a n y T y p e z b w N T n L X > < a : K e y V a l u e O f D i a g r a m O b j e c t K e y a n y T y p e z b w N T n L X > < a : K e y > < K e y > M e a s u r e s \ D i s t i n c t   C o u n t   o f   S a l e s   P e r s o n < / K e y > < / a : K e y > < a : V a l u e   i : t y p e = " M e a s u r e G r i d N o d e V i e w S t a t e " > < C o l u m n > 1 < / C o l u m n > < L a y e d O u t > t r u e < / L a y e d O u t > < R o w > 1 < / R o w > < W a s U I I n v i s i b l e > t r u e < / W a s U I I n v i s i b l e > < / a : V a l u e > < / a : K e y V a l u e O f D i a g r a m O b j e c t K e y a n y T y p e z b w N T n L X > < a : K e y V a l u e O f D i a g r a m O b j e c t K e y a n y T y p e z b w N T n L X > < a : K e y > < K e y > M e a s u r e s \ D i s t i n c t   C o u n t   o f   S a l e s   P e r s o n \ T a g I n f o \ F o r m u l a < / K e y > < / a : K e y > < a : V a l u e   i : t y p e = " M e a s u r e G r i d V i e w S t a t e I D i a g r a m T a g A d d i t i o n a l I n f o " / > < / a : K e y V a l u e O f D i a g r a m O b j e c t K e y a n y T y p e z b w N T n L X > < a : K e y V a l u e O f D i a g r a m O b j e c t K e y a n y T y p e z b w N T n L X > < a : K e y > < K e y > M e a s u r e s \ D i s t i n c t   C o u n t   o f   S a l e s   P e r s o n \ T a g I n f o \ V a l u e < / K e y > < / a : K e y > < a : V a l u e   i : t y p e = " M e a s u r e G r i d V i e w S t a t e I D i a g r a m T a g A d d i t i o n a l I n f o " / > < / a : K e y V a l u e O f D i a g r a m O b j e c t K e y a n y T y p e z b w N T n L X > < a : K e y V a l u e O f D i a g r a m O b j e c t K e y a n y T y p e z b w N T n L X > < a : K e y > < K e y > M e a s u r e s \ S u m   o f   T o t a l   S a l e s < / K e y > < / a : K e y > < a : V a l u e   i : t y p e = " M e a s u r e G r i d N o d e V i e w S t a t e " > < C o l u m n > 7 < / 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 M e a s u r e s \ C o u n t   o f   P r o d u c t < / K e y > < / a : K e y > < a : V a l u e   i : t y p e = " M e a s u r e G r i d N o d e V i e w S t a t e " > < C o l u m n > 3 < / 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 3 < / C o l u m n > < L a y e d O u t > t r u e < / L a y e d O u t > < R o w > 1 < / R o w > < 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 M e a s u r e s \ C o u n t   o f   G e o g r a p h y < / K e y > < / a : K e y > < a : V a l u e   i : t y p e = " M e a s u r e G r i d N o d e V i e w S t a t e " > < C o l u m n > 2 < / C o l u m n > < L a y e d O u t > t r u e < / L a y e d O u t > < W a s U I I n v i s i b l e > t r u e < / W a s U I I n v i s i b l e > < / a : V a l u e > < / a : K e y V a l u e O f D i a g r a m O b j e c t K e y a n y T y p e z b w N T n L X > < a : K e y V a l u e O f D i a g r a m O b j e c t K e y a n y T y p e z b w N T n L X > < a : K e y > < K e y > M e a s u r e s \ C o u n t   o f   G e o g r a p h y \ T a g I n f o \ F o r m u l a < / K e y > < / a : K e y > < a : V a l u e   i : t y p e = " M e a s u r e G r i d V i e w S t a t e I D i a g r a m T a g A d d i t i o n a l I n f o " / > < / a : K e y V a l u e O f D i a g r a m O b j e c t K e y a n y T y p e z b w N T n L X > < a : K e y V a l u e O f D i a g r a m O b j e c t K e y a n y T y p e z b w N T n L X > < a : K e y > < K e y > M e a s u r e s \ C o u n t   o f   G e o g r a p h y \ T a g I n f o \ V a l u e < / K e y > < / a : K e y > < a : V a l u e   i : t y p e = " M e a s u r e G r i d V i e w S t a t e I D i a g r a m T a g A d d i t i o n a l I n f o " / > < / a : K e y V a l u e O f D i a g r a m O b j e c t K e y a n y T y p e z b w N T n L X > < a : K e y V a l u e O f D i a g r a m O b j e c t K e y a n y T y p e z b w N T n L X > < a : K e y > < K e y > M e a s u r e s \ D i s t i n c t   C o u n t   o f   G e o g r a p h y < / K e y > < / a : K e y > < a : V a l u e   i : t y p e = " M e a s u r e G r i d N o d e V i e w S t a t e " > < C o l u m n > 2 < / C o l u m n > < L a y e d O u t > t r u e < / L a y e d O u t > < R o w > 1 < / R o w > < W a s U I I n v i s i b l e > t r u e < / W a s U I I n v i s i b l e > < / a : V a l u e > < / a : K e y V a l u e O f D i a g r a m O b j e c t K e y a n y T y p e z b w N T n L X > < a : K e y V a l u e O f D i a g r a m O b j e c t K e y a n y T y p e z b w N T n L X > < a : K e y > < K e y > M e a s u r e s \ D i s t i n c t   C o u n t   o f   G e o g r a p h y \ T a g I n f o \ F o r m u l a < / K e y > < / a : K e y > < a : V a l u e   i : t y p e = " M e a s u r e G r i d V i e w S t a t e I D i a g r a m T a g A d d i t i o n a l I n f o " / > < / a : K e y V a l u e O f D i a g r a m O b j e c t K e y a n y T y p e z b w N T n L X > < a : K e y V a l u e O f D i a g r a m O b j e c t K e y a n y T y p e z b w N T n L X > < a : K e y > < K e y > M e a s u r e s \ D i s t i n c t   C o u n t   o f   G e o g r a p h y \ T a g I n f o \ V a l u e 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 C o l u m n s \ S a l e s   P e r s o n < / K e y > < / a : K e y > < a : V a l u e   i : t y p e = " M e a s u r e G r i d N o d e V i e w S t a t e " > < C o l u m n > 1 < / C o l u m n > < L a y e d O u t > t r u e < / L a y e d O u t > < / a : V a l u e > < / a : K e y V a l u e O f D i a g r a m O b j e c t K e y a n y T y p e z b w N T n L X > < a : K e y V a l u e O f D i a g r a m O b j e c t K e y a n y T y p e z b w N T n L X > < a : K e y > < K e y > C o l u m n s \ G e o g r a p h y < / 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 C o l u m n s \ U n i t s < / 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 C o l u m n s \ T o t a l   S a l e s < / K e y > < / a : K e y > < a : V a l u e   i : t y p e = " M e a s u r e G r i d N o d e V i e w S t a t e " > < C o l u m n > 7 < / C o l u m n > < L a y e d O u t > t r u e < / L a y e d O u t > < / a : V a l u e > < / a : K e y V a l u e O f D i a g r a m O b j e c t K e y a n y T y p e z b w N T n L X > < a : K e y V a l u e O f D i a g r a m O b j e c t K e y a n y T y p e z b w N T n L X > < a : K e y > < K e y > C o l u m n s \ D a y < / 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 C o l u m n s \ m o n t h 2 < / K e y > < / a : K e y > < a : V a l u e   i : t y p e = " M e a s u r e G r i d N o d e V i e w S t a t e " > < C o l u m n > 1 0 < / C o l u m n > < L a y e d O u t > t r u e < / L a y e d O u t > < / a : V a l u e > < / a : K e y V a l u e O f D i a g r a m O b j e c t K e y a n y T y p e z b w N T n L X > < a : K e y V a l u e O f D i a g r a m O b j e c t K e y a n y T y p e z b w N T n L X > < a : K e y > < K e y > C o l u m n s \ Q u a r t e r < / K e y > < / a : K e y > < a : V a l u e   i : t y p e = " M e a s u r e G r i d N o d e V i e w S t a t e " > < C o l u m n > 1 1 < / C o l u m n > < L a y e d O u t > t r u e < / L a y e d O u t > < / a : V a l u e > < / a : K e y V a l u e O f D i a g r a m O b j e c t K e y a n y T y p e z b w N T n L X > < a : K e y V a l u e O f D i a g r a m O b j e c t K e y a n y T y p e z b w N T n L X > < a : K e y > < K e y > C o l u m n s \ Q u a t e r 2 < / K e y > < / a : K e y > < a : V a l u e   i : t y p e = " M e a s u r e G r i d N o d e V i e w S t a t e " > < C o l u m n > 1 2 < / C o l u m n > < L a y e d O u t > t r u e < / L a y e d O u t > < / a : V a l u e > < / a : K e y V a l u e O f D i a g r a m O b j e c t K e y a n y T y p e z b w N T n L X > < a : K e y V a l u e O f D i a g r a m O b j e c t K e y a n y T y p e z b w N T n L X > < a : K e y > < K e y > C o l u m n s \ Q u a r t e r 3 < / K e y > < / a : K e y > < a : V a l u e   i : t y p e = " M e a s u r e G r i d N o d e V i e w S t a t e " > < C o l u m n > 1 3 < / C o l u m n > < L a y e d O u t > t r u e < / L a y e d O u t > < / a : V a l u e > < / a : K e y V a l u e O f D i a g r a m O b j e c t K e y a n y T y p e z b w N T n L X > < a : K e y V a l u e O f D i a g r a m O b j e c t K e y a n y T y p e z b w N T n L X > < a : K e y > < K e y > C o l u m n s \ Q u a r t e r 4 < / K e y > < / a : K e y > < a : V a l u e   i : t y p e = " M e a s u r e G r i d N o d e V i e w S t a t e " > < C o l u m n > 1 4 < / C o l u m n > < L a y e d O u t > t r u e < / L a y e d O u t > < / a : V a l u e > < / a : K e y V a l u e O f D i a g r a m O b j e c t K e y a n y T y p e z b w N T n L X > < a : K e y V a l u e O f D i a g r a m O b j e c t K e y a n y T y p e z b w N T n L X > < a : K e y > < K e y > C o l u m n s \ Q u a r t e r 5 < / K e y > < / a : K e y > < a : V a l u e   i : t y p e = " M e a s u r e G r i d N o d e V i e w S t a t e " > < C o l u m n > 1 5 < / C o l u m n > < L a y e d O u t > t r u e < / L a y e d O u t > < / a : V a l u e > < / 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a : K e y V a l u e O f D i a g r a m O b j e c t K e y a n y T y p e z b w N T n L X > < a : K e y > < K e y > L i n k s \ & l t ; C o l u m n s \ C o u n t   o f   S a l e s   P e r s o n & g t ; - & l t ; M e a s u r e s \ S a l e s   P e r s o n & g t ; < / K e y > < / a : K e y > < a : V a l u e   i : t y p e = " M e a s u r e G r i d V i e w S t a t e I D i a g r a m L i n k " / > < / a : K e y V a l u e O f D i a g r a m O b j e c t K e y a n y T y p e z b w N T n L X > < a : K e y V a l u e O f D i a g r a m O b j e c t K e y a n y T y p e z b w N T n L X > < a : K e y > < K e y > L i n k s \ & l t ; C o l u m n s \ C o u n t   o f   S a l e s   P e r s o n & g t ; - & l t ; M e a s u r e s \ S a l e s   P e r s o n & g t ; \ C O L U M N < / K e y > < / a : K e y > < a : V a l u e   i : t y p e = " M e a s u r e G r i d V i e w S t a t e I D i a g r a m L i n k E n d p o i n t " / > < / a : K e y V a l u e O f D i a g r a m O b j e c t K e y a n y T y p e z b w N T n L X > < a : K e y V a l u e O f D i a g r a m O b j e c t K e y a n y T y p e z b w N T n L X > < a : K e y > < K e y > L i n k s \ & l t ; C o l u m n s \ C o u n t   o f   S a l e s   P e r s o n & g t ; - & l t ; M e a s u r e s \ S a l e s   P e r s o n & g t ; \ M E A S U R E < / K e y > < / a : K e y > < a : V a l u e   i : t y p e = " M e a s u r e G r i d V i e w S t a t e I D i a g r a m L i n k E n d p o i n t " / > < / a : K e y V a l u e O f D i a g r a m O b j e c t K e y a n y T y p e z b w N T n L X > < a : K e y V a l u e O f D i a g r a m O b j e c t K e y a n y T y p e z b w N T n L X > < a : K e y > < K e y > L i n k s \ & l t ; C o l u m n s \ D i s t i n c t   C o u n t   o f   S a l e s   P e r s o n & g t ; - & l t ; M e a s u r e s \ S a l e s   P e r s o n & g t ; < / K e y > < / a : K e y > < a : V a l u e   i : t y p e = " M e a s u r e G r i d V i e w S t a t e I D i a g r a m L i n k " / > < / a : K e y V a l u e O f D i a g r a m O b j e c t K e y a n y T y p e z b w N T n L X > < a : K e y V a l u e O f D i a g r a m O b j e c t K e y a n y T y p e z b w N T n L X > < a : K e y > < K e y > L i n k s \ & l t ; C o l u m n s \ D i s t i n c t   C o u n t   o f   S a l e s   P e r s o n & g t ; - & l t ; M e a s u r e s \ S a l e s   P e r s o n & g t ; \ C O L U M N < / K e y > < / a : K e y > < a : V a l u e   i : t y p e = " M e a s u r e G r i d V i e w S t a t e I D i a g r a m L i n k E n d p o i n t " / > < / a : K e y V a l u e O f D i a g r a m O b j e c t K e y a n y T y p e z b w N T n L X > < a : K e y V a l u e O f D i a g r a m O b j e c t K e y a n y T y p e z b w N T n L X > < a : K e y > < K e y > L i n k s \ & l t ; C o l u m n s \ D i s t i n c t   C o u n t   o f   S a l e s   P e r s o n & g t ; - & l t ; M e a s u r e s \ S a l e s   P e r s o n & g t ; \ M E A S U R E 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a : K e y V a l u e O f D i a g r a m O b j e c t K e y a n y T y p e z b w N T n L X > < a : K e y > < K e y > L i n k s \ & l t ; C o l u m n s \ C o u n t   o f   G e o g r a p h y & g t ; - & l t ; M e a s u r e s \ G e o g r a p h y & g t ; < / K e y > < / a : K e y > < a : V a l u e   i : t y p e = " M e a s u r e G r i d V i e w S t a t e I D i a g r a m L i n k " / > < / a : K e y V a l u e O f D i a g r a m O b j e c t K e y a n y T y p e z b w N T n L X > < a : K e y V a l u e O f D i a g r a m O b j e c t K e y a n y T y p e z b w N T n L X > < a : K e y > < K e y > L i n k s \ & l t ; C o l u m n s \ C o u n t   o f   G e o g r a p h y & g t ; - & l t ; M e a s u r e s \ G e o g r a p h y & g t ; \ C O L U M N < / K e y > < / a : K e y > < a : V a l u e   i : t y p e = " M e a s u r e G r i d V i e w S t a t e I D i a g r a m L i n k E n d p o i n t " / > < / a : K e y V a l u e O f D i a g r a m O b j e c t K e y a n y T y p e z b w N T n L X > < a : K e y V a l u e O f D i a g r a m O b j e c t K e y a n y T y p e z b w N T n L X > < a : K e y > < K e y > L i n k s \ & l t ; C o l u m n s \ C o u n t   o f   G e o g r a p h y & g t ; - & l t ; M e a s u r e s \ G e o g r a p h y & g t ; \ M E A S U R E < / K e y > < / a : K e y > < a : V a l u e   i : t y p e = " M e a s u r e G r i d V i e w S t a t e I D i a g r a m L i n k E n d p o i n t " / > < / a : K e y V a l u e O f D i a g r a m O b j e c t K e y a n y T y p e z b w N T n L X > < a : K e y V a l u e O f D i a g r a m O b j e c t K e y a n y T y p e z b w N T n L X > < a : K e y > < K e y > L i n k s \ & l t ; C o l u m n s \ D i s t i n c t   C o u n t   o f   G e o g r a p h y & g t ; - & l t ; M e a s u r e s \ G e o g r a p h y & g t ; < / K e y > < / a : K e y > < a : V a l u e   i : t y p e = " M e a s u r e G r i d V i e w S t a t e I D i a g r a m L i n k " / > < / a : K e y V a l u e O f D i a g r a m O b j e c t K e y a n y T y p e z b w N T n L X > < a : K e y V a l u e O f D i a g r a m O b j e c t K e y a n y T y p e z b w N T n L X > < a : K e y > < K e y > L i n k s \ & l t ; C o l u m n s \ D i s t i n c t   C o u n t   o f   G e o g r a p h y & g t ; - & l t ; M e a s u r e s \ G e o g r a p h y & g t ; \ C O L U M N < / K e y > < / a : K e y > < a : V a l u e   i : t y p e = " M e a s u r e G r i d V i e w S t a t e I D i a g r a m L i n k E n d p o i n t " / > < / a : K e y V a l u e O f D i a g r a m O b j e c t K e y a n y T y p e z b w N T n L X > < a : K e y V a l u e O f D i a g r a m O b j e c t K e y a n y T y p e z b w N T n L X > < a : K e y > < K e y > L i n k s \ & l t ; C o l u m n s \ D i s t i n c t   C o u n t   o f   G e o g r a p h y & g t ; - & l t ; M e a s u r e s \ G e o g r a p h y & g t ; \ M E A S U R E 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8"?>
<p:properties xmlns:p="http://schemas.microsoft.com/office/2006/metadata/properties" xmlns:xsi="http://www.w3.org/2001/XMLSchema-instance" xmlns:pc="http://schemas.microsoft.com/office/infopath/2007/PartnerControls">
  <documentManagement>
    <_activity xmlns="95d38730-7305-4301-a0f7-dbececf1008e" xsi:nil="true"/>
  </documentManagement>
</p:properties>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 C o l u m n s \ m o n t h 2 < / 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 C o l u m n s \ Q u a t e r 2 < / K e y > < / a : K e y > < a : V a l u e   i : t y p e = " T a b l e W i d g e t B a s e V i e w S t a t e " / > < / a : K e y V a l u e O f D i a g r a m O b j e c t K e y a n y T y p e z b w N T n L X > < a : K e y V a l u e O f D i a g r a m O b j e c t K e y a n y T y p e z b w N T n L X > < a : K e y > < K e y > C o l u m n s \ Q u a r t e r 3 < / K e y > < / a : K e y > < a : V a l u e   i : t y p e = " T a b l e W i d g e t B a s e V i e w S t a t e " / > < / a : K e y V a l u e O f D i a g r a m O b j e c t K e y a n y T y p e z b w N T n L X > < a : K e y V a l u e O f D i a g r a m O b j e c t K e y a n y T y p e z b w N T n L X > < a : K e y > < K e y > C o l u m n s \ Q u a r t e r 4 < / K e y > < / a : K e y > < a : V a l u e   i : t y p e = " T a b l e W i d g e t B a s e V i e w S t a t e " / > < / a : K e y V a l u e O f D i a g r a m O b j e c t K e y a n y T y p e z b w N T n L X > < a : K e y V a l u e O f D i a g r a m O b j e c t K e y a n y T y p e z b w N T n L X > < a : K e y > < K e y > C o l u m n s \ Q u a r t e r 5 < / 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 2 0 2 5 - 1 0 - 0 7 T 1 4 : 0 8 : 0 3 . 3 3 2 5 6 5 2 + 0 3 : 0 0 < / L a s t P r o c e s s e d T i m e > < / D a t a M o d e l i n g S a n d b o x . S e r i a l i z e d S a n d b o x E r r o r C a c h e > ] ] > < / C u s t o m C o n t e n t > < / G e m i n i > 
</file>

<file path=customXml/item15.xml><?xml version="1.0" encoding="utf-8"?>
<ct:contentTypeSchema xmlns:ct="http://schemas.microsoft.com/office/2006/metadata/contentType" xmlns:ma="http://schemas.microsoft.com/office/2006/metadata/properties/metaAttributes" ct:_="" ma:_="" ma:contentTypeName="Document" ma:contentTypeID="0x010100631231C1CBBF424889E1673907DF6596" ma:contentTypeVersion="6" ma:contentTypeDescription="Create a new document." ma:contentTypeScope="" ma:versionID="d8f1a40d05c18bc7561ba3c097f4d1f7">
  <xsd:schema xmlns:xsd="http://www.w3.org/2001/XMLSchema" xmlns:xs="http://www.w3.org/2001/XMLSchema" xmlns:p="http://schemas.microsoft.com/office/2006/metadata/properties" xmlns:ns3="95d38730-7305-4301-a0f7-dbececf1008e" targetNamespace="http://schemas.microsoft.com/office/2006/metadata/properties" ma:root="true" ma:fieldsID="2f696e5329c95ac561f13e4b47fb17a4" ns3:_="">
    <xsd:import namespace="95d38730-7305-4301-a0f7-dbececf1008e"/>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d38730-7305-4301-a0f7-dbececf1008e"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T a b l e O r d e r " > < C u s t o m C o n t e n t > < ! [ C D A T A [ T a b l e 1 ] ] > < / C u s t o m C o n t e n t > < / G e m i n i > 
</file>

<file path=customXml/item17.xml>��< ? x m l   v e r s i o n = " 1 . 0 "   e n c o d i n g = " U T F - 1 6 " ? > < G e m i n i   x m l n s = " h t t p : / / g e m i n i / p i v o t c u s t o m i z a t i o n / L i n k e d T a b l e U p d a t e M o d e " > < C u s t o m C o n t e n t > < ! [ C D A T A [ T r u e ] ] > < / 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C l i e n t W i n d o w X M L " > < C u s t o m C o n t e n t > < ! [ C D A T A [ T a b l e 1 ] ] > < / C u s t o m C o n t e n t > < / G e m i n i > 
</file>

<file path=customXml/item4.xml>��< ? x m l   v e r s i o n = " 1 . 0 "   e n c o d i n g = " U T F - 1 6 " ? > < G e m i n i   x m l n s = " h t t p : / / g e m i n i / p i v o t c u s t o m i z a t i o n / P o w e r P i v o t V e r s i o n " > < C u s t o m C o n t e n t > < ! [ C D A T A [ 2 0 1 5 . 1 3 0 . 1 6 0 6 . 4 6 ] ] > < / 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 1 1 3 < / i n t > < / v a l u e > < / i t e m > < i t e m > < k e y > < s t r i n g > S a l e s   P e r s o n < / s t r i n g > < / k e y > < v a l u e > < i n t > 1 5 2 < / i n t > < / v a l u e > < / i t e m > < i t e m > < k e y > < s t r i n g > G e o g r a p h y < / s t r i n g > < / k e y > < v a l u e > < i n t > 1 3 5 < / i n t > < / v a l u e > < / i t e m > < i t e m > < k e y > < s t r i n g > P r o d u c t < / s t r i n g > < / k e y > < v a l u e > < i n t > 1 0 6 < / i n t > < / v a l u e > < / i t e m > < i t e m > < k e y > < s t r i n g > P r i c e < / s t r i n g > < / k e y > < v a l u e > < i n t > 8 4 < / i n t > < / v a l u e > < / i t e m > < i t e m > < k e y > < s t r i n g > U n i t s < / s t r i n g > < / k e y > < v a l u e > < i n t > 8 2 < / i n t > < / v a l u e > < / i t e m > < i t e m > < k e y > < s t r i n g > O r d e r   d a t e < / s t r i n g > < / k e y > < v a l u e > < i n t > 1 3 1 < / i n t > < / v a l u e > < / i t e m > < i t e m > < k e y > < s t r i n g > T o t a l   S a l e s < / s t r i n g > < / k e y > < v a l u e > < i n t > 1 3 3 < / i n t > < / v a l u e > < / i t e m > < i t e m > < k e y > < s t r i n g > D a y < / s t r i n g > < / k e y > < v a l u e > < i n t > 7 3 < / i n t > < / v a l u e > < / i t e m > < i t e m > < k e y > < s t r i n g > m o n t h < / s t r i n g > < / k e y > < v a l u e > < i n t > 9 4 < / i n t > < / v a l u e > < / i t e m > < i t e m > < k e y > < s t r i n g > m o n t h 2 < / s t r i n g > < / k e y > < v a l u e > < i n t > 1 0 4 < / i n t > < / v a l u e > < / i t e m > < i t e m > < k e y > < s t r i n g > Q u a r t e r < / s t r i n g > < / k e y > < v a l u e > < i n t > 1 0 4 < / i n t > < / v a l u e > < / i t e m > < i t e m > < k e y > < s t r i n g > Q u a t e r 2 < / s t r i n g > < / k e y > < v a l u e > < i n t > 1 0 8 < / i n t > < / v a l u e > < / i t e m > < i t e m > < k e y > < s t r i n g > Q u a r t e r 3 < / s t r i n g > < / k e y > < v a l u e > < i n t > 1 1 4 < / i n t > < / v a l u e > < / i t e m > < i t e m > < k e y > < s t r i n g > Q u a r t e r 4 < / s t r i n g > < / k e y > < v a l u e > < i n t > 1 1 4 < / i n t > < / v a l u e > < / i t e m > < i t e m > < k e y > < s t r i n g > Q u a r t e r 5 < / s t r i n g > < / k e y > < v a l u e > < i n t > 1 1 4 < / i n t > < / v a l u e > < / i t e m > < / C o l u m n W i d t h s > < C o l u m n D i s p l a y I n d e x > < i t e m > < k e y > < s t r i n g > O r d e r - I D < / s t r i n g > < / k e y > < v a l u e > < i n t > 0 < / i n t > < / v a l u e > < / i t e m > < i t e m > < k e y > < s t r i n g > S a l e s   P e r s o n < / s t r i n g > < / k e y > < v a l u e > < i n t > 1 < / i n t > < / v a l u e > < / i t e m > < i t e m > < k e y > < s t r i n g > G e o g r a p h y < / s t r i n g > < / k e y > < v a l u e > < i n t > 2 < / i n t > < / v a l u e > < / i t e m > < i t e m > < k e y > < s t r i n g > P r o d u c t < / s t r i n g > < / k e y > < v a l u e > < i n t > 3 < / i n t > < / v a l u e > < / i t e m > < i t e m > < k e y > < s t r i n g > P r i c e < / s t r i n g > < / k e y > < v a l u e > < i n t > 4 < / i n t > < / v a l u e > < / i t e m > < i t e m > < k e y > < s t r i n g > U n i t s < / s t r i n g > < / k e y > < v a l u e > < i n t > 5 < / i n t > < / v a l u e > < / i t e m > < i t e m > < k e y > < s t r i n g > O r d e r   d a t e < / s t r i n g > < / k e y > < v a l u e > < i n t > 6 < / i n t > < / v a l u e > < / i t e m > < i t e m > < k e y > < s t r i n g > T o t a l   S a l e s < / s t r i n g > < / k e y > < v a l u e > < i n t > 7 < / i n t > < / v a l u e > < / i t e m > < i t e m > < k e y > < s t r i n g > D a y < / s t r i n g > < / k e y > < v a l u e > < i n t > 8 < / i n t > < / v a l u e > < / i t e m > < i t e m > < k e y > < s t r i n g > m o n t h < / s t r i n g > < / k e y > < v a l u e > < i n t > 9 < / i n t > < / v a l u e > < / i t e m > < i t e m > < k e y > < s t r i n g > m o n t h 2 < / s t r i n g > < / k e y > < v a l u e > < i n t > 1 0 < / i n t > < / v a l u e > < / i t e m > < i t e m > < k e y > < s t r i n g > Q u a r t e r < / s t r i n g > < / k e y > < v a l u e > < i n t > 1 1 < / i n t > < / v a l u e > < / i t e m > < i t e m > < k e y > < s t r i n g > Q u a t e r 2 < / s t r i n g > < / k e y > < v a l u e > < i n t > 1 2 < / i n t > < / v a l u e > < / i t e m > < i t e m > < k e y > < s t r i n g > Q u a r t e r 3 < / s t r i n g > < / k e y > < v a l u e > < i n t > 1 3 < / i n t > < / v a l u e > < / i t e m > < i t e m > < k e y > < s t r i n g > Q u a r t e r 4 < / s t r i n g > < / k e y > < v a l u e > < i n t > 1 4 < / i n t > < / v a l u e > < / i t e m > < i t e m > < k e y > < s t r i n g > Q u a r t e r 5 < / 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E2E5924-9112-41F6-8C2C-69A0FC0D650F}">
  <ds:schemaRefs/>
</ds:datastoreItem>
</file>

<file path=customXml/itemProps10.xml><?xml version="1.0" encoding="utf-8"?>
<ds:datastoreItem xmlns:ds="http://schemas.openxmlformats.org/officeDocument/2006/customXml" ds:itemID="{60C3F359-9B0F-440E-BBCA-5BBE72ECF929}">
  <ds:schemaRefs/>
</ds:datastoreItem>
</file>

<file path=customXml/itemProps11.xml><?xml version="1.0" encoding="utf-8"?>
<ds:datastoreItem xmlns:ds="http://schemas.openxmlformats.org/officeDocument/2006/customXml" ds:itemID="{DE16121C-F883-4326-A0E2-2ADC9AC675F6}">
  <ds:schemaRefs>
    <ds:schemaRef ds:uri="http://schemas.openxmlformats.org/package/2006/metadata/core-properties"/>
    <ds:schemaRef ds:uri="http://purl.org/dc/terms/"/>
    <ds:schemaRef ds:uri="http://schemas.microsoft.com/office/2006/documentManagement/types"/>
    <ds:schemaRef ds:uri="http://purl.org/dc/elements/1.1/"/>
    <ds:schemaRef ds:uri="95d38730-7305-4301-a0f7-dbececf1008e"/>
    <ds:schemaRef ds:uri="http://schemas.microsoft.com/office/2006/metadata/properties"/>
    <ds:schemaRef ds:uri="http://www.w3.org/XML/1998/namespace"/>
    <ds:schemaRef ds:uri="http://schemas.microsoft.com/office/infopath/2007/PartnerControls"/>
    <ds:schemaRef ds:uri="http://purl.org/dc/dcmitype/"/>
  </ds:schemaRefs>
</ds:datastoreItem>
</file>

<file path=customXml/itemProps12.xml><?xml version="1.0" encoding="utf-8"?>
<ds:datastoreItem xmlns:ds="http://schemas.openxmlformats.org/officeDocument/2006/customXml" ds:itemID="{1773DF3F-A7DB-410B-BE5D-F0DBCA6A6BCA}">
  <ds:schemaRefs/>
</ds:datastoreItem>
</file>

<file path=customXml/itemProps13.xml><?xml version="1.0" encoding="utf-8"?>
<ds:datastoreItem xmlns:ds="http://schemas.openxmlformats.org/officeDocument/2006/customXml" ds:itemID="{F32D43FE-8803-42D4-BAD2-A41ABAB3B2D5}">
  <ds:schemaRefs/>
</ds:datastoreItem>
</file>

<file path=customXml/itemProps14.xml><?xml version="1.0" encoding="utf-8"?>
<ds:datastoreItem xmlns:ds="http://schemas.openxmlformats.org/officeDocument/2006/customXml" ds:itemID="{95296E20-0272-44BF-B765-56A02A03D384}">
  <ds:schemaRefs/>
</ds:datastoreItem>
</file>

<file path=customXml/itemProps15.xml><?xml version="1.0" encoding="utf-8"?>
<ds:datastoreItem xmlns:ds="http://schemas.openxmlformats.org/officeDocument/2006/customXml" ds:itemID="{D7E98B54-443E-4E88-82BD-29FEB8EE13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d38730-7305-4301-a0f7-dbececf10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0C544677-34A7-46C9-AD87-E8F20D13E50F}">
  <ds:schemaRefs/>
</ds:datastoreItem>
</file>

<file path=customXml/itemProps17.xml><?xml version="1.0" encoding="utf-8"?>
<ds:datastoreItem xmlns:ds="http://schemas.openxmlformats.org/officeDocument/2006/customXml" ds:itemID="{A984DA1D-E0B6-4E9B-AA6F-A3D69FFCA8BE}">
  <ds:schemaRefs/>
</ds:datastoreItem>
</file>

<file path=customXml/itemProps18.xml><?xml version="1.0" encoding="utf-8"?>
<ds:datastoreItem xmlns:ds="http://schemas.openxmlformats.org/officeDocument/2006/customXml" ds:itemID="{6EB65719-288F-4D91-B91B-3F06AED9A29B}">
  <ds:schemaRefs>
    <ds:schemaRef ds:uri="http://schemas.microsoft.com/sharepoint/v3/contenttype/forms"/>
  </ds:schemaRefs>
</ds:datastoreItem>
</file>

<file path=customXml/itemProps19.xml><?xml version="1.0" encoding="utf-8"?>
<ds:datastoreItem xmlns:ds="http://schemas.openxmlformats.org/officeDocument/2006/customXml" ds:itemID="{9B858FDC-8871-4B73-B7F5-36C509D2630E}">
  <ds:schemaRefs/>
</ds:datastoreItem>
</file>

<file path=customXml/itemProps2.xml><?xml version="1.0" encoding="utf-8"?>
<ds:datastoreItem xmlns:ds="http://schemas.openxmlformats.org/officeDocument/2006/customXml" ds:itemID="{6B3C8423-6250-4826-AADF-8103996B10F9}">
  <ds:schemaRefs/>
</ds:datastoreItem>
</file>

<file path=customXml/itemProps3.xml><?xml version="1.0" encoding="utf-8"?>
<ds:datastoreItem xmlns:ds="http://schemas.openxmlformats.org/officeDocument/2006/customXml" ds:itemID="{5BBE742E-5E9F-4C12-A36E-9F8027AD829E}">
  <ds:schemaRefs/>
</ds:datastoreItem>
</file>

<file path=customXml/itemProps4.xml><?xml version="1.0" encoding="utf-8"?>
<ds:datastoreItem xmlns:ds="http://schemas.openxmlformats.org/officeDocument/2006/customXml" ds:itemID="{ABEE899E-49BC-4706-8778-1DE32D97D0E8}">
  <ds:schemaRefs/>
</ds:datastoreItem>
</file>

<file path=customXml/itemProps5.xml><?xml version="1.0" encoding="utf-8"?>
<ds:datastoreItem xmlns:ds="http://schemas.openxmlformats.org/officeDocument/2006/customXml" ds:itemID="{F245A836-A88C-4B50-96A1-9CCEE1E97CD5}">
  <ds:schemaRefs/>
</ds:datastoreItem>
</file>

<file path=customXml/itemProps6.xml><?xml version="1.0" encoding="utf-8"?>
<ds:datastoreItem xmlns:ds="http://schemas.openxmlformats.org/officeDocument/2006/customXml" ds:itemID="{EE700E8B-5D1B-4262-8444-8BAD4025941F}">
  <ds:schemaRefs/>
</ds:datastoreItem>
</file>

<file path=customXml/itemProps7.xml><?xml version="1.0" encoding="utf-8"?>
<ds:datastoreItem xmlns:ds="http://schemas.openxmlformats.org/officeDocument/2006/customXml" ds:itemID="{ED89734F-E81F-44B0-81EC-4A57DC3FA73E}">
  <ds:schemaRefs/>
</ds:datastoreItem>
</file>

<file path=customXml/itemProps8.xml><?xml version="1.0" encoding="utf-8"?>
<ds:datastoreItem xmlns:ds="http://schemas.openxmlformats.org/officeDocument/2006/customXml" ds:itemID="{653B1E26-1F99-482C-82CF-ED3ADACAFA8D}">
  <ds:schemaRefs/>
</ds:datastoreItem>
</file>

<file path=customXml/itemProps9.xml><?xml version="1.0" encoding="utf-8"?>
<ds:datastoreItem xmlns:ds="http://schemas.openxmlformats.org/officeDocument/2006/customXml" ds:itemID="{545D4853-A0D6-49FE-89A2-2A797316A0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PivotTables</vt:lpstr>
      <vt:lpstr>clean</vt:lpstr>
      <vt:lpstr>Sheet3</vt:lpstr>
      <vt:lpstr>Sheet5</vt:lpstr>
      <vt:lpstr>Raw-data </vt:lpstr>
      <vt:lpstr>Meta-data </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Nouran Ehab</cp:lastModifiedBy>
  <dcterms:created xsi:type="dcterms:W3CDTF">2021-03-14T20:21:32Z</dcterms:created>
  <dcterms:modified xsi:type="dcterms:W3CDTF">2025-10-07T12:17:55Z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0x010100631231C1CBBF424889E1673907DF6596</vt:lpwstr>
  </property>
</Properties>
</file>