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P:\University Robotics\(2) Self Projects\(3) EEZYbotARM Mk2\Code\Github\easyEEZYbotARM\resources\"/>
    </mc:Choice>
  </mc:AlternateContent>
  <xr:revisionPtr revIDLastSave="0" documentId="13_ncr:1_{11D622E8-7C47-4492-AD3C-FEC335C5E8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libration for servos" sheetId="2" r:id="rId1"/>
    <sheet name="Calibration_movement_limits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0" i="2"/>
  <c r="E6" i="2"/>
  <c r="E7" i="2"/>
  <c r="E8" i="2"/>
  <c r="E9" i="2"/>
  <c r="E19" i="2"/>
  <c r="E20" i="2"/>
  <c r="E21" i="2"/>
  <c r="E22" i="2"/>
  <c r="E23" i="2"/>
  <c r="E24" i="2"/>
  <c r="E17" i="2"/>
  <c r="E18" i="2"/>
  <c r="H3" i="1" l="1"/>
  <c r="H10" i="1"/>
  <c r="H9" i="1"/>
  <c r="L9" i="1"/>
  <c r="L8" i="1"/>
  <c r="H8" i="1"/>
  <c r="H7" i="1"/>
  <c r="L7" i="1"/>
  <c r="L6" i="1"/>
  <c r="H6" i="1"/>
  <c r="H5" i="1"/>
  <c r="L5" i="1"/>
  <c r="L4" i="1"/>
  <c r="H4" i="1"/>
  <c r="L3" i="1"/>
  <c r="F3" i="1"/>
  <c r="L12" i="1" l="1"/>
  <c r="H12" i="1"/>
  <c r="F12" i="1"/>
  <c r="F4" i="1" l="1"/>
  <c r="D4" i="1" s="1"/>
  <c r="F5" i="1" l="1"/>
  <c r="F6" i="1" l="1"/>
  <c r="D5" i="1"/>
  <c r="F7" i="1" l="1"/>
  <c r="D6" i="1"/>
  <c r="F8" i="1" l="1"/>
  <c r="D7" i="1"/>
  <c r="F9" i="1" l="1"/>
  <c r="D8" i="1"/>
  <c r="F10" i="1" l="1"/>
  <c r="D9" i="1"/>
  <c r="F11" i="1" l="1"/>
  <c r="D11" i="1" s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tc={BD4004C7-E66C-4890-9C8A-7C75D98F565B}</author>
  </authors>
  <commentList>
    <comment ref="L5" authorId="0" shapeId="0" xr:uid="{BD4004C7-E66C-4890-9C8A-7C75D98F565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calibration baseline was 0 -&gt; it should have been a baseline of 90 degrees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tc={868097DD-5AA9-4FCA-9580-17777ECB3453}</author>
  </authors>
  <commentList>
    <comment ref="L10" authorId="0" shapeId="0" xr:uid="{868097DD-5AA9-4FCA-9580-17777ECB345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real life</t>
      </text>
    </comment>
  </commentList>
</comments>
</file>

<file path=xl/sharedStrings.xml><?xml version="1.0" encoding="utf-8"?>
<sst xmlns="http://schemas.openxmlformats.org/spreadsheetml/2006/main" count="102" uniqueCount="68">
  <si>
    <t>Horam lowest (Adjusted)</t>
  </si>
  <si>
    <t xml:space="preserve">Horam Highest </t>
  </si>
  <si>
    <t>Matlab Check</t>
  </si>
  <si>
    <t>Position</t>
  </si>
  <si>
    <t>Description</t>
  </si>
  <si>
    <t>A4 (FK Adjust)</t>
  </si>
  <si>
    <t>A3</t>
  </si>
  <si>
    <t>Y</t>
  </si>
  <si>
    <t>A4 FK adjust method</t>
  </si>
  <si>
    <t>= value</t>
  </si>
  <si>
    <r>
      <t xml:space="preserve">A3 </t>
    </r>
    <r>
      <rPr>
        <b/>
        <u/>
        <sz val="11"/>
        <color theme="1"/>
        <rFont val="Calibri"/>
        <family val="2"/>
        <scheme val="minor"/>
      </rPr>
      <t>(FK Adjust)</t>
    </r>
    <r>
      <rPr>
        <b/>
        <sz val="11"/>
        <color theme="1"/>
        <rFont val="Calibri"/>
        <family val="2"/>
        <scheme val="minor"/>
      </rPr>
      <t xml:space="preserve"> [A3-180]</t>
    </r>
  </si>
  <si>
    <t>Floor distance Check</t>
  </si>
  <si>
    <t>Z Distance from floor plane to bottom of end effector (mm)
Onshape | measured</t>
  </si>
  <si>
    <t>47 | 29</t>
  </si>
  <si>
    <t>A4 (q2)
(Value from onshape)</t>
  </si>
  <si>
    <t>A3 (q3)</t>
  </si>
  <si>
    <t>158 | 165</t>
  </si>
  <si>
    <t>180 - Value</t>
  </si>
  <si>
    <r>
      <t xml:space="preserve">A3 </t>
    </r>
    <r>
      <rPr>
        <b/>
        <u/>
        <sz val="11"/>
        <color theme="1"/>
        <rFont val="Calibri"/>
        <family val="2"/>
        <scheme val="minor"/>
      </rPr>
      <t xml:space="preserve">(FK Adjust)  </t>
    </r>
    <r>
      <rPr>
        <b/>
        <sz val="11"/>
        <color theme="1"/>
        <rFont val="Calibri"/>
        <family val="2"/>
        <scheme val="minor"/>
      </rPr>
      <t>[A3-180]</t>
    </r>
  </si>
  <si>
    <t>Z Distance from floor plane to bottom of end effector gripper (mm)
Onshape | measured</t>
  </si>
  <si>
    <t>69 | 40</t>
  </si>
  <si>
    <t>182 | 185</t>
  </si>
  <si>
    <t>195 | 186</t>
  </si>
  <si>
    <t>88 | 45</t>
  </si>
  <si>
    <t>89 | 57</t>
  </si>
  <si>
    <t>233 | 240</t>
  </si>
  <si>
    <t>256 | 258</t>
  </si>
  <si>
    <t>105 | 70</t>
  </si>
  <si>
    <t>107 | 95</t>
  </si>
  <si>
    <t>264 | 267</t>
  </si>
  <si>
    <t>271 | 265</t>
  </si>
  <si>
    <t>94 | 115</t>
  </si>
  <si>
    <t>132 | 130</t>
  </si>
  <si>
    <t>Notes</t>
  </si>
  <si>
    <t>bottom out at top of horarm</t>
  </si>
  <si>
    <t>bottom out at bottom of horarm</t>
  </si>
  <si>
    <t>Too extreme</t>
  </si>
  <si>
    <t>259 | 259</t>
  </si>
  <si>
    <t>Onshape convention</t>
  </si>
  <si>
    <t>Forwards</t>
  </si>
  <si>
    <t>Backwards</t>
  </si>
  <si>
    <t>Main arm highest, clash at top of horarm (Approx 120 deg)</t>
  </si>
  <si>
    <t>Main arm lowest, clash at top of horarm (Approx 39 deg)</t>
  </si>
  <si>
    <t xml:space="preserve"> </t>
  </si>
  <si>
    <t>Outcome</t>
  </si>
  <si>
    <t>A4 (q2) range</t>
  </si>
  <si>
    <t>min</t>
  </si>
  <si>
    <t>max</t>
  </si>
  <si>
    <t>A3 (q3) range</t>
  </si>
  <si>
    <t>-0.6755(q2)-70.768</t>
  </si>
  <si>
    <t>(range of angles for each arm position)</t>
  </si>
  <si>
    <t>-0.7165(q2)-13.114</t>
  </si>
  <si>
    <t>Input Angle (servoEasing library)</t>
  </si>
  <si>
    <t>Observed angle (degrees)</t>
  </si>
  <si>
    <t>Servo for q3 (Marked xx)</t>
  </si>
  <si>
    <t>Servo for q2 (Marked xx)</t>
  </si>
  <si>
    <t xml:space="preserve">-&gt; </t>
  </si>
  <si>
    <t>Baseline</t>
  </si>
  <si>
    <t>-&gt;</t>
  </si>
  <si>
    <t>Servo for q1 (Marked xx)</t>
  </si>
  <si>
    <t>Robot angle (degrees)</t>
  </si>
  <si>
    <t>Observations:</t>
  </si>
  <si>
    <t>Performed ON ROBOT ! …. Bias = 2 degrees</t>
  </si>
  <si>
    <t>Performed when detached from robot</t>
  </si>
  <si>
    <t>Baseline (reference point)</t>
  </si>
  <si>
    <t>Calibration for Servo 2 (when detached from robot arm)</t>
  </si>
  <si>
    <t>Calibration for Servo 3 (when detached from robot arm)</t>
  </si>
  <si>
    <t>Calibration for Servo 1 (on robot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</si>
</sst>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" fontId="0" fillId="3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/>
    <xf numFmtId="0" fontId="1" fillId="0" borderId="12" xfId="0" applyFont="1" applyBorder="1"/>
    <xf numFmtId="0" fontId="0" fillId="5" borderId="11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quotePrefix="1" applyFill="1" applyBorder="1"/>
    <xf numFmtId="0" fontId="4" fillId="0" borderId="8" xfId="0" applyFont="1" applyBorder="1"/>
    <xf numFmtId="0" fontId="0" fillId="5" borderId="15" xfId="0" quotePrefix="1" applyFill="1" applyBorder="1"/>
    <xf numFmtId="0" fontId="0" fillId="0" borderId="16" xfId="0" applyBorder="1"/>
    <xf numFmtId="0" fontId="1" fillId="0" borderId="0" xfId="0" applyFont="1"/>
    <xf numFmtId="0" fontId="0" fillId="6" borderId="0" xfId="0" applyFill="1"/>
    <xf numFmtId="0" fontId="1" fillId="6" borderId="0" xfId="0" quotePrefix="1" applyFont="1" applyFill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for servos'!$C$1</c:f>
              <c:strCache>
                <c:ptCount val="1"/>
                <c:pt idx="0">
                  <c:v>Calibration for Servo 1 (on robot base)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211653721553054E-2"/>
                  <c:y val="-0.48580672207640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for servos'!$E$6:$E$24</c:f>
              <c:numCache>
                <c:formatCode>General</c:formatCode>
                <c:ptCount val="19"/>
                <c:pt idx="0">
                  <c:v>45</c:v>
                </c:pt>
                <c:pt idx="1">
                  <c:v>39.5</c:v>
                </c:pt>
                <c:pt idx="2">
                  <c:v>35</c:v>
                </c:pt>
                <c:pt idx="3">
                  <c:v>30.5</c:v>
                </c:pt>
                <c:pt idx="4">
                  <c:v>25</c:v>
                </c:pt>
                <c:pt idx="5">
                  <c:v>20</c:v>
                </c:pt>
                <c:pt idx="6">
                  <c:v>15.5</c:v>
                </c:pt>
                <c:pt idx="7">
                  <c:v>10.5</c:v>
                </c:pt>
                <c:pt idx="8">
                  <c:v>6</c:v>
                </c:pt>
                <c:pt idx="9">
                  <c:v>2</c:v>
                </c:pt>
                <c:pt idx="10">
                  <c:v>-4</c:v>
                </c:pt>
                <c:pt idx="11">
                  <c:v>-9</c:v>
                </c:pt>
                <c:pt idx="12">
                  <c:v>-14.5</c:v>
                </c:pt>
                <c:pt idx="13">
                  <c:v>-19</c:v>
                </c:pt>
                <c:pt idx="14">
                  <c:v>-24</c:v>
                </c:pt>
                <c:pt idx="15">
                  <c:v>-28.5</c:v>
                </c:pt>
                <c:pt idx="16">
                  <c:v>-34</c:v>
                </c:pt>
                <c:pt idx="17">
                  <c:v>-38</c:v>
                </c:pt>
                <c:pt idx="18">
                  <c:v>-42</c:v>
                </c:pt>
              </c:numCache>
            </c:numRef>
          </c:xVal>
          <c:yVal>
            <c:numRef>
              <c:f>'Calibration for servos'!$C$6:$C$24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1-469B-B750-7D88BF50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95919"/>
        <c:axId val="378179583"/>
      </c:scatterChart>
      <c:valAx>
        <c:axId val="280495919"/>
        <c:scaling>
          <c:orientation val="minMax"/>
        </c:scaling>
        <c:delete val="0"/>
        <c:axPos val="b"/>
        <c:title>
          <c:tx>
            <c:strRef>
              <c:f>'Calibration for servos'!$E$5</c:f>
              <c:strCache>
                <c:ptCount val="1"/>
                <c:pt idx="0">
                  <c:v>Robot angle (degrees)</c:v>
                </c:pt>
              </c:strCache>
            </c:strRef>
          </c:tx>
          <c:layout>
            <c:manualLayout>
              <c:xMode val="edge"/>
              <c:yMode val="edge"/>
              <c:x val="0.40198084747046686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79583"/>
        <c:crosses val="autoZero"/>
        <c:crossBetween val="midCat"/>
      </c:valAx>
      <c:valAx>
        <c:axId val="3781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for servos'!$C$5</c:f>
              <c:strCache>
                <c:ptCount val="1"/>
                <c:pt idx="0">
                  <c:v>Input Angle (servoEasing library)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9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Calibration_movement_limits!$G$1:$I$1</c:f>
              <c:strCache>
                <c:ptCount val="1"/>
                <c:pt idx="0">
                  <c:v>Horam lowest (Adjusted)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15073115860515"/>
                  <c:y val="-0.153930081656459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Calibration_movement_limits!$F$3:$F$12</c:f>
              <c:numCache>
                <c:formatCode>0</c:formatCode>
                <c:ptCount val="10"/>
                <c:pt idx="0" formatCode="General">
                  <c:v>39</c:v>
                </c:pt>
                <c:pt idx="1">
                  <c:v>50.222222222222221</c:v>
                </c:pt>
                <c:pt idx="2">
                  <c:v>61.444444444444443</c:v>
                </c:pt>
                <c:pt idx="3">
                  <c:v>72.666666666666657</c:v>
                </c:pt>
                <c:pt idx="4">
                  <c:v>83.888888888888886</c:v>
                </c:pt>
                <c:pt idx="5">
                  <c:v>95.111111111111114</c:v>
                </c:pt>
                <c:pt idx="6">
                  <c:v>106.33333333333334</c:v>
                </c:pt>
                <c:pt idx="7">
                  <c:v>117.55555555555557</c:v>
                </c:pt>
                <c:pt idx="8">
                  <c:v>128.7777777777778</c:v>
                </c:pt>
                <c:pt idx="9" formatCode="General">
                  <c:v>140</c:v>
                </c:pt>
              </c:numCache>
            </c:numRef>
          </c:xVal>
          <c:yVal>
            <c:numRef>
              <c:f>Calibration_movement_limits!$H$3:$H$12</c:f>
              <c:numCache>
                <c:formatCode>General</c:formatCode>
                <c:ptCount val="10"/>
                <c:pt idx="0">
                  <c:v>-92</c:v>
                </c:pt>
                <c:pt idx="1">
                  <c:v>-102</c:v>
                </c:pt>
                <c:pt idx="2">
                  <c:v>-109</c:v>
                </c:pt>
                <c:pt idx="3">
                  <c:v>-128</c:v>
                </c:pt>
                <c:pt idx="4">
                  <c:v>-133</c:v>
                </c:pt>
                <c:pt idx="5">
                  <c:v>-142</c:v>
                </c:pt>
                <c:pt idx="6">
                  <c:v>-141</c:v>
                </c:pt>
                <c:pt idx="7">
                  <c:v>-145.5</c:v>
                </c:pt>
                <c:pt idx="9">
                  <c:v>-162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1-4F16-A11F-2C8AB0A59101}"/>
            </c:ext>
          </c:extLst>
        </c:ser>
        <c:ser>
          <c:idx val="1"/>
          <c:order val="1"/>
          <c:tx>
            <c:strRef>
              <c:f>Calibration_movement_limits!$K$1:$M$1</c:f>
              <c:strCache>
                <c:ptCount val="1"/>
                <c:pt idx="0">
                  <c:v>Horam Highest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15073115860518"/>
                  <c:y val="-0.3363374890638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Calibration_movement_limits!$F$3:$F$12</c:f>
              <c:numCache>
                <c:formatCode>0</c:formatCode>
                <c:ptCount val="10"/>
                <c:pt idx="0" formatCode="General">
                  <c:v>39</c:v>
                </c:pt>
                <c:pt idx="1">
                  <c:v>50.222222222222221</c:v>
                </c:pt>
                <c:pt idx="2">
                  <c:v>61.444444444444443</c:v>
                </c:pt>
                <c:pt idx="3">
                  <c:v>72.666666666666657</c:v>
                </c:pt>
                <c:pt idx="4">
                  <c:v>83.888888888888886</c:v>
                </c:pt>
                <c:pt idx="5">
                  <c:v>95.111111111111114</c:v>
                </c:pt>
                <c:pt idx="6">
                  <c:v>106.33333333333334</c:v>
                </c:pt>
                <c:pt idx="7">
                  <c:v>117.55555555555557</c:v>
                </c:pt>
                <c:pt idx="8">
                  <c:v>128.7777777777778</c:v>
                </c:pt>
                <c:pt idx="9" formatCode="General">
                  <c:v>140</c:v>
                </c:pt>
              </c:numCache>
            </c:numRef>
          </c:xVal>
          <c:yVal>
            <c:numRef>
              <c:f>Calibration_movement_limits!$L$3:$L$12</c:f>
              <c:numCache>
                <c:formatCode>General</c:formatCode>
                <c:ptCount val="10"/>
                <c:pt idx="0">
                  <c:v>-43</c:v>
                </c:pt>
                <c:pt idx="1">
                  <c:v>-51</c:v>
                </c:pt>
                <c:pt idx="2">
                  <c:v>-62</c:v>
                </c:pt>
                <c:pt idx="3">
                  <c:v>-64</c:v>
                </c:pt>
                <c:pt idx="4">
                  <c:v>-68</c:v>
                </c:pt>
                <c:pt idx="5">
                  <c:v>-77</c:v>
                </c:pt>
                <c:pt idx="6">
                  <c:v>-82</c:v>
                </c:pt>
                <c:pt idx="7">
                  <c:v>-100</c:v>
                </c:pt>
                <c:pt idx="9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1-4F16-A11F-2C8AB0A5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03039"/>
        <c:axId val="648397647"/>
      </c:scatterChart>
      <c:valAx>
        <c:axId val="54410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Calibration_movement_limits!$F$2</c:f>
              <c:strCache>
                <c:ptCount val="1"/>
                <c:pt idx="0">
                  <c:v>A4 (FK Adjust)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97647"/>
        <c:crosses val="autoZero"/>
        <c:crossBetween val="midCat"/>
      </c:valAx>
      <c:valAx>
        <c:axId val="6483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 (FK Adjust)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0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138112</xdr:rowOff>
    </xdr:from>
    <xdr:to>
      <xdr:col>5</xdr:col>
      <xdr:colOff>47625</xdr:colOff>
      <xdr:row>40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7D3D9-4D4D-4518-96BE-8EBC1346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1885950</xdr:colOff>
      <xdr:row>14</xdr:row>
      <xdr:rowOff>110536</xdr:rowOff>
    </xdr:from>
    <xdr:to>
      <xdr:col>12</xdr:col>
      <xdr:colOff>1162050</xdr:colOff>
      <xdr:row>31</xdr:row>
      <xdr:rowOff>170594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7014F-9074-49EC-BE78-7817104A7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4350" y="3072811"/>
          <a:ext cx="3390900" cy="3308083"/>
        </a:xfrm>
        <a:prstGeom prst="rect">
          <a:avLst/>
        </a:prstGeom>
      </xdr:spPr>
    </xdr:pic>
    <xdr:clientData/>
  </xdr:twoCellAnchor>
  <xdr:twoCellAnchor>
    <xdr:from>
      <xdr:col>4</xdr:col>
      <xdr:colOff>923925</xdr:colOff>
      <xdr:row>14</xdr:row>
      <xdr:rowOff>80962</xdr:rowOff>
    </xdr:from>
    <xdr:to>
      <xdr:col>8</xdr:col>
      <xdr:colOff>1266825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99F1C-732A-4DA0-9800-E572983BF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o Prob - Llama" id="{46CF7A8B-BEA1-44C7-A1EA-A90E2CBB480B}" userId="fb52b1e98924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19-11-12T23:50:40.45" personId="{46CF7A8B-BEA1-44C7-A1EA-A90E2CBB480B}" id="{BD4004C7-E66C-4890-9C8A-7C75D98F565B}">
    <text>note calibration baseline was 0 -&gt; it should have been a baseline of 90 degrees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0" dT="2019-11-07T20:06:05.55" personId="{46CF7A8B-BEA1-44C7-A1EA-A90E2CBB480B}" id="{868097DD-5AA9-4FCA-9580-17777ECB3453}">
    <text>measured real life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FDF0-4552-4440-8475-B69F845423F2}">
  <dimension ref="B1:M25"/>
  <sheetViews>
    <sheetView showGridLines="0" tabSelected="1" workbookViewId="0"/>
  </sheetViews>
  <sheetFormatPr defaultRowHeight="15" x14ac:dyDescent="0.25"/>
  <cols>
    <col min="2" max="2" width="24.7109375" bestFit="1" customWidth="1"/>
    <col min="3" max="3" width="30.42578125" bestFit="1" customWidth="1"/>
    <col min="4" max="4" width="24.42578125" customWidth="1"/>
    <col min="5" max="5" width="28.5703125" customWidth="1"/>
    <col min="8" max="8" width="32.140625" customWidth="1"/>
    <col min="9" max="9" width="35.5703125" bestFit="1" customWidth="1"/>
    <col min="11" max="11" width="9.42578125" customWidth="1"/>
    <col min="12" max="12" width="30.42578125" bestFit="1" customWidth="1"/>
    <col min="13" max="13" width="35.5703125" bestFit="1" customWidth="1"/>
    <col min="14" max="14" width="13.85546875" customWidth="1"/>
  </cols>
  <sheetData>
    <row r="1" spans="2:13" x14ac:dyDescent="0.25">
      <c r="C1" s="26" t="s">
        <v>67</v>
      </c>
      <c r="H1" s="26" t="s">
        <v>65</v>
      </c>
      <c r="L1" s="26" t="s">
        <v>66</v>
      </c>
    </row>
    <row r="2" spans="2:13" hidden="1" x14ac:dyDescent="0.25">
      <c r="C2" t="s">
        <v>59</v>
      </c>
      <c r="H2" t="s">
        <v>55</v>
      </c>
      <c r="L2" t="s">
        <v>54</v>
      </c>
    </row>
    <row r="3" spans="2:13" x14ac:dyDescent="0.25">
      <c r="C3" s="27" t="s">
        <v>61</v>
      </c>
      <c r="D3" s="27" t="s">
        <v>62</v>
      </c>
      <c r="E3" s="27"/>
      <c r="H3" s="27" t="s">
        <v>61</v>
      </c>
      <c r="I3" s="27" t="s">
        <v>63</v>
      </c>
      <c r="L3" s="27" t="s">
        <v>61</v>
      </c>
      <c r="M3" s="27" t="s">
        <v>63</v>
      </c>
    </row>
    <row r="5" spans="2:13" x14ac:dyDescent="0.25">
      <c r="B5" s="26" t="s">
        <v>64</v>
      </c>
      <c r="C5" s="25" t="s">
        <v>52</v>
      </c>
      <c r="D5" s="25" t="s">
        <v>53</v>
      </c>
      <c r="E5" s="25" t="s">
        <v>60</v>
      </c>
      <c r="G5" s="26" t="s">
        <v>57</v>
      </c>
      <c r="H5" s="25" t="s">
        <v>52</v>
      </c>
      <c r="I5" s="25" t="s">
        <v>53</v>
      </c>
      <c r="K5" s="26" t="s">
        <v>57</v>
      </c>
      <c r="L5" s="25" t="s">
        <v>52</v>
      </c>
      <c r="M5" s="25" t="s">
        <v>53</v>
      </c>
    </row>
    <row r="6" spans="2:13" x14ac:dyDescent="0.25">
      <c r="C6" s="25">
        <v>0</v>
      </c>
      <c r="D6" s="25">
        <v>135</v>
      </c>
      <c r="E6" s="25">
        <f t="shared" ref="E6:E8" si="0">D6-90</f>
        <v>45</v>
      </c>
      <c r="H6" s="25">
        <v>0</v>
      </c>
      <c r="I6" s="25">
        <v>5</v>
      </c>
      <c r="K6" s="28" t="s">
        <v>58</v>
      </c>
      <c r="L6" s="25">
        <v>0</v>
      </c>
      <c r="M6" s="25">
        <v>0</v>
      </c>
    </row>
    <row r="7" spans="2:13" x14ac:dyDescent="0.25">
      <c r="C7" s="25">
        <v>10</v>
      </c>
      <c r="D7" s="25">
        <v>129.5</v>
      </c>
      <c r="E7" s="25">
        <f t="shared" si="0"/>
        <v>39.5</v>
      </c>
      <c r="H7" s="25">
        <v>10</v>
      </c>
      <c r="I7" s="25">
        <v>16</v>
      </c>
      <c r="L7" s="25">
        <v>10</v>
      </c>
      <c r="M7" s="25">
        <v>10</v>
      </c>
    </row>
    <row r="8" spans="2:13" x14ac:dyDescent="0.25">
      <c r="C8" s="25">
        <v>20</v>
      </c>
      <c r="D8" s="25">
        <v>125</v>
      </c>
      <c r="E8" s="25">
        <f t="shared" si="0"/>
        <v>35</v>
      </c>
      <c r="H8" s="25">
        <v>20</v>
      </c>
      <c r="I8" s="25">
        <v>26</v>
      </c>
      <c r="L8" s="25">
        <v>20</v>
      </c>
      <c r="M8" s="25">
        <v>20</v>
      </c>
    </row>
    <row r="9" spans="2:13" x14ac:dyDescent="0.25">
      <c r="C9" s="25">
        <v>30</v>
      </c>
      <c r="D9" s="25">
        <v>120.5</v>
      </c>
      <c r="E9" s="25">
        <f>D9-90</f>
        <v>30.5</v>
      </c>
      <c r="H9" s="25">
        <v>30</v>
      </c>
      <c r="I9" s="25">
        <v>36</v>
      </c>
      <c r="L9" s="25">
        <v>30</v>
      </c>
      <c r="M9" s="25">
        <v>30</v>
      </c>
    </row>
    <row r="10" spans="2:13" x14ac:dyDescent="0.25">
      <c r="C10" s="25">
        <v>40</v>
      </c>
      <c r="D10" s="25">
        <v>115</v>
      </c>
      <c r="E10" s="25">
        <f>D10-90</f>
        <v>25</v>
      </c>
      <c r="H10" s="25">
        <v>40</v>
      </c>
      <c r="I10" s="25">
        <v>46</v>
      </c>
      <c r="L10" s="25">
        <v>40</v>
      </c>
      <c r="M10" s="25">
        <v>40</v>
      </c>
    </row>
    <row r="11" spans="2:13" x14ac:dyDescent="0.25">
      <c r="C11" s="25">
        <v>50</v>
      </c>
      <c r="D11" s="25">
        <v>110</v>
      </c>
      <c r="E11" s="25">
        <f>D11-90</f>
        <v>20</v>
      </c>
      <c r="H11" s="25">
        <v>50</v>
      </c>
      <c r="I11" s="25">
        <v>55</v>
      </c>
      <c r="L11" s="25">
        <v>50</v>
      </c>
      <c r="M11" s="25">
        <v>50</v>
      </c>
    </row>
    <row r="12" spans="2:13" x14ac:dyDescent="0.25">
      <c r="C12" s="25">
        <v>60</v>
      </c>
      <c r="D12" s="25">
        <v>105.5</v>
      </c>
      <c r="E12" s="25">
        <v>15.5</v>
      </c>
      <c r="H12" s="25">
        <v>60</v>
      </c>
      <c r="I12" s="25">
        <v>64</v>
      </c>
      <c r="L12" s="25">
        <v>60</v>
      </c>
      <c r="M12" s="25">
        <v>60</v>
      </c>
    </row>
    <row r="13" spans="2:13" x14ac:dyDescent="0.25">
      <c r="C13" s="25">
        <v>70</v>
      </c>
      <c r="D13" s="25">
        <v>100.5</v>
      </c>
      <c r="E13" s="25">
        <v>10.5</v>
      </c>
      <c r="H13" s="25">
        <v>70</v>
      </c>
      <c r="I13" s="25">
        <v>72</v>
      </c>
      <c r="L13" s="25">
        <v>70</v>
      </c>
      <c r="M13" s="25">
        <v>70</v>
      </c>
    </row>
    <row r="14" spans="2:13" x14ac:dyDescent="0.25">
      <c r="C14" s="25">
        <v>80</v>
      </c>
      <c r="D14" s="25">
        <v>96</v>
      </c>
      <c r="E14" s="25">
        <v>6</v>
      </c>
      <c r="H14" s="25">
        <v>80</v>
      </c>
      <c r="I14" s="25">
        <v>80</v>
      </c>
      <c r="L14" s="25">
        <v>80</v>
      </c>
      <c r="M14" s="25">
        <v>80</v>
      </c>
    </row>
    <row r="15" spans="2:13" x14ac:dyDescent="0.25">
      <c r="B15" s="28" t="s">
        <v>56</v>
      </c>
      <c r="C15" s="25">
        <v>90</v>
      </c>
      <c r="D15" s="25">
        <v>92</v>
      </c>
      <c r="E15" s="25">
        <v>2</v>
      </c>
      <c r="G15" s="28" t="s">
        <v>58</v>
      </c>
      <c r="H15" s="25">
        <v>90</v>
      </c>
      <c r="I15" s="25">
        <v>90</v>
      </c>
      <c r="L15" s="25">
        <v>90</v>
      </c>
      <c r="M15" s="25">
        <v>90</v>
      </c>
    </row>
    <row r="16" spans="2:13" x14ac:dyDescent="0.25">
      <c r="C16" s="25">
        <v>100</v>
      </c>
      <c r="D16" s="25">
        <v>86</v>
      </c>
      <c r="E16" s="25">
        <v>-4</v>
      </c>
      <c r="H16" s="25">
        <v>100</v>
      </c>
      <c r="I16" s="25">
        <v>100</v>
      </c>
      <c r="L16" s="25">
        <v>100</v>
      </c>
      <c r="M16" s="25">
        <v>99</v>
      </c>
    </row>
    <row r="17" spans="3:13" x14ac:dyDescent="0.25">
      <c r="C17" s="25">
        <v>110</v>
      </c>
      <c r="D17" s="25">
        <v>81</v>
      </c>
      <c r="E17" s="25">
        <f>-90+D17</f>
        <v>-9</v>
      </c>
      <c r="H17" s="25">
        <v>110</v>
      </c>
      <c r="I17" s="25">
        <v>110</v>
      </c>
      <c r="L17" s="25">
        <v>110</v>
      </c>
      <c r="M17" s="25">
        <v>108</v>
      </c>
    </row>
    <row r="18" spans="3:13" x14ac:dyDescent="0.25">
      <c r="C18" s="25">
        <v>120</v>
      </c>
      <c r="D18" s="25">
        <v>75.5</v>
      </c>
      <c r="E18" s="25">
        <f>-90+D18</f>
        <v>-14.5</v>
      </c>
      <c r="H18" s="25">
        <v>120</v>
      </c>
      <c r="I18" s="25">
        <v>118</v>
      </c>
      <c r="L18" s="25">
        <v>120</v>
      </c>
      <c r="M18" s="25">
        <v>115</v>
      </c>
    </row>
    <row r="19" spans="3:13" x14ac:dyDescent="0.25">
      <c r="C19" s="25">
        <v>130</v>
      </c>
      <c r="D19" s="25">
        <v>71</v>
      </c>
      <c r="E19" s="25">
        <f t="shared" ref="E19:E24" si="1">-90+D19</f>
        <v>-19</v>
      </c>
      <c r="H19" s="25">
        <v>130</v>
      </c>
      <c r="I19" s="25">
        <v>125</v>
      </c>
      <c r="L19" s="25">
        <v>130</v>
      </c>
      <c r="M19" s="25">
        <v>122</v>
      </c>
    </row>
    <row r="20" spans="3:13" x14ac:dyDescent="0.25">
      <c r="C20" s="25">
        <v>140</v>
      </c>
      <c r="D20" s="25">
        <v>66</v>
      </c>
      <c r="E20" s="25">
        <f t="shared" si="1"/>
        <v>-24</v>
      </c>
      <c r="H20" s="25">
        <v>140</v>
      </c>
      <c r="I20" s="25">
        <v>134</v>
      </c>
      <c r="L20" s="25">
        <v>140</v>
      </c>
      <c r="M20" s="25">
        <v>131</v>
      </c>
    </row>
    <row r="21" spans="3:13" x14ac:dyDescent="0.25">
      <c r="C21" s="25">
        <v>150</v>
      </c>
      <c r="D21" s="25">
        <v>61.5</v>
      </c>
      <c r="E21" s="25">
        <f t="shared" si="1"/>
        <v>-28.5</v>
      </c>
      <c r="H21" s="25">
        <v>150</v>
      </c>
      <c r="I21" s="25">
        <v>142</v>
      </c>
      <c r="L21" s="25">
        <v>150</v>
      </c>
      <c r="M21" s="25">
        <v>140</v>
      </c>
    </row>
    <row r="22" spans="3:13" x14ac:dyDescent="0.25">
      <c r="C22" s="25">
        <v>160</v>
      </c>
      <c r="D22" s="25">
        <v>56</v>
      </c>
      <c r="E22" s="25">
        <f t="shared" si="1"/>
        <v>-34</v>
      </c>
      <c r="H22" s="25">
        <v>160</v>
      </c>
      <c r="I22" s="25">
        <v>152</v>
      </c>
      <c r="L22" s="25">
        <v>160</v>
      </c>
      <c r="M22" s="25">
        <v>149</v>
      </c>
    </row>
    <row r="23" spans="3:13" x14ac:dyDescent="0.25">
      <c r="C23" s="25">
        <v>170</v>
      </c>
      <c r="D23" s="25">
        <v>52</v>
      </c>
      <c r="E23" s="25">
        <f t="shared" si="1"/>
        <v>-38</v>
      </c>
      <c r="H23" s="25">
        <v>170</v>
      </c>
      <c r="I23" s="25">
        <v>161</v>
      </c>
      <c r="L23" s="25">
        <v>170</v>
      </c>
      <c r="M23" s="25">
        <v>158</v>
      </c>
    </row>
    <row r="24" spans="3:13" x14ac:dyDescent="0.25">
      <c r="C24" s="25">
        <v>180</v>
      </c>
      <c r="D24" s="25">
        <v>48</v>
      </c>
      <c r="E24" s="25">
        <f t="shared" si="1"/>
        <v>-42</v>
      </c>
      <c r="H24" s="25">
        <v>180</v>
      </c>
      <c r="I24" s="25">
        <v>170</v>
      </c>
      <c r="L24" s="25">
        <v>180</v>
      </c>
      <c r="M24" s="25">
        <v>168</v>
      </c>
    </row>
    <row r="25" spans="3:13" x14ac:dyDescent="0.25">
      <c r="H25" s="25">
        <v>190</v>
      </c>
      <c r="I25" s="25">
        <v>181</v>
      </c>
      <c r="L25" s="25">
        <v>190</v>
      </c>
      <c r="M25" s="25">
        <v>181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D25" sqref="D25"/>
    </sheetView>
  </sheetViews>
  <sheetFormatPr defaultRowHeight="15" x14ac:dyDescent="0.25"/>
  <cols>
    <col min="2" max="2" width="30.28515625" customWidth="1"/>
    <col min="3" max="3" width="19.28515625" customWidth="1"/>
    <col min="4" max="4" width="20.7109375" customWidth="1"/>
    <col min="5" max="5" width="15.7109375" customWidth="1"/>
    <col min="6" max="6" width="26.28515625" customWidth="1"/>
    <col min="8" max="8" width="23.7109375" customWidth="1"/>
    <col min="9" max="9" width="30" customWidth="1"/>
    <col min="10" max="10" width="8" customWidth="1"/>
    <col min="12" max="12" width="14.5703125" customWidth="1"/>
    <col min="13" max="13" width="33.42578125" customWidth="1"/>
    <col min="14" max="14" width="10.140625" customWidth="1"/>
    <col min="15" max="15" width="16.5703125" customWidth="1"/>
  </cols>
  <sheetData>
    <row r="1" spans="1:15" ht="45" customHeight="1" thickBot="1" x14ac:dyDescent="0.3">
      <c r="A1" s="5"/>
      <c r="B1" s="5"/>
      <c r="C1" s="5"/>
      <c r="D1" s="5"/>
      <c r="E1" s="5"/>
      <c r="F1" s="5"/>
      <c r="G1" s="30" t="s">
        <v>0</v>
      </c>
      <c r="H1" s="30"/>
      <c r="I1" s="30"/>
      <c r="J1" s="31"/>
      <c r="K1" s="29" t="s">
        <v>1</v>
      </c>
      <c r="L1" s="30"/>
      <c r="M1" s="31"/>
    </row>
    <row r="2" spans="1:15" ht="63.75" customHeight="1" thickBot="1" x14ac:dyDescent="0.3">
      <c r="A2" s="4" t="s">
        <v>3</v>
      </c>
      <c r="B2" s="4" t="s">
        <v>4</v>
      </c>
      <c r="C2" s="4" t="s">
        <v>38</v>
      </c>
      <c r="D2" s="4" t="s">
        <v>14</v>
      </c>
      <c r="E2" s="4" t="s">
        <v>8</v>
      </c>
      <c r="F2" s="4" t="s">
        <v>5</v>
      </c>
      <c r="G2" s="2" t="s">
        <v>15</v>
      </c>
      <c r="H2" s="2" t="s">
        <v>10</v>
      </c>
      <c r="I2" s="2" t="s">
        <v>12</v>
      </c>
      <c r="J2" s="2" t="s">
        <v>33</v>
      </c>
      <c r="K2" s="2" t="s">
        <v>6</v>
      </c>
      <c r="L2" s="2" t="s">
        <v>18</v>
      </c>
      <c r="M2" s="2" t="s">
        <v>19</v>
      </c>
      <c r="N2" s="1" t="s">
        <v>2</v>
      </c>
      <c r="O2" s="1" t="s">
        <v>11</v>
      </c>
    </row>
    <row r="3" spans="1:15" ht="23.25" thickBot="1" x14ac:dyDescent="0.3">
      <c r="A3" s="3">
        <v>1</v>
      </c>
      <c r="B3" s="11" t="s">
        <v>42</v>
      </c>
      <c r="C3" s="11" t="s">
        <v>39</v>
      </c>
      <c r="D3" s="9">
        <v>141</v>
      </c>
      <c r="E3" s="32" t="s">
        <v>17</v>
      </c>
      <c r="F3" s="3">
        <f>180-D3</f>
        <v>39</v>
      </c>
      <c r="G3" s="3">
        <v>88</v>
      </c>
      <c r="H3" s="3">
        <f t="shared" ref="H3:H10" si="0">G3-180</f>
        <v>-92</v>
      </c>
      <c r="I3" s="7" t="s">
        <v>13</v>
      </c>
      <c r="J3" s="35" t="s">
        <v>35</v>
      </c>
      <c r="K3" s="3">
        <v>137</v>
      </c>
      <c r="L3" s="3">
        <f t="shared" ref="L3:L9" si="1">K3-180</f>
        <v>-43</v>
      </c>
      <c r="M3" s="7" t="s">
        <v>16</v>
      </c>
      <c r="N3" s="3" t="s">
        <v>7</v>
      </c>
      <c r="O3" s="3" t="s">
        <v>7</v>
      </c>
    </row>
    <row r="4" spans="1:15" ht="15.75" thickBot="1" x14ac:dyDescent="0.3">
      <c r="A4" s="3"/>
      <c r="B4" s="3"/>
      <c r="C4" s="11" t="s">
        <v>39</v>
      </c>
      <c r="D4" s="10">
        <f>180-F4</f>
        <v>129.77777777777777</v>
      </c>
      <c r="E4" s="33"/>
      <c r="F4" s="6">
        <f t="shared" ref="F4:F11" si="2">(F$12-F$3)/9+F3</f>
        <v>50.222222222222221</v>
      </c>
      <c r="G4" s="3">
        <v>78</v>
      </c>
      <c r="H4" s="3">
        <f t="shared" si="0"/>
        <v>-102</v>
      </c>
      <c r="I4" s="7" t="s">
        <v>20</v>
      </c>
      <c r="J4" s="36"/>
      <c r="K4" s="3">
        <v>129</v>
      </c>
      <c r="L4" s="3">
        <f t="shared" si="1"/>
        <v>-51</v>
      </c>
      <c r="M4" s="7" t="s">
        <v>21</v>
      </c>
      <c r="N4" s="3" t="s">
        <v>7</v>
      </c>
      <c r="O4" s="3" t="s">
        <v>7</v>
      </c>
    </row>
    <row r="5" spans="1:15" ht="15.75" thickBot="1" x14ac:dyDescent="0.3">
      <c r="A5" s="3"/>
      <c r="B5" s="3"/>
      <c r="C5" s="11" t="s">
        <v>39</v>
      </c>
      <c r="D5" s="10">
        <f>180-F5</f>
        <v>118.55555555555556</v>
      </c>
      <c r="E5" s="33"/>
      <c r="F5" s="6">
        <f t="shared" si="2"/>
        <v>61.444444444444443</v>
      </c>
      <c r="G5" s="3">
        <v>71</v>
      </c>
      <c r="H5" s="3">
        <f t="shared" si="0"/>
        <v>-109</v>
      </c>
      <c r="I5" s="7" t="s">
        <v>23</v>
      </c>
      <c r="J5" s="36"/>
      <c r="K5" s="3">
        <v>118</v>
      </c>
      <c r="L5" s="3">
        <f t="shared" si="1"/>
        <v>-62</v>
      </c>
      <c r="M5" s="7" t="s">
        <v>22</v>
      </c>
      <c r="N5" s="3" t="s">
        <v>7</v>
      </c>
      <c r="O5" s="3" t="s">
        <v>7</v>
      </c>
    </row>
    <row r="6" spans="1:15" ht="15.75" thickBot="1" x14ac:dyDescent="0.3">
      <c r="A6" s="3"/>
      <c r="B6" s="3"/>
      <c r="C6" s="11" t="s">
        <v>39</v>
      </c>
      <c r="D6" s="10">
        <f>180-F6</f>
        <v>107.33333333333334</v>
      </c>
      <c r="E6" s="33"/>
      <c r="F6" s="6">
        <f t="shared" si="2"/>
        <v>72.666666666666657</v>
      </c>
      <c r="G6" s="3">
        <v>52</v>
      </c>
      <c r="H6" s="3">
        <f t="shared" si="0"/>
        <v>-128</v>
      </c>
      <c r="I6" s="7" t="s">
        <v>24</v>
      </c>
      <c r="J6" s="36"/>
      <c r="K6" s="3">
        <v>116</v>
      </c>
      <c r="L6" s="3">
        <f t="shared" si="1"/>
        <v>-64</v>
      </c>
      <c r="M6" s="7" t="s">
        <v>25</v>
      </c>
      <c r="N6" s="3" t="s">
        <v>7</v>
      </c>
      <c r="O6" s="3" t="s">
        <v>7</v>
      </c>
    </row>
    <row r="7" spans="1:15" ht="15.75" thickBot="1" x14ac:dyDescent="0.3">
      <c r="A7" s="3"/>
      <c r="B7" s="3"/>
      <c r="C7" s="11" t="s">
        <v>39</v>
      </c>
      <c r="D7" s="10">
        <f>180-F7</f>
        <v>96.111111111111114</v>
      </c>
      <c r="E7" s="34"/>
      <c r="F7" s="6">
        <f t="shared" si="2"/>
        <v>83.888888888888886</v>
      </c>
      <c r="G7" s="3">
        <v>47</v>
      </c>
      <c r="H7" s="3">
        <f t="shared" si="0"/>
        <v>-133</v>
      </c>
      <c r="I7" s="7" t="s">
        <v>27</v>
      </c>
      <c r="J7" s="36"/>
      <c r="K7" s="3">
        <v>112</v>
      </c>
      <c r="L7" s="3">
        <f t="shared" si="1"/>
        <v>-68</v>
      </c>
      <c r="M7" s="7" t="s">
        <v>26</v>
      </c>
      <c r="N7" s="3" t="s">
        <v>7</v>
      </c>
      <c r="O7" s="3" t="s">
        <v>7</v>
      </c>
    </row>
    <row r="8" spans="1:15" ht="15.75" thickBot="1" x14ac:dyDescent="0.3">
      <c r="A8" s="3"/>
      <c r="B8" s="3"/>
      <c r="C8" s="11" t="s">
        <v>43</v>
      </c>
      <c r="D8" s="8">
        <f>F8</f>
        <v>95.111111111111114</v>
      </c>
      <c r="E8" s="38" t="s">
        <v>9</v>
      </c>
      <c r="F8" s="6">
        <f t="shared" si="2"/>
        <v>95.111111111111114</v>
      </c>
      <c r="G8" s="3">
        <v>38</v>
      </c>
      <c r="H8" s="3">
        <f t="shared" si="0"/>
        <v>-142</v>
      </c>
      <c r="I8" s="7" t="s">
        <v>28</v>
      </c>
      <c r="J8" s="37"/>
      <c r="K8" s="3">
        <v>103</v>
      </c>
      <c r="L8" s="3">
        <f t="shared" si="1"/>
        <v>-77</v>
      </c>
      <c r="M8" s="7" t="s">
        <v>29</v>
      </c>
      <c r="N8" s="3" t="s">
        <v>7</v>
      </c>
      <c r="O8" s="3" t="s">
        <v>7</v>
      </c>
    </row>
    <row r="9" spans="1:15" ht="15.75" customHeight="1" thickBot="1" x14ac:dyDescent="0.3">
      <c r="A9" s="3"/>
      <c r="B9" s="3"/>
      <c r="C9" s="11" t="s">
        <v>40</v>
      </c>
      <c r="D9" s="8">
        <f>F9</f>
        <v>106.33333333333334</v>
      </c>
      <c r="E9" s="39"/>
      <c r="F9" s="6">
        <f t="shared" si="2"/>
        <v>106.33333333333334</v>
      </c>
      <c r="G9" s="3">
        <v>39</v>
      </c>
      <c r="H9" s="3">
        <f t="shared" si="0"/>
        <v>-141</v>
      </c>
      <c r="I9" s="7" t="s">
        <v>31</v>
      </c>
      <c r="J9" s="35" t="s">
        <v>34</v>
      </c>
      <c r="K9" s="3">
        <v>98</v>
      </c>
      <c r="L9" s="3">
        <f t="shared" si="1"/>
        <v>-82</v>
      </c>
      <c r="M9" s="7" t="s">
        <v>30</v>
      </c>
      <c r="N9" s="3" t="s">
        <v>7</v>
      </c>
      <c r="O9" s="3" t="s">
        <v>7</v>
      </c>
    </row>
    <row r="10" spans="1:15" ht="23.25" thickBot="1" x14ac:dyDescent="0.3">
      <c r="A10" s="3"/>
      <c r="B10" s="11" t="s">
        <v>41</v>
      </c>
      <c r="C10" s="11" t="s">
        <v>40</v>
      </c>
      <c r="D10" s="8">
        <f>F10</f>
        <v>117.55555555555557</v>
      </c>
      <c r="E10" s="39"/>
      <c r="F10" s="6">
        <f t="shared" si="2"/>
        <v>117.55555555555557</v>
      </c>
      <c r="G10" s="3">
        <v>34.5</v>
      </c>
      <c r="H10" s="3">
        <f t="shared" si="0"/>
        <v>-145.5</v>
      </c>
      <c r="I10" s="7" t="s">
        <v>32</v>
      </c>
      <c r="J10" s="36"/>
      <c r="K10" s="3">
        <v>92</v>
      </c>
      <c r="L10" s="3">
        <v>-100</v>
      </c>
      <c r="M10" s="7" t="s">
        <v>37</v>
      </c>
      <c r="N10" s="3" t="s">
        <v>7</v>
      </c>
      <c r="O10" s="3" t="s">
        <v>7</v>
      </c>
    </row>
    <row r="11" spans="1:15" ht="15.75" thickBot="1" x14ac:dyDescent="0.3">
      <c r="A11" s="3"/>
      <c r="B11" s="3"/>
      <c r="C11" s="11" t="s">
        <v>40</v>
      </c>
      <c r="D11" s="8">
        <f>F11</f>
        <v>128.7777777777778</v>
      </c>
      <c r="E11" s="39"/>
      <c r="F11" s="6">
        <f t="shared" si="2"/>
        <v>128.7777777777778</v>
      </c>
      <c r="G11" s="12"/>
      <c r="H11" s="12"/>
      <c r="I11" s="12"/>
      <c r="J11" s="36"/>
      <c r="K11" s="12"/>
      <c r="L11" s="12"/>
      <c r="M11" s="12"/>
      <c r="N11" s="11" t="s">
        <v>36</v>
      </c>
      <c r="O11" s="11" t="s">
        <v>36</v>
      </c>
    </row>
    <row r="12" spans="1:15" ht="15.75" thickBot="1" x14ac:dyDescent="0.3">
      <c r="A12" s="3">
        <v>10</v>
      </c>
      <c r="B12" s="3"/>
      <c r="C12" s="11" t="s">
        <v>40</v>
      </c>
      <c r="D12" s="8">
        <v>140</v>
      </c>
      <c r="E12" s="40"/>
      <c r="F12" s="3">
        <f>D12</f>
        <v>140</v>
      </c>
      <c r="G12" s="3">
        <v>18</v>
      </c>
      <c r="H12" s="3">
        <f>G12-180</f>
        <v>-162</v>
      </c>
      <c r="I12" s="3">
        <v>140</v>
      </c>
      <c r="J12" s="37"/>
      <c r="K12" s="3">
        <v>60</v>
      </c>
      <c r="L12" s="3">
        <f>K12-180</f>
        <v>-120</v>
      </c>
      <c r="M12" s="3">
        <v>221.6</v>
      </c>
      <c r="N12" s="3" t="s">
        <v>7</v>
      </c>
      <c r="O12" s="3" t="s">
        <v>7</v>
      </c>
    </row>
    <row r="13" spans="1:15" ht="15.75" thickBot="1" x14ac:dyDescent="0.3"/>
    <row r="14" spans="1:15" ht="18.75" x14ac:dyDescent="0.3">
      <c r="B14" s="23" t="s">
        <v>44</v>
      </c>
      <c r="C14" s="13" t="s">
        <v>50</v>
      </c>
      <c r="D14" s="14"/>
    </row>
    <row r="15" spans="1:15" x14ac:dyDescent="0.25">
      <c r="B15" s="15"/>
      <c r="C15" s="16" t="s">
        <v>46</v>
      </c>
      <c r="D15" s="17" t="s">
        <v>47</v>
      </c>
    </row>
    <row r="16" spans="1:15" x14ac:dyDescent="0.25">
      <c r="B16" s="18" t="s">
        <v>45</v>
      </c>
      <c r="C16" s="19">
        <v>39</v>
      </c>
      <c r="D16" s="20">
        <v>120</v>
      </c>
    </row>
    <row r="17" spans="2:4" ht="15.75" thickBot="1" x14ac:dyDescent="0.3">
      <c r="B17" s="21" t="s">
        <v>48</v>
      </c>
      <c r="C17" s="22" t="s">
        <v>49</v>
      </c>
      <c r="D17" s="24" t="s">
        <v>51</v>
      </c>
    </row>
  </sheetData>
  <mergeCells count="6">
    <mergeCell ref="K1:M1"/>
    <mergeCell ref="E3:E7"/>
    <mergeCell ref="G1:J1"/>
    <mergeCell ref="J3:J8"/>
    <mergeCell ref="E8:E12"/>
    <mergeCell ref="J9:J1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for servos</vt:lpstr>
      <vt:lpstr>Calibration_movement_limits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Prob - Llama</dc:creator>
  <cp:lastModifiedBy>No Prob - Llama</cp:lastModifiedBy>
  <dcterms:created xsi:type="dcterms:W3CDTF">2015-06-05T18:17:20Z</dcterms:created>
  <dcterms:modified xsi:type="dcterms:W3CDTF">2020-08-03T00:03:39Z</dcterms:modified>
</cp:coreProperties>
</file>