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nourh\Downloads\"/>
    </mc:Choice>
  </mc:AlternateContent>
  <xr:revisionPtr revIDLastSave="0" documentId="13_ncr:1_{E18505F4-48B1-49AD-964F-656072A76B30}" xr6:coauthVersionLast="47" xr6:coauthVersionMax="47" xr10:uidLastSave="{00000000-0000-0000-0000-000000000000}"/>
  <bookViews>
    <workbookView xWindow="-108" yWindow="-108" windowWidth="23256" windowHeight="13176" tabRatio="678" activeTab="5" xr2:uid="{0A0D8D68-EFC2-4074-BDCA-85DAF874A3F1}"/>
  </bookViews>
  <sheets>
    <sheet name="Input Data" sheetId="2" r:id="rId1"/>
    <sheet name="Target" sheetId="8" r:id="rId2"/>
    <sheet name="Customer" sheetId="6" r:id="rId3"/>
    <sheet name="Functions" sheetId="11" r:id="rId4"/>
    <sheet name="Analysis" sheetId="9" r:id="rId5"/>
    <sheet name="Dashboard" sheetId="12" r:id="rId6"/>
  </sheets>
  <definedNames>
    <definedName name="_xlnm._FilterDatabase" localSheetId="2" hidden="1">Customer!$A$1:$B$41</definedName>
    <definedName name="_xlchart.v5.0" hidden="1">Analysis!$I$30</definedName>
    <definedName name="_xlchart.v5.1" hidden="1">Analysis!$I$31:$I$45</definedName>
    <definedName name="_xlchart.v5.2" hidden="1">Analysis!$J$30</definedName>
    <definedName name="_xlchart.v5.3" hidden="1">Analysis!$J$31:$J$45</definedName>
    <definedName name="_xlcn.WorksheetConnection_Sheet1B2C18" hidden="1">Customer!$E$2:$F$16</definedName>
    <definedName name="Slicer_MONTH">#N/A</definedName>
    <definedName name="Slicer_Region">#N/A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1" i="9" l="1" a="1"/>
  <c r="I31" i="9" s="1"/>
  <c r="F2" i="8"/>
  <c r="F3" i="8"/>
  <c r="F4" i="8"/>
  <c r="F5" i="8"/>
  <c r="F6" i="8"/>
  <c r="F7" i="8"/>
  <c r="F8" i="8"/>
  <c r="F9" i="8"/>
  <c r="F10" i="8"/>
  <c r="F11" i="8"/>
  <c r="F12" i="8"/>
  <c r="F13" i="8"/>
  <c r="E2" i="8"/>
  <c r="E3" i="8"/>
  <c r="E4" i="8"/>
  <c r="E5" i="8"/>
  <c r="E6" i="8"/>
  <c r="E7" i="8"/>
  <c r="E8" i="8"/>
  <c r="E9" i="8"/>
  <c r="E10" i="8"/>
  <c r="E11" i="8"/>
  <c r="E12" i="8"/>
  <c r="E13" i="8"/>
  <c r="J8" i="11"/>
  <c r="F3" i="2"/>
  <c r="F4" i="2"/>
  <c r="F5" i="2"/>
  <c r="F6" i="2"/>
  <c r="F7" i="2"/>
  <c r="D36" i="6" s="1"/>
  <c r="F8" i="2"/>
  <c r="F9" i="2"/>
  <c r="F10" i="2"/>
  <c r="D35" i="6" s="1"/>
  <c r="F11" i="2"/>
  <c r="F12" i="2"/>
  <c r="D21" i="6" s="1"/>
  <c r="F13" i="2"/>
  <c r="D38" i="6" s="1"/>
  <c r="F14" i="2"/>
  <c r="D33" i="6" s="1"/>
  <c r="F15" i="2"/>
  <c r="F16" i="2"/>
  <c r="F17" i="2"/>
  <c r="F18" i="2"/>
  <c r="F19" i="2"/>
  <c r="F20" i="2"/>
  <c r="F21" i="2"/>
  <c r="F22" i="2"/>
  <c r="F23" i="2"/>
  <c r="F24" i="2"/>
  <c r="F25" i="2"/>
  <c r="D37" i="6" s="1"/>
  <c r="F26" i="2"/>
  <c r="F27" i="2"/>
  <c r="F28" i="2"/>
  <c r="F29" i="2"/>
  <c r="F30" i="2"/>
  <c r="F31" i="2"/>
  <c r="F32" i="2"/>
  <c r="F33" i="2"/>
  <c r="F34" i="2"/>
  <c r="F35" i="2"/>
  <c r="F36" i="2"/>
  <c r="F37" i="2"/>
  <c r="F38" i="2"/>
  <c r="D15" i="6" s="1"/>
  <c r="F39" i="2"/>
  <c r="F40" i="2"/>
  <c r="F41" i="2"/>
  <c r="D9" i="6" s="1"/>
  <c r="F42" i="2"/>
  <c r="F43" i="2"/>
  <c r="F44" i="2"/>
  <c r="D25" i="6" s="1"/>
  <c r="F45" i="2"/>
  <c r="F46" i="2"/>
  <c r="F47" i="2"/>
  <c r="F48" i="2"/>
  <c r="F49" i="2"/>
  <c r="D26" i="6" s="1"/>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D23" i="6" s="1"/>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D11" i="6" s="1"/>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O4" i="11" a="1"/>
  <c r="O4" i="11" s="1"/>
  <c r="L4" i="11" a="1"/>
  <c r="L4" i="11" s="1"/>
  <c r="D2" i="6"/>
  <c r="D3" i="6"/>
  <c r="D4" i="6"/>
  <c r="D5" i="6"/>
  <c r="D6" i="6"/>
  <c r="D7" i="6"/>
  <c r="D8" i="6"/>
  <c r="D10" i="6"/>
  <c r="D12" i="6"/>
  <c r="D13" i="6"/>
  <c r="D14" i="6"/>
  <c r="D16" i="6"/>
  <c r="D17" i="6"/>
  <c r="D18" i="6"/>
  <c r="D19" i="6"/>
  <c r="D20" i="6"/>
  <c r="D22" i="6"/>
  <c r="D24" i="6"/>
  <c r="D27" i="6"/>
  <c r="D28" i="6"/>
  <c r="D29" i="6"/>
  <c r="D30" i="6"/>
  <c r="D31" i="6"/>
  <c r="D32" i="6"/>
  <c r="D34" i="6"/>
  <c r="D39" i="6"/>
  <c r="D40" i="6"/>
  <c r="D41" i="6"/>
  <c r="E29" i="11" a="1"/>
  <c r="E29" i="11" s="1"/>
  <c r="F29" i="11" s="1"/>
  <c r="E19" i="11" a="1"/>
  <c r="E19" i="11" s="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2" i="2"/>
  <c r="M4" i="11" l="1"/>
  <c r="D10" i="8"/>
  <c r="P4" i="11"/>
  <c r="P38" i="11"/>
  <c r="P26" i="11"/>
  <c r="P14" i="11"/>
  <c r="P37" i="11"/>
  <c r="P25" i="11"/>
  <c r="P13" i="11"/>
  <c r="P36" i="11"/>
  <c r="P24" i="11"/>
  <c r="P12" i="11"/>
  <c r="P47" i="11"/>
  <c r="P35" i="11"/>
  <c r="P23" i="11"/>
  <c r="P11" i="11"/>
  <c r="P46" i="11"/>
  <c r="P34" i="11"/>
  <c r="P22" i="11"/>
  <c r="P10" i="11"/>
  <c r="F34" i="11"/>
  <c r="P45" i="11"/>
  <c r="P33" i="11"/>
  <c r="P21" i="11"/>
  <c r="P9" i="11"/>
  <c r="P15" i="11"/>
  <c r="P44" i="11"/>
  <c r="P32" i="11"/>
  <c r="P20" i="11"/>
  <c r="P8" i="11"/>
  <c r="P19" i="11"/>
  <c r="P42" i="11"/>
  <c r="P30" i="11"/>
  <c r="P18" i="11"/>
  <c r="P6" i="11"/>
  <c r="P27" i="11"/>
  <c r="P43" i="11"/>
  <c r="P31" i="11"/>
  <c r="P7" i="11"/>
  <c r="P41" i="11"/>
  <c r="P29" i="11"/>
  <c r="P17" i="11"/>
  <c r="P5" i="11"/>
  <c r="P39" i="11"/>
  <c r="P40" i="11"/>
  <c r="P28" i="11"/>
  <c r="P16" i="11"/>
  <c r="M40" i="11"/>
  <c r="M39" i="11"/>
  <c r="M27" i="11"/>
  <c r="M15" i="11"/>
  <c r="M26" i="11"/>
  <c r="M28" i="11"/>
  <c r="M16" i="11"/>
  <c r="M38" i="11"/>
  <c r="M14" i="11"/>
  <c r="M37" i="11"/>
  <c r="M25" i="11"/>
  <c r="M13" i="11"/>
  <c r="M36" i="11"/>
  <c r="M24" i="11"/>
  <c r="M12" i="11"/>
  <c r="M35" i="11"/>
  <c r="M23" i="11"/>
  <c r="M11" i="11"/>
  <c r="M34" i="11"/>
  <c r="M22" i="11"/>
  <c r="M10" i="11"/>
  <c r="M33" i="11"/>
  <c r="M21" i="11"/>
  <c r="M9" i="11"/>
  <c r="M32" i="11"/>
  <c r="M8" i="11"/>
  <c r="M43" i="11"/>
  <c r="M31" i="11"/>
  <c r="M7" i="11"/>
  <c r="F21" i="11"/>
  <c r="M42" i="11"/>
  <c r="M30" i="11"/>
  <c r="M18" i="11"/>
  <c r="M6" i="11"/>
  <c r="M20" i="11"/>
  <c r="M19" i="11"/>
  <c r="F36" i="11"/>
  <c r="M41" i="11"/>
  <c r="M29" i="11"/>
  <c r="M17" i="11"/>
  <c r="M5" i="11"/>
  <c r="F38" i="11"/>
  <c r="F19" i="11"/>
  <c r="F35" i="11"/>
  <c r="F23" i="11"/>
  <c r="F40" i="11"/>
  <c r="F22" i="11"/>
  <c r="F41" i="11"/>
  <c r="F20" i="11"/>
  <c r="F24" i="11"/>
  <c r="F37" i="11"/>
  <c r="F39" i="11"/>
  <c r="F32" i="11"/>
  <c r="F43" i="11"/>
  <c r="F31" i="11"/>
  <c r="F25" i="11"/>
  <c r="F33" i="11"/>
  <c r="F42" i="11"/>
  <c r="F30" i="11"/>
  <c r="D9" i="8"/>
  <c r="F11" i="11" s="1"/>
  <c r="D8" i="8"/>
  <c r="B4" i="11" a="1"/>
  <c r="C8" i="11" s="1"/>
  <c r="E4" i="11" a="1"/>
  <c r="E4" i="11" s="1"/>
  <c r="D7" i="8"/>
  <c r="D11" i="8"/>
  <c r="D3" i="8"/>
  <c r="D2" i="8"/>
  <c r="D4" i="8"/>
  <c r="D13" i="8"/>
  <c r="D6" i="8"/>
  <c r="D5" i="8"/>
  <c r="D12" i="8"/>
  <c r="G12" i="11"/>
  <c r="C55" i="11"/>
  <c r="C32" i="11"/>
  <c r="C49" i="11"/>
  <c r="C37" i="11"/>
  <c r="C25" i="11"/>
  <c r="I4" i="11"/>
  <c r="F4" i="11" l="1"/>
  <c r="J20" i="11"/>
  <c r="I20" i="11" s="1" a="1"/>
  <c r="I20" i="11" s="1"/>
  <c r="J19" i="11"/>
  <c r="I19" i="11" s="1" a="1"/>
  <c r="I19" i="11" s="1"/>
  <c r="J23" i="11"/>
  <c r="I23" i="11" s="1" a="1"/>
  <c r="I23" i="11" s="1"/>
  <c r="J21" i="11"/>
  <c r="I21" i="11" s="1" a="1"/>
  <c r="I21" i="11" s="1"/>
  <c r="G6" i="11"/>
  <c r="C9" i="11"/>
  <c r="C20" i="11"/>
  <c r="J14" i="11"/>
  <c r="I14" i="11" s="1" a="1"/>
  <c r="I14" i="11" s="1"/>
  <c r="C12" i="11"/>
  <c r="C16" i="11"/>
  <c r="J17" i="11"/>
  <c r="I17" i="11" s="1" a="1"/>
  <c r="I17" i="11" s="1"/>
  <c r="G13" i="11"/>
  <c r="F13" i="11"/>
  <c r="B4" i="11"/>
  <c r="C4" i="11" s="1"/>
  <c r="C5" i="11"/>
  <c r="C35" i="11"/>
  <c r="C50" i="11"/>
  <c r="C54" i="11"/>
  <c r="C24" i="11"/>
  <c r="C40" i="11"/>
  <c r="C44" i="11"/>
  <c r="J16" i="11"/>
  <c r="I16" i="11" s="1" a="1"/>
  <c r="I16" i="11" s="1"/>
  <c r="C14" i="11"/>
  <c r="C45" i="11"/>
  <c r="C33" i="11"/>
  <c r="C38" i="11"/>
  <c r="C6" i="11"/>
  <c r="C22" i="11"/>
  <c r="C47" i="11"/>
  <c r="C15" i="11"/>
  <c r="G11" i="11"/>
  <c r="J18" i="11"/>
  <c r="I18" i="11" s="1" a="1"/>
  <c r="I18" i="11" s="1"/>
  <c r="C48" i="11"/>
  <c r="C17" i="11"/>
  <c r="C7" i="11"/>
  <c r="J15" i="11"/>
  <c r="I15" i="11" s="1" a="1"/>
  <c r="I15" i="11" s="1"/>
  <c r="C26" i="11"/>
  <c r="C29" i="11"/>
  <c r="C43" i="11"/>
  <c r="J22" i="11"/>
  <c r="I22" i="11" s="1" a="1"/>
  <c r="I22" i="11" s="1"/>
  <c r="J10" i="11"/>
  <c r="I10" i="11" s="1" a="1"/>
  <c r="I10" i="11" s="1"/>
  <c r="J9" i="11"/>
  <c r="I9" i="11" s="1" a="1"/>
  <c r="I9" i="11" s="1"/>
  <c r="I8" i="11" a="1"/>
  <c r="I8" i="11" s="1"/>
  <c r="C36" i="11"/>
  <c r="F9" i="11"/>
  <c r="C42" i="11"/>
  <c r="C56" i="11"/>
  <c r="C27" i="11"/>
  <c r="C52" i="11"/>
  <c r="F12" i="11"/>
  <c r="C34" i="11"/>
  <c r="G9" i="11"/>
  <c r="G5" i="11"/>
  <c r="F10" i="11"/>
  <c r="F15" i="11"/>
  <c r="F14" i="11"/>
  <c r="F6" i="11"/>
  <c r="G7" i="11"/>
  <c r="G15" i="11"/>
  <c r="C21" i="11"/>
  <c r="C10" i="11"/>
  <c r="F8" i="11"/>
  <c r="F5" i="11"/>
  <c r="G14" i="11"/>
  <c r="G4" i="11"/>
  <c r="C11" i="11"/>
  <c r="C28" i="11"/>
  <c r="C39" i="11"/>
  <c r="C41" i="11"/>
  <c r="C18" i="11"/>
  <c r="C19" i="11"/>
  <c r="C46" i="11"/>
  <c r="C23" i="11"/>
  <c r="C13" i="11"/>
  <c r="C51" i="11"/>
  <c r="C53" i="11"/>
  <c r="C30" i="11"/>
  <c r="C31" i="11"/>
  <c r="G8" i="11"/>
  <c r="G10" i="11"/>
  <c r="F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272FD0-3C74-4932-A7B0-7192D0234F7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<sst xmlns="http://schemas.openxmlformats.org/spreadsheetml/2006/main" count="1899" uniqueCount="144">
  <si>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</si>
  <si>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</si>
  <si>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</si>
  <si>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</si>
  <si>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</si>
  <si>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</si>
  <si>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</si>
  <si>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</si>
  <si>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</si>
  <si>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</si>
  <si>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</si>
  <si>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</si>
  <si>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</si>
  <si>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</si>
  <si>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</si>
  <si>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</si>
  <si>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</si>
  <si>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</si>
  <si>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</si>
  <si>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</si>
  <si>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</si>
  <si>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</si>
  <si>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</si>
  <si>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</si>
  <si>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</si>
  <si>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</si>
  <si>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</si>
  <si>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</si>
  <si>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</si>
  <si>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</si>
  <si>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</si>
  <si>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</si>
  <si>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</si>
  <si>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</si>
  <si>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</si>
  <si>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</si>
  <si>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</si>
  <si>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</si>
  <si>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</si>
  <si>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</si>
  <si>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</si>
  <si>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</si>
  <si>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</si>
  <si>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</si>
  <si>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</si>
  <si>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</si>
  <si>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</si>
  <si>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</si>
  <si>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</si>
  <si>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</si>
  <si>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</si>
  <si>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</si>
  <si>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</si>
  <si>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</si>
  <si>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</si>
  <si>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</si>
  <si>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</si>
  <si>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</si>
  <si>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</si>
  <si>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</si>
  <si>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</si>
  <si>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</si>
  <si>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</si>
  <si>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</si>
  <si>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</si>
  <si>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</si>
  <si>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</si>
  <si>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</si>
  <si>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</si>
  <si>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</si>
  <si>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</si>
  <si>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</si>
  <si>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</si>
  <si>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</si>
  <si>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</si>
  <si>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</si>
  <si>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</si>
  <si>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</si>
  <si>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</si>
  <si>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</si>
  <si>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</si>
  <si>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</si>
  <si>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</si>
  <si>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</si>
  <si>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</si>
  <si>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</si>
  <si>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</si>
  <si>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</si>
  <si>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</si>
  <si>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</si>
  <si>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</si>
  <si>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</si>
  <si>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</si>
  <si>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</si>
  <si>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</si>
  <si>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</si>
  <si>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</si>
  <si>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</si>
  <si>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</si>
  <si>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</si>
  <si>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</si>
  <si>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</si>
  <si>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</si>
  <si>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</si>
  <si>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</si>
  <si>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</si>
  <si>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</si>
  <si>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</si>
  <si>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</si>
  <si>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</si>
  <si>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</si>
  <si>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</si>
  <si>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</si>
  <si>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</si>
  <si>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</si>
  <si>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</si>
  <si>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</si>
  <si>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</si>
  <si>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</si>
  <si>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</si>
  <si>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</si>
  <si>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</si>
  <si>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</si>
  <si>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</si>
  <si>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</si>
  <si>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</si>
  <si>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</si>
  <si>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</si>
  <si>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</si>
  <si>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Total Sales</t>
  </si>
  <si>
    <t>SALES</t>
  </si>
  <si>
    <t>MONTH</t>
  </si>
  <si>
    <t>WEEK</t>
  </si>
  <si>
    <t>Target</t>
  </si>
  <si>
    <t>Week</t>
  </si>
  <si>
    <t>Customer</t>
  </si>
  <si>
    <t>Sales</t>
  </si>
  <si>
    <t>Product</t>
  </si>
  <si>
    <t>Grand Total</t>
  </si>
  <si>
    <t>Sum of Total Sales</t>
  </si>
  <si>
    <t>Sum of Sales</t>
  </si>
  <si>
    <t>Coountry</t>
  </si>
  <si>
    <t>Below</t>
  </si>
  <si>
    <t>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</si>
</sst>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quot;£&quot;* #,##0.00_-;_-&quot;£&quot;* &quot;-&quot;??_-;_-@_-"/>
    <numFmt numFmtId="164" formatCode="_ * #,##0.00_ ;_ * \-#,##0.00_ ;_ * &quot;-&quot;??_ ;_ @_ "/>
    <numFmt numFmtId="165" formatCode="[$$-409]#,##0.00"/>
    <numFmt numFmtId="166" formatCode="[$$-409]#,##0.00;[Red][$$-409]#,##0.00"/>
    <numFmt numFmtId="167" formatCode="_-[$$-409]* #,##0.00_ ;_-[$$-409]* \-#,##0.00\ ;_-[$$-409]* &quot;-&quot;??_ ;_-@_ "/>
    <numFmt numFmtId="168" formatCode="_-[$$-409]* #,##0_ ;_-[$$-409]* \-#,##0\ ;_-[$$-409]* &quot;-&quot;??_ ;_-@_ "/>
  </numFmts>
  <fonts count="6"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s>
  <fills count="4">
    <fill>
      <patternFill patternType="none"/>
    </fill>
    <fill>
      <patternFill patternType="gray125"/>
    </fill>
    <fill>
      <patternFill patternType="solid">
        <fgColor rgb="FFD1B2E8"/>
        <bgColor indexed="64"/>
      </patternFill>
    </fill>
    <fill>
      <patternFill patternType="solid">
        <fgColor theme="4" tint="0.59999389629810485"/>
        <bgColor indexed="64"/>
      </patternFill>
    </fill>
  </fills>
  <borders count="3">
    <border>
      <left/>
      <right/>
      <top/>
      <bottom/>
      <diagonal/>
    </border>
    <border>
      <left/>
      <right/>
      <top/>
      <bottom style="medium">
        <color rgb="FF7030A0"/>
      </bottom>
      <diagonal/>
    </border>
    <border>
      <left/>
      <right/>
      <top/>
      <bottom style="medium">
        <color theme="4" tint="-0.249977111117893"/>
      </bottom>
      <diagonal/>
    </border>
  </borders>
  <cellStyleXfs count="3">
    <xf numFmtId="0" fontId="0" fillId="0" borderId="0"/>
    <xf numFmtId="164"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0" fontId="0" fillId="0" borderId="0" xfId="0" applyAlignment="1">
      <alignment horizontal="left"/>
    </xf>
    <xf numFmtId="0" fontId="4" fillId="3" borderId="2" xfId="0" applyFont="1" applyFill="1" applyBorder="1" applyAlignment="1">
      <alignment horizontal="center" vertical="center"/>
    </xf>
    <xf numFmtId="0" fontId="4" fillId="2" borderId="1" xfId="0" applyFont="1" applyFill="1" applyBorder="1" applyAlignment="1">
      <alignment horizontal="left" vertical="center"/>
    </xf>
    <xf numFmtId="0" fontId="4" fillId="2" borderId="1" xfId="0" applyFont="1" applyFill="1" applyBorder="1" applyAlignment="1">
      <alignment horizontal="right" vertical="center"/>
    </xf>
    <xf numFmtId="165" fontId="3" fillId="0" borderId="0" xfId="1" applyNumberFormat="1" applyFont="1" applyFill="1" applyAlignment="1">
      <alignment horizontal="right" vertical="center"/>
    </xf>
    <xf numFmtId="166" fontId="3" fillId="0" borderId="0" xfId="0" applyNumberFormat="1" applyFont="1"/>
    <xf numFmtId="167" fontId="3" fillId="0" borderId="0" xfId="1" applyNumberFormat="1" applyFont="1" applyFill="1" applyAlignment="1">
      <alignment horizontal="right" vertical="center"/>
    </xf>
    <xf numFmtId="167" fontId="0" fillId="0" borderId="0" xfId="0" applyNumberFormat="1"/>
    <xf numFmtId="167" fontId="5" fillId="0" borderId="0" xfId="0" applyNumberFormat="1" applyFont="1"/>
    <xf numFmtId="167" fontId="0" fillId="0" borderId="0" xfId="2" applyNumberFormat="1" applyFont="1"/>
    <xf numFmtId="168" fontId="0" fillId="0" borderId="0" xfId="0" applyNumberFormat="1"/>
    <xf numFmtId="167" fontId="4" fillId="2" borderId="1" xfId="0" applyNumberFormat="1" applyFont="1" applyFill="1" applyBorder="1" applyAlignment="1">
      <alignment horizontal="right" vertical="center"/>
    </xf>
    <xf numFmtId="168" fontId="4" fillId="2" borderId="1" xfId="0" applyNumberFormat="1" applyFont="1" applyFill="1" applyBorder="1" applyAlignment="1">
      <alignment horizontal="right" vertical="center"/>
    </xf>
    <xf numFmtId="0" fontId="4" fillId="2" borderId="0" xfId="0" applyFont="1" applyFill="1" applyAlignment="1">
      <alignment horizontal="left" vertical="center"/>
    </xf>
    <xf numFmtId="167" fontId="4" fillId="2" borderId="0" xfId="0" applyNumberFormat="1" applyFont="1" applyFill="1" applyAlignment="1">
      <alignment horizontal="right" vertical="center"/>
    </xf>
    <xf numFmtId="0" fontId="0" fillId="0" borderId="0" xfId="0" pivotButton="1" applyAlignment="1">
      <alignment horizontal="left"/>
    </xf>
    <xf numFmtId="0" fontId="0" fillId="0" borderId="0" xfId="0" applyAlignment="1">
      <alignment horizontal="right"/>
    </xf>
  </cellXfs>
  <cellStyles count="3">
    <cellStyle name="Comma" xfId="1" builtinId="3"/>
    <cellStyle name="Currency" xfId="2" builtinId="4"/>
    <cellStyle name="Normal" xfId="0" builtinId="0"/>
  </cellStyles>
  <dxfs count="74">
    <dxf>
      <numFmt numFmtId="168" formatCode="_-[$$-409]* #,##0_ ;_-[$$-409]* \-#,##0\ ;_-[$$-409]* &quot;-&quot;??_ ;_-@_ "/>
    </dxf>
    <dxf>
      <numFmt numFmtId="167" formatCode="_-[$$-409]* #,##0.00_ ;_-[$$-409]* \-#,##0.00\ ;_-[$$-409]* &quot;-&quot;??_ ;_-@_ "/>
    </dxf>
    <dxf>
      <font>
        <b/>
        <color rgb="FF002060"/>
      </font>
      <numFmt numFmtId="0" formatCode="General"/>
      <fill>
        <patternFill patternType="solid">
          <fgColor indexed="64"/>
          <bgColor rgb="FFD1B2E8"/>
        </patternFill>
      </fill>
      <alignment horizontal="right" vertical="center"/>
    </dxf>
    <dxf>
      <font>
        <b/>
        <color rgb="FF002060"/>
      </font>
      <fill>
        <patternFill patternType="solid">
          <fgColor indexed="64"/>
          <bgColor rgb="FFD1B2E8"/>
        </patternFill>
      </fill>
      <alignment horizontal="right" vertical="center"/>
    </dxf>
    <dxf>
      <font>
        <b/>
        <color rgb="FF002060"/>
      </font>
      <fill>
        <patternFill patternType="solid">
          <fgColor indexed="64"/>
          <bgColor rgb="FFD1B2E8"/>
        </patternFill>
      </fill>
      <alignment vertical="center"/>
    </dxf>
    <dxf>
      <alignment horizontal="right"/>
    </dxf>
    <dxf>
      <alignment horizontal="left"/>
    </dxf>
    <dxf>
      <alignment horizontal="left"/>
    </dxf>
    <dxf>
      <numFmt numFmtId="167" formatCode="_-[$$-409]* #,##0.00_ ;_-[$$-409]* \-#,##0.00\ ;_-[$$-409]* &quot;-&quot;??_ ;_-@_ "/>
    </dxf>
    <dxf>
      <font>
        <b/>
        <color rgb="FF002060"/>
      </font>
      <fill>
        <patternFill patternType="solid">
          <fgColor indexed="64"/>
          <bgColor rgb="FFD1B2E8"/>
        </patternFill>
      </fill>
      <alignment horizontal="right" vertical="center"/>
    </dxf>
    <dxf>
      <font>
        <b/>
        <color rgb="FF002060"/>
      </font>
      <fill>
        <patternFill patternType="solid">
          <fgColor indexed="64"/>
          <bgColor rgb="FFD1B2E8"/>
        </patternFill>
      </fill>
      <alignment vertical="center"/>
    </dxf>
    <dxf>
      <alignment horizontal="left"/>
    </dxf>
    <dxf>
      <alignment horizontal="left"/>
    </dxf>
    <dxf>
      <font>
        <b/>
        <color rgb="FF002060"/>
      </font>
      <fill>
        <patternFill patternType="solid">
          <fgColor indexed="64"/>
          <bgColor rgb="FFD1B2E8"/>
        </patternFill>
      </fill>
      <alignment horizontal="center" vertical="center"/>
    </dxf>
    <dxf>
      <font>
        <b/>
        <color rgb="FF002060"/>
      </font>
      <fill>
        <patternFill patternType="solid">
          <fgColor indexed="64"/>
          <bgColor rgb="FFD1B2E8"/>
        </patternFill>
      </fill>
      <alignment horizontal="center" vertical="center"/>
    </dxf>
    <dxf>
      <numFmt numFmtId="167" formatCode="_-[$$-409]* #,##0.00_ ;_-[$$-409]* \-#,##0.00\ ;_-[$$-409]* &quot;-&quot;??_ ;_-@_ "/>
    </dxf>
    <dxf>
      <alignment horizontal="left"/>
    </dxf>
    <dxf>
      <numFmt numFmtId="167" formatCode="_-[$$-409]* #,##0.00_ ;_-[$$-409]* \-#,##0.00\ ;_-[$$-409]* &quot;-&quot;??_ ;_-@_ "/>
    </dxf>
    <dxf>
      <numFmt numFmtId="167" formatCode="_-[$$-409]* #,##0.00_ ;_-[$$-409]* \-#,##0.00\ ;_-[$$-409]* &quot;-&quot;??_ ;_-@_ "/>
    </dxf>
    <dxf>
      <font>
        <b/>
        <color rgb="FF002060"/>
      </font>
      <fill>
        <patternFill patternType="solid">
          <fgColor indexed="64"/>
          <bgColor rgb="FFD1B2E8"/>
        </patternFill>
      </fill>
      <alignment horizontal="right" vertical="center"/>
    </dxf>
    <dxf>
      <font>
        <b/>
        <color rgb="FF002060"/>
      </font>
      <fill>
        <patternFill patternType="solid">
          <fgColor indexed="64"/>
          <bgColor rgb="FFD1B2E8"/>
        </patternFill>
      </fill>
      <alignment vertical="center"/>
    </dxf>
    <dxf>
      <alignment horizontal="left"/>
    </dxf>
    <dxf>
      <alignment horizontal="left"/>
    </dxf>
    <dxf>
      <font>
        <b/>
        <color rgb="FF002060"/>
      </font>
      <fill>
        <patternFill patternType="solid">
          <fgColor indexed="64"/>
          <bgColor rgb="FFD1B2E8"/>
        </patternFill>
      </fill>
      <alignment horizontal="center" vertical="center"/>
    </dxf>
    <dxf>
      <font>
        <b/>
        <color rgb="FF002060"/>
      </font>
      <fill>
        <patternFill patternType="solid">
          <fgColor indexed="64"/>
          <bgColor rgb="FFD1B2E8"/>
        </patternFill>
      </fill>
      <alignment horizontal="center" vertical="center"/>
    </dxf>
    <dxf>
      <numFmt numFmtId="167" formatCode="_-[$$-409]* #,##0.00_ ;_-[$$-409]* \-#,##0.00\ ;_-[$$-409]* &quot;-&quot;??_ ;_-@_ "/>
    </dxf>
    <dxf>
      <numFmt numFmtId="167" formatCode="_-[$$-409]* #,##0.00_ ;_-[$$-409]* \-#,##0.00\ ;_-[$$-409]* &quot;-&quot;??_ ;_-@_ "/>
    </dxf>
    <dxf>
      <font>
        <b/>
        <color rgb="FF002060"/>
      </font>
      <fill>
        <patternFill patternType="solid">
          <fgColor indexed="64"/>
          <bgColor rgb="FFD1B2E8"/>
        </patternFill>
      </fill>
      <alignment horizontal="right" vertical="center"/>
    </dxf>
    <dxf>
      <font>
        <b/>
        <color rgb="FF002060"/>
      </font>
      <fill>
        <patternFill patternType="solid">
          <fgColor indexed="64"/>
          <bgColor rgb="FFD1B2E8"/>
        </patternFill>
      </fill>
      <alignment vertical="center"/>
    </dxf>
    <dxf>
      <alignment horizontal="left"/>
    </dxf>
    <dxf>
      <alignment horizontal="left"/>
    </dxf>
    <dxf>
      <font>
        <b/>
        <color rgb="FF002060"/>
      </font>
      <fill>
        <patternFill patternType="solid">
          <fgColor indexed="64"/>
          <bgColor rgb="FFD1B2E8"/>
        </patternFill>
      </fill>
      <alignment horizontal="center" vertical="center"/>
    </dxf>
    <dxf>
      <font>
        <b/>
        <color rgb="FF002060"/>
      </font>
      <fill>
        <patternFill patternType="solid">
          <fgColor indexed="64"/>
          <bgColor rgb="FFD1B2E8"/>
        </patternFill>
      </fill>
      <alignment horizontal="center" vertical="center"/>
    </dxf>
    <dxf>
      <numFmt numFmtId="167" formatCode="_-[$$-409]* #,##0.00_ ;_-[$$-409]* \-#,##0.00\ ;_-[$$-409]* &quot;-&quot;??_ ;_-@_ "/>
    </dxf>
    <dxf>
      <font>
        <b/>
        <color rgb="FF002060"/>
      </font>
      <fill>
        <patternFill patternType="solid">
          <fgColor indexed="64"/>
          <bgColor rgb="FFD1B2E8"/>
        </patternFill>
      </fill>
      <alignment horizontal="right" vertical="center"/>
    </dxf>
    <dxf>
      <font>
        <b/>
        <color rgb="FF002060"/>
      </font>
      <fill>
        <patternFill patternType="solid">
          <fgColor indexed="64"/>
          <bgColor rgb="FFD1B2E8"/>
        </patternFill>
      </fill>
      <alignment vertical="center"/>
    </dxf>
    <dxf>
      <alignment horizontal="right"/>
    </dxf>
    <dxf>
      <alignment horizontal="left"/>
    </dxf>
    <dxf>
      <numFmt numFmtId="167" formatCode="_-[$$-409]* #,##0.00_ ;_-[$$-409]* \-#,##0.00\ ;_-[$$-409]* &quot;-&quot;??_ ;_-@_ "/>
    </dxf>
    <dxf>
      <font>
        <b/>
        <color rgb="FF002060"/>
      </font>
      <fill>
        <patternFill patternType="solid">
          <fgColor indexed="64"/>
          <bgColor rgb="FFD1B2E8"/>
        </patternFill>
      </fill>
      <alignment horizontal="right" vertical="center"/>
    </dxf>
    <dxf>
      <font>
        <b/>
        <color rgb="FF002060"/>
      </font>
      <fill>
        <patternFill patternType="solid">
          <fgColor indexed="64"/>
          <bgColor rgb="FFD1B2E8"/>
        </patternFill>
      </fill>
      <alignment vertical="center"/>
    </dxf>
    <dxf>
      <alignment horizontal="left"/>
    </dxf>
    <dxf>
      <alignment horizontal="left"/>
    </dxf>
    <dxf>
      <font>
        <b val="0"/>
        <i val="0"/>
        <strike val="0"/>
        <condense val="0"/>
        <extend val="0"/>
        <outline val="0"/>
        <shadow val="0"/>
        <u val="none"/>
        <vertAlign val="baseline"/>
        <sz val="11"/>
        <color auto="1"/>
        <name val="Calibri"/>
        <family val="2"/>
        <scheme val="minor"/>
      </font>
      <numFmt numFmtId="167" formatCode="_-[$$-409]* #,##0.00_ ;_-[$$-409]* \-#,##0.00\ ;_-[$$-409]* &quot;-&quot;??_ ;_-@_ "/>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167" formatCode="_-[$$-409]* #,##0.00_ ;_-[$$-409]* \-#,##0.00\ ;_-[$$-409]* &quot;-&quot;??_ ;_-@_ "/>
    </dxf>
    <dxf>
      <numFmt numFmtId="167" formatCode="_-[$$-409]* #,##0.00_ ;_-[$$-409]* \-#,##0.00\ ;_-[$$-409]* &quot;-&quot;??_ ;_-@_ "/>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165" formatCode="[$$-409]#,##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9"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4"/>
        <color theme="0"/>
        <name val="Calibri"/>
        <family val="2"/>
        <scheme val="minor"/>
      </font>
      <fill>
        <patternFill>
          <bgColor rgb="FF433878"/>
        </patternFill>
      </fill>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i val="0"/>
        <color rgb="FFFFC000"/>
        <name val="Arial"/>
        <family val="2"/>
        <scheme val="none"/>
      </font>
      <fill>
        <patternFill>
          <bgColor theme="2" tint="-0.89996032593768116"/>
        </patternFill>
      </fill>
      <border diagonalUp="0" diagonalDown="0">
        <left/>
        <right/>
        <top/>
        <bottom/>
        <vertical/>
        <horizontal/>
      </border>
    </dxf>
    <dxf>
      <font>
        <b/>
        <i val="0"/>
        <sz val="14"/>
        <color theme="0"/>
        <name val="Arial"/>
        <family val="2"/>
        <scheme val="none"/>
      </font>
      <fill>
        <patternFill>
          <bgColor theme="1" tint="4.9989318521683403E-2"/>
        </patternFill>
      </fill>
      <border diagonalUp="0" diagonalDown="0">
        <left/>
        <right/>
        <top/>
        <bottom/>
        <vertical/>
        <horizontal/>
      </border>
    </dxf>
  </dxfs>
  <tableStyles count="2" defaultTableStyle="TableStyleMedium2" defaultPivotStyle="PivotStyleLight16">
    <tableStyle name="SlicerStyleLight1 2" pivot="0" table="0" count="10" xr9:uid="{2E0B96E4-0DF2-4BC4-A0AF-80702F13F663}">
      <tableStyleElement type="wholeTable" dxfId="73"/>
      <tableStyleElement type="headerRow" dxfId="72"/>
    </tableStyle>
    <tableStyle name="SlicerStyleLight2 2" pivot="0" table="0" count="10" xr9:uid="{205AFD77-A010-4173-AE85-A9DCD44D3046}">
      <tableStyleElement type="wholeTable" dxfId="71"/>
      <tableStyleElement type="headerRow" dxfId="70"/>
    </tableStyle>
  </tableStyles>
  <colors>
    <mruColors>
      <color rgb="FFE7EFFF"/>
      <color rgb="FF0000FF"/>
      <color rgb="FFFF0000"/>
      <color rgb="FF000000"/>
      <color rgb="FF00FF00"/>
      <color rgb="FFF3F3F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89013336588644"/>
              <bgColor theme="4"/>
            </patternFill>
          </fill>
          <border>
            <left style="thin">
              <color rgb="FFCCCCCC"/>
            </left>
            <right style="thin">
              <color rgb="FFCCCCCC"/>
            </right>
            <top style="thin">
              <color rgb="FFCCCCCC"/>
            </top>
            <bottom style="thin">
              <color rgb="FFCCCCCC"/>
            </bottom>
            <vertical/>
            <horizontal/>
          </border>
        </dxf>
        <dxf>
          <font>
            <b/>
            <i val="0"/>
            <sz val="12"/>
            <color theme="0"/>
            <name val="Calibri"/>
            <family val="2"/>
            <scheme val="minor"/>
          </font>
          <fill>
            <patternFill patternType="solid">
              <fgColor theme="5" tint="0.59999389629810485"/>
              <bgColor theme="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9"/>
            <color theme="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Target!$E$1</c:f>
              <c:strCache>
                <c:ptCount val="1"/>
                <c:pt idx="0">
                  <c:v>Below</c:v>
                </c:pt>
              </c:strCache>
            </c:strRef>
          </c:tx>
          <c:spPr>
            <a:gradFill>
              <a:gsLst>
                <a:gs pos="45000">
                  <a:schemeClr val="tx1">
                    <a:lumMod val="65000"/>
                    <a:lumOff val="35000"/>
                  </a:schemeClr>
                </a:gs>
                <a:gs pos="14000">
                  <a:schemeClr val="bg2"/>
                </a:gs>
                <a:gs pos="70000">
                  <a:srgbClr val="323232"/>
                </a:gs>
                <a:gs pos="100000">
                  <a:schemeClr val="tx1">
                    <a:lumMod val="85000"/>
                    <a:lumOff val="15000"/>
                  </a:schemeClr>
                </a:gs>
              </a:gsLst>
              <a:lin ang="16200000" scaled="0"/>
            </a:gra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91137.049999999988</c:v>
                </c:pt>
                <c:pt idx="2">
                  <c:v>97920.72</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0-D8DD-490F-8D75-8A33CB2718E6}"/>
            </c:ext>
          </c:extLst>
        </c:ser>
        <c:ser>
          <c:idx val="2"/>
          <c:order val="2"/>
          <c:tx>
            <c:strRef>
              <c:f>Target!$F$1</c:f>
              <c:strCache>
                <c:ptCount val="1"/>
                <c:pt idx="0">
                  <c:v>Above</c:v>
                </c:pt>
              </c:strCache>
            </c:strRef>
          </c:tx>
          <c:spPr>
            <a:gradFill>
              <a:gsLst>
                <a:gs pos="0">
                  <a:schemeClr val="accent4">
                    <a:lumMod val="5000"/>
                    <a:lumOff val="95000"/>
                  </a:schemeClr>
                </a:gs>
                <a:gs pos="75000">
                  <a:schemeClr val="accent4">
                    <a:lumMod val="45000"/>
                    <a:lumOff val="55000"/>
                  </a:schemeClr>
                </a:gs>
                <a:gs pos="100000">
                  <a:schemeClr val="accent4">
                    <a:lumMod val="30000"/>
                    <a:lumOff val="70000"/>
                  </a:schemeClr>
                </a:gs>
              </a:gsLst>
              <a:lin ang="16200000" scaled="0"/>
            </a:gradFill>
            <a:ln>
              <a:noFill/>
            </a:ln>
            <a:effectLst/>
          </c:spPr>
          <c:invertIfNegative val="0"/>
          <c:dPt>
            <c:idx val="0"/>
            <c:invertIfNegative val="0"/>
            <c:bubble3D val="0"/>
            <c:spPr>
              <a:gradFill>
                <a:gsLst>
                  <a:gs pos="0">
                    <a:schemeClr val="accent4">
                      <a:lumMod val="5000"/>
                      <a:lumOff val="95000"/>
                    </a:schemeClr>
                  </a:gs>
                  <a:gs pos="59000">
                    <a:schemeClr val="accent4">
                      <a:lumMod val="45000"/>
                      <a:lumOff val="55000"/>
                    </a:schemeClr>
                  </a:gs>
                  <a:gs pos="100000">
                    <a:srgbClr val="FFC000"/>
                  </a:gs>
                </a:gsLst>
                <a:lin ang="16200000" scaled="0"/>
              </a:gradFill>
              <a:ln>
                <a:noFill/>
              </a:ln>
              <a:effectLst/>
            </c:spPr>
            <c:extLst>
              <c:ext xmlns:c16="http://schemas.microsoft.com/office/drawing/2014/chart" uri="{C3380CC4-5D6E-409C-BE32-E72D297353CC}">
                <c16:uniqueId val="{00000004-D8DD-490F-8D75-8A33CB2718E6}"/>
              </c:ext>
            </c:extLst>
          </c:dPt>
          <c:dPt>
            <c:idx val="6"/>
            <c:invertIfNegative val="0"/>
            <c:bubble3D val="0"/>
            <c:spPr>
              <a:gradFill>
                <a:gsLst>
                  <a:gs pos="0">
                    <a:schemeClr val="accent4">
                      <a:lumMod val="40000"/>
                      <a:lumOff val="60000"/>
                    </a:schemeClr>
                  </a:gs>
                  <a:gs pos="100000">
                    <a:srgbClr val="FFC000"/>
                  </a:gs>
                  <a:gs pos="46000">
                    <a:schemeClr val="accent4">
                      <a:lumMod val="45000"/>
                      <a:lumOff val="55000"/>
                    </a:schemeClr>
                  </a:gs>
                </a:gsLst>
                <a:lin ang="16200000" scaled="0"/>
              </a:gradFill>
              <a:ln>
                <a:noFill/>
              </a:ln>
              <a:effectLst/>
            </c:spPr>
            <c:extLst>
              <c:ext xmlns:c16="http://schemas.microsoft.com/office/drawing/2014/chart" uri="{C3380CC4-5D6E-409C-BE32-E72D297353CC}">
                <c16:uniqueId val="{00000005-D8DD-490F-8D75-8A33CB2718E6}"/>
              </c:ext>
            </c:extLst>
          </c:dPt>
          <c:dPt>
            <c:idx val="9"/>
            <c:invertIfNegative val="0"/>
            <c:bubble3D val="0"/>
            <c:spPr>
              <a:gradFill>
                <a:gsLst>
                  <a:gs pos="100000">
                    <a:srgbClr val="FFC000"/>
                  </a:gs>
                  <a:gs pos="55000">
                    <a:schemeClr val="accent4">
                      <a:lumMod val="45000"/>
                      <a:lumOff val="55000"/>
                    </a:schemeClr>
                  </a:gs>
                  <a:gs pos="35000">
                    <a:schemeClr val="accent4">
                      <a:lumMod val="30000"/>
                      <a:lumOff val="70000"/>
                    </a:schemeClr>
                  </a:gs>
                </a:gsLst>
                <a:lin ang="16200000" scaled="0"/>
              </a:gradFill>
              <a:ln>
                <a:noFill/>
              </a:ln>
              <a:effectLst/>
            </c:spPr>
            <c:extLst>
              <c:ext xmlns:c16="http://schemas.microsoft.com/office/drawing/2014/chart" uri="{C3380CC4-5D6E-409C-BE32-E72D297353CC}">
                <c16:uniqueId val="{00000006-D8DD-490F-8D75-8A33CB2718E6}"/>
              </c:ext>
            </c:extLst>
          </c:dPt>
          <c:dPt>
            <c:idx val="11"/>
            <c:invertIfNegative val="0"/>
            <c:bubble3D val="0"/>
            <c:spPr>
              <a:gradFill>
                <a:gsLst>
                  <a:gs pos="0">
                    <a:schemeClr val="accent4">
                      <a:lumMod val="5000"/>
                      <a:lumOff val="95000"/>
                    </a:schemeClr>
                  </a:gs>
                  <a:gs pos="100000">
                    <a:srgbClr val="FFC000"/>
                  </a:gs>
                  <a:gs pos="55000">
                    <a:schemeClr val="accent4">
                      <a:lumMod val="30000"/>
                      <a:lumOff val="70000"/>
                    </a:schemeClr>
                  </a:gs>
                </a:gsLst>
                <a:lin ang="16200000" scaled="0"/>
              </a:gradFill>
              <a:ln>
                <a:noFill/>
              </a:ln>
              <a:effectLst/>
            </c:spPr>
            <c:extLst>
              <c:ext xmlns:c16="http://schemas.microsoft.com/office/drawing/2014/chart" uri="{C3380CC4-5D6E-409C-BE32-E72D297353CC}">
                <c16:uniqueId val="{00000007-D8DD-490F-8D75-8A33CB2718E6}"/>
              </c:ext>
            </c:extLst>
          </c:dPt>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extLst>
            <c:ext xmlns:c16="http://schemas.microsoft.com/office/drawing/2014/chart" uri="{C3380CC4-5D6E-409C-BE32-E72D297353CC}">
              <c16:uniqueId val="{00000001-D8DD-490F-8D75-8A33CB2718E6}"/>
            </c:ext>
          </c:extLst>
        </c:ser>
        <c:dLbls>
          <c:showLegendKey val="0"/>
          <c:showVal val="0"/>
          <c:showCatName val="0"/>
          <c:showSerName val="0"/>
          <c:showPercent val="0"/>
          <c:showBubbleSize val="0"/>
        </c:dLbls>
        <c:gapWidth val="50"/>
        <c:overlap val="100"/>
        <c:axId val="1441684687"/>
        <c:axId val="1441676047"/>
      </c:barChart>
      <c:lineChart>
        <c:grouping val="standard"/>
        <c:varyColors val="0"/>
        <c:ser>
          <c:idx val="0"/>
          <c:order val="0"/>
          <c:tx>
            <c:strRef>
              <c:f>Target!$C$1</c:f>
              <c:strCache>
                <c:ptCount val="1"/>
                <c:pt idx="0">
                  <c:v>Target ($)</c:v>
                </c:pt>
              </c:strCache>
            </c:strRef>
          </c:tx>
          <c:spPr>
            <a:ln w="19050" cap="rnd">
              <a:solidFill>
                <a:schemeClr val="accent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_-[$$-409]* #,##0.00_ ;_-[$$-409]* \-#,##0.00\ ;_-[$$-409]* "-"??_ ;_-@_ </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D8DD-490F-8D75-8A33CB2718E6}"/>
            </c:ext>
          </c:extLst>
        </c:ser>
        <c:dLbls>
          <c:showLegendKey val="0"/>
          <c:showVal val="0"/>
          <c:showCatName val="0"/>
          <c:showSerName val="0"/>
          <c:showPercent val="0"/>
          <c:showBubbleSize val="0"/>
        </c:dLbls>
        <c:marker val="1"/>
        <c:smooth val="0"/>
        <c:axId val="1441684687"/>
        <c:axId val="1441676047"/>
      </c:lineChart>
      <c:catAx>
        <c:axId val="144168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441676047"/>
        <c:crosses val="autoZero"/>
        <c:auto val="1"/>
        <c:lblAlgn val="ctr"/>
        <c:lblOffset val="100"/>
        <c:noMultiLvlLbl val="0"/>
      </c:catAx>
      <c:valAx>
        <c:axId val="1441676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4416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C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 (Sales ).xlsx]Analysis!Sales per Week</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5000">
                <a:schemeClr val="tx1">
                  <a:lumMod val="65000"/>
                  <a:lumOff val="35000"/>
                </a:schemeClr>
              </a:gs>
              <a:gs pos="14000">
                <a:schemeClr val="bg2"/>
              </a:gs>
              <a:gs pos="70000">
                <a:srgbClr val="323232"/>
              </a:gs>
              <a:gs pos="100000">
                <a:schemeClr val="tx1">
                  <a:lumMod val="85000"/>
                  <a:lumOff val="15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173665791776"/>
          <c:y val="7.407407407407407E-2"/>
          <c:w val="0.79034930008748905"/>
          <c:h val="0.8416746864975212"/>
        </c:manualLayout>
      </c:layout>
      <c:areaChart>
        <c:grouping val="standard"/>
        <c:varyColors val="0"/>
        <c:ser>
          <c:idx val="0"/>
          <c:order val="0"/>
          <c:tx>
            <c:strRef>
              <c:f>Analysis!$D$3</c:f>
              <c:strCache>
                <c:ptCount val="1"/>
                <c:pt idx="0">
                  <c:v>Total</c:v>
                </c:pt>
              </c:strCache>
            </c:strRef>
          </c:tx>
          <c:spPr>
            <a:gradFill>
              <a:gsLst>
                <a:gs pos="45000">
                  <a:schemeClr val="tx1">
                    <a:lumMod val="65000"/>
                    <a:lumOff val="35000"/>
                  </a:schemeClr>
                </a:gs>
                <a:gs pos="14000">
                  <a:schemeClr val="bg2"/>
                </a:gs>
                <a:gs pos="70000">
                  <a:srgbClr val="323232"/>
                </a:gs>
                <a:gs pos="100000">
                  <a:schemeClr val="tx1">
                    <a:lumMod val="85000"/>
                    <a:lumOff val="15000"/>
                  </a:schemeClr>
                </a:gs>
              </a:gsLst>
              <a:lin ang="16200000" scaled="0"/>
            </a:gradFill>
            <a:ln>
              <a:noFill/>
            </a:ln>
            <a:effectLst/>
          </c:spPr>
          <c:cat>
            <c:strRef>
              <c:f>Analysis!$C$4:$C$57</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Analysis!$D$4:$D$57</c:f>
              <c:numCache>
                <c:formatCode>_-[$$-409]* #,##0.00_ ;_-[$$-409]* \-#,##0.00\ ;_-[$$-409]* "-"??_ ;_-@_ </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E5C9-43FA-A82E-3AA8366A7D48}"/>
            </c:ext>
          </c:extLst>
        </c:ser>
        <c:dLbls>
          <c:showLegendKey val="0"/>
          <c:showVal val="0"/>
          <c:showCatName val="0"/>
          <c:showSerName val="0"/>
          <c:showPercent val="0"/>
          <c:showBubbleSize val="0"/>
        </c:dLbls>
        <c:axId val="1441732207"/>
        <c:axId val="1441733647"/>
      </c:areaChart>
      <c:catAx>
        <c:axId val="1441732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441733647"/>
        <c:crosses val="autoZero"/>
        <c:auto val="1"/>
        <c:lblAlgn val="ctr"/>
        <c:lblOffset val="100"/>
        <c:noMultiLvlLbl val="0"/>
      </c:catAx>
      <c:valAx>
        <c:axId val="1441733647"/>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1441732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 (Sales ).xlsx]Analysis!sales per product</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72000">
                <a:schemeClr val="tx1">
                  <a:lumMod val="65000"/>
                  <a:lumOff val="35000"/>
                </a:schemeClr>
              </a:gs>
              <a:gs pos="28000">
                <a:schemeClr val="bg1">
                  <a:lumMod val="95000"/>
                </a:schemeClr>
              </a:gs>
              <a:gs pos="100000">
                <a:schemeClr val="tx1">
                  <a:lumMod val="85000"/>
                  <a:lumOff val="15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Analysis!$K$14</c:f>
              <c:strCache>
                <c:ptCount val="1"/>
                <c:pt idx="0">
                  <c:v>Total</c:v>
                </c:pt>
              </c:strCache>
            </c:strRef>
          </c:tx>
          <c:spPr>
            <a:gradFill flip="none" rotWithShape="1">
              <a:gsLst>
                <a:gs pos="72000">
                  <a:schemeClr val="tx1">
                    <a:lumMod val="65000"/>
                    <a:lumOff val="35000"/>
                  </a:schemeClr>
                </a:gs>
                <a:gs pos="28000">
                  <a:schemeClr val="bg1">
                    <a:lumMod val="95000"/>
                  </a:schemeClr>
                </a:gs>
                <a:gs pos="100000">
                  <a:schemeClr val="tx1">
                    <a:lumMod val="85000"/>
                    <a:lumOff val="15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Analysis!$J$15:$J$25</c:f>
              <c:strCache>
                <c:ptCount val="10"/>
                <c:pt idx="0">
                  <c:v>Product30</c:v>
                </c:pt>
                <c:pt idx="1">
                  <c:v>Product41</c:v>
                </c:pt>
                <c:pt idx="2">
                  <c:v>Product24</c:v>
                </c:pt>
                <c:pt idx="3">
                  <c:v>Product19</c:v>
                </c:pt>
                <c:pt idx="4">
                  <c:v>Product22</c:v>
                </c:pt>
                <c:pt idx="5">
                  <c:v>Product32</c:v>
                </c:pt>
                <c:pt idx="6">
                  <c:v>Product21</c:v>
                </c:pt>
                <c:pt idx="7">
                  <c:v>Product05</c:v>
                </c:pt>
                <c:pt idx="8">
                  <c:v>Product42</c:v>
                </c:pt>
                <c:pt idx="9">
                  <c:v>Product10</c:v>
                </c:pt>
              </c:strCache>
            </c:strRef>
          </c:cat>
          <c:val>
            <c:numRef>
              <c:f>Analysis!$K$15:$K$25</c:f>
              <c:numCache>
                <c:formatCode>_-[$$-409]* #,##0.00_ ;_-[$$-409]* \-#,##0.00\ ;_-[$$-409]* "-"??_ ;_-@_ </c:formatCode>
                <c:ptCount val="10"/>
                <c:pt idx="0">
                  <c:v>57968.639999999992</c:v>
                </c:pt>
                <c:pt idx="1">
                  <c:v>57554.28</c:v>
                </c:pt>
                <c:pt idx="2">
                  <c:v>49599.360000000008</c:v>
                </c:pt>
                <c:pt idx="3">
                  <c:v>41580</c:v>
                </c:pt>
                <c:pt idx="4">
                  <c:v>41055.299999999996</c:v>
                </c:pt>
                <c:pt idx="5">
                  <c:v>40883.039999999994</c:v>
                </c:pt>
                <c:pt idx="6">
                  <c:v>39659.759999999995</c:v>
                </c:pt>
                <c:pt idx="7">
                  <c:v>38591.280000000006</c:v>
                </c:pt>
                <c:pt idx="8">
                  <c:v>38232</c:v>
                </c:pt>
                <c:pt idx="9">
                  <c:v>34991.64</c:v>
                </c:pt>
              </c:numCache>
            </c:numRef>
          </c:val>
          <c:extLst>
            <c:ext xmlns:c16="http://schemas.microsoft.com/office/drawing/2014/chart" uri="{C3380CC4-5D6E-409C-BE32-E72D297353CC}">
              <c16:uniqueId val="{00000000-8C37-43C6-B907-DEA509E747D0}"/>
            </c:ext>
          </c:extLst>
        </c:ser>
        <c:dLbls>
          <c:dLblPos val="outEnd"/>
          <c:showLegendKey val="0"/>
          <c:showVal val="1"/>
          <c:showCatName val="0"/>
          <c:showSerName val="0"/>
          <c:showPercent val="0"/>
          <c:showBubbleSize val="0"/>
        </c:dLbls>
        <c:gapWidth val="50"/>
        <c:overlap val="100"/>
        <c:axId val="1441736047"/>
        <c:axId val="1441748527"/>
      </c:barChart>
      <c:catAx>
        <c:axId val="14417360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FFC000"/>
                </a:solidFill>
                <a:latin typeface="+mn-lt"/>
                <a:ea typeface="+mn-ea"/>
                <a:cs typeface="+mn-cs"/>
              </a:defRPr>
            </a:pPr>
            <a:endParaRPr lang="en-US"/>
          </a:p>
        </c:txPr>
        <c:crossAx val="1441748527"/>
        <c:crosses val="autoZero"/>
        <c:auto val="1"/>
        <c:lblAlgn val="ctr"/>
        <c:lblOffset val="100"/>
        <c:noMultiLvlLbl val="0"/>
      </c:catAx>
      <c:valAx>
        <c:axId val="1441748527"/>
        <c:scaling>
          <c:orientation val="minMax"/>
        </c:scaling>
        <c:delete val="1"/>
        <c:axPos val="t"/>
        <c:numFmt formatCode="_-[$$-409]* #,##0.00_ ;_-[$$-409]* \-#,##0.00\ ;_-[$$-409]* &quot;-&quot;??_ ;_-@_ " sourceLinked="1"/>
        <c:majorTickMark val="none"/>
        <c:minorTickMark val="none"/>
        <c:tickLblPos val="nextTo"/>
        <c:crossAx val="144173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Source (Sales ).xlsx]Analysis!Sales per region</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accent1"/>
            </a:solidFill>
          </a:ln>
          <a:effectLst/>
        </c:spPr>
      </c:pivotFmt>
      <c:pivotFmt>
        <c:idx val="11"/>
        <c:spPr>
          <a:solidFill>
            <a:schemeClr val="accent1"/>
          </a:solidFill>
          <a:ln w="19050">
            <a:solidFill>
              <a:schemeClr val="accent2"/>
            </a:solidFill>
          </a:ln>
          <a:effectLst/>
        </c:spPr>
      </c:pivotFmt>
      <c:pivotFmt>
        <c:idx val="12"/>
        <c:spPr>
          <a:solidFill>
            <a:schemeClr val="bg2">
              <a:lumMod val="25000"/>
            </a:schemeClr>
          </a:solidFill>
          <a:ln w="19050">
            <a:solidFill>
              <a:schemeClr val="bg2">
                <a:lumMod val="25000"/>
              </a:schemeClr>
            </a:solidFill>
          </a:ln>
          <a:effectLst/>
        </c:spPr>
      </c:pivotFmt>
      <c:pivotFmt>
        <c:idx val="13"/>
        <c:spPr>
          <a:solidFill>
            <a:schemeClr val="accent1"/>
          </a:solidFill>
          <a:ln w="19050">
            <a:solidFill>
              <a:schemeClr val="accent4"/>
            </a:solidFill>
          </a:ln>
          <a:effectLst/>
        </c:spPr>
      </c:pivotFmt>
      <c:pivotFmt>
        <c:idx val="14"/>
        <c:spPr>
          <a:solidFill>
            <a:schemeClr val="accent1"/>
          </a:solidFill>
          <a:ln w="19050">
            <a:solidFill>
              <a:schemeClr val="accent5"/>
            </a:solidFill>
          </a:ln>
          <a:effectLst/>
        </c:spPr>
      </c:pivotFmt>
      <c:pivotFmt>
        <c:idx val="15"/>
        <c:spPr>
          <a:solidFill>
            <a:srgbClr val="92D050"/>
          </a:solidFill>
          <a:ln w="19050">
            <a:solidFill>
              <a:srgbClr val="92D050"/>
            </a:solidFill>
          </a:ln>
          <a:effectLst/>
        </c:spPr>
      </c:pivotFmt>
      <c:pivotFmt>
        <c:idx val="16"/>
        <c:spPr>
          <a:solidFill>
            <a:schemeClr val="accent1"/>
          </a:solidFill>
          <a:ln w="19050">
            <a:solidFill>
              <a:schemeClr val="accent1">
                <a:lumMod val="75000"/>
              </a:schemeClr>
            </a:solidFill>
          </a:ln>
          <a:effectLst/>
        </c:spPr>
      </c:pivotFmt>
    </c:pivotFmts>
    <c:plotArea>
      <c:layout>
        <c:manualLayout>
          <c:layoutTarget val="inner"/>
          <c:xMode val="edge"/>
          <c:yMode val="edge"/>
          <c:x val="0.15142701922085067"/>
          <c:y val="6.2499596999194003E-2"/>
          <c:w val="0.48875590551181103"/>
          <c:h val="0.88130001860003715"/>
        </c:manualLayout>
      </c:layout>
      <c:doughnutChart>
        <c:varyColors val="1"/>
        <c:ser>
          <c:idx val="0"/>
          <c:order val="0"/>
          <c:tx>
            <c:strRef>
              <c:f>Analysis!$G$19</c:f>
              <c:strCache>
                <c:ptCount val="1"/>
                <c:pt idx="0">
                  <c:v>Total</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E4EA-40A7-9C93-613141473630}"/>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3-E4EA-40A7-9C93-613141473630}"/>
              </c:ext>
            </c:extLst>
          </c:dPt>
          <c:dPt>
            <c:idx val="2"/>
            <c:bubble3D val="0"/>
            <c:spPr>
              <a:solidFill>
                <a:schemeClr val="bg2">
                  <a:lumMod val="25000"/>
                </a:schemeClr>
              </a:solidFill>
              <a:ln w="19050">
                <a:solidFill>
                  <a:schemeClr val="bg2">
                    <a:lumMod val="25000"/>
                  </a:schemeClr>
                </a:solidFill>
              </a:ln>
              <a:effectLst/>
            </c:spPr>
            <c:extLst>
              <c:ext xmlns:c16="http://schemas.microsoft.com/office/drawing/2014/chart" uri="{C3380CC4-5D6E-409C-BE32-E72D297353CC}">
                <c16:uniqueId val="{00000005-E4EA-40A7-9C93-613141473630}"/>
              </c:ext>
            </c:extLst>
          </c:dPt>
          <c:dPt>
            <c:idx val="3"/>
            <c:bubble3D val="0"/>
            <c:spPr>
              <a:solidFill>
                <a:schemeClr val="accent4"/>
              </a:solidFill>
              <a:ln w="19050">
                <a:solidFill>
                  <a:schemeClr val="accent4"/>
                </a:solidFill>
              </a:ln>
              <a:effectLst/>
            </c:spPr>
            <c:extLst>
              <c:ext xmlns:c16="http://schemas.microsoft.com/office/drawing/2014/chart" uri="{C3380CC4-5D6E-409C-BE32-E72D297353CC}">
                <c16:uniqueId val="{00000007-E4EA-40A7-9C93-613141473630}"/>
              </c:ext>
            </c:extLst>
          </c:dPt>
          <c:dPt>
            <c:idx val="4"/>
            <c:bubble3D val="0"/>
            <c:spPr>
              <a:solidFill>
                <a:schemeClr val="accent5"/>
              </a:solidFill>
              <a:ln w="19050">
                <a:solidFill>
                  <a:schemeClr val="accent5"/>
                </a:solidFill>
              </a:ln>
              <a:effectLst/>
            </c:spPr>
            <c:extLst>
              <c:ext xmlns:c16="http://schemas.microsoft.com/office/drawing/2014/chart" uri="{C3380CC4-5D6E-409C-BE32-E72D297353CC}">
                <c16:uniqueId val="{00000009-E4EA-40A7-9C93-613141473630}"/>
              </c:ext>
            </c:extLst>
          </c:dPt>
          <c:dPt>
            <c:idx val="5"/>
            <c:bubble3D val="0"/>
            <c:spPr>
              <a:solidFill>
                <a:srgbClr val="92D050"/>
              </a:solidFill>
              <a:ln w="19050">
                <a:solidFill>
                  <a:srgbClr val="92D050"/>
                </a:solidFill>
              </a:ln>
              <a:effectLst/>
            </c:spPr>
            <c:extLst>
              <c:ext xmlns:c16="http://schemas.microsoft.com/office/drawing/2014/chart" uri="{C3380CC4-5D6E-409C-BE32-E72D297353CC}">
                <c16:uniqueId val="{0000000B-E4EA-40A7-9C93-613141473630}"/>
              </c:ext>
            </c:extLst>
          </c:dPt>
          <c:dPt>
            <c:idx val="6"/>
            <c:bubble3D val="0"/>
            <c:spPr>
              <a:solidFill>
                <a:schemeClr val="accent1">
                  <a:lumMod val="60000"/>
                </a:schemeClr>
              </a:solidFill>
              <a:ln w="19050">
                <a:solidFill>
                  <a:schemeClr val="accent1">
                    <a:lumMod val="75000"/>
                  </a:schemeClr>
                </a:solidFill>
              </a:ln>
              <a:effectLst/>
            </c:spPr>
            <c:extLst>
              <c:ext xmlns:c16="http://schemas.microsoft.com/office/drawing/2014/chart" uri="{C3380CC4-5D6E-409C-BE32-E72D297353CC}">
                <c16:uniqueId val="{0000000D-E4EA-40A7-9C93-6131414736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Analysis!$F$20:$F$27</c:f>
              <c:strCache>
                <c:ptCount val="7"/>
                <c:pt idx="0">
                  <c:v>Central</c:v>
                </c:pt>
                <c:pt idx="1">
                  <c:v>East</c:v>
                </c:pt>
                <c:pt idx="2">
                  <c:v>Export</c:v>
                </c:pt>
                <c:pt idx="3">
                  <c:v>North</c:v>
                </c:pt>
                <c:pt idx="4">
                  <c:v>Northeast</c:v>
                </c:pt>
                <c:pt idx="5">
                  <c:v>South</c:v>
                </c:pt>
                <c:pt idx="6">
                  <c:v>Western</c:v>
                </c:pt>
              </c:strCache>
            </c:strRef>
          </c:cat>
          <c:val>
            <c:numRef>
              <c:f>Analysis!$G$20:$G$27</c:f>
              <c:numCache>
                <c:formatCode>_-[$$-409]* #,##0.00_ ;_-[$$-409]* \-#,##0.00\ ;_-[$$-409]* "-"??_ ;_-@_ </c:formatCode>
                <c:ptCount val="7"/>
                <c:pt idx="0">
                  <c:v>3283.91</c:v>
                </c:pt>
                <c:pt idx="1">
                  <c:v>2280.87</c:v>
                </c:pt>
                <c:pt idx="2">
                  <c:v>23052.079999999998</c:v>
                </c:pt>
                <c:pt idx="3">
                  <c:v>3415.8</c:v>
                </c:pt>
                <c:pt idx="4">
                  <c:v>4045.14</c:v>
                </c:pt>
                <c:pt idx="5">
                  <c:v>812.01</c:v>
                </c:pt>
                <c:pt idx="6">
                  <c:v>3414.6000000000004</c:v>
                </c:pt>
              </c:numCache>
            </c:numRef>
          </c:val>
          <c:extLst>
            <c:ext xmlns:c16="http://schemas.microsoft.com/office/drawing/2014/chart" uri="{C3380CC4-5D6E-409C-BE32-E72D297353CC}">
              <c16:uniqueId val="{0000000E-E4EA-40A7-9C93-61314147363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D2148AAE-ED6E-4063-87CB-FC225768FB05}">
          <cx:dataId val="0"/>
          <cx:layoutPr>
            <cx:geography cultureLanguage="en-US" cultureRegion="EG" attribution="Powered by Bing">
              <cx:geoCache provider="{E9337A44-BEBE-4D9F-B70C-5C5E7DAFC167}">
                <cx:binary>7Htnb9zItu1fMebzo6ZyODhzgVNkdyvYsuVsfyE0sswqhmIqxl9/d1sOUltjjTEDzLnAkwHbajZZ
tUPtsPbiv6/mf12V15fdo7kqff+vq/m3X2wIzb9+/bW/stfVZX9Uuauu7uuP4eiqrn6tP350V9e/
fuguJ+ezXwnC7Ncre9mF6/mX//k3PC27rh/XV5fB1f5iuO6W59f9UIb+B9fuvfToqh582N+ewZN+
+2XbXfqr618eXfvgwvJyaa5/++XOV3559Ovhg75b9FEJ+wrDB7iXiSNBmEKayF8elbXPPn9OjhhX
VAol9eefL2ueX1Zw38P7+LSLyw8fuuu+f/T532/33dnzt49dX8c3Asf1fnvb55/k+fWuQv/n3wcf
gIQHn9zS+aE6Hrp0qHJz6bPy8sN1b7+o4K+rndAjJRlFmtOv6r2lfY2OCBdEKq1uLqsvS99o/89t
6X4L3L73wAq3Lx1awiT/BZboLldXflHFX7dChNER/fSDyB3vjzg9Imj/I8Wnf/bXb47cZwM8uJM/
UP7n+w4V//nj75T+X+D+J/6Du/wi/V/XOSFHlBOOhGA3msV3NC/1ERVUMMn4jeeLL0vfKP7B3dyv
98+3Haj986eHWj85/+ddfXfdVZd++SL8X9c7x0dIY63AoW8Uezfe70+CQgpJpb6a5bbD/4n93K/5
rzce6P7r54faTzb/vPY3wbq6+TvdHvRLMBZC67uRhqojweGKEvfr/c/s5H7Ff7vzQPPfLhyqfvPy
n1c9nMnaX/d/p+4jdKTBs6nGn3WMELsTdDBmRxhjijj5nI6/nLuvQefhPd1vhVviHJjh1pVDO5z8
F+TaV96F6w+PzqC6/VBXX/TxN8QheqQZVfSLpjWUNrcqn4gccY44JAd+E4cOM++f39f9Bjm8/8Aq
h5cPTbMz//wReXI9u6v67zMJFKOaUq6p5HdtgRFYA2mx//NluZsT8fAW7tf+l/sOtP7l40NtP3n7
z2v73GXX3d8ZjvTRvqakXMjPHn5X6/Jon58lVl8uQ6y6nYn/xH7u1/3XGw+U//XzQ+2f7/557T+7
LFwfLv0XHfz1AESgwgQFK4XvVkBCHSnMKVWQBz79QGF6W+9/Zif3K/7bnQea/3bhUPXPzv551T8f
+r81DQt2JJSAnhfQhk8/d/Wv5REU/RRJfdN5HQb+h7dzv/a/3Heg+y8fH2r++at/XvMvLocP7tF/
usvf/864Q6DIIYKA39+tfhg74kxhjdHniHPg+H92N/er/+7dB0a4e/HQFC/+819ginoI9tF/Pnbu
6vJLPPjrMSgiCqK8oATJu+0A4UdIScyIPoj6L/7kPv7ACHfuPjTCnYuHRnj/X2CEz0XZi3AZrvtH
9cdH/6kgJf+dBqEaCh3KAZL7fAbo3UpI6yOEFSATmt3ErgPz3Nnhj/zkfvsc3H5goIOrhxZ69eKf
PyYHW7zJm3/9nPx/s/wxrP0V1U8uw+Xm0zjgFrL946ufvBAmFAe3fq537rXbjUlPPvz2i4Sz8XXG
sH/CnTLpG7pw947ryz7AuAGqW0UoDBUw4K4Ar0L3N13vr1ACERGykGaQojQSBKpiX3fB/vYLdOdK
UyX0HjEkjGE4fP0+aMFdUMtJBmdSwgVOBaZfpy/P6nLJav9VEZ9/f+SH6lntfOh/+4UrKEGam+/d
SMYU1UJKDZAMYxT2CNevLp9DEwxfx/8vL5cZBTFbkxW4lqdj1fFnpOFtxIwlWXfa5SEbjCp9LSpT
IGqRTMZijd71Xdf1pssZ6d62tmNd7LXIiI3lOJDuzMkyf0cnPdpTO1PrEjl3TiSo7FSxwbYR6iS0
eelOu6FOM2OrHLNdvsr0neRN+qyv16KKSVHgJon40o5mJbj6EBpfvC+qAsu4L/ou2+UlXl+4lrRL
4jqEdFz4ohkToRoZ4nKe3AVtaXiWZqWNDBcZn3eId1kdw0O4NWs7NUWSh6Y7Izpk/DRfVlmaMkMd
37WeN/hV7/KpOWnzyC2mXHTZgvg+y066Oug0GVmXZdu5QllxSlGr0VPPlqjbVVy22bZIvZ3NmhHV
x0J2XucGR101EjPNlOqneR1WWplJISfiPm2XqTEiF/lkphC6ftOIFdkm8VLafMPrrhGTkR6zOWnn
nDdmWIYiW1/IvM76l2OBMF9PXM1tr34nyM3zcObnKKDhYpS9LdO4HSOb6/NhQqKfnpOo8msbV72t
h+pkHmfer6txA6va9fkqclIM8QhCNaUpet+N8ThSN+m4H+oMG+Q7LbdFXfXDRuC6kKYSLW3OGp5X
4cwNZfEeR22dD2aWtlXPpsXi0qyzXQaDdOfHF1kJ52XDcjnUhs8E++d129LiCe1DX+xkOU5TTMu8
ixLh1WoT3A4kGNXpVBicrTVPqCOSnKxB1UHEaTE1Mq6nVrvjhZPhpPfD3CdDSPVqcl+7MelyTqYN
y7pZbsWSMfCqbET0lCwW1U/qZXJiMzvnX2pf9djMuAjPsnGEOzEFnzNrIVnSR6XsdyFb1TPb9zNO
+olRYgQ86jFYKH/qeOGbYz2ogE1B3fxWynxChanVtPdbkY5uK9CczydjX6ckdmLAuVGqb6fNlI8L
2c088Aw046g1c6m4TybezeQ9iUJbJMr5XpmajkN7pmcy5mZRFRGZwWnWdBdYd/K5xs3kjucR9dy0
a5qmixk71OFXUZejakesm/jWga8326KM6uEkK1NLTlJdjuVg8n7l+RO+yH7KjXMpE28RhtCTxVTY
nGzywJR9OxajDE+XUoRyF/JQsvdhzVDjDC95FG1d0JF0cZiLOn26zuNEn3A4/OO5bassjWsfeH2F
c7/OcZtZ8Qy1o9cxtWu6GcaC2ZiIqjvHRdueRy2eWIxHrC7atR3K43Juxsiwuo/OrJbrGE81jRrj
iqFhcTs7XMecF+iCZLzEGxTZhScqK+bISFRU2UauqXoxqIUf61l3gxmwm9bNUnJ7kc202MGq1Wx6
vWJrBmZHb1hb9cGIgY12i6rBnUjW1swUhRI+yaehHnZCiOZ3nuWL3rh0mlezIp0XcZRH+lQNmGaJ
Bx+5EEsqn9vcWbGBaOqEGXFvu5jVxchNJnnBNhWvQ2VkrbJXeT0ulz2iqNioqspWM7kez9uWpXAW
usKVMEbXVWeKaFG/zytuWVKjFr0XIUI4aXGqTpjleo4niovTNEXKxS2OFDXjwqk3YZnbIU57q8im
1ikZTVmM02qIsOh0zboGHAfR6qOMfHnWhY69Gn3Z2hO0Vqmt3xS6nV4Ivo8jC9bjNUD/kp862uPC
ZHnavHR2YecNRu28ESMSNKYTHtZkxvlyLmYFyYAMqKrB/UWvdhYCXW/cKLqLtauq1CgbRGc62vVu
C5nMro8LiHnPfCELvqGrhwOVkXH0CSs1fieiMEOcYMNy0fEmizbLkqUsj7OGDOrpEsFJbk1Zpllr
oCXPlFlFr0MdNxrNfE5kQcEEXdWLZoPKikGmU2LSb5o8mxuTBgheRpJo9gYHZWuTL102j3E76ao0
zHY2mCUS4sLl2gW6ZaIsLORMvipT9jl600VlFE7FkrvaCBKIiietKhlrz/AHgrrIb7i0vT9tyjm3
BhEK2a/0XVtuWJC6jK2g+IPv0drtSKcHaYq5CUNnlsKlYUvnshNxFfn0rClW35qpUoNLfFHQJy3x
tlhM37B63EStSKlpXUeHV5Nmw4t05VKYvizbZ3AEQFYt0BKM7qLxpHIpiK0prt+sBHzDZLOtIdb0
1VBscpLp4UwMa0G84a7lxUdvnVQn4BvNaiqAnwrTzOW43+TSFdxobb2PsRTla1n0S2/GwQ7Zy8jy
qDlHLrD297xHOWiX1HVVJ0XKc8Q2Ye0KFeeDamuXVOWao21jQ0Y2vWrmKu7zJkJJn0OYjqsV58KU
k8wjg5q0C5vaBrzEKyqXZwUorzBVHbnMRGnAacxHbYtNERXlJXxveS3HoJ8vebSCj5Tz8nJCozyf
+lIho6e2fcvxRFbj51nS03UiqjZrN+mPUZ+vWVIUgz/XaHIv9MLCM6LTRhmf6fWNDil7D1sd3+VR
tz5xRVaPRnauuSiF7V7SsVkzk9G5GLYVg/RoBqe7sHexujCeuBF2bWstzKzcRI3VvXamp0hAKUPr
aY65zurelHPF7Gaq5vVx2k9ziLGvsmPIqGGKVzEWW+HarNpZwcKpB1H6WBZF9zzi8zTEjqL6sS5I
V2+s4vXrXk3d+ZilpDfD2uTPVd70H6a+58+LIq1YglGDs82i8rQ1Im2h9gs2SnclTLpDPPrJ79Zq
muQJp5wPYJEGC+NmXvktomX9iiPXnEZd1nUJ6afmQ1gtp0bYuXsLFdpAoKC09AoC7AypmHFbmHYu
wmKQSrunVjbexnod2zkGPykrg3UaNTF403QcfOqqeMJ98XihDYGCUzXoSrS2iMzopk6bjusoM2pZ
UG6qVviXK8qoP5urLJcmrxTUPN7XgZpBdKLfaauWyNhuFO8QLvraLLQW/rGFA9qYRXc5BPto6Kyp
AmbNZkUF9gn01ZlKehmq1ZSsH98NhOVvc4pbeGxlFwh6qyiKGEEB0xs4SNWQjBHOQjzINfrQDcoh
k7PKFYYzODCmc0saksr3GTMiLOrVfv1p08+pLZ0paRtQXEqfBmmalCsNGaMdqJmyyGqIcbTFx3U2
zdW2aFbxdE6pJUkgM22MzeeiM7auoieDrDu8i6AadDuhV6jNG8ZEn2R2QMezT9c+qftKbeqyS9W2
qqLp+ZSyPtstHIrFCCI2A42ZQFZaxj4f+HUNIqEX09wPSVO2s39dM7yW2qSMOb0bqxz6CMBIV/Qc
A+tMvux6pl0i6qJ/nNblGMUV8NYuooB1BeJN3Rvdlr6kO6dV1m+XNeogIjtZR1wbMTVuftJOpClr
M/kUCsClgCMfDOTslW8L1eqLbtXqadZ58BFnh/l5KvqmhoKqwbPxWGBkEJSROIlIXVGI7Ih1KYT/
CqqFllVjwqpeD9tsbJbXKitdc+aLCNtNZSdfGlGJfjF53WSX0JMt4B5LWUNpotJyR+apEEnh8ZAn
TdVl4c7s7U5/d1U3S+cy+5lg9/XX/3nyhbX3iSD27fM9Re/bb0+ba/8idNfX4cllc/jNfQv+9avf
mGb7zvcr7eygkb4h+/1Bl/3Di3+uBScY+uY/7sFf7HX56PFw9Q0+3re3n+666cMjgYCAxjnwy5Bk
EpBf6HRvGvFIAFNEAlVEaKIhkQkGePC3ThxjqK4QggEtNOS3OnFMjyRSWkIuFNDBM9jhF/nvWApQ
h3s6cQry3GrEYWOEwjMYU0QhIgUGmPR2I94tPKRN2peJWyg0J7nTcLCjZotqe6rbmV9VgrcvJqvD
4xJ3E4cQ1Je7YqnPHJf+unSc1UYGuVxAMaaY4RVbL4PK7OMwTf7xKlBeJit0WMGQ1A5Pydw9ppVm
z4qI6EsImO5ZtqTr88g5HGeK2/ZJv9jKtCqIfaYR9RrjakHbKhoXvwm8HV+vyl+4Ag0Qw8q0Op5D
ltxG7u6o6bbD3fa/P+vQ43UHpc71I/Dn/tF28B8+MVH/D7g2+NuPXPspsKK+4Kt7n/709Ruf5voI
EFpCJMN7mg1WX7ElDt7z2YOJAJ6TAMf+gj+Bc3/GkjBQYTliDBEMPswATvoZDxZ3PVjCMF3AkFED
bAzgFGYU8KzbHuyCdHmVK57s24sMakgo/rZR5hBN9LzgZ6Nbo3Ayjmpsn0R+1t4Uw6wGs9S18knU
dJCIIshGH5sonQqDoiY9z0k9pqatBgl/277LTRiwDsZDgrtSfZgWQyEQoyTVqmjOOMA6raFY8xeR
H8fXaGktj11T5wsUW8SzhOlmGoyAFukihMi+9esKtYmyqshND3Sx2YxrBk0Pq6FuOMa44+VZvtaW
mLnv5ndVpTGUK3NHoffTsl2Ma9sObzmPRLkJAdfDltQ5P+UWyqJd1XJG4mlo1vUUmhhMYrZAa7TR
zVoxs/LSFdu+cI6+1ND+nc2hsNKwjObw/zlXMnbZohcTspZjo/phPV6rGjPD0qWNTiWgB0VSTJa+
GDEIGddLsaYGy+70lsfdE5w+BZ/bKKGEvg0BUKkpYEhc70HM26YtU1yiIRcsmVLd+ONxiHhr0qmq
pmORluIiL2udpDyqoJ6w8hz1gCnGonQCkJpJqmN4sH/24z0BH+NWvJQwtRZAFuYMS8wZl+jA23DZ
ZJBwtUqgD6HnOBJzUreTOs7tHE5JC7XJT68HUK1ksCjAtYDo3lXBlKKxJBBZk2ru1+0QOvcuBdwp
qULdX2GSd7sfr7ff/22Vw9QSYcgvCgEvlFB6kA+Gpi8UDM1UUmYgWhFl0ymrpzxOXVo+IBrEm++X
gjACSLNmoEyIELet29e6h6KHqiRacrXx0VxfualZ2U11AsH6/hT33TKQRjUHDjjkN+jV0d6it6Bm
N4UaeiQnkwymhZvMru3WZqt8YBVC9pD1Lc0xAmxbIJJrCkNFkGafzW+vU0wzm9wKgFFI037UGzHz
aE5wNtHldKTBta8GUiL+rmQRjnZeEvcx8zlpNmne1iqNve04m6Fk59B0IVvM89N5Ki12JkwsfZez
zDUmI3UBZWcuGpKahVRTagDky/xxwevoWueirZ7ojEbj8TCv4g2borBs1jCAAxUQJLvMeMahsfJd
X+F4DXyg8aSmtXpnMWujKbZ6XaqtKuYMwh3xvMu3NKLli4lGECPC2BWAO5Wk0TvX9ym78FE72ria
gA47mrSytEpWPmbdmUgHOkGfGw1RSUw/QgDmcQoANYBkqLJ8OS3SaOZxVghZHkeeL9nW46quoXcU
Y3WO18rjJIgh95UZ+kKmZ0M9V+CJVVWgTYZwyLejdE3pjRinJX1cAdDjNlAgrOV5OqFGvBJVOo6x
8iHnv3cAJpeblvRNu7Oq7/0Zqn36tiJd1Cd6rd3wdtZEXUGPX17wonCApPUtduHZCnV2/rrSNu8u
6NIO40ukZZMfK1fU7skKqOsIIIavSgC0mgk63QTwXoq3rE+X4Tiszdg+Xos5L15nbmH585aEtgFM
s7PufB18RM7WfB6W33mZethKgF7h6TiIdEnaSnV2CytCuw+Yi1PJ6hj/fSnK8skUZctk7Njw0XRR
3jcfYNpQ5KOByYkajnm0aApAE+4FN6rqouhVNJRavoJhiqpj5wZVbmu3arZhHa3Cq94ONXsxAvQ4
vy5zl/lNn6l53k1VOUIJpqJlfFq2q8+gl03bMn3LRknFKZAgAC8QUYb9e7CFzcpjGyaJs6SVfCSX
JBtkFHbQ41TtVaagkZriLOunIvZKuymeMgqQakodJokcIYEGLyJo56KpAFzDsdGflTRVLaBCQ78c
FzLS5WmnW7nr7UTFDpAlPwDWM5QWkkDfqF0/DgCahCiichNg33nc+dX6bdutAzludFG/Wwj4ZLIO
xZSZIWg/J2iqAwxg+ixNNwDncjhi09KEGPq+NJyqwMZsUzZ81RuGIjcB7qCWV2pJs8fIs1JtZsod
tNsgqt5AWw2IA59Yd7LmsmGJ7eZeJ1HqYVo1RJjYpCIAuexmv0TOON0s0ABauyxGNBRljylr52yL
FB6XYwtTsbM8OOJ3vmj1e1fLrNnarpMZNIokb7Zt66Q4EVULOKBcB4FOCeBfwgQZRaNRUvknpBh1
9nSEQpa/tHYm0XFNBzTGuED+vB+5bCAeNXWRdFWavWQjyBtnbQTJRUGeqYoYOkdarU8W1jVllPSr
poBT+1WAcWHnpYR1hqo11lWrP5+jHKCHCgZvRB/PkDcgAjHAdNkuG0ZBsva0paQlADsMviyzbalc
2yeRXJuK7Rx0zziLf5zU9u3SndhMMZMS4B6uINUAueCgkIAQEvxYpFNi53yAClCJImXnXUfbYjM0
UjevZ0AU1hMifON2KMrI+wDHRD/2dTuGx23BEYbB3IxUjINY9LnNWz2++vEuD1IvI9DrAfdBYQwZ
EQFB4m4C8T7NrOtym0BDz57qGVWJGNLJ0BVHD6RevE9Gd5IVrEXlpxefgAD8qfW8naygmmwgMEib
oG70W1quFUAF05QwUvPXC9fueUObFD4j2XmqIrSpZ53GXWGbkx8Lvc++BxsB9uu+iVACGgJ6ILRu
UU+D9C4hbJHiGFJN9juDeDgbl0L3/Fh1MAZ6wB2+9wYoA/Ce/ay0UGTfkt8WPk9hlhkxNsFob1qS
4CG6lnNdbH4s2ferQJEITBagfAEAAE3+3VXGmTrbjHhJ6mlkm6zJ8t2o0fpA3XHPKgQYrAR6i31N
Sg+qm7aGuqes3JJ4G9AFYFjkZIp6efVjWQ7G9TBIhIdDq4YVB+eE9e7KQnsyzW1Z5snQlnLDAY+K
eVPira41ZAiVzYmNmLsx02emxbMbL7ihDfzVLvz/GKyE9+fxj2GlW28sfON2fLrnpgHHDJAjDFRy
ohRQqcD2XzAlDbQ2AI6gR9n3JhTfInfwI0CgCDTkQIkWUOLvyYmfG/IIw/OQpHCRwZkCiPanMCVY
/faRhvctgV0K7BJoWzFEGXVQCMO0laV80BxQ2hBUInA2WENWPZVngMU31baPLJrPJzy56ri1qIpi
FcpsfeCU471T3gotn/YBPDONNCBpUH8e7MNKlM9NOrDtSEtJdraoJ3+OYBoxG+1a9HHxlWtNm4by
aqUaNsQXVwNVpLUvblnvsx/fprscxDglJYwa4AgRAO1AM+ogEswwrerbuWdb0tZXESLoquTF9C7y
AW8Gnc8PCP6d/mE5YNeB4AJyCaCPdw9rSlQUQjGzrQ2SnBe5ZGeWtKszE7L0PELzCHyVIlp/B04H
PxYsVRc/lvcgJn2SV1KIRgzAHS7lQUzqiS1FyyYGFXCpt7ocyucs66sHOtV7V9n3jYoyeONu78+3
o7ikHibpEwatll39phZlusnKkD/5sSwHSXkvC1CkEIEXaUCbiB/03zBEGLJsaum2hgnU6YT6JR5Q
KeJ5DsPPhXJYSmAm4LVBwDoIBPUDN+k1sIBqzch2CmVxxrtenLkcuZc/KxDo6lMYF0DNh0R4V21+
wo0eYcK6hUll2IgaydMQASUlHYry3Y+X+s5CgGpDM6wlhTRIQbK7S7VZVkQl76NtscC4GdVArUJz
81Dn/Z2FNJgGXviDF51gIgQ+f3cVuuqF81qm235xUb3pbFs4s/aqtvHiFP7wszJxDCcY4HohOdPk
wOuy3Ck9Cpxu88EDWWRssxroQsCbevXz63CIxgTWglrlEPcZ564Ww9Cl20bb6kIh6KElK9Cbv7bK
ge46yduMNX26HaJ2OKkLvmzHNq8ecOxDC0EekHutif27NoDEHKzS2pwSYK9NW1k1y5MMCDzxsDL/
OrPdQ+XkPUvtefdQ2SkmIQPtr98Ce3KfVUXehWnbpxVgp1lUtqZDA3oL0BD0iT/WHj2MtCAYDE84
MMnBRFLtEfXbq1WVDNaiMG/9Sh3dAqMtT42VPD0DSsfgXzPRoTzZ/8VO88qm5Iz10K8DE67sKuAc
ATsnUf06oX2xO8x7AlTzhrFxGGORN354DRTlun3Rq0IDBSQUcgBuQwHoL+MAlG0o8KguYHgKuEAH
AHMAaqN07zDx/bRjAQZL8dAN3bydgJvgz1zT6PSkQr3YwcRbD7tGTrg6mYC9MkymGFHXHi+k8K8J
GrvHAnc+mDLQaL55heYP8bjDbKgQg4ofSOBQ8u/fUDnwBhyVIJSNpu0iYXw8r/N5vgB4Ua0fpUXv
f2yh790BFgK6OeRdjTiMq+8aaBhSkmcVmrZVmgP1BNiPCWud2s55+XkI+odi7R91u9qA8Rl0VFCJ
wxuwgsOCd5daImV9Rti0LYDndDYGUHM6tuvW+y56hhpVn0WM6uc/LR9Ue5CZ4DVP6OgOcyCFof5c
237ZigJ6NJcNwO5ALMXHcmgq+4C736NMCOefXheFtonu3xu67e191nsLKp63SzUP8Qxcs5O9Hgwd
cpX8tFxEwRuRZB/V98n9YKkCRkdZmy3bJdJ2lzdV8U4Ag+B4Knv6gIvs3e3AbhSYIfD2pUDQCx4m
KZRmI7Bg5nkb8XxK9FLq02aS67HzFXlco2h+A5RKoIoSIOec/LSU0B0KACUAkYC6/KBAzcemlKry
87arclQktM6bMgY+5rLGo66mcfOzy+1fPoXkD/KS/UjlrlJbpTtSDyPa+tAQIAEKYCRYmlSFrx5Y
aR/37uoUXu+DXAzVH7QiEIzvriSUc4UA/uuWDPxDH3i6DdFSPBBHvndHWAQEgXAv9h3HgTtCwS+C
XmoEKGZjTduJAORXO8QZGuRPFrQKgsjtpQ7Odg3MPIBuKyB/jTAFm5VtdrPG4qfdAVaBSgbI9cAX
kOKgbIYaoFIoqHULCDxME3kYdqUFok9qRf2A7u4xEHD8IQ5Dj0j3PnjXQH0T5cDZdGgLsALd+EEs
QLdp+QOn+PtIT/cjYpi7QN3Mv8d2OiCB9xAvtyQHIrQZxQSEZd8g93uHl35DgUPjHljyHqdg8G6D
hpxMCIKTdVcwyFwCAbEKbVVPXmWRC2eytO+J7LufNxa0uFBxArYDs3F+sBCvlj4r/IC2wrvl5bhk
w+m4BrtbpF0eOE33yATFDNBAoHmEfo4fnCZGp//l7Lx6HTearf2LCDCHW1IStcPk7BvCM+OXmWzm
8OvP0/s9+L4RpSNi2xeG4YFd6mZ3ddWqVauyfF315WRCbfXOMRy0F65260AeMqL5fN9NyF++ubzk
jLoN4wi8FHTwcgvLwVVgtlkUGxX4u03b/Oineg+Cu3E0LoxsfFHGa5oa7oqH0BKK7l4N76lJ5kAZ
lvWzIYtM9xe1RYCJNAwMUrgkiTP4aJtNrDqxNq2jr6fW6NrCj6pimo6RNa6z32iJPQRGWVlusBSD
zt0TNJUHqZmIPHCcpvgUaWr+ZKZDPR1VPlT0l0TCf9z/idf7Lqk+RPsym6XYLY/BH6HrYsSpKwjs
Tl02JVTXxHfbmI0dbOCWEdkQCRHJ0SjvbrahVWJICVY+n5Aqa/4qIyf6zL/6X+Tu/4yFXlDHyzOE
byEWQG4FVBudocu1aIvZ5GoST6e2cuPxWKf6oND7ktXr21kfzNUfk7KeQiG6sj7Xi7DrZziqzRt6
BRT9fVznonhbOq1nQ0pUjHZ8ivO6aX04xl4XzEO8lL5NtbQ8DqrF2fRgTs4PGV9wORsw+y3qhmqq
h61hiU+5avbvVKABrQwUkXif84YSt+onU1HNj5RW1uoAczIdf+utLRTXh8vR/iLBEIaf4t1Gn0Ak
+2gNca6/+mabqKGwS7gsOAX6ZpvibhnqwjEJc1yzOBpxlAVDanqBDndmx9T1hycWA7vF3WuA31tw
QTSOgsNvJiDbag6XZdQPjZVaOyHiFebmEkDRIebgqRzkR2gTuzjEem1msRiM8dQ52c9yWuff+tSV
Jzv2lCBdVvEcD0v93PWwuhR91t9VarX7I679pS1JDKZkafAr1M0ZnxyD9iTRjKdiTgvaAbzhW0Kt
0u/tKP2vItX/edCvdxWYE89iAbrK5W58ZW57TVl21XiyzYH+oppAeI295XDfM9xYEG+ZRPjpm9VA
4C831TSg6GcNCyKboTBprfrHdSWf0bNG36Hc3DaFWB7uAXKXJf/8DyekKnnXx6LDVDYWH2GZjr7M
ZH+oypT9m1VBI8NDIEPG97o0RXf2pIhUjKemS7uwtpfyu9At660da2W+cy6vkzO+ky2JYjaBKRSN
S1t0PbmRZw3Y8uiS0dLTkLuf4Ma/sxId+mJhRjsGb+2jdHyOS6ZCcrHZx9VxhsWzpcFajQ9kvMWx
Us35XJFgvXofwddACwGYceuOvnlKm9RslkrTx1OfRPRzFQ3UcitxjqWY19P9g+ixTZdu3dXBJyWx
T3bPO/LP/zgddHgNiWhm/aR2q6P4dIc1jSx9942vDk1Dm5Om14af6Uv6dtFWVw8gsK7LKyFZ5NN0
CIRcchdmFL/n8lesvWnC5OFXGM2qxX6k0D7oLn3/kDjTuLO58mBsVwycbqMTA1TxQoL8c8X2XMT9
VKnGyelZTWkUGgRBGjfu7+v1aZHkLko2EkLAN29OS0ULTKekQj95S/vZG4r2nFRgI8QzcXjf0q31
0FqPJwGMs7h3l3sH2zcR7dzrp1krhveF3UHAof6+c05uWHF1/BQ4NsVCUNlLK1pluIqVtsrJ1I2K
NihLDyVS/OqszEPhkC3z0BUzSFQurUC9N1ZlogWAQk854A3LSvdjpZ7qnU27/jyeARORhFJ2AgBq
XxqySkgjiRUnYUc756Pdmtlx4G9P9kpL6P3vc+2oMEVeQeGMiisg2aUpM2+MaFHWODSaSjcDsQxE
BwrsosFHaVb7OtDGloaLWe4u8vqbyeKffLVhOVHu2DxlypxHUCfSNMyI2TI/qZoUiodY6teeDcA/
YD8OIJ8M5GqzwjzhicvXUj/RRTkfl1W1fCdyx9fGuTzIILIQCmSsBCB3uY+jPkapQyPlqZptN+hN
OpUgbTo7afSVP6QoS8wOB9mQpbZtcYiQElJYpc6nrsv7MVA0+EaQfHu1CqYyG/MH2W6t/NPrZmUH
otAHOoosb02y154afofxEh0YOhTV7Z6Oom+jMS/4HWb5TJnXonHXfkNr4ntaQ4aD7dE6dP+cXp0W
rtyLfIDpubBWzE2MNZLx94sNgGDMbhOOizud+tmIn19pBVlkDblM4Dl5Jbb8X7sa4QKqlR1CLlLp
R4d2IOgq2DmRV9cbKxwSbh0LsWC3Xp6VtGb/Sm+1QjEsCd1O8J8nvf1dFbVyuL+eW5YcqUFpgxDD
Pdk4kqlstLJaqEU7pf7bJib5VjsINUNPdXdOptz/i3eLNeHfNVm+1MgoNx64UZJW9zq6lZLaVCW7
JT3MlkP9rcyWT6Vi2U8GJPXnWdSvRiteLLM2St44/22MIIYuG+e6NkK9swsSm9g9j0tZHYasj3a2
Uy7iapGO7RDPySVam0XOLs1eg4qpZNLyN4s3qUFNTelLojTFo72O+a/7n+/q0JP0gWlqbCnPjr0l
LPcrvKzMaozQNZT+YI9deTRmq95xXS/g9mZZOGAQBmqnVPGdzRvd0dwb6fQPhn1E23xgi9xRaXds
aGYdq3Ix/GWqkJWYCuEVJxWO/tsVqYpvUEPr8sEpS9318bBrGmhQAX7RUlbGwWKqde3Pem4N76yi
G/c4BzdOtgxhcIfk+/h2/fIOWUY0mpRh9VApZ9ieUZEck0iNn6zOdF/revgKNJjK2yqLytukefFo
UHBpgQ0jCK2wC5b+bCu5+nD/W99aEPAhGDZOQdLxLhfk6HkHaa2BkNhpdMXGpedDhi5oEk+z878w
Jd0bGbquwcm7NNWREZepJszQG/XqUBi58KvUUMLJm16brrJ1XBOJgxFAg/9cWkrGtp0jHZZlUdvr
Y2OmZpAXWrkTl93aOghIoAAEgMTNGytZDrvb1RUjNJdp9HMaMXxLTaKDlxTKjpt7wRO2d4XgnNCc
vBhC3yZqWbqhm7wuQ8OltvvTNNnQb9dFQ2xD6466NldPCn3Kz3a3Zp+zul3eiWSqD46C21MMC4Z3
XZiv90qA9zzE7DEhjrm5Cq7i0f1PmBWimZO+M63Z/lEozXzmmYmDil6knUfyhheUxQI2GiF74I7N
FlR6oTV5nFqoR3hq0ELAhXF9GBCjOGRp+vv+Wb3lAiWTlvAe+gOlissT5A3eoIxKbEGhH2qK7Inx
sc+8aGdJt04QjWVEKqZsFNveiDSfkKwARAxTqy3fjqvVHQSo7VkZY23H1I0FefSgaAasW41/2jz+
sVfRTztiyil6OywVdDvMCl75/W27Cuthmuq8UhDRbM/iUFxumykytElmvAkKEu2hdqb5aEKW/rwa
Zf1QJ6Z4ymwUEu4bvREDyDqILLITAJMlXRq1MsdV6za3wzlfM3HIhkH8HPgpna9Oc9s+ZAWyKP68
6NHfqpOtP+5bv/ENScnoIwK0gm0oOYp/Zs61NbsZqgDEbnoP0i4S8am0FVNqbTQ7C5X/q40T8KA7
wpWRnF7YQJem5prOatGzUL6max27Zi3tIO8pxz/VUHV034PtPSMapQ/vXXPq5rARYx6f7i/45na7
nFYyDvIb2RX554KTmsb9etHs0F5EnvtZEQ3FIS/W5I2qRVPtt04zfCRIFwdnrowd47d2m89pcICp
ZINwXRqHxIhUlCOccOz1LuxaMZ1VNEFOirFmO7t968b8aWpzlunkgQFfdk44VOh+qOusI4tk1of7
u3nLClx4xwA9IIzcJsLo4oxGRWEmdKJsOZta4T3ome4F/8IKMQR/QdEmV7zcttSb0DQq+GZeaS4P
nZF9l7DVzuW/uZQ/jMhv9wdqNhmr0y5itkMrMcyTas2f1NWNd77KLQ+DeBuvgKTeInl8acRY4Jia
ktuTT/0z/pvusLx5BhVDYm1K/zYHFD5ev3domdJ6S7kKRsHm1umZm7ZtRXIGDzj9BrafP09UsKqd
cO/WyaapThJoKeBdQeyVkqRGlhaYSZ350SaLlspSygnpLH1nRdemeD1hR0uYx1OvOonjyiidReXM
VSnBhGT0HkpwK39dy9/39+6mJeIVijGEY4BKl19rTvp5LnPFClN9ao52pSiHRWucQ99Ue8UD+Rku
nSOLQm4PrjiPEAnhpanC0Oim4CUPl8nuvszctSBZtegwDJp+iuw+ffgXS8MSjlADK9uyv4u6dVee
UpxxrvYfZYXwAJF9ejvCCN4589cX66WShSARU5XAyzaRlkNaWRZlzdHIiuSMYpwSeEWtHu4v6KYV
Tweugt2lXt0s2pLUtltZUBbnyxnVqBGhj6nYKbxcv2FgHDpi5TJtJkLY3N8sUxGvIikMtdUwaAx3
1KCf4jGssnQ6FdNImyad4EHXTvp50gCb7i/y1imhFPNf5gQInNyEP3yU0ysgtc6EjyomLaigE/pq
NzRvaPttQnfJo53A/fqx9LhkaCTbSFPSybZ5LOuWRk+SISu03BYKz1yrdQErP85/tyO41QG6g/sB
ll70tqPqsOdTrp2ltA6JDZoBElPbKriGHKbr9RPXz7OW8SH37HZ6mCdUVsKoTazi0A+e/dtZOlKx
+/t84zDJsjszMkiQKPZv3um86GgYIvMIdb1yD54tooM653v19xvuReO+yxZ1GYxsUX4zy2m8KBIr
7FgqBwceByIEWqD3fbVzcG6ZQmocRyYfHXqgLw/OmNStWtAZHerZ5AjE44rqwVu99VOyiGLnIb1p
S4Z4IJiSwbCxleYliWBb2mESGWtQoJ31nE48eWjv7DWP3DQFIRDaDWxiTujlsipkIeBGCztsWpUO
fwuBurwhvHLAN3aOxK2rYKCFCp5KGGJ6GwfdOpnX6UZLpNM7yxs9nvSDHsVGME6u+cU00XRsSgOB
TLHrc24dRtBiogHwSHKgzX4uaoTw3kLcvJqpdWzrpgwzJCp21nfLCtEw9EYaUizsXW5lIRza06h0
hNq4Tsdm6tzDNOV7BdebVjyAIamTAGlp86KSVQxJU1hWWLRZ+q41zfKNoo3Gp9dfX4vLC3ZCaQsG
8+VaJlSmTFw1naxKTIsGimsHO1fbHed44/DZpKMcB0rHBHUbJ1ENwvBq1cpCPXeSgAwmDRyYtxwB
ZDZeuSCeNMIPBPyIfyGYbY4AZdSU6nKXhV5dRCjNJbT7V/MeUHv1cbCCyIMUfHEA8vWNFUJ8nQfN
SUKcUnOenCWj497Nd9Ctq23DigxEZSkVjte2zSrudMRhnSUJCbzGAgXTqP81NWihFanavbowLI3R
KUfSyaN9hbqMU97RZgVRq4nS+lc5SJR9pLt45/tcA1wwI9g16oE6URyx/eWJqyN79PI+T8NZosJf
GjdzNMS90mbJviqGF7eHUumz5j9CoOHpa0s9V4Fn9UZzbGp7ns/WGqnKKZtHO31HX69ovt8/QNtO
Yl4ZnakGFGKJwBxqQZvDqk5lXygdh7WZy+pYGtlU/WMsTov6jjOPWhskjTWqX1auVHsSAq2PT0ul
psbHvkKcNRg1u+qTnUfpmu3nSJ4C4ZIccSfjiMtda7LMKz03S1EcrNMZMd6mGNHWQY+WcRWTa39M
3W781SJHoX0rlGxsvgua4Gl611MnfYbSmcVHJdEi+3FNiQufNKcWe8Tzq4iP38gvMySJAZhmyx1S
GndIasQIw7jt8xrt1lhDq8IaxRxUUDeq92goWpYPUJGOUPvZrYOTTKp32PmAMrK8SBBIroFrcTPQ
HOCFb3yaTstHgzh0HtZ53bcHxlVNie8aUVT8iOJhdj5rs15Phq/oaZYUaIIYFpqVqL3+bCqYmtrx
/u+5ikT5OaC5uANbSqqYm0A4T1XFyN06D3VrKalDe1oVrGukvdMQJXrTo1a2c1iunRPFW/nyElFQ
+t4CVZA+Ble4vH2eYsXvUFIsfnHSX41nyBIxHWoQubglUj/9IsCGDUn9OSnQwHRR0NW9sgpEpvan
+5v3EjdvPqYDywlFN5gkdBZszKB0Yzp9pWYhMSCoYmGnzuIjIFIuq2+mrR6fkVee3ACtEc16AgoT
xYPJRfk1VGKt3s0IU6zn2h09EcSOo9CSpCdDedB7Y2yOmaKZfPoJKWfTH2nbb/dihes7QbWXPZLV
ZVlA3DwUizNEtiXaMkztuPYCT4uX1I/LyFKDyBX0mgCiOijJ6kXcHGkk0u1AM2ZT2TkS1y8JeSvM
Iio/QHkU+C8/lgf0bC7EteFgLe15artfjRdn6K6qe5nIjdMOmemlVgvWDY5/aalXxzWD45+HxWiX
X+j2TA5CLfMvub7YCJRUe8IPNw67q1MTJusxOfJbIBp1+0a0a5yHmZok7/slstajnaGL+apb/FJk
ogTsyooWgmuUTDfrGtps6Mx5CHFZ6Pe4rdtV5yo3ivRtJJq8fi86rd3DAy4/mzRKPybaGfgOeH5X
rTyK6kBo0tQlLHlUDm6bKkGxGppvo66z8y7fMCUZTq4rGbUWrJnL9dEkJVT6vNQw6nnEEmQMUdZ0
u4ce3dtXVShYFREA4RMgPm2N1I02hzF3EY6ZAf54J5r5gCZbc3IrOvZ2PMflMyDNADtAYeHq0YiM
tuTlilqNBuDVbdbQmKr2m2ZPphpqjLHuggSZHPNIu2v7fYlMvU+DKGun5bnWahR5jLwQyOjc/zWX
x1T+GHIS6rtcDUJ6Au7LH8MogEkxhpiS6LBWAcqyaji5Rr7z9L2Qnv+/t5RmEHjlcHJG5W3Yxi7E
irWtLquNGqyVr8eud+L2bWauKbqAiwIVPLUTGgWHKZuVpyLXPGLwWGj5c1c39ir8fNYG7YuatrBU
wnVxmvGotv2ifOvpEffObldE5qcKosd6pP9+8p4SUUfqY9HE0V+iqTuUvMw67tdD7uiN/peHMv7X
FvcO968dSJwkUlcuT1VGUQ/94qr/WrqZXshOGvqCRGV3zlEIgcBuo+a18jSoGSp/4yjs4W3pibLy
m3rM4qCxzHw8rA1iQr+ZnNB/NYrORAM7tpI2bLJOQ7+nUez4IISWrXrgZVP9uKRLj/4ufXPVkexV
uGfXWaLiw4o6rH1EZnCxj5GGPNKXgWjUOUxenk5vOkQQPOjQNgwA5L379lhVReYdZmdS1sOizst0
Hk19KM9wBPQvhreuKremT6y/Gs1R/iNo5De/lyoye39HRlSoz4XbZsWxjYYq+v3aU8Z1AoMhhKc2
R7Xh8pTNQps7wmk77LxOHOwe3SEPuejzfSvyfm4PGdROCTZRGmL60aWVdmiiBE8hAdhE/JOWCDhn
LVLvUGmLZxrwtCMB2F6R5so/cbIpvPF0ebRggSheGs28ZFFETfXNGNzoPNm1FpZ5XQRoqO49Ydd3
FRs8l0Ba5KpX/fdkxGNvxlyiWEvG50ovlUdjZMLG/V28tSCgH/RyHWiYEKsvFwSYlDRpHlGpGePy
NM7IXpbekJ6qbhk/3jd1a0GSt0ATFGUAe9u9iNh3p4nKBZDJuuJtY0ziMSJzeq1bB3uU3fBATKSs
TEq8XFCjtsUAV1UJx6LQT0qqRAfHEnvR9NW2ubwMkAwR+EVn+IqXk7irnnuT5oQMK3G+uQOzY5DL
906z2UTh/W27ZYpjAGmVdNjELVwuSB07HkqvdnmnpuinHpVLFqyzlj7m/RqlOw/EtTEYv5IrLbFH
bu4mS3ARMh1nmoNDGLlrONqK+6vUlTpI+prJNvcXdnUeZH8uzcgQ+SmguNu3vrVjxe7oBAo5/aJH
kLXIPtWNl+3s320zVJ14jQDgXxLtPyB4IdwsLrhlIfKmJVNtstpHjs493l/MzY3D/YJtkoYwi/by
K6WKhz/WIi+czBeaKqHRIUMZ7iDoehpfv3P4VdihHG+Iotub5NFcpXaRy5KSRvhaQ9t4zXClw/0l
3dg4oiMuEf0ANOpumcsJM3I0tY6jcKzNKD/IgTG/HLtZ+1dlBUQLsgX4pbwus/ar8LKY7WYgJaWv
P0tNEqMuOlRm359nNTdf1eLwYoqyiORIM3KLroPN8VYJqUxGHXhU8rPpSJy9BFoa0eimQgJ87e7Z
bJpEl0Abmca1MTU6U0f3aueFousp+oy0n8WM5NrZu8vETi7IBpQFLAIFlL0qm6e2cdyhbZgRELqd
G0ffs6521XfCNGLVj6IJXnS6jgIZXyXNf0PfHKLDysiTPTTt+vAT2AJA4hC5q4Rrl4ffWmrF0LLZ
C9UZdyuYORVESOQEQyba0+u3lcBdYpEmGNQ2Ea+sKssViGuhVnZqf6TJVWXYlVEz++a+oRtrAinG
ECURwOJtphW1Vtw6ah2F1lB2QeGaVViK0jgIe5l3LtoNU7IThjyVTSSO0y+3r8OxmwCdSqjXK1oh
jf4DPaTGLyfiu1cvCpUC3itq43Q1bcuReZG3ViWa+NwNRU+TunCOTV45pylTXp004pZMkCbZF4YD
2Xa8jYh0VJTC43Nudj9yN59w8ItylP/Vqx083Q4sS0MhmNBiy1VMlGoRRrrE59hsu6C11iEwvWmP
CCKf2Ytwk19G8GJBWiWIAdO//EjZTKEonrT4LOr6pAAG+F5i/677kaSlEjvfSV6YjTGwOoJoitaG
PBiXxixDjpqwh+ScRIPrm1Nsf3SH2duph7yc4UszcNig58m+JSoV2/4oRU86S6lbJaR0SuuLP3pz
mr9bmEIzvl91M1L8IWtHO0DCM2v82s7UjxmDilB679ze8tepr4qwTmwhArWPevH3UFSO9tBpiRt9
fOXJ5YEgIiEkBrukVWjzvmpMPalEHJdnw52+iSojg6rKH1Vp7zGur7aejcengj8AvjsAHpdbH9Wj
Am6MKvpMc9LBQaPi6PXGHmx5dZqkFZiRdClzctEnu7TSQoeq0AKozgYtEbTnG6Lu/XVE9Ig5RutY
PK78yD3F7is/AwwNFQHeEJcEOs5mDwdJ8rG11CVjyuw0sCH2GwfAePoZU7OP91z1poTB44Q9OkCg
gEopkSu6qTfTxlPZqxNSNWRGUjnHj22klf9Rl9FxjyYCS4Pv9aNXnbO6Spyz56VS9EtRko4eRLPe
I4RfPZY8TqRseD7CQHzGJjUoo9QdCwqp4ZJGf/fLGuqV8mjF8Y94zp/T1v5mNM5zaexJv2+at+U+
GGRYdKPD2DSlBsHlx3Y7o/LqOPbYB6FpsPoqmChphIxUp2rncki8J83r0qei1ucP2qDo3yOztD7f
v0Aykbu46/JHuFQjoeTKppzNI5PUo2nOMW+02wn6i8BF3PbolaVhncsiIoxkBFr3Pk/Kyd6h4Fzf
KKAmgCAa5HkKAEkvl78qeuPoy+KFudaI0reEA/jMjLLx39jBWZIwU3NHwfPSDphTrWfITodW3zo/
43wdPkD+KXdCyFurISaQ9DIox/DnLq1UcqBKx9kKa+E4zxC66wdwpT122U0rNMDRgCZpmts+ZwLV
AolgcqOVmM04TlWuTYdaQ7j+tWEOx0LyDEEnSSQoWl8uZ7bishYzQT5ZcxromiqePGdAar1oxPH+
Cby1JvI8yMR0U8u5AZemTC9XhrTIoxCudvrdLpkKauW7ZMObVig7AdFQoQR2vbRSdW1UWVYShcaY
L0c4jup5ULLX6az890rDav9/VjbbRq9v05EQReHkpNW7arXqR5EgMdmniv4GUrWzs3e3bq8H3CBV
jOQQhI09iCbeDBpEhE1Z7cFe3b/zhmYjWiEOSrM8ZvXwOkbVywp5n0x4wv+FUTZOC3Ecu1a0Mgrj
ZOlCV20zRL699cP9M3H9JEFwIsrmlFP4Jyq9/FpFE8F9ykQUKhENx/g/7zyViXrkdFivojH874KQ
KgesUUEerjgm/UTYYAxRyKzJLwua4+HqZLR+eVWxg0zeOILwWCSZRaMA6jibI2gqOZUNbY7CuVNb
f6Bl56iag3W6v3U3rECuluGhAXhim5vXnOGQzLzNKiVECLZhXq4dR88mmuZ7FMYbn4iZ0pLBiGdF
kGOzGp74qfKqhApnbpbv0KCfnjJFeMEydNVf95d0HRUhIUTEQCQPAgVKeHkajEKgbaD3yXmodPWp
jxb3AQpv99FlKO1fltO2e1ihvDabRxGyEZ3urE8C6BuDLe+kuip5ctYKnTmZ6NG6yUFvaRzxZ1tp
fxHNMnmmnqyk+mLkFGb9Re269vfgDG11pOdARRWCMV/lOxfJqOn9AKeW4YmexmjMqkUXOWDYcx/7
qytG8+eI7PzfDOdI+iOP7Qy+Fi+9YM6lHme+mq+2+9NunGgJulxTE2Zt6DgYTXRDH8aQQX55pdK6
PGxtVZ+0rk+8Y5Z3ahOgXzWYP61uhCyTT5OSBwZjei1/MqYO3bYpzr5XdKhVh8VT0yJ0lcI0d/zT
jcMoZebxtx7CLUAsl1+uXcVszraRnKE61R/VpspOtLD8i1dRhuYotpAlEjRvjuIwMiJpWJaEHCyx
jqArZdAwo9i/fwpvruUPKxtfWzqxjaaplpwjLYPgP8wHAY5xuG/kxq2Coiv1HmGpoE21CYpKmDxM
y7E56vk4HV2Xqpc9l9oxqdc9OdWbprCEVjDJK8j75ttUlN3LokjPmsiLc2aRY4wi00JZuNvZumtT
SBMS6cm/gZ5tE8oKahdTovSUsU1xenRypT9GsGRPxjrbO072lilCI2B+GrHBTDZXt8gKSkMFw8HT
rDMC6AvW0YOq9aFnDOUOyHZ9IKgQvyg8wpyQ+NblBmYR6pgNk6DPCdVDnxe68bUBwZvXngis2JR8
pOoiCtJywX/g1E2fjZWRMv8mqlIqhsgrBei9fFOn3Q6T662TWAZyUvT/gB1uH100OXKDHKA+N86k
ZQEyD0sfJJWGyotaeupeRr01x/eR77shtQNJf7b8QYrceWUXHuPT3GVl4rteMIotjYtYx5sOyboD
B21DJWkOrX1SXAfyFxoHl/toCb1RnRY0rVFLNehKBnpCWC0OHaOIwhaV6UOnFupOHLN9uV6Mcplf
9hXhws0dU8DqoN/QXNwtWvJJccbuuFit+SCMZXxDlNvvuA+5iD8fLuzJkiCEHnBQlrrxhBHTn1dG
1isUB5k+PYrun0rXvhZd+35yi09lpIlTmU0PZpnvJFk3Pia5jwQpIfKQTG+ijqiBqhDXa8wAHYOh
ryX15I8L07G647TaYs8V39hWrJGsuqhBE4xurDWDGbVab8Rnxn1lUBUqIvq06x/rGKm9afQY8HP/
Em6vutxXiMicG3ghpF2bHNJ2kkRpKwzGjcs4A7cVAcOI9yS6bluBtM0Zpea6jXNct6nK2TPjs7kk
cUCbZ3sw1djacVs3No9NI/4ELXuRbLu8CJpBXmcxv/vMuC7LZfRw1T61DPt+TmyrtP04hwX56t2T
Q28I6aXGwlVIqi4WJXezw2Lfl+96LR8e81RzPt+3cuMIypIH6L+c/0o0cLmuIvVmd8lEelYK+J3I
IVpvF0Y2hTrydMf7pm74EgqUpJL4Sqob2z5GpdUmN89V3rNGNB+TBLKGwEEi8ttGhb908OIHq7He
3bd6fbnBmRHBpywqA+Ht5baW1dNrdc3OC43GY5j2oz4+mbGFvhrDEuS4BHsofvVRuopjrrWDc5j7
wo52js/1IQW3Y4wuqlYSH3A3V2FKGbTbJ2V+7q20ZlKtu3wahl58vL/W64/5sq8UnaUWK+j95cds
lCayUs1MaTPrhqdqytYgqiv9bRpVzk7EcGNBREBQsahvg8tsY1QGsal9rTspY6/n35Joe6iBh8L7
67llBIcM+kQAxOWWf/7HK458DwPhY9bjohjwXnEU3Rd2tf5938r11aagKAdo4IkBxe3NFQBgaUxQ
1OxcCit9rxax81WxmN7ux4mmPXh6vO4cyVsGAU+l9J7Ma7e8ALO189mYlpyQwcqeoYlqj4wfMB+Z
Gt6fKmdpHu4v8MY24h6l+j+ZOmzuzbGIF/iIsdIXZ0tU7UmfhuRBT7VpZxtvWqH4QZlbtjpuyyyZ
OmsGDcr5WbijCOS424Qe/jb/vrOYKyT8pe2ELhoKwsDv5H+Xp2JgKrvZGIApDJmsWnRlijE6eUjT
jZ+Fplb/KMBmylPf1NnDHKEwdG5Y9/qQrUqTkG33sXGkGyFdn6fOdJoP5bAwnMUnZK352bbd2sck
jxMvlGbEkWnTU0HgPXq/Rs75SJOamJj0NzRoSuld25oB/FgosXUeN9V3NerpyI3taLU/RdbEuxfr
o2yaXQtneYgNnbEF2prMjIgd1iT5SKuOnf+Mq0hkfjyYmlL6Y6no3RMcZyf5CuMGSkxWju4SZrKZ
45NlUQ0+WI0qBj+Lml79K9LjZTm2+oRcdVKmTgEbzSznIM8q8WH0NAYYZroyGCKA10ZinkW16SQU
nOZB93VLxNriJ0U7peeqdhr3H8RRjfEwJ1qrPXtzvFpBJ+yxOkylkXRvFnS41TAv6lL9wGRgAzI+
U+Cmp6RSPWZu42Odw8j8ZYZEKlZpfEZ+tGb2POcbHRdRxYk/9eMyD36XDWX8FizVUJ8tdS3GQHj6
kgcTwho/vbIvh3f5KFzdn2a1toK+asU/s0Oh51FblaX80LrusBwpIirloyLUCe2WbLZmSCnImh3m
fF4ZrQhrHJ9rRl31plFKZzgpiq3oZ/Koqfy0xNSNHqI2souHds2t6TAt5So+zagq6c8QERErK7o8
137Ua+9MqS8gdy1vsdIuJ0SAvfaXQs3R/tuoGUkYMH6xqo4I8KaVbzGcuTii/KIkie/NOOvYHx1t
mN4yPRxeHRrKWvKeQD5uwDZ4bBOYJ5advdf6xVAZp2f3deV3y9Ix3wJ+cH+YOq1z3mRLy2yzoYmF
fgBuyaf3hVXH3j/6qsTeh6ZhdNUHzxjpLFKd0chtfy2VrjzniFo4v7rE7pHCdI2+/d0qVm0schjq
nGmBMDSl/tQ7aNXngSv6aX6s+8HoHousX7TntsqrOiwUel8RyRiyKHlArCLWvyJkreu/p9nInLd2
F6vGWaDyOXyZdfDpExM/i+iUFLM2fV8gSPYPBbXrlLvGHJHsCNfDFQ9ZbMxJwPD1ItMZ5pxwmRBe
zmqKaXpbz/8BRqPZsCFO6j7VSuQy5Eg4VfJBkcj4qewgeh4T2AVZEHuTQZo3LVp2qud+/NoKra2P
PYL7MPBXZWx9NfLwStEq+CpjV3c5gzAGo/ormgGvfGHOjvLA2M3+w2pXg5P7ZrG6DDfUacTx3q11
V7kfq0G34vdqM+la5nvVpDJSs11dG/CzzSeC9nSsrLfqSPn3XNvJpH8taVdeDno9ep5vDoX8P/UI
ohy0NEv6x5k+o/QkzN5iHijdvG44GqnzP6Sd15LcxpKGnwgR8OYW3T3oMRyaGVIUbxCkDLwHCubp
9yvq7B42GjGI1oakC4VMdhXKZGX+xjtRIAzLl5p0E2Pazki+1dUAY+pgDV1v3EHcjX9QOSiT06J1
WXhetGWoT6j3TONXBQHN9IQdj2mBbmsHsz8UsRiLkzboSGJ4vIJx5wRblb439UYxYp92Y9QcRdzY
qW/kbj/+wLNKn+71IsuNg+nAtU4OpdBb7ZgkSaWdxjAKy7sET/H2ixg8Lf/uzmoyHcQSe+Hig1Zw
/tKKdijQbincMUGtoNcOwujuLX0El+Q2s3syrK75YKRkGYeyt5voWNkQyY5pFkfdYc7GrvmIXGby
SB1wzE56Fg/iocjtNHkK5xarsEVxshRgmDf0HxHbUijSFaVQ3vVKGH2Thdw4QYF7bJcDF2PY/Z0q
afg6aG0yPSzlEGKFy/0iyvzoJEWMWaDrCrf1IzrmPULg80SO7w8i6VH65SxL1XdakqPAAb8k6p7t
WU/Uz21YTyyAUPrPHm08eJWSfzdtROlrOCHZH5hZfbmvvNmoXtyossYfUzPY/bHELreb/L6LGyzW
hY1EResVtnEoB7RcE7+zF5xzDm1j5NJ0I+nSp3QJp1rx1bqVx7eOBW16AJ6bfUjyNsF6pynzH9WY
iSjzS+ha7TFx+jq9X6ya39aJohbYuE+NrT02oRIP94uZ28xi3bVwcVi2Ye/6ONfq7oO66JX24GVF
9eoB7hIPMVYIJSawS/xQNJOqnFNm1brD0bax/TElzDErDe1r55kZrit13tKMNuMhgR5CxHcZl67y
nESsCKTs1clT3rlma+kPTdOLCF9X5NJ+pFmYLs/zpIuOG6vR2+48pbNUOJ8Eye7H0PbC9n3vhfon
HOEpHpWL2f/mClP7IyzDDNdobqbw4ObT+NRFQ/GVHCL+UIvBLPwWcaPmrCSq/dVSdfGlKctpgoNo
LeZTXKBz/0D3UOBzC4Px77RZrL9wjiElNNOhyc7lLJhDv447lQKBZ01G/5w55jR/aTWROgHgusi9
c4slYhcZ8WI7TBPe0p9yazaSR7fXkhkTP+7j4v0Ib85+B+JQZH/moqMn4Ved0RZfNPgTGJza7exg
pByVNnRudtxSBDXgzuJTrMZu72d9uJio2kBnXz408m++5FWa2Y2v5LU5xKxbkvU7r2zxZ1LdIfqj
tEOrPBQCGD3eTWmvvFMao/+gdVTpHxQnaWAR4j2NGFAT6QOZRVmqR2MZrB/K1Cdl56dJav1hhtJi
V3iYfXxSQnw1fcsGL/luCOOk049Wktp/a2OqvbKflPBLKdoiOc0adLy/Mx5g0AWBe9/abyUTRHwQ
gqKs2khVistMkAxC5UKcy7POrXisLcU+0EkCNJcb9nEn7eR/dVkjugy1yqE1vJ9nCoDluWDy3k1x
Xn5T3XGv8n/9ROYFjuMt0D/ecNRJLwekVFNaT7Mozglkm/vCGmiIaIv1aXbL5kti9+oxnTLz461D
o/fKw/ynwS1kqNX7px7UVjhpWZ5bbcLYt9OHUKZ86p69xdbrFKQ6jX6kCnj4rOI0IlH1ojLjM4pb
+TeRR23n1+rkqkcEdpV/8RRGlVV6CGJTYa85a7rRN8Yyh/HZLQTQq8Q2oteKnHo+1MCv9tDXV0OT
sFTgyojEU9S+Qo6WS03aq9XVecJz/Rgpbv6DXWn4A17TL29/ravHI6uD2h08dVs+89dLJKtN+jXw
cc5DyC1pKmp2QCHqS2ugT28aN3M0bHCbkAzgaUqOP39drki7Ttpp9HTC4VJ3iKelO5v6aPu5BR72
7ZFdTSIlIZaF1AgGKH2lXKrOXRrxT4EYZLNz4nViv2LHmjxUc97/dXMo0kNQejDwoR6sl7wH48gZ
FkL1HisiG9zEH3L465hbjTuVn41RyZohEHO0M2jLr16rylQJRB967ayZoeqjaJ4dE0l6Elbi3b09
Knd9RqHnCF2MMj1pN5WMVf9f0yYnQmlRPw+zqbX34Ij176XaoXiiR1H6xYj18GMcMdBTvlTJbX5a
0viH6D/dRynCgj5Ybe9Ci/rEiIke8fq94wnucCXZe7CzqyoDUaR0gtTqQHBgrenMG6TGxdHQz2pO
M0Btq+GoZm67cySuNxn1UColWFuCGqVesgYRcyTWcOc0VIFLzb2v0PC/z83hryHPnTtz2LUiW68R
+C+yzcJiJBjatPLD/lLn6q3URm6vCM/AYKq7anHno2q0bRB7cbazHNfzJ6k2sj1PaxnzW8S9LkMl
0wBeaKb0Sm5gHXIQqfdD2+5pG1zPH4gDPhF1Xs4NcCKXUby2Sj1lst3zFNu/97H21BV25fN0/Dja
S3TrkBDVkicvBxWn4pXCVlIKFcHYxTiDLKjHYz+35KBVkqff395eV1/JpO0LaZbp41F/lW3EjMUL
bS29b+c2Ii1Kq+IgMQ+vsYitl1tjUYrkbGJLAfMDOHQ5gZY7FHZRm/n9HHvGQ8fF9ZyMjfI4Apze
mT65L3/NbCgVSygw5y21FoqRq9I0JO4xKz0lv296FH5PIkt0+0fShFQ0Fj10PiDTmKnv0arP0ieU
lPJPal8LsVNOvp5bKS1Ee0CeItjyrJblIvFlkbYU90ZXxycYrcMXrQcdg5FMfJvLEN1aQALUrSEI
yN4iL+3LueWJBtA8jsr7ehHR3dTZ1tGZEnvnMNbXuZwMIw0Z4Gag2M7oLsOE/ARbL/Tivhp5qB7L
ipP5iD+fSA8UWtzX3iu18J6SBf7e1dhO85ML13V5H+ZzalJ5iBb1vMyu/Vkb4z7iuyBYcuwhdyXH
UA/T6aFvO7f5EirpqELFijIvQ73YyafX0qmd5mQ101yd60ntp9fFHJrxVatdSzx5S+eFJ7OtnN/f
XrOXm94BPcBIAT1CXeEGADB4OWDk3FMai1YRWNgynAC+2zGbJJufprRfyPey2/ijMiDKB5AUgOGC
AwaKfBlQ6Y1SD82lCppBy58nA0aElaPAW3rdbbSqf0IBL+coAypDv1a/DDXq7HxrSatgsJP4ZM+u
RfmhsvDNFWm5wyS43Av/icVpBsREcn7XhLQmakXkFkkVLC6vr9keklNvYRTco8t2fPuT7YVa39mK
stBZz5jBpXQOpT5OvjPqNQoW6m0N1P+MCpEFBDOo2wNsupzBaeK6qOy2CjKLRHKw8odMoyKHqJ/m
Z5kz75xql/fc/4ajc4SjI5JE3moxmh2FXMQWqyDt0+Ux7TDMQ/Ct24FBrtDo12FWh+ewuMjUR3yr
yWt5Oo1p+N3lAXdcTAq7ORrXIPANb/QjO50fPFH238Yid3fGuvUVJUSbOhi3OzDay6mdM2DupjWx
YJZkeJ/PmMrNiirOrantwY63QknwObesvGvXGAK0CMClhJnUYEs/4B/dBlqLa5mY3L1k9vo0wS+B
d4AH9Jg8Ys2vaKiYj4hB5IC2KW7Ubpihk9E9KCoOeWpY/3n7RoD4SwYmMa1XZ5fXo8ls10URKMLS
j2oya2e1hP9Ptzg+vR1qa2X+Gmq1ZCiFOaFdxVI+ZqBtNOPqVBxFJ3J75xzZmkFQERb2VVTSQRRe
LgtHaz29cKMiwDo7eqW23P7dF0V/pyvd9KilYu/GkxfafxOJf/aCRfVMunyB1F2f/4uSUj9SmMM6
V6ujguvcPWTK9kPnqdFfKCYt741BiIc66a0dHM3mlAK8R4CE5QeO4XKkk5Gk06CwKuFTOU8G7LLi
bhoJ9C8+nStlEoCaANnxVmfYUipWbAF/CuYYmJzphNg69el89/YCuUwc/plHeH4oj4JkZECr7dzW
FXqmhUMUepJHo7Ps15md/0mjIYeSX6c9FrU77JHVt+ZQFtO4vOlJU2K4nEPDmi2Mue080BQciVCy
QM4CRbrXt8e2dX6gjgDgSVKhr9xQ8sxMDQQDcyRjRffdGvMp/x5H+H58WGw72SNdb+0A6G0IRwK5
IAlbXW/sALVJYjcPRlvPP1udkp8zz2rvwrDqftOLVA/eHt3GDsDpHPV8qRnLk3+147RiAFQcpTmK
MLlavDTFXNW/KamXIhGWU8n1C6Es5n0nljL+TtG83rtkNz4imCuUaiVgj9WzOltIiCjzzQM8Qne2
H9S0q59NEs+dYW5F0YjDSmEvAJu7XCpRpmRmklKYRqj/u4kR9J0wlJvt2eB3SUYfNAauG1KvyyBG
BmzOqnRO5BqA5cEIXf0B1bKw2tnTGyuSOEShoIA+4NrGoTJQLIzB9NK67vLDpM/6Iy8gz++SJrt/
e3lszpvEPoH2A7C9TuzQjFOcuBuLIHIMXFrSqkJroImiKjr/i0DQpjiEf1bvVh9omsvaNVN2GRJA
4UmJyuhdFStip0iyNRwQvGTepAOIGqxOXRLYfMa/iVMXd4oDLcf6rjSc22DqP09DSriwP6hQUx5c
swqgfnaloXKrJKKIn60I6zmcbsax26k+bpwVpE4IuqFIAwzUWu3dBmdILVXUMmgKozsWqtmIYwLH
MD5EU81LZjaRn95J3LZmkGox7FEAvQxuNYNm17i0YskeO0VXsQxOxlOWZObOfbIZhQcoCRtITH19
L08WoBYHVbhAFTQFFd6k/lhqe7juFSznnw9FwZ16haxL87S+3LCLkVXjEPVl0DrD0+wU80FBG6Iq
xxc96l+VvnschPlQQZFcZlAGrZF6O59wc6Dcm6x8YAd0hS5/QdpNnVEgQxUYRtGfxMI7o4+VPamk
rQOD9FdWKfCKAn5wGaVY3AGkS14GACbHu3qou+e6QSAfRvdtxc5/ppStJUF2P5/Vq31s6VMKnb0t
g3SsbX9obcefKFzsrMLNAYHPlRQDbsm1xifokzmdERgImi5zrUNshEn/XEXzED4qs1X+dfvZZFLa
AtMn69Tu6lyfMzVDuhQ4CaDT3q9F0j7VpTHvXFGbY/pvlHWmRlmm7jQ6JQHMZ3G3aPp0yq0JmvYw
7d258k5dpb2SiCw1g2GyoqNxuR6wZEdL08yrQKcF9FwkTT/5lROGfleHrl+huvHCttjT/t6KCpQU
ARZPihmt13o+G9mSZEoZAN0pslM/9Wn3Wol8+WIvhfdtptTX+tOgas2/OPV5lcHpp36GkNJqkxEm
U/hofL8UAEWC64DwB8vp90xGtzYzvGCIa1I4AKL95bRS+V76ycFBtG0gBOdZ1J3wphx21v7mqcVx
YfBokdBcdbWbMezKFMcQVQAXT/swwK44hQUwm8br7FeliObDlIzqfV4r4+9mTK2iWsSMUFW/Jz6z
+UF/+SHrZRSrDZZkFLOKWXyNItSVFE/5lCntbz2wIn9Kpi+3b0TZQIezQpYFlfxygjkMBOovbESz
bmLgZarwwePsGY1tfUZgrqgEYaQgc5/LKGESN3atsU4REpqwF81+R3Qw+Re7/dcgqzUpmyd2WkZV
YOlJeBrNuTtoPKPOraM1tz81wSEjwsKYaNKvIdbY4CWJTac3MGzF+0z5J/MNqrE7h+SGojaiCr+E
kavll45QhPJZreXsMjGM37XFPpSu/gLh8JujdqdGiZ76bngfT70f6v1zbozHUvm7svfe1VunKCQq
eZmTfZHoXf4KW5l1W9Eq8pN5DB9TT1T3msjqhwF3pZ15lct7fYrK+jF9Kanes2YjqkNlKfSriiA3
+r9VQyh+qop7rZy+pGCjd3b9ZjDqIkiY0dBBXuZyXJo9uWXcxiWk5aYDxTdVSnM/Kg4yniJNdHFO
M/KynaR8azIl+pq8mNcoffXLoE4r3L6tZ1n3WUCk4Q0On2qOTtGojjv7YWvTydsc+ohKn2otDhD3
uV6bIHCCYqo7TDiXamgPllOO8d3bZ8jmmGhvk22BikNm/nJMs42Ham6lZTCRM3zszNE45X1VHWZj
bne+2eaYaN7ACJT2ZeuDOkT2Iqa5XQY9Aqi+UUbKnbXk1k7NbGtA3G1c6HDoqfSvXgFtjITKpHdl
kAkSZjEBTU3E0J66Qll2stXtUMjz0/KlNnFlplPNfV4tdYmbTVOaftRg/3aIRDOC7ZtMhKXf/lQb
88ekydILHS9ps3T5qdSsiWPDHcrAzELO/FmfD+CXlp0n7sageBHSx4PkQ5t0fTxq4zI6Lu4WSDfb
XuJbw1jV991QGfpBbadsbyPLH706NWgmoF9GmZgiwdrpcaLxWiDKlgZLFuVgCjvhRn4Mqbs+2E1o
5M9V7dn5uckcuz0bYex2Oztta7xUKThEoGlLLavLWY0s3JhT3UgDtZiHD307T/eJ4rhnnczr9vua
h8DPSoWEWazFRUttUnQFGGPQWFoR3zelVf3G2RHv0bQ2hoRlhIGcEhgIwPerG3u0usJwMi0P+hmf
SYfKe+C2AFPTCGDpzWuSULx+2Wo6NerVOZxrs50Dqc2DSbcYkZiKcwUfbecbbax8IGBSvlTqNAEX
vPxGhW5X5tQSJc3r4kAf1Trg1rRHIt2OQsYKTZB9thZ4NIeplVLmRMHF6A8sVIuDlYXO32/P2NbH
gcnGBeLxeuIiuRxLOtjwrhSqtGHhpS8IzbuGn+vtcJ8rc7ST6cvZX20ukjZyQ+KgPL2G0M3kc8M4
onEgrK5+isuWN27Fl7xrPBGeeo2nITi18jaG/c9HL4JaKhczeTmd1lXiPyIVpHpJRuMnT8dDl9bp
oUTuG47CNB7fns2t9h2gPfnFaErSuJCJwi9pVmOUZSegpPPI0H4oWoyLQ21/F2X71R0Lx1/o4T1r
B3PnktlYKpRnMQpkVjn89dVHhDqUpMM8UZ4rhXO3QEg52Ubr3J5RoZ8KnhSkJUJv61qwFw/UqkWb
B4mzZL66wCcZveU+GSmgwZ76F3sZHxP0M+nWsWrWRWFncIQUZMwCYMrVB6ewYQwUlNqm09vfbGvy
WJM/fSo8GpCre2zEaMQ1cUSmxRkNPp491T0+C/3tZwbyzf+NsqpSKCryXh4Sb4FaV8bZDcPs0bCz
cU8yZWOHyVrZT48eQEyr86+IuxppHmT/+pq3dNbNtZ/A79hZ5RtnhjzJ/y/KasaEPfHTtZwzYwjF
wU4q+5BOsEEgNu6J4l1/HI4KaiC0iOm6U7m/3E8IdyfS38DA6Xqich81zpfSmNw/bl0CPI3IbrFQ
IKUBJ30ZpRZ9HM1jpwdRwRJIF6M7JSnyd29H2Tgc6POhFa3JtqIsRVyGAUEPFU1J8DRAPLBUZuha
5d3ct72fqHWQ6ek7x8zOnV0EuB4d3g4uD57LsxdkEmVvlN5olF2p3ClRXOFEhj15rriw1rLeyL4Y
aPxBNizM8iEsssjaWSYb305aRFHU5I60Ke9cDlc3B55fESER4O7PRZFNp2KJ+50E8ec9eDkyalYI
yzEwYJxXa9710mjw9KQJvCbFbMmTWdkhjwYEzOKoKOMjoKq8hVLh2WnQ4wfdHo1sCCGNjUae+mMd
KbOvxlOOcEGuGco5FlWm+mavZ+3ZHNEAOOG313l+4mSifUwTtfmeVHP1t9BmxHsjZeK/L0wt7Hzy
33Y+xG0JG6ygdJEdIFvlHeSJtM1OXWVkf9QWpMsd+q92fbFCBQfpSVteghvWFcOB1G2gfEeph24d
HB609qJ7pbF6/B37PoqOGT5LI2o8Y/K+l2KWh3FcltcwA2x2JC2IMFnSxhzqk1Fm/bFrhsHwKUFG
2mMoKgflucLozZ0VeX2KyB9Nh5hsAAvntSmLqVRGEoUeFdVZdR67GDpkKUR8p2rDbRhVmQEQiuVB
BiBhvuvSn9XjB1YiExo4RlMf8wEN2lYU7c79eL3eZRR6FXShpZzkar3nyNrXU6tUgZ33dYAgbv8c
h/D33t7Im1EA+vHMA0zMjXK5qzwheMwlLuzJqPCeZsSY7kAqhDs6ipsfRwpvAYgmk1mPxUhr1WsX
xlJmVCwrBEBh4pWLX1Dj2zkmNhcvbEsOeJ47V2q6OXIbzbBUNUoKeftOTKr2AkVsOEXWOAcYtBgH
REXKnVRUfovVoSHhHbJ7xb0CDeFyFuuimXUQEXUgxkl/sbmcz11XRc/IS3l+pCrd3VDRg/QcxTq/
/f02CsQS7scR7AANQk1NfuBfU0TP6WCdUonTwzyvz1kHz/tA+5taytg33VfTCq3fi5gdcx6Fiu/M
nIepfZoWtXEOHS0I+/T2L7q+GvhB0PmBGJDYUR+//EE95L8J5ksF8mrCZ7rwQmzjtLL/TKEsvxvr
fPr2/wu4SldVLQ51pPGqQHWyjwPs1vdROIpPqpXNz1G4Z8O4OTwJfURKQAL515e7HlptOzC8OCv7
T2Bsh4+mWtqvQh1OYT4OO993a3/q5JEIZ/DeoM12OZvaYsZlGXOsuaIKf+uASkFAT8ROxrK1P0mK
qOmijcD1ulq/sNQMNwQ3HWh0CU/JlCkvSEBApp+U6OvtX0tyP0j4UBm8EogNk9oEU+kSCuD2n17r
lmclVj2fCXcDd4qKHQjk1tDo5Ul1UKkSuu4HeQ2+Ok3UVEFd2Pm7OnT0Q5lXxklTU2snd9haGhJb
Q/GUpAwFmctvpSShUCyX2ntMV2MAY7l4UzDgtzv5tSec6EGtFC/dua23Fgj1aNIVaYCGvOFl0DhU
9KwvaO8Vhug6vy2ctn4cVXUuX2//cCQZHKnwttnWq22mFPM4D1lRIykYFofMjqJXK1bzI648+knR
8ttUSP65ZeHnc527P5tsq4MtXZYmFDobraWWeijoEjWHUrOrYwEU8WGexbznbHD9/bjNWZfQGnDh
sdeY3Hheptkr5dIs+84PG2/2MfX9Y7DnzwN2mzsJy1Y05Pk5uGHMuWhRXX44RGXjHs3GJhCLXqYH
p52sIyJXzp+Wkrmfp1SxP7z9Aa93AqtDNixBqcBNWsus1GFVM5NpGxidYp7MTu0+dfXYHmMs0j+/
HWprbFhBotzo0naGTXk5NtvoTI5kqw5q0FEvYT71GRYVqln5OjfiPbT4do/ieL0PXMpadBRkoVOD
LnIZsmkXR00aPp6tZMnJmszsuEzLbZqHclEShf1Nd41SP0ngZRQyeRx406kOIui+IlDGaf5eNIq7
HEPDSHc+2NaQ5CsfIKes9a+3dmnB2hd0P4O4DJ1DiIrosUWn/uY8E6jXL1FW+8yxY9GmStUERt/H
mLEkhiTx7lGhr9MyouBRzCeC+kc5/HLiJvzg2maaWO1wQO8hgWu/DVpinkarrT7OitaOgH7C6ebD
kajYRdAL1YBAWKszKx6xW1fysgngrTUIOQrLHg4Wcm/D8e0Fv7W3fg20OvorIzIysy+aoOjD/KHC
aeE0JJX44vWmu5OxX+eajIkXARkWct4IT13OpDNkeEUKuw4s1AeLU5XV2mHSOvNYagq9GdMd3Lsh
N7PAEcWyk41sfkVJGpJ9LokBvoxtC9DERpQ2yGVY94Wh/hXV+MtMcx80bXqXRLdpNv2z3aSt+v/G
W11uw+B4S9IQz4abdzTdZPYzPdxjA27uM8m5QuwCZuX6ZkMNiD8cPp4QLSK+LYoXQ2Rod7cvEVAM
fDCwUtKc6nLunGRBRBF2dFCWQ3SmW8hRhVvxS0v17eXtUFsD+jXU6pQaFKOaC5slgoJRah0MkBvD
oWjM8PVfxIEuTzZMhgU69XJImtU64JiGJsh5mP8OwDKT9iHhLiNu6zoh9YB7DeiW1uDqqlQGpC4K
kyNKrZr5D2WYc2p3uUudxW6cQGlnY++42trPZBR0mSBSovu/Oq4izR5zobMkALLHZ6NsrTMmk9Oj
3unWp7cncWNwdNxRPuOcl1Xj1eCcJDTgi0xtUJl1j/s4HnBP9aAt6ZE+c/9HU4X97b1W6cZm6CBW
HZQv17jOAWFoekTg9opisr+XqF1FvmsqZbxzVG2UKEmnQOzJnFGyGtdnlTpwEplTGSjZ4H3Sajs5
tW7SPJpqEz6BNXC/ZF2T3pmT7QbA7rwv1qwkzs6v2PiWlAJ4G1Ph4B21ftxEhjGDbwV2aeOh6ccY
Bt7NIkJ7Rwmd6ebXBgP+b6w1xb0M7dSpEo2ZHQ3lMHsoXKGBVqFyhEfw2+tmc1g/OycSdQzY/HLz
GWXROVncVcGcUw9trb6716Mk/BzGdbozqo3zBKaHbGNzPpKSr65RA5nqfEln2IUJPDXdCatPU+3F
N3cbkIv4JcrqcknwiUboaJB0ydRGqaKavpaKcHe22+ZYJPUVdydgq2urL1TXMsPMGIvliNFvXAw3
BmeXtLy18i3UZamRy+cEi//y66DFS/NEZ9GZYnidLaX9qNPcpfcQ+4M9PjTteDdqWINrtnJYjLbf
uag3Rkl4sEqk+SDT15dN2xUtxrOsQyUXSefDyvaOZj7Uze2PGDI6yBbyTYHa8+qcHKVzlYsqQAD+
Kw48d2lOeae6PshxA+W6/HaGE4opPGFg7zOnpPuX0zrC8iY3d0tw21r2fUo99RPew87x7a21NXu/
Rll9PDQSnba1wzKIRYjH7FiLQ1+0f98eBAYVYo9UduizrjbVkE9I3EVOGehNqD+VqrBPLIb89uye
lMPhsAdcj4vUKkpTjCLNS456DSTKo8j7+MkaJnsn4ZDn+GX9EzgXjS75+KKYvNbWCJfFTigogq2H
KPEjS1PxVdNz75vAabv95FSG0h7SJXMfyWxHL3h7IjcuUB6atKFMOha8OldrIjSFY41pQQnbMx7L
BV2AupyedX34irV2vhNsa2k4VDaBiNPdo2Z2uQAdLAmB5oFKTYqsfiwi23woOw2b0bfHtHG4U70m
tSIvoJK6bnbBnBJ1LOBza2U8fxtbxTw0KtIssZp4t7+RKBvx6cDHIX60Bl55nhgwlmCxI/RdfIP+
oyHshATk7QNCwUnKUjAqXi6X86YgMlikucE67HXlKRxbC71OYTwXg3ub3sbPRwMpKVYlgKOprKwN
KtGYpIxoEMpsquKID+xyXLLdDFGWMNZLnq8Dy4tUCqexVYkjDjH8iEOvhGTmjsfJS1APdPy6C9/b
TvsXr+oUzQP6Xt6c3w5loNDHEpBKzbJ2tJpLD4auFtd8sRp7kgMSb/o3ZYiKnT29tdJ/jSL/+S+N
hWhR4iVvGWA+WYhSNomZPJppEe1U7zfnkfQQdQZ5PK2lWMpmBhhQQ/GP0a0FXqDOrT/mdXSXxMP0
wUSf9NmmY/OQe4K80bSHPTPfjbNLlvOprjOjCJut8qjeHrQ5jiFwTVnivasiLT0JVVE/zu1ovysT
LNhdp3IC/mMvun2Xg0mhsA2dFd+4dQkwRgs37hTgqb3ntM86pLGvhTZZ3yqo17efW5yOIJilFy4g
39WVhpwqUoZKAmbUs9VTMujVs5rq9ue3d/nGmrmIssr3uyjDij0DBLvUbfYYqU1knW2vbqO7fxGH
w5fzCkoXKK7LtYlnueiyhtEUo9X7BqSP1s/meN6rtWwcwzzNcF7A2J6ior7aaXWtVu5EoycY+uqU
z7V5csf0t7qpbkcNSbUXDi0QQ8BG1gxxTV80FgOBkrj0HuOueR8ixLeTYG+NBqU0aUGJuxPH/eWs
uaQBybBAWTVUtlJfD+9tTGmOxZDOf779feRqWh2OcJrhT8siMI+/1fepxCz0qtOI1IhDOMA2OhiV
apyyoe+HQ665pQ/EvZ7u3w67tfyozUocI3r6ADEuB4jW0cBZkkj1h8n2XSxwjiYSA4fbo0CZkvI4
vB+uZMzyBeFRxQG9bqEhfmgMfbxLnN0MYGss3GXgaXUkyylFXI4lH8CmGEgeBS56DIinDtWH0Yiy
72+PZeP0lcYi2GNz9BlUQy+j9HZe12A6iOLl4kmZe9U6WZCDv0bZUB2iuHE/K1aUHawYiU/fbdBi
fvsHbKxJCtuYSQEBA2e7Pn2VdtF4kQNoXxa4BsUABw7ZjulxboZx57TdmNGLUKs8sbK81EDRuAzg
/jlHt3W+G9zg/yoIGCWd60yet5cTOhRmnfd0i4JEzxuw7N13oUb27a87DgnKUiCVdIqWq7VRa51e
jBF3ZqnGAJVGbguNLP90+6fRZLUSWDejWTdxjMJAnSNlvro8KpGVTVAdFlbe456qjJ/fjrX1bf7h
nbOpIO2tnimJ0ZjdiE0u7ImGviLq576iRvXLv4hCE92S8JBr/8tGmdsaMAaLbUTQ19fMBkX4WV1+
vB1mY1MB/OP1DQQQ8o6xGozam1OdIrPNR+nnD8sc20PjI74NYdVEYqjzCzUe5qM3dE1zyuJ4eBRD
OKJO/fbP2JpTTkK6Hvjfgixfr5KuXuJqDItgmaIf2ARoz66WFDvvy62x0jGV9heghVmOl+sdX3bw
jQYXlzeg011Owj1EjvhiWf1HTIOejFS8E72OLrC27KCUt04ObjI2GuMDdbPKNUZI1EIrCrZzbTlH
nmPqKeorMOBNlu/shM1B/gR803MBF70aJAT/pdZs+Fih1f/Z5NOx6pz2zvHCr4uz3CnJhHKM8Tuq
sTu7YiM1/dmToGHA+/bKaKpHQrXBkaYIwrJrsL+zouV3o9G7F7dVWucl7tXUvksg6bQnignznvHI
5gxzjYKCpt5yJSqGGIiSxJlXBLBLsBBCHgLJZi0XaL8nQt85ODde8UwsCE/Z2yI5WR2ciVlljWOQ
C2uJah1ttTSQOm+Egd45T3tsPK296vTW/pDbQxYOeGqv4Rp4W+lLjrZgMFVSrmFWLHEsQtXod0a2
GYfHGgqC8kJfa7NBQRuUWXGLQGhe+VLYYjm4YBVvr9E6YMB4AfHKlsqMlxvRHGqD4QD2rRLoexjE
1E9ROmk7O2FrLHLPkQxzX5OtrqIsXVzpPUuiQtj3mCd1FLhm5nx6++TaWni/RpG/4penZ2Z3tNmF
UQRe56V/VjXiE54XRd/ycFRvfxdhbSYtfDCQczDtvgxlFcpQU8fl4wyddxybOjouAHZvf68glMk2
NmiCQD+TA/5lQGro5lVpMW10dLM/EfIKfbtyjb/enratLUQnA6Y/f1KNW30cqh7xwuVaBABnvkGw
/KSJzjvkrSL8dNpDQmyk+AyJUpglk6or1Q4YAaqLVWIRzKJ7jt06fKcU9vyRC9F+gSkAyMO4zZz2
Z2GHBY4TmLSbpIK/WuLFWDuK7VAxpaPVYEmbW0jea8tBIo539uzW6KReJPUAOcp1xyPWMtFEis7l
kgzDS6K1Ze73GGucunAJf+sRvz6hJnLz7mIJglfweFoQGb7P5TJZUjHFo9OVZwff9vdGVjgY0jnt
rXuYKLya0YqkfikxspdRKCm16ozpwHlwjSl/1uuxXz44dphXOwnI1TYmEIgZtpU0XQKdcxlIEWDA
uyTPz5DoWniqZuz3iVf5GNnu3R5X55IrvcskGQIsLNnOaul3OHHjYe3ieBoOnuurpCV37WTot+4w
iqQ/2eZ4YyHDtybE0E0C797E2ZmlEz+UoxX+jnhod8B6z2oPmWbXx7e39PUUUpkivwH4CefMWE9h
PHSThYlFerbiuP3kKer4R9iMwz3sB28Ho32NJKb5DKxJiquRs/Jsv/xcpTUjO5u26VmbYPoakzU+
ilSf3wuMO39vK8M9qcrgPXpi7B7Lus/O+M0kHyJgSjuDvv6YHJUuhxhKOXzL9WNAFFYXWkXBoMei
f1D7rLpL0lTbiXK1xang8wqQlBIYe8AXLocr4skSfe0m51bVFSRCJvfT6In5ECXL8KOd1PkDwrjq
zbVbGZU+KlhxCoZsw8uoiFo71A5mLPCGuX0ZDHX61FJlvhU5RhTiSK9cNCP/h7Mz65HbWLLwLyLA
fXll7exWS9Zmyy+E77XNfd/56+fL1gAjkoUiamDBMGCoozMZmRnLiXM29RcJnk87NRCmqyBDOyRV
27kVRYudHdy8N8KKCNqE1DDWVteVDQM0Up1GdE0GK/tUa6Htu7kT6imQ92r4x9CBiD4+Du8ajIvC
EiYFhSOEW3Bh4qjL7YuyvoMBF93cWU2U6Lsj1UnvmkqtaR8lKsfzFW1lLTto0PzOh87q7b9G3az9
I/0U2T/JZVK3Lyp9f+mi8Yn1Q521XeLOfj+mbsetqKILM0Gc/VHu7Fiu3EGdcumLrzut/6YMzjC8
pJDzmZ7SJlJ0iv2or2+Pl7g98URwtEjEflIKXN9kpOP1LGuhdJEQZyoQ2ImSv5wqD4DcWnHz47Gx
TYIh4h4OmMiFIXZfp/jhoJUBqU0ME0lZnq25LV/m3K4ROG/6Vz315b8heDapGTv95bHl7Rk3gJ7Y
CnxOYMlAviw/pDkoZdyYiG0qUmqfTJSrLoBC82efcRolgkVeKBuAQFmH3kZiV6bSmJzxwJnbF5JE
NTkz3dRULuB+BUk2y+nQOTRTkHRPLpCcibYGZ5DzJ878coGZFvCzfSm4OpKJsELSS+oxhbt4jx59
4y/IXoCxFREYMkBMri3tRKMUmQZqU1coyu1PlIvKnFfWVs9t34IheryozYnHGJUEMdrB4C4zCUtj
lWDzK2EEv0qj8t8ZgmtXn5S3wZE+zlK945v3FoY+CrkMAYSGtaWt2pm7QkKh7Fqofn1qU9+8cjVX
Lz7ox/PjZW2eAkqfAIOgFKCRR+y1usj8AtrwrEU0PZliJf7QDJFhfB4S1f4rt/owPNSdFMxu3lrZ
Tu/1zhqpXzB7RWoIYHhtGMSymo06qr190ysHs+ae7ls7OYz2uEdFsTlwrJFnh9jZAb/PoMdqO8ch
pPXAUbBjqO+apKxdXxn8Ha+/tyD8ngyeNq+ogC2twDan23OQxFdmU8NTGkisRZPj05wUe2j97YLY
NObUyd0I/GjELk0N0jwjW4aucpmN/QkmeuVz6tR7EMftgoj+LaATXFPUJdcdoAzZt7m2Q/WStkny
n9Qmb3e0Mv4W1HR8n/VCTEGdIOg6aCm/j2X+kiTmxHmlDJE6T5PxNasDr+yiz3mu/FlN+VtTl0+f
L10AusTtz/W4mfyTI6q7TDUolzJs7avfjfMhNtTSSyGf3bk27mwiDgEwh0ABN1/r5NYA/0Lg/8pF
zq2vs53MN7DmiatIbbjzrNyxxLwBbRmRBXAtrpyiYzKLuWRFuaRTph0mvewOZmnKF9sCZ/X4c23v
QhIOPBAuXT4Zo2BL/8vrKR1MG/LaIujbQ8cQDNo5/7Vj6Yis4N506x1n57oV4w3ExArCvEtjqEOp
cgOg7NLQF/goR3382srFdHq8pLtWSNAZ+SX73GgBKeBoS2Z6lEvbmNNbBEcOitvxXpZ79xuBgCZ0
FKw0a8AJ3NBOTylZuTg580MuM7uU+irHj/5bVWaz11m9b00QogGx4j1Z7Vxoo3mHIqcC0+JgHZRB
qc+z4ZTntHyeS44UlJiNwAZiWyrFYnt/OcCNpudSBCzlYoe18RJVeYwyX/00u7GwIhIjCFOZRlkT
TDSRYydObLB9vTLcmlzvzv5c1TsZxPZJxM3ABzPUCliA7HO5ltCvRjsIE5XpJEFyKGdy1pxny8he
VX/MFUSAmTpzfdmKp51ztf1gBp0t4NAgIgR/8ypDggNJiuJah8QwDpyXDJIGtx0d2wvn8mnyP6Fp
JAawyJGY91oPukvj6FsdMomXuqa/r9itcVDsqX/6VAl4Cw7BDA/FpDXKA8inTB3bmS5ZkA6uFbWl
m2bTHiv79uzCpU86xqdCbQho5PKDlWE2w5AezozxhMOBBF89lq29VzvaJAwMgAO3EKrqTIuT+i2t
SKVkO006joxK6NqL7efmv3qHikNuF9GPep7tYxM6+R9p0e6p4mzdghuDOXWgpsRL5EdLy7I8MMTM
3MulCcb6mvXBTFiGjExWxk8jgsTlxFvFDQVPCBnS0lTq19YQMgp/aWxGYpnNNWyX/jhiR01THdCw
sM7il8kOLdrEfzx7BYOQI0onGOUf/ixt62oxw/0WmTxgiv93xNzUIVDb6u+nrQgWA8GPDn8H5CtL
K5YcW72fdwaUU6EJIxkihN/auNT3Wh93PhrgJoBVorQEWm0Vw6cOIutVFmiXvAnlE9Ov/bGepuwY
ge157pTxOgo0HkhrcXuIl2W5JKkrpkDWQ3gSrRCF30nrg+CQy9NeEXp1zn7aMZFXUFkRc3OrD5TU
XL0FYKqbNtnSQQlDHVHz0dy5BFfX708rDjMvlBllQk+xsb88JWUxz2MYY6XO4+6/zHVZySX2g74+
ypk6/dtnKJvfosk2sh3Dd5f3i+HVAQ94XsAEmeWthM3tS0op5GtLE3knL79nRcePRetFMOivlle0
TF+PyDDdcotkLm8z5xrW0vTXU17+vom/WlmtRbLQ12myrLoZejd/CAvb+RRDoVHtLGYVCP40w0we
8ZJwwDWxuDr4yK9PSXWLw/7VbIcvOStDB7ub3bGE7+/5RfEy0oYmwgUys1qUHaT+HLdZe2PiUR+P
4NHQulVRKN0bqL3ngkS33ITYooqxOrvgt1rNKpIWktMGIFUuwRtB268Yp9/CDgHpD7IfBuUJjSt9
uj5e450dNYBwASqg/QL8aXUBF3qf6FThulvTAk869DLQkLM1ZtAr162vGf9JsnQA4fXY6p0F44zM
TMAuRBt6zeRfmAq6yjwptzQOYjcxTP9iESGgQF3p8sFXqvjFlvSm3DF75ywAwdI0hd6tkERYJebz
WAfJkM6YVaUBFa3CiV6ycFY/P17dXTNgDEV7iU8qr8w4XV4mThTWN8Nv/M6dG2KSb2E0BXtcKHcN
ASKlgA9lNeWG5dUF8VOu95HJ2e6tyB0DqPGkfnxSdkEcOlpltJe49bkl1wKE9VSi5QOR5k1Ti9dR
srqrocz+5fGeraIdjDCeL24QTgHl+vXJTjpL9aupqW6j0SYvVtn8p6sq6s3In73YqTqXn5CZN8Jj
mqvFHrf+9gwAyiNBp7LBjAjv9HIbC0dtWqpO5Q3J1+ZzWaZorUnKgE53alnoExhBUzzZ9Xxfr8Br
CsgH0d06TzfMTLYGjfXqBYHIoaKY/7nMGH05lekw3XSrb4/0Ptv/PN7me0ulf0eIDJiN4eVVaFdL
bcRIiVrfFBrX9UUeJ5CjmU4YBuFDGqlulxf6tHMetqcdQAspDs+PKLms18rgqGIHcH/fpnis30qn
65TfcogJ0g+SA7+Vy5SYFF15iJ3698fL3R4QUbIF6yjcl8rV6oCARzFH5O6LW9D62YuPIhUdjPLJ
SSnxLanVCgFJISXJOpf+w3hgbU7DUNy6akwuklpVn4a22mvV3fl0YjyW58GC8AwRr6UVcMZ2Hqdp
cZPhC3sxs9z5F2XA/khamaODpmTl0/EJywLegL44KADOx9Kgrafg8lW1uNXBkMCN1kWXMArq4+NP
tIpbf24ewQkXCxw1PLRLKwymGHqbQCdemFNxKAKzc1UfyJ5W+HtlpLvewLiKQJhzy6zv5Vr2FY3B
GHZwMLqz3Q35TUvHvajh7oJo1TBnDKJ44+08qKECeKK4+THxUBDV87HX++HzUEfN+fHe3XUJvo8Y
c6cUty5VVbFhNYzEFDc1HObBzfxaPfflCPGCMhnWq+KX6nNV9J9fi6o2hUyIF8HqL7+WGhTEqYgx
3UYtsf40IOF2C9mKPmeOtafYde9rcT/iF4zU8cCtgiJUHhCukiccQ1X6E0xX5jEE0OU+3sJ7X4tp
AEb4ib6EAsJyQY0YFhn1oLzBm9p9i9Pa/NwHTuMFlbw3fX7PFLh4DhRHFQintjTVS61Z1SmmQlLu
Q9Ak3Wlqc+M4dXl4fbyqe3v3qynx/3/JacjN5oqWX3FztLgqjlS6zfhYEgjuPCf37IAA4UjxglIM
WX0jJVdmZVSC4mZm2nhOQsO81Dpsr49Xc2/jQEsANaKnIoqZy9UUFUDmqopRHMjL0n9lpjjXDwoD
Dv7LkKNq+P9wCQgHBZIGJ7fW9M2xPLR2bs043tSVRz1wwmusVpk7qUm6c4Dv7R8x4s/pQ9FbXK6M
yQ3IPBrudHZtPhZaNrt12VbHp/dPdEV5BkVZB67mpZW2aB3sVBzaVhoMVEy69jvkvWr/gYqOEuxY
u/PaC7F0MRhCyR4OiaW1ODZQns8d7lbfkq9xBv1moE7uFNhukkrNIdGDZMfdN/cgDVmmrwWITEw9
ris5kcTEBMRw+c3KJPmTGb+V5aGU5/Y4QJR+eryZd23RnuIdoVFFKXO5vF5XS6m2cXl7DomapLSr
y3OR13y1Joi1T7VkDTuX7sZLSCJIDAlPaRcIvMLSZJkaoe7TwLnJUzR9SKkMH1JEP357vLDNKSNQ
EO0c2okUQrCztCL5o57abYqVwggOat3qb0Ux5dfYqaada+OeKTHKzlwVGBOmK5amoqGQczuHuX4c
g8Kl+F2fS3G1t3EUPAddf6eKFKAARIo4z7yRS1Ny3qs5YrHBrcpS4+pLsvOmdlb6Wrem/GywKQr4
vPqip0Pbd72BWimHhTUZwS2ILcRcpep7nkx7Wogb9xNKHoSyQPFBt1K7W64nzVPfipreuqrG/JYp
ihf5g+0iXfK1l/wn+wPc6TSHaFCRK0O0TidkacwH75FrqHjcYsL7k9n6YerafuwfK/7akzND78Yo
CYgY+ifuaGlMV9pAaMvkt9iI1WMezo47a/keUPK9OP8LrEmY4b0imQUIIMq/q8eEOeahcMC33my1
9Xs3zbumPIRdlOnX1LCbwmvhLxlfAPimx7rkdXPzIQrfqlBpjR0c+eZbimSXCwvxZLDCXF7LFRuz
0KOxbbZ3yh2EsH1HvoL7M37YcT1+aCCOmXaetq1FLmWqtiJiFEymq5eglC2/zas2vUWtWf/RWIr/
yvxvlnh2l1jZEfhMpOyY3FxekBUx1ynKjw50cetpWKdtbaMu9fRWM0HtZlGmHOxR3xsU3Nwo0Ccz
gw6aC7wtSKeVp4YNTjz6Rn8bJroxRCqdCylHfShmY4+S+P01WXoQOTu8UmRhIi1ar8hOOQ1BU7W3
sAvGD7oyoeNThU2ARTl+dVIEAG3F6FwNNdFLqeb5K3mb9dcQGJYb+Xr05HAFHk0tDQZtiK7AV24m
dBnmAEBaZfUtz9v6BzhC1a2dNtlx1u13JIcGnPEeRqgAoJbOKjeKP49O0Ny6Xu/C02hqEuJP0Bk8
G+yJNJrcTBDa0n9fh5SzHyGMGjbtzZaU9mNWGOl50prkB6K56vHxi7ddEi088FVUA1kY3eTlkhgL
GNJB6vNbEUOW7JqzZHxuVHn8+tjM1jeJXMET0EK2EFFZA4untNII9GbMtKZ+IIKBo74jw41myIEf
m9qcb0oDrEQQMoMvJnFfrmia7Yo5yGK+VcFQuWHZB24Sa8mRZmWN5nzx47G5zcpAi4Hm5d2jcwJS
bRULNXoFiMvRulsyo2uclq0CwyW0OzzuexDiO6YI8BjpELc2hOAr96u6QLYnY+pvRRdMR4uVvnWZ
Ur0Upf900UigoekfU4knDSDZXW5i2OQmZHixeusyGAmgdyuZwjKzncBE/MKLW4S+FoNQ9NBMkIsb
aMZslk5ZKalKNtgG53DwLcRQk+ivXkd6zMhL9TWruFF3Tpf4IhurFOJoKgtapnVuo42aI03OqN7k
XvNPdVjXp7m1o7NTpcObMrf9i5Xr2Vttpv7f8HrsFSw2J44CD8g4wU5OR09et3v1oowZunCmm1Sb
8hFC/xGSwebpBA4r5B/wyoKDwmdWOT2ITDtNFE5Bk4/5cerNf42mUo+DqezV5NbrITwiURQ0+FCS
C5Dt0lV8BvvTZGxkj8kc6ePAOfdKTd9r4a1d5d0KlUVohQSz0PrBGQlrMyeyZ8+X7VLAW7/W+vCb
CrzBbUPjT1DM58fnen2NCINE5xRrCZp5T1eHDUmGeLKg3vfSzBzdwArN4zSGlqtr6fcmD788tnZn
E8XQhUr+hoLXhnKwrozStJJq9DpG+496LfmHNmqrnatRfIpfPZ9wB3ofGvEUaLmM1/1xSUTUwO8G
L0jy4m+jUPRjMc79Zaz89OpXjfZHGsf5uS12Q/Z7lhHQopIkWhx4/9JJWs2vMsOKB09X4uo4NnNz
VKumOfLrTGc7s4pPzQifjV/VzrfHO7u+NMWaiYto3MAVJQbLl5brdCxnbRh6L2lz+QQUXzog3CC7
uT8/ez+jqUVbDckr3i/S1XVkOUbAUNQub72unM2vUB0w+V0p4dfSGvcm/N5/1vJTUnKiAC4o+EUC
ubqgnTaVw6hXOm/UzFhGD3XOQi+WGrP/xuOYRsdQH7L4qz3UQXCdei2c3WbMYvtN6Z1QOTgyKCGP
oCqQTlMqj8HR0NEo2rlpt3uvUWUWCDUere2Iz6Drw6COY+cxRwXuA+nA8mMf28XZ6dI9qNA9W+SF
wCRwYvq4qw0x+iKKGxRxvSgzi0NHKe11yIaQs1SO3x671Paw4shA0pGT5+3fUGgmQajkTJzjUknZ
fHHsVv02pfGTOm20i4CvIi8CO4sYQFmDFmQ/Kxo7MBuv7xz/EKVmeghMvd35RJtc8N0MCCeSPqxQ
l12eDzVXfQDGyMfMulb8JaNn+u8YQKHZtnF7SkpzeglRBDnTj5ZPVWuHNyMc7OvjDb3z7Rhze2cK
ojXGdP/yd8h8Yx5jW268JJbzN8Mv4w+12o6UsrJxh0DgjikCGsI15hG52td1pMjM4tIuJsdL+znx
1BgoTWVI3cVsn8a2MCOB69MAEbLCbLBwo18K0OqctU3vZ7Ynp6XiBnUTn4Og9HfeqXU0I6zwvHPD
iQY1l9zKiqUDDCKM90KrC87oNNtAkuLiCqm2f26aPvmmE/B4TpZF53Iyk8vjT7e92CmpMtgmckHy
9HVfc87yHuk73/Iq8IAfps58rYi4b+Q285looTrPvaJ81JhzOD42vH2f+XhivFfQTDGcu/IZ1W8b
w5hj29Ot9I+wgiMdDtsEcst0cptA3os/tmeeww69PLeYaP+vn04IfuqE7NPypCiBwjPoBq/hwTk9
XtS71t3yWqc6gNcIZjxKBuuqILX9CiCPpHqqhjodaMPQ6D3iVLk7WqCYubidMfynMbVCgfq4souP
ud1q9S3L6iICJcnLQ8u8VZWPSVZb0Q2Euv/7EFWm6k722EnXpi78D3NawAXtMiVhBG4KLiBwGXhp
9oiut74BaphYBhp2nipy2qVrUpGcyIIMxaPjw5TJ5LeyhmDXmA4fFSouwzmXGgOAQSVRcrLNqVR2
Zky3PkKOTvMC/xRqTeui/+DPLXTXgeqlCjLVLhKsrf0tyO3pd3u0rPkQsi/dzgWzcRRsCV0oJsFM
geZc3acSgQFTrW3s1XM6XhInjM4NIIjrY0e5Z4XsVmAqSXE3hI2T7hcGHaDE00sp9G+6X3XlAaqE
Kd15H+4YYiKY2Rqcn+WsEbgMgLVKMg+Jl9ol03Ny3p6qoA6/Pr0cQfwDCApvEVP+S0+po7qVxjBK
PXAZjMQaU3WII3gOH1vZ3P3U/BhGomTMjwF3Itb6y4Vc1pGhj4MfecUAI5MZl+qHQoUeQ1PTJ6UM
iUGEKQpjAt/FYNKqqdWkCSrkZhx7oInmo1SN/gERGuvJuuK7FYHrAG9BYXFN49bkdVjQpYk8jFWk
JkpaVIdkDIu922+TfbEcXmiB4KXKwXda7lxu92nuZHnk9UNt/9Yms35K48q4jLocfBgsqbrQGlWe
rA6I1dGWBtolyH5JWJZGqYBXY4zomxei8foXYxzTX6ndh6+h1cdfKs0cPsUmZJuPfUT4wOICJv0S
1SM+moB8rIuostFPupLosZepUnb2q0gG1cvt+bwVxv8YAAQBCAZJWy7NmW2KsnqUeFYcaSc9gOvS
V/Q9cO0df8fPCSPBd9PHXT+RYRgm3ZRZiVepwxBfkAjT57OWNGFwyJxsF752zxzVPWrrCNrwdq2O
lwUdiK1JQ+lVdeB7w8iTbzdKeAZslO9cspuXhTIvlyxfCQgsyfnqki2mvmzaqqw839GG8ugAxEg/
MhBhZgewyypStZFTqoRbc9dfAq2EAPDxB9yuFWERgGvUrESUt27w9qVqdDZzMJ7WG/ORnf5b5uk+
hP28d8a3Rw9LbOg7+SSdi9XVGAR1Dn9hW3mQq/gfSknSEWO3rN+IxbVjMhrO1bDm6DnqRpFCwaXB
u81oJWwQ6xJZ2INkNqK2IHGbxwsDj82hGsEC9lWS7xy4OzsJchiGYyY46Zjpq1PuJ7LvKL5ZeJWC
eDg1FnWOD4M6NM1JaWVf2olX72wnHVdCZQajOHdrJwUhgHqdQ7xhauFwVvx2egVgM32ymHr8ZM6p
8gnNpz29s02MTkbKbSaUCQjUaQAtjzvSuX2S+03sWaQEb7C1aSerH4sbI3ZK4OZl2MVf5qxygrcy
lYzm0maZtbPN23uNJBLNEWa2RSNz/StMjLxrQ29LNzjTIsTLLdvl8djrLN6xwpPHVe0IvXuKdcuF
VpNK0yWq/dtcBeEnpuu+M8caf3l89u4ZEZ0nUQvnkZVXRhJ1bo3KSP1bHmXpOZ/S9qAlkLM+trL1
S41JCCCiAnFAYrP6ZglXSqjqeeBNCpwWM6yVXpEx1Rka0h630dYUlyZlI5HukzCuoe8OUzG5oQ2F
lzESNh5MdIsgcjYkI4KPZ4CG+/HKtt5ICoPrIycFUzt4mOVHktKqn8zaTr0ySdVjlmqalyYz0Ppg
HD9ECMedFSu0jmUTDKchGJ6k5uYgkK3yRDD9zYVMJWVpPkvFuyt1s4deViodC10DNqJT7ehdhCem
PTK9rbdgjmIN85FCsnKdH6fMt0etVcxelk76NSwd+4j0SHR6vKfbT8gIEG0goKLUhAhil4tqiRmG
dApnL/BN+iW1ZjWu02b0gXw4vvaqf3etWZSw2EFqXpvifjui+C1Zk6fIVXMxzB6VnwovbdBo+v54
Ydvt441D3wwBZHAxdOqXC3OifIBIf+wpg2tVQB08jpkP0kGEP7azXZJ4S3WHsJnnBp6olZ0cjB6Z
Wu9pfi+7iCgW1xR+gnPbyXuqUveWRIpGZvpe318z8TgNGk8z+BHPkrrsKjt5dw4kSG8fL0hszDKQ
FD+fBFAXKiabd60cpVFjekXxLBkwPcxhWo5IV4gyN9zmw9ifCdblJ6ePOVsCFE2sDLKDZGrdIbTy
UBl9u1S8BKTGMUYs+xDUkXXonORJbfN3U/R0BYG0wIeup4/rLJvlOYsUTxvp4059mp1DZLl3ztX2
W4n7kND1fU1gsZduYajlBBewJns9ldJTHShwepXTnpzaXStAEOHDFsHcurgTRgpUPYEte1bid+ep
MmZXa+s9LqZtcUdsleDYETgN+o6rxUzzDAdMP8rebNXBeMa/9ejfMc3U/CUf1Va7WFRk9E+tNPXV
oa4NOHJ6CcqfE1dPOHxM5a4Kr2VedvY1SAxwmaHhh5LkylnVGMxtZqn9XZnyJDvJ0K7zF/ocrZK4
CYlMjaZ09lSr7m2bGJtWkOKCT3lNqhOPal0TGk6U3OPxu8qc/YvA5++dpO3VwAQR1TeAWDwaVG+X
PhAQpKbt1E2e5Uv5Wc4d0TZK7IMWVE+SvOLUYliJwAUQNEPa6+yPz+JHiHFyseoFWPJyYPgM1ilX
q+rm0+P74c7mUYfG10QbBzzv6mLVSzWysiaePJkg8DBNlepavR0cH1u5s3egBagnotfK/N76/ETp
FMD1Mo1eW9TVdaohLInKLDwUU7sn4LA1BUsA+0d3kchpQ61t6JLTFbFfeVwN6luaysqfsTNqL8za
SDs4nHumKDUTv8CgcydgmqLRsUat9hrC9itqLMWh7Q1YqUt7BxC6TRege2H6EVu0ewghlr6H9EWo
xl1deaoKtMpNgkwyXanupcoFhVhk535UwuIM5Dh2nn4RheInuRGNRLDla07Ioi1so+PIe1UxKTfw
ie2pkRTrnEW0gx57yfatQmMUvJGoRDCqt54JDBBj08PSrL06l7JrY6XOtVXy/JB1WX/oO9ncSd+3
vk+fifee6I+qLF3T5a5S6TWGrtAzLxyc7Ab2Wz8FUv/18aK2ToIRvhm9RVqlvMJLI0OSZXqVz5mX
T3L4wwkG6zgxqXKjnjCcnjdFQiJa99BPbgC24J8jmdwq82hadYcwrQw3rf3gmBdh+P8wBcabaUey
WCp+q1Ulgkdu8IfM60zjH22u1StTZcExKFt9JwHaOgXBGCBvWtn0zjfkW86kFil6xJU30An9T2bp
eeEh4dFNZ1lp4pAOBZXCnevqnk0cntxRIC5A+C6/GcA3vYzRVPCCOey+wrTWHONMi85BXEZ/osbs
7Ni74yMiM8Dt6Q9AQrMq0wZGIcuzlJfe6Oip5GZqac2uXslVQuYll/8+dpM7q4OjnbIRf+iJr2Pc
fhzoltMc8MjyYbnW1dStbOW7P0q3cR7L82Nrd9YGOl/cXixsi4Mzo0EvNUjN6FMhlXUuu1ypT8gF
1MEVGGa7pzd650wDIaQdR7ZMpWHdWLW7ZnbKNAJbYqfjVzkghR3KOv/yeFF3tpCGOOQm7/qVm3Rk
mHRoWlq/o9tZOGfFjEKCoNK4tGCYbwn6o0+/0oBxBGkVWEx06tfdHD2PqA51Qe8BLrDdQDMmzyiD
Zuc9u7N3giIX+BSDG8AXV25vDXmhqQxpemPcg4PLnOYW06y6Pt677VvGqAE/nQtKxFFrDE5Mo0CN
pKT3JFCs3+V56o/6nJiX1reKI2LuzQdp0pRnr3p8Qow0s41cIXBKLU90LkexGUHv6A21on2JVC38
VFfWj8cr2+wfRhj9FqJsxKF8r6WRYLKjNg+l3gsmsAlTHGeHPAn3yHHvWSEPJt6lkkCUuGqCZKo2
ORKxuWcnRXpsM713dWfeK6Ftjq04RPCk0cuHR5KW23ItsOlYXQGrGB37yfqIbigyAFYVfxzyLHj+
21APAWFMOVS8/itTcSh1VZbUgycNUqN6spO14zFE1+jZsQauH/Idyrt8f4ox67Jgq0sDXz4fPI6Z
/sWS+srVUNn99rQXvI/uEC2RK1CKWe4cEw1I3Ne4mjEGU0vBuuturWka0U5mv/EDobFJ2xUcM60w
qM+XdrrO71uektGL8O0jyeP4moVl/ez1jRVuuXcUM21Xe7UaZpmdns6+7ClTGh3moQndonfSU9nu
UhtuXE6Y4pAStIPp5wAtFxQHWjdNSip7JvRhmZvZfk+Qywci4A0pwpwef6dN/dFgloZ2FP8mvKXu
uTQ3zqhfGxErA+UYn+Wmk/7sh07/2mZReA4JSoB1KuNR0/x/aqhwb4+t31ks8QV1cKHYRzIpvu6v
TeBRykdwKbIXhYr+YhaWg3BYHh0iLap2Ho/NhctCDbqXgpwCLNd68j42jbizmA7wZCqDhynvPg62
fpLUZDhZVvY6Z8UeRfLWNcWwIQdazPECTVulypFWZNoEGsKr626sXFNS/suYnvMsuFjIhzpA0jTB
ecig49o3Jy2OOQayJ2klSMPe4mQXcn9SSqvZebS2nwtqKjGoA1hLtDBXCVgMU0KCqrPiyXnu/zO0
43DKS6s4aGUn7/Sb75giSRaM5OyewAgsPcPJ+1nK7Nr3/LGIKjeSR+MkM7Du+oEzPUvDwhaKjJxG
jEDHULNbGkPMkevfiX0Scyn618y1zNPU6kkZPrq/vPecaaBL4MSoqy6t1CkDjZmfWF4SDfmpK1VB
Pl0XO5nC1s8ZEwBQITB8ePlavdwGdRr6cmJ6UhUV5yQKktY1h8Q+MVES3fxuGA8UDJ4u46IlQIOe
WQjCTf575et5ELQJz47laaU2uHhPcZH0ctpZ2ybg5B2hCyQMUFNlQ5c72OsKeGlf1Tyt0tSTqVXh
b3FI7yTQJOvVDrTi2TdZVNoBaQswJMnCms4mFH1IooLmRasQLmd2soCUxE9/f/IS5H0USGVQ87wx
DHAtV+X7+SChsomVJPD/bCc9d52sHl7Hbh52NnB5JXGeuPpAKJFjCbbZDXCOdqMPn5LSnUt7zDAD
kk5zR2WQ9qZCl8f3pyFC6HddQzGTs/pSQ+6THcxDf64dJT8HYw8WoK+iVwSL9pqp902RhdCqEGj9
1eHVgjiklzH156HVTqOmNR8Lpe0/d/MegPre5vFCgvAWMGpaI8vvFDTMeCSNzZpaqviDE7duNml7
JCfiff+/VsXPnSM1YA6TWJBnebWcECkfZJew0rR68BKMunGWIq05AAozDymwg9/MQhpfWrnbyeaW
kcC7YfJhHircA3jg2g0rtINiFQ2Sc6Bo0gVEdUhg2JbyRTbH+hjHlXwFM6icEaB1jmaq74kY3fmO
IgAWHTQetE13oULYM55n7Le5lLvykCSHJsonL8vLeCfsWAH2/3etdF1pfYqm9ZpHtZT0WovScjhP
OQwlvq86Fymv+4umB83RhC/e7ZR5ehEa40Ks0jpFCgoKk91arqGMxbXLoE7J58T6+vgquONizIxS
YBR9bpEXLl0sTGrGI/qYPWhz5TQHduH2fe4fH1t5b6GsfAwzlD4o7UButf7USpiYiZ13w1mvQQPl
wD7edGbFkelu/GMyaIkbpI15GY2mPUgNCmOBo8an2Krbz49/k+WF/vM7cDtQ0QLaItAQy/WOidQ2
QZYPZ8sPTTd1bOmlYlIKjJ7fnvtSem5+/Kc9E0J3cgXYbc01Ri+AZzAZKFifzSgGqRTQiOuUoqQl
l+/RMmzdWYyWEfxRgrcBYazOcTPPCkT5GkszhvmjlibOt6xIk1MMuVe3kwTdt0WjkVkXKuPrJiqk
lFMcjvZwjvWKXKuB8cEFhYEKmNX23x5/stW0sdhDFia0hKE+pRK/7pUMNIGVIGVSyGxmv3xJ+zro
3ibGcYdzGFqt9vuU2OYnefadyDUGoMZGrhjVIZCcuTxoYQBdmqsmBXHKzi5sDw9gMgIDCOhtXus1
ckMHEVJqkzWcfSNNfrNTxOpCx3mO++Ln8kGAgS8Ak0gTfvVdUz2T6tbBypxnnaeZueqWstPuHNG7
a6EIIF4BYL1rPsLECnoTQP14nifnX2ie04Ojj/FONPCO5F3eA7yZUByIuUQxJ7U6fjVvSikp1XR2
hrgrYaz0w+qgw3vWuqPWONIB2jvm7YpmsMuTLvtJdklLLagvPpxizYsyTWp27OQw0T8Ri1bTIUFm
ur41JiV4d1L6Zq+2dMfRofYRUwbvw3nrMLOfZzWsS5h9stH+fZrhXdfD4QewzT1ljTv7T9ACTRvD
jYSA636FNoAT0G1/JHQpJLfMmuSQ+eOele31JxSlKHlDTMOs1Bo5OSjVaDZJPZ0HcU7qGYifnL1o
ARy2Rqvt4O9FeLL62IR/wDMJaAXUdVVYCBCbKCdGiM6ZlGYHq7PV3G1sbT4ZxhS/JAicnZOmj348
vi7e8+qlWfIq8hGoI2hdMF28vOL72Enaji7+uWoL/1+f4eLmoutxH7uFUynODx6f4TuEOan1UkRD
F7jQEyfK2WmUyDlFZqD/LQFD1w9dOuVCuyLV/Le4tuwYRSq9aU9KM5uBqwgl4X/sTp1faTCl39u5
SlpPL+IAvmgjR+uikjP7Rc1QXHf/h7Mz260bZ9r1FQnQPJxKa/DylMRxnE5OhIyaKImaJV79/8h7
H8Rahhf8AZ0g6EaHJkUWi1XvIFvNqo9ZbLpPKo+1LpynKTU/lFKqjva+giWw2hDJK3NYXFwbYzm5
18Msl8TYW3NR/tGRT4uPcWlJyelwsqW9cDLPt58PIoxSxXNDlYTq5aLlphpdKJEWrB1VXaXAESMe
w++DV6+hjIcATCHsbnj0uttefmoX+eyZi3cwSr24r+EOXde6vMSOOE9oSZohXZl0/YAU2etc/6nx
9E1rCK/3vEOtyfKjXc7aYdKS5T7FtH3XtmP6LYbFs7Phy1yo2r0yMpx2ypC8ttd31aYyUiNyUfuj
6x9sY7xyZzsLF2n9xGDshGDX/Ry7Mozjd1YksXKH4bICyVdXHmr7W28Io/LNuXJb5zCJ1typaV4O
WWPoFy67bSRklJXwuNLnqN9B2H+5qgmhK6HP6RwM5FBDLcn8n/1QBjSknfRdr+DnCeEW4tqMtv7m
bt49i2zrfKT+ctALLDUQKBz/W3JffX87UGxjIROi2EOJnRQG5ZltvpQMmL6uHIRD3rWOGw1KtY9x
PRVT2HRz8MN3pH5JzvuVNVytfxARoVZCUWsTmiYB23NxhUvCgFjhkLX5YSLM7AG4XIJOvTYUdDXI
oxR2QYNt6iOjW7WGtzDU6FlDmCtzjHIdpleaq0uI0tcWct16SCKuBP1tTo1PMOgd1buHdJ5F5CeF
+T2RHUYK7hx/nFTtRe/+cPTAiSCrJSxVmfXn+ed8q0o40lixEIU9JVHSICTvGsVyRM6121m8Fv+H
8Ui8aEqTVlOE3IxnwmUQMdCxQ5Nn3i2jVIelVPLoesOyLw2tenx7fq98Op7jyLKswiIrePXl/Ozc
JWVfx+PdWn2tG4E0tVEt31ofK7q3hzp7l3IIVpWPVQkXVDBu6C/HMpDkHPtGxAdvHtv/cFSK6wrN
36Hs/xt8KfyH3vZbB8mruDavUqNDDErCn51OjpEsNzVXxojOnEj1nVnldrvWTdv6wg+5vZuog/FC
ZQ/RGAuoAm/iuU3hSDa25h0yR4mdPSz9rpy6P2+vxGuD0J6C+ECCxDNqcwGiqUeLDMHNg53jGwBD
UgsXt79Ua1n/ln9zk3Uqa62FhstaMN2OsiRS5Oi9BgexTN1pEh1+iemg72dnGD8udZycbOXpe28w
k8/eaHT7906SO5Ha1LMz0opvf/m1i1zKUQx5cswn3qBFYhkHVxY/3x7klT3F7lxvXpofxJ/t/SuV
8Os6mJNjhhM1uQ4kJHimdDuzXTuo4IcRt7p9HKc+MB5iW+lxznPY6ZcdJHB0p5Pa16hHTHnQ386N
OfzxBmt6n0HZesVgqLBiqMFhQgXZxiysxuN8sJP02M2Te7Ty0jkObSnfJVv4/0dhJaCwcVYpS75c
7ya2aytTIj2mfdZEeidSSuFp/e6vylygz5BxQNakPPxyFBr4i7fUdXq0/NoK3Tmvoom64YUoeH5A
QBSTzq9iUeiZbcHFJQB3iRRMeiwpiPNb40ez1VcXujBno1ArgZnjQjXku5zJN41zECd23TKKEWT7
DvxvlOP989658DeDJ8XcGYzY2sZ6uWK+Facyz7X0qAk3Rvkt0L43/VL/ePsgbPxD+fzPw9Aqo9LO
q0vfXBxKs9x56DAy0MfS/auC2VFfTC+VTkjCkXxs4kC019qoKf02l7b/R1+Kzp3IRLCdDkWfTdmu
n0FS/hxrzBAPSWAUn2VuQ3MbS2+8S5JZ9ddWWk15qBzlpMcRDHYWLTJPulC3KpTsdD0ZPnX+AAv6
7cmdXVLMDTW0lbMLvftMeHmtTLoxTybm1iAQaNv1TVHl6lqri0t0ydeGouW+GhLjVQ3M7uXX0osc
SzfoMEdHuPgjlFgaZbRRwjzILvEQtk/WVW0Nu4L16l11f7ZXTZV77jR1AVz6przqV7caZ3R+Eo4f
lsr9OGAG8e5VfK69rqL72ENtH0QamorSt7v86ORuEyq8sRE9jDEAom17eHuoV04WCecK/CH3JAvd
rGIeoDGaF01+lIUpjoHeTjunsN7nx/C85deskz4CBpCrcNLLb9XaNi9is8+PGjTaCF34aucZXXxh
8706F947lDHgtFF7ezmKNffLqOWUpzJef/tpMqYod9FRfXvFtq85NsPamiAT48VKWWyTGzlICjZZ
ZuTH0SMMNXZl37SiNKD22FrXh6bTjX8WwxEnG/n7b2+P/doMGZfKE7UaBBY3oaMup6TwWsbm9dPs
gslcdhoq0O9Cnv2/r8ULiAcJLzsGW1fgn0y6bqa60TUPpxWEq3d1CjdQKVyn/oe5rMqUoG1oMmyf
c0JYiRpLPT8WpaNHnvLgLCg9eO8tSBZLGwkiCMVikqxNTC/aoR+NVBRHU2npVVAOvMA78eXtqazL
/iJ/g9JDM51/wO3TQNgMMmW2tYyqEce+GdCAVVRjessplxBUUHbwZGv8fnvA89hHVQZpZ/zi6J3Q
rXr5hbxyjCGEUDxy0n78oIbF2kktb367hbgQis6mRhJEwQQQHa1GEFvrjvxnL0yoC016axZHY9Y6
/caeBiMPqwTR+SvbpF98O1cjPJO3p/faoDQQyI9oySBdvZleMugw8lKCkt8k827Rp+noYwcJvRkq
ZNjzFX69PeDZejJL0IirRzN6BjxZX87SqoUXxxBuj2I2ZbCPUw/kUZ16/rG3K+uSa+xr0yP/ZT9y
dxFANtMjkU0yT18YDaGzEBH//ovsYv8nIdq6izX3nQ4ZHGim99wpJviS2257Bb0LeyVBZO1YtnNz
p8WG8UkDhv5DtjzKjaS8ZCn82gShRfAKp2mwKn29XM6eCnKhwAMdq2XJG7ir2mjt+j7Jr8rJiz/N
zSRO7/2AlIZ4W5CJciBAE74cMYmF0Ax0lY5xpegKI+Z7XfhZ9kFblvrw9lDnk2OoAKIqAiuUyreN
8S6BxiVmqzp6fCgoGLp8cryMtkUxJnF1ZSxSvrcMCy1iZSbS7aL0BetjOzsqT5ld9oA+hyWhdhJ8
AS7XXXiVnJ8ByvKggfz1+mRe63//56QXfmvOGX2k42zwoA41GWcfRy67R2Un6u/ba3h2jzEhMDrw
jwia5yY/kIIasWRlfaSxY0dtQfDetU2gXdIReBatfhGZ14FWmDY4bXbjduVsLR1Ndp88JoHIP09u
1nVRrPxsviIdRgxumYIirP2s6a4rP+uSe0Jd8kV6mb8AfmmaD4NbWMPP0c2pz8YicXAb16EyhbVw
nPiDzCt4WiJt5ydQOU4dQeJM1DWUPGVdLyC7XTT+x9bZD41hfK/9YUirkALAHMjQs6f6vZX0daPw
6MM3l5xuNQd8+Q2DSqlFdH551Ga6ZmMRG3cyz9SXt7/eWQa0GWU9If/sFKBOplkVVsnXC3IkZx0/
qssBh5WyLPZ+3gvWNZWPVSPF8e2R18Cx/ZwEalBDsOTWMsLLkSVQii4RK/oZl9srOOLzPjaHJjJm
6T6gK7JcNUaSPfpwhu+S0WAb/w/jQ5gjAcRJ8kz4SNrJpKFNW61ekiVaW2X+PdWKOSqlJu5lZ6aR
g2vcXa+NwVPGtf/eZzAFCng1XByQ1ilNby6OAQSJq6qCIxoX/sm1RvVhKEgz3p7khpK6XhcAcFYa
PuCiFdm++b5dIGjAYQeEY3Ug+5OuRO+EWbZ01olGq1xCtzC18Vc6WFoS6rWnyhOv0sa4lmbn6mFt
TD4MU81NJapNhZbjbGHOZSQriLBh53kzuvKi0bNoEjbM5y6oFveE3l6V3wxW0boXtuu66V9umvWW
5V4nuvGu3/ZQWSEsFUDZUAke63ARwouENjwiS6P2b6/c+dWwFrvXeEbAMZH8erk922JqbUTd6yNa
xY4RBtmi3daVXR0bGcvQGgzxPpee509FGQEkJ2eBGug2PUNgwFczMgnHpU7EXuXZY9BqQRSY6SW8
xXnIJsXlhqX2DB3a8jYPxRnK1MDjrT4mkPL342TrB12Ol7DK56GFIhK5EQAwn923bSeZSvpqSC15
7IP4Gzf9GNmjsSeO6hHCVmZk1trHpbEvZA+vfLd1qyMFAYmOSvLmuxVdIuWEJuxR2Ut2tHPkxtpm
rCNblcl+VJZ8enufvLKWL8bbhDFcklPAw5M8Fl6nn5Q14mXNuzZ6e5RX9j1y4ORE0BFIore7cfBJ
gPJpWWUgmiDbda3wFqwddWuHXoN3ITK/soR0cAlKyC6u6qTrD/PPnVCnVd1bZS2PdW2BWpunv7OV
PGVV9Uf18c+3J/bK8hH8aV4RCqH7bfNnVEG1uKjIsiqpt1GCH+iutINLucP5KBDlqI2sMDif3b15
52NcY/v4TwxHEXjdqpPba2HsjvV74UKs1+pYAmAU2BTZyua1PeZl4XuScUazM8LGVcaVmwhr9/aa
nW8GKiLPwN5VtO1MgbBLYxfzJtUfM3MxkyieuTb3o2Pm9tFVpX+JDMBbdBN113YCi0cZYfXOOSum
mr0o3CbwEyxFK0xEDlAPJj0/6U6ZFW6olsYfvzq2HNRj16jZ/m/GEMLIQv5NZt2TYRfOznViQBaZ
wAf5LsYLbI6ceE6qExhBZXws01wUV0OfpM2efCoY9nUOZTkEV+xWv0bRCy1CC13vPmQt/++pTst8
2hte3mTRaDZpvEtSPdUee1P6UMPkUhf7Jba0cV+j5Ji7YSD06e9AGRVBbGGWKWixxneuxgnOJn58
ljERL4Yuv1OzqLLbWja8eGonEE3kF8pKI7l4hbMvqkIm915CRW/vDPHUhpnQreXGERSjaYxmeBB8
8DrPLz+kXWm5H02oXRBBkjYuI8w2EydEQk0UN2lZNdrD4gSZfV3ngVff2HmOyZeyrOWHqzKp72Fd
VPO9AfTEPyUiQUU/NNpU1lcOJ6b9W6i5akOyFhtIS+XFbRQXRYFGx1DZ+U5VeWDsk2rFXabC9/4C
rGbWE32Z4aTj2TccVLmIIAIJGv9MhaCKZ6UgGEPEZh0RTosL+jkbzMk/drFp/ODeqkr4zlnVXunY
2sodiSsk+aYTvf4w1Yv7qE3jIj6iM+po+ywu6h9S+vrfrDeThyXXWyoo9BbM0NRWco5TzFPHNdpn
XzItTYMdUjjNQ+6p+WNba4N/TJxZu+2X3kFFFNpXStISNHVojksjI6+s8iQSDuz9qDRHEdwWOEb9
0ktpjXs8woXx1S50e7lNZBD/pBqKnY9R21kfBQh2qpSsx1N+VIxO91i5cphC0DptG+ltGTQ7w5gm
E/wPDE2k02Uc0AhGTls+pnqwVDdUxScI2clSjsepKYLpJo1t6zv5ghI/3QTz86sSgTXtyrEXSzyM
Qa18cHC6qYVd4wUfW1eNlopGQ0uNL25tmI9ludj5QZD5VklY904ef/dl4+d/itguv+RZmg9HvS4m
58OSDE6z021ZIluocj4JoiO191DhsIbon+aAuB2z2VAhvNaa4K1Jjb6XiUrSXZVWxXBf55r+vUSg
JL0ysbDOx4jinTd8DObWk7+moMqfbKC8yYdxrprPk78Yxudqqto2DPxioa6Xz8o9+W0jq7DRvUk8
OUGxYPDXofJ2HUuv+jvTFR3DxRzghUD7t/Qw0DV9vq3trmxuC2/MHsnX9OwkcTaoQytfYvdxnsqg
/5thi4l8PIrladhiKf802Zns7xMKf+7B1Qddp45UuM513cxJfGuUcWV/yuu4vbNs6VBLdVscV+s4
7bKd0aXs/ko1QL8tcynURxmXS/GoqprTiJKmMEK2V+ohokst4s5JfPkBqINyiE392EapFRtBaNDU
K/dCKxrjCgYC7zx9xDdvSuBW7s1YuuXe04WBgjdFYotioY4Aflzi7hKmvD1/6ZqjihtXy1PnsHAj
pBH25OYnnlXC2am07EUkqKcDpvD9XoVySrD0sabea8OmqvwPOJZRKHO9xR1hiqChGxqDVY9RZnYy
D+1B60aQfaVXhjJxW2vnC98EZen5RX6asPTz16YDda/Gdfsrz48zEWWpBlBvKDKH5Mwz8zRqE1X9
NqHwirBFm0nuC3Ps8sjJE/U5m1yV7i2oih8SA2GovWVkzT3qiKzuWPTtCch188vtWtfd21Zmf9Rl
UhfABFQpomXW1a9GpSq/ckgIT6ZFZWef9oH/y44NVYbaAghu79G33oM1UF+TIRHmjbWgWn70+pQz
oLUlmcFYjw6x2IrdnZbO3tfZmKcmWriWjFBgK35npWb5DQYUMFokPcYvbWw2nwz0Sn4DgFA/+2pM
/zP7GtRlG6SNFXVe77JyRiHK3WRyPdQzaPRdlunOr6LNkm954U9B1PcwDQGhmuMUaqpo2p3WJn56
M8Vi+UPwtGQIhGUywtpGKQRdysEedtmoy6/OoPwA/KNSt6VVpV99T4vLXTZD9N3ng587YTXCp+fN
VGYf9dRuPtlNGfyYrLY2o9mR5U0XK1eFfpY211lgDsZuFiA5gEuZqguNIJ6yfZC35k/eIsByrCZn
PdNASwwMcVBaCx1E4OZwotRaHifYD3FoJp417c0284NosgblhomJutgOv/DhJgaC9auc1HiVweoe
Q1a1QLARQupvkemlfSpcYyii3q17wlTejh+wjPHsvSUmvYuyzPN/e6Y0v3j2omthwhY+YdY65OGg
yq4NfXMcCcBNpg1REsSOs8PWbezCHko0RFSC9/d4QO15V1R68SfoJ/NbPIEj3YuuH76OY2vau1F6
wReRLN5nrxoEbNJRidtYDVmy8xusVqKJpGC+TvGybkONN+o3gOsmf5zoOO9UB1Z81yTGfCdmtxc7
vJ2WK60OWJmi8rh/fa/lZ6zstsp2Q4JCZqR0rTO4z+rZD9kh+qfGduXvLuHuDpMiN8sorrh89o2v
LZ/4ctPXvqscLTTyVn42gYw2YetpQoZtm1h3eTJ78z7Ayq7a6UYPbqum0QF+NpiSrzVUkTHMp3S9
V3We1nzMuCEwjLkUe+r66X079VTRMWVMH3Q779NjJifnBHK9tCIj8xon7CYE6g5uOVSfhWw9GsmL
SDioJoREHsw9gWbOLbU8oOJTokzrxGInEPH+3HgaJjXwqy0RzdPiPGSdNtHbo1vqH5Rm1x4tEGH9
pylOCFMfZBb5nV4/CVA01IooRf+ul9pvI9+wxwFAkYqtvTGgZnLTdkv5Q6Ou4HBYDGzgltjP9P3i
dRYrrM3LD6vUjThM3bqOV9utQj/W1lJV4TybaRoWGM0XIQQBruVG2uUQ2rWrishokPaovHwpwnZC
ZDGKx1RUEVWl7oFu/1Ltpqmx7ujBDkVIqaTx4ad5erHrVONnkRw8xDjVwJrtkTzOWxDxsHKiWeuX
v/S7nS+4Qmv/ldNSfqzsAJHUim3Yh23gqjqs6hEz53Esmj+Zrg9/dHNyA2J2Zz1JFODENZ7VunlM
x1HeWp1KCNZ9wq2pWnusQjd2sbYRsio/k3jJL2VRdd+c2Kys0DLE+AkKH6IeHkiBz6KZjK8IqGVe
yFtd1iGVf9LcvFy0z148qIcRxjM9y7aQxt6Y9RQyRGrN2p4nl3WrMtvrdiVwRODRo6r6nVspFqlt
GwRfY8eN59Dm/F8X5MfDh8yoggQEmCgecr1HotuZS9O4UghVlrtx0uaG48HdF1mja/42F0LgTrZq
+uYGaE/RjwlqYjo5VdgrE3Ijnq/OGBqd0ZhH1QWTltJDcJbyKrf8PjsOWsVppCaQDVdydIrp12BL
f7kjAbe1XW6lo/EYLzPdG2bbxldNUwzqwCqJ8jiXicsHhQwDw2Cw2/hbkgbp8oHEIa+/2o7WavsK
H74W8FGbz7cSPn73qXWU2+xcfTTiU2Pawq5DGFoE7xB1q97f17qZlTiBo6L8FSXXZglj7pNfbhyo
+AnH1Kl8SCuEyva9rk855Oii7Y/UUEV519i4he0SEyj5U7y+og+WNPtqj+xnU1wPiZuaCG7Gvjq4
cWH6t7Zos/6H0/udttf9wgwO0CI69xeamgNLYGgLgozIwQmItm2P13bV1t+cCg7BfZAkmjqpZZnM
Eyyo5WvL/mm/2J5CeT8s6kHKO3zllHsf17b96M2Vqe1ZpBzFymSOqyFC5CoPTnQ1g+7G7RpeOrSg
EVlpJ6MqbibNED4FPryHb1sHKlOEKLfjHrLCb9bruibdnF0tySMdmsd8RRLhTVcDDZNqZ/C0mn6C
wNOsJ9vsl2qfmHHu33okoF+aWrh01jGy5bKsDV4fuV3j7V5pUGP/g3gpksdBW4GekcbzpY7Kuu7q
J6evhBEBGm244xJohWhz6P0w7eU8avWPpRys9ghEVAY3Nq9VC32yURNHuZjpfKd3dqXd56aAhsJW
tE22fOrrSbDH0mcWp4pwOd4bc0nqZ2nN5N9AccaeYeeXhSW/TAD0l10DeUBg2+7Uzk3tNVl7wPbX
UVe2pRyKyE4qq98lrlLpJ9jsgwoTZ4yNyLQauzxUlZUhlj3xhP0sbIn+XNEvnnuPv4w37NCehWxi
KE0tf2QzZ4YdztXCO37uKjvdoxXl+9fVOOfNvk709qHttNo6KteTvGT8okPYQaZTpt07WWDwg6qq
DQ6aBX9rCsElBfLarergfTomUNspHbo4MlLbg1sJ5fFllYiuWlaV41yesqEa9lUSxxEH9wuCGt2F
kt623rGORC8XSSwbzagzd00r8/UByHV5mow6vYNo/k152XgbtMvX9xVW1oFWsSjQElRG8SF7OaXM
9mtDJ0SfNC+bohgnsn1FPQNJYO+S+sdacfq3kO3TTnU9sC0UmSnquZsy5TwXZMkVpthBFTh3jt4H
USG6J2r084mIYu2F7fx9e3bbIhgVXxPw6wpNXwnbWycXnYSq5qFanuIYqbTBSgYix2i9+2OtfdsV
x4BYIESCTamtwNsV1UOvQiFaZCDVpl6gAqe0ZWfJJLlQFj1fRVqPtMcA2sIIOquEJU47iKTiNSan
Qvd32OQMyF4bQ3eVYIfMs69FWvJYUqF9L75whXxSh+XX2pO0t90ru2VixTzUJ494loerO4sIezB8
71N8XbU+YNVyxlbaGCfN3NSXUyR7lZ4O42mJlyW0Y9O/9uOgirQxvkQo2NZ9GWpVx1gxE5CYUUt9
uf2dpaUs4urLaZlr8+88ly4CgbULTBwPyiyR46e3N+TZeHwxRkIcfhUnZGe+HG8csE3SB1WcVNqY
jyYn7SnrTPnT15BLh1V7SUDg/AA4K2KZsIW7NI3xTcSSmM9ZWIyL09RpVuRKz/8sq6r68faszqMV
o5DF0nMD0kj2/nJWbhXXatY17If1uCfTXCD9raT3dA5LuuKXACjnkwIStbaLaIh7cFw2izg3c1Br
schwoscTAXbq0H73KQJfkgM+nxbhCnAhjB0MjOytti08v8a32jI/9RXt6CTtuM9MuMdlW2QXTvX5
vgAfAVON5tEarraxUcZx3xugw09aWTe7wg6GR8Nout3oZtZTHPiX1DFfmdqKx1jnZhC1tupivYvo
nEqG/OS2JBRCTVNFd6DSb/uy0r69vTvOPtcKFV4Nd4CyrQy5ze5IrBa4BuLop8HOpj3a1NrOs8v3
ykpwkmEtszG4oS04D5udjtGqi+QxCeIIO/GXjIvlP9PmcR2+PZmz8PvcRgS0BreEALWlzjpzlZlT
7egn9CrdMO+D5jSI2WajV4UKc4r6SThlifrz9rDna7j29rhmYEqDpXE2cSooeMeB/mhPSx+0h5Wu
F0mUCS9Ep1dG4ZpkBekXAd3driHf0BpEPrVEJ/rN3Uzhq9OK9zmHr+F9TZ9YQCL7ikTafKkq492J
bkJ3sm1t2C1D70WGHXe7t1fs/EOtV8cKcsU/HJXDTZAoRVNQ2mu6k97OXpS3Yt9OxU2SFDd+MFmR
aO1LN/PZGabGC+aPjGOlYZw5c7nofKIHQyqo5cPyULZNfwySuT3UXmyd+qKeLqQd518LczqIEYg+
AKY8I+oHy9wbSjfGU94FSeRBxg2LQVzSET9fR4LEKqRrE5XWrPdlbGfxrLJzvP4ErCX562VWSVHQ
bBJ87UeYqle0SoJPRlXblwT21r/4Rbq45jdruCCxQtR+iw0Yu3ioR3zVIA/Vy1/dGuW+Tyt1oy9G
ebVAU0iipsidJ4NnwPHtvXO+suvQzzpnBobGz7Csf7rBfV3maHhk00kPSBuR4VxOZk7V8+1RzmLw
OkEkLaCpcZfRLXu5sik6dGZfjtMpaw1aimBZbq2GLhhi/pduzNeGAojv0REG5Atl+eVQhg/sZWq0
6WRiYxzq89zu0Zf0ojb23cPbswpe+WxkA2xILpjVPfHlUE1M10aX+XwyDZF/K7Cqk7SnXG2OBlcC
z4sbFX8wvMH5MabzKCI96esLOKPzg0irGAV35JlY3jOFob6FXIE8yXKa0jKdD+ZYTMkPoVOP80oY
WR8mOjPNO8H7JKp0pp9DDcwRBLZeTtvqM7MfqPSffJu6hz502RWIIO/dR55R4E+C0lkVT7eJ1kJJ
Ix4Eo2gymfd13dKTFP3nt7/gs17C9uRx18Ah5iZA3mpz5D36exWkq/GUeikaFjgaEsViZ5nUPVUo
ewhLqzc+OrlcDAKrLmJIhW5FRR3n3e5gUOBG2kK0eRqmtZwws57btEA5APesC55Orx1U2PekMCAk
0eLc7GulZY2NlMF4YiNPD6nhdn9EPWYXVv2VLc0pJYWBhU7StH34wB0o3BRawckXTuV+YEsnblTo
c5ntrBj2zlVjq+XXZMZGfgA/1elR7fjxpZLAK3NFYIDqAzoQRAxn81LHY3r2elopvGUr/1C4enOD
9NIly+HzcL9SUp8tWKCHgBB+uY8T6EfgsbL5RL5RdnxYPTOiuRVmEKYrM+AujTUtv6MbXVxSFXpt
ghzbFXjB1+Qd/XLoAv0otcTFfPKCtr+huvgpyMv2/eeU7IZEG0dGsMLbSFhZZoJvHPMT3dIc/NQo
9w3+lhf25Xm8hdywMhcBITLGFrMXz3TBk3pRp7wnGdz5VB/yEOZL7Ow9uPKXDI/PhltfQ6DxgSOv
SrtbBqwN+XYuwM2cjGqsZOgL3snZYtrXcZ9nF/RPngE9L6IDg4H04SFLNQc49+bMYfoFTy+xvFPe
+PJvRj25Og5952tX+kiw38VKat5DXxvFk1UiRhClem6IqOyTRtKIcopvqeZIHjlLkpYfuA48+XHB
ovmLZqKjFaHemz4APg3mcKHT3ahw7EfZ35h9UVRRRg3n24iBor+j1lr+ps8nypMIhPhqpQ4tpymh
h7MLZozRd461TPWpBTrn0LXWi+yRArmd3cc0eapD685B8p/KnOKPrXph/oK6UIrTUGEv8clEsFCG
jUZhBYqSltkPCppPczPwygAqYpK+7gcVI+xlG9RKw3H2xksAuLOjyEIDJQTSvkLAUTJ5eR7KYZhS
NHmck9brXyxeTITT8agVEgMmAQ8NYs6FQPfaPiKSUm7k854TuZ3M8RXEefdE53AxDh3WMRkmzzkM
Kksl47vTLNRSnsVMACTDrNsWXzJ7asUCcOMkHH/ZZ5I2fV/Gv96+zc6SAQYhiwSZtr53uTVfriIX
Q5+OkHxPGoSYCMH4DrMiWhS3dpE2H/WycC+c/bMwxoA2VU6Pt9rKctqEMVT3A+mnIy/EQFX3dkxD
HXaMeeFTvTrKqjuNyRoFJXszypSu6oZToJ/8sRg/zmC+vixTcgkw/tooaF1ihQ20aUUTvlw8Onhp
bRWFcUots7nK9UqFNOgvFT/Ot93KolifF+aabG/5UiY+Fuy31DlVdWvuNdpIkTAqGp62del6O58Q
FpvPBVQKmXBTN2maR8uVw286p3ZeGx/zyJtdXrQMPJ/QKu0AOwpL8FUlfrNsvCmMxOyVj4fxnIlH
PSjAiTtGLovfk5HbD2/v8PM5EfyR7+bAIqcGBvPlRxqxJJnmtvFPC3n2V8CK2ZMolktKOa+Owosa
3xGPX1tuRjU0nZTx5J8Gwx+emjEdbgwtm5/ensvzmX95u7DVyLKwzlzdM7f5B5w83S7iJTjR6qjn
aEyqPjsg/+w2UexIbP08a/H/9LNRfI+1ZsyPaaL3P6vM6fMDaAZlALsU8SUjiFc+KExSvubqDAWN
aROKpxKz7wbb+5NbGKn7cZ7U2CGIVRbqywIy5M/bi/DKUoM8tWkb8V6DYLr+NP88P8Fzj7KZZkZz
MyfivDgHN6Hv+vYor80Jgyuw9zSZ4INsRhnSodaLuAtOE9RBIF+5fppRuQHIN/Th20Od32RoEVGT
wmT5WTR3s3xrvkC7nY/q2Hl59EnAQiUD5MpbvUJ0ydH/WNnFQ/jKKtoUmagvYVdnUYJ8uYq1xIvO
r5r4NACli5BzKSN9uOj8eH69ID6yotQBI6zUs83hS8FY9YYVx6d08eV9nWXFLzQ+tHAYy+kG99P5
wnX2ylKSTkJEJ0l+9od4OSs5zbHtZFp86pMhCDW9Fns9cfNHnZrjLjBa86aexvYST+O1tUQxELYu
Gi+oi2w+IJ41YxpPOfakgpva9yf9GJjqvWR+ogvJP/fmymHF8WATnJfAXGx7QVfMUuLXMPTTPm38
dz+hGeRZK4CsAPnDZ52Xfw5XqbdeQW6unf6PszNbbttY2/UVdRXm4RQgKYKSLFmyLWWdoOw4wTxP
DVz9/8D7JARZYmknlXWwUnGzGz18wzuM0kFXzNDEIc+t7EaUfOVwEUGtGkQqRQhzqxgQNwUFsTbG
BMfQEr/VzOJQ4MQLILD89emzdTbSZtEUs4nqCMu8wK31fGcvVon2v8kRxnGjAEzTQbDKUefbfzzs
1Qmy4w2YpDiQbqMcrYQeF6ssYz4m4S+KBWrnT0PbLL41Ne3PTw+GRqpFVZ8C5EoOPN/0RMGGHCjH
BwYhyLOuVkAByxnNzE4xb9SOrux0epurNDW1HB6gzU5fEn0BGWGHQSLb8JAD7t910vqc7QolcCId
imPECPAcaatuPlripuhHSEME+DSBCVRSELbWII+fXjaXmSApRni1ljPPl60XWWVFcxKdQr3LV2qf
uy+wcX2oaFg8fzzU5TVI5487lpTFouG+bYsMQzICElzmYJDx/wwZ/uOm+suiVK4fIV7w8ViXW28l
nWMAz0ZQCBfXT/ifE6w1qlCicZoD9Dl1ABi2s9eFQLgHBa/dx0Nd7gaGMuADkVYjbXVRb0usxMlM
jUpijoRNC9Zplyz957yS191A1wolGGoSBNkXsJKorois5skICqH2u8qO/+4X1wLfJW+Jf1zOB3Aq
JVGbv6iWbZVggIQCylfJTWSpLM/GkmSnzO3kjRrL5QfinacDR2pCBYk7/fwDZXaYxPEstCDsY+OA
aJ4RuAt29bm63KK+XZkQTH2I33wgGqf2+u//sxcAc5Q2qgB6gCdlAlQR/VdVZre0+S4nBO+Sa5zO
DqVdY6snl1vjiOaRZQVwxOjJDs7POLcel9QY95/db8S+pEEGxcw/0iLn03GhxOqVndpBF6v/9maU
HI1MGoePB7kMIRhknQacS0J5Z7NmYTTVeVZ3djC3Szl6ei0geGTW8kaaLACxDnTO6GzOpel9PPDl
x1qbcQSB1JQBL23l4qce+Zy2BX4j2645xvbwoiDNd2N2l4OAMyJCp8hHTQEdrPMlDJ28MMBvE6rU
5AytlKEnGuVzJiTrkYU9xBQIhniRKK2dj8LNFBeUl5BAnc1yN5pV6UcdEPGPF4wyBX/OeTrEtUq6
tYJIqSRqm6OkQHho4joJg7yXtrsT6Wirxw5JmF9pLfsfUSON36VRKeKgx/3gJB4cxga5+w57F+BV
Juhb385GLX/UEgpHL21eY0q5NuvFIUzDQX/U6PiW+8zOS5QtkhxH4kkJ1f4QlS1oVAeu1/AIVqA2
Dw49sBiGWEFRTdUqAORRmXXTPZycab7rTGOAW+UWbrZf6sg2dkrfmuBvk2roTr0e5eqDOZu9lXtp
VXfZHnrUMN8NuSaXozUiRrkP89gwvhtCoGQ8tYUJHQmb1691zR1zLHURTzu7DUG+KrNe5HI3yNFa
jvmi5magS4ouvtkVLa2tOW66lxn2qw4rpen+bQvZtY9VldIz1No++j6JHv7VqIRL9NRPukj8AmJd
u1u4iRcg2aAjd3bTmt8493V0tHShUfaP8WTNiCmNfWmDlH5C9bf82mnM+DGaND07WHZkNcfBNpZp
7ya5zI6lluP2NBpppae7CoDp7FWlsPqdmmKD4tlFP3wfk3H+X1r3nYRtMeSmP6boL71gtQ2stan0
CV6QtKyo83JwZkUgVRCcxxGPeR2CkgFoxE6Wwh2gu4wIRM/oThZfIWLF7mMMna+gG4GG/hdKl7H9
e26Ekv/sainje7Wv0TM0ELNW3jV7gdvSC9AZpxm1o8aDFQlzBv4cpiqHaUIa4kjHF+tW6qNvZld1
6alsTJXoUo9EAWbFkM5u6SdsUdJyYHmnuc3lnWoMYPGLhtbJKTWNojnZq8z+zqwl57MaZC+ORgJj
exeDICrv0pxg7yTwIuMFNPgsD6Te8z/DbA7aF1uqkH4EqJafrWK2DvUB02qPC6aM/d4uu8iiNpvW
o08ev3xNwtByfIC+cfLFGCk4PJhLpw4nYnK0cqy0Q4QqBgnjePakyBkBO7CdJerGRmnvxlnIOsjC
JuvuZSGz0J8Lo2/8uNKWwm+HEPGAodNTuZNWakLpMEU/ekvTKTx5lhXDKKjzIT91oRill9SZ3h71
FvTULrPmvtvzpuQze6VWGp+gvQcfL8Y0Gl9sV/J5I/B30p8Tx5H3bmvN+gHT+Mh4TOdh6vdTPEbj
XYXXJ+1czKO18RnllaY8yilUxB46dW2/h0usdw/umDnvcZ8qr31Vuq6fhHVcPkSjDVYQidM29Hod
FpSfLS37SQhLFL5jjSL0lggigj9Wsdr4gqwtpAiMDqOfUA2ZfSuHBkCwYiTSa6POReueosxTOYv0
VUMP/1UzhzR9jlS3Vr+301LIZ5X9Uh0bWOPzyWoyaXtl1nTFX3Btu2E3AlUTO2PKge1i/4rYCOxJ
M59bX4YJZyUpNDncxfrkvJt2OKE8Lo1Gh3RCx/tXH7f5AG4aSlZL3XAyXvI+zv83mLVa342tPucg
pZXxB7DjNHuZbTBwTzacgOnYUfRovxly5vsnnVv9aMQYqTt4QS6wcXXKe/gNcfSU9suiHFxNcHrM
OQ8fcW+w433KOZa/5lGdGiBAHPf7UePTeSrEv+5hwOMbCDcYVdy94jEf75w1ot33nalOHqeEJYSL
E7t/cQ2H2R2Ms6H1eqh17nG2Q6M/ouXkdgc3hwzvNzbM6n/pbNSO36Pxrt1l+TKGBzG5qji0FAKX
B7uvrPxr0lhQvKp5arWvlpii5Q6/T2U66JnWvS2h3U9PEWSaZp8g0F/vRj4lHPFmxk21GOtFfknw
UIJaiMI7wLAs6jsFM5FBGLthEvi4DKhEGA88tSF0lYK25CE2p0yebNc18LKQXT8FhS1c8eQONe4g
LQ6Q2kM2TNBYOt2VXeAsoTY/EHSb+t+hZsofaBKN+osJ19/+ntWOKN9CaprKq5rHQxbkg4JpWbwg
NnmHt3z3JV2gYh+sFCLsd1HOHdYYfTObAvGkcZ5482UIF5ltMqsPWVo6kIyqqK93CqSgAkaC04qX
3MQG9VDWRpcciibMJl92ote+xDMEtoMz1TUe3HU0s7EWOIp3To2czi7K585658bqq1+LsrqE+JWS
l7CL6rAcD3TF+m+2mI3ZH2ontE+doF3A9YD9b8ABV79ai1Up+0G2vXZ0W9UWP+EK5e0hTqlBHugq
5Co+s5mI4udkNtn5ylibOY0mQywHaZJp73UabdGXJIqWv2ITOnTnaXMosp3Zcm/CFSir5smlf9ud
gLPrT/BK6vKXIrGC38E2IrFNiCP+oX1F2tRnzlIdAYQ10hd9ApoYal1p/jYSvOg9xHqqdocUsqBl
CnPd7FjnRc//4fVpxkdXOML15rboYFcUqZr4lWH34r5LU2h87kx/ZW9WKbcq/jB96NH/MymKdE5E
iGmKxfbdata+1WbRPid5V0HmWhbH/hIpnZUGs72k6X7JDTHuukLpaswKrF65s1w0h/20UgyEdflK
UwBNUTd9/iMnfxZatMwHR1LS3FlN7D7NyhLXnCSpDqhjTOJHm6SD8WzPmYq/RrLo7z3Ga8nXVDgN
x3IRQNI9KRq9+9kIVUtijz1Sjq/LKGz31Y3UBbYQ3UN97+QtzQp11Efq+1ZqVXcLrM431H0M6FP8
yJDnPrZ1D+VDgTXyPAvITk6Zy+9V0gHA4f5dHjp+jRKg6JSIXQ9LrPuNSGoV+W47lj/hQIUxkB1b
/yUhOP2a4KcsSKWsIKHJHjTu4wj2D3Q/rc0OiRKZv8c5SuReg0STvpixm5QPRVQ0GsHhWGuVl08w
MbDJJSD0rHKukh+ITmbtj1KmMHVbbeyTnURGFPrzpE/P9BpT2DizXMTrbGmwKryYd+y7CQi9eZEk
/M2uoEebQo1r5y+ZHff5fsjmrnqcxjEaHm2hjPIIbVF5gNFQpUT+fZqzzKJ96ZTBoEOcQvu5q7ou
tH0HZIHiw82FDEJ0yS+CJF5+jUxgl18VowmtO8eQ5t8RfjiJP3RxGT+FcSXFyRSOaT1QChuXe6Lj
pT3WoZbIL7mTtqWvLOls34XKoA6/7BILhWLpTcXLmtGa7qpFTcZnfeyLf50OIaagNXr1BzJIxvC3
G4aNti87Jvfq8H813tSm0fw2FwJqfz7VyV1DcBqoqDiYvgbPYiJ2S7kr66Ee5KEvFjfcd1pFkcRr
+rpVWq92agOR21ptAVc00Fp80NIhj60eVggEK0L/FjnUFw+y7GOgA0tjtO2DVSK14RXCgME5oO7B
le2Kqvd1J+rjv/R4cvRXJzb7+kfXsxmCdi6lgsbi5Ihd1K2aDh4Yl7F4sFD8rB+6KC2oTbJZza+R
Mdjql4oN1yA/VWvDvkGjyrjDQ8wGhmHNGI9A0UBSIIP2cl8WkFJ9ouBkvM+MNnMeoAqN1XHlE9X/
5FYT5vuud4TFfs5hSo52gSdVriSyv4N8B/SytHKZe92AFNcBZK+tPWmiEeG+RMNaG72oaJXhoTaJ
ajJPKlGBWIWMEvFv7oRZf8DUd6E5JKBIHlIIEIY/ZcnC6YkQ9Vk8WkwZX4UrrfJlKsMvQ90Yr1Gz
Cr2bbSJxhU6y0goiYUCLjxRRvNXsngKHe7dSMDKDEumNcD2qu6kOB/mUx5FdLF5IRW/y0tHo8q+m
LeHF/bED4FyX0BUeXIyHl6+zafVsNyG18a1QygaUMLzG2A+jdHE9iHYZGlOVjeJezFNoHWk/Rj/r
aQpLn7gN+HC4uPFu0rmGMP/pCbt43Kx593FqufYlzhNLl4I+6Su5JfnytvcelkVqFqHrUoHU0TR3
s/oge0t/nHWkN9A++Fo1MWIVopgRXQ6N9sbwlxUVip74TFG8oSYAI+g8f476fqxqvQ0DICMFCnYi
+QK7pAqQsjNvyMH+qT1upop+Cw0TOsx4wGxdYISTTnYj3DBox9FNMaKT/a8IGsYrwnmKjR5nnf1E
KhbvioI35sXNIsX1l0wkN1o3V5acmphKDcky14bbZs55jZ0nwEARmFlRedLOmgMfvT/IuWoP0KWH
wI2LiGSoi3cwPl8+/uDrn75ZBdDJDoWE1aqKXs75iiO71vCw5tGJE7Y0B0Qu0a9H/mF4W+pxSEFe
QMu6Vb/Yjkk6AyaaWsmqxHaByVfEJA3u3TCAO07GZ4fNYXF644sxI+bQK+otY9MLyDDjUVkHlIT3
twL24nyOKuk/p51dVSZ0JlSzNv7ucy7UVEr8COGMPBKgj3+lVv9Zm7qV9mLhswDfDBkpKuDnI6du
IRD4MqjTpFWG+4GYnyCvp1S/5/Gvjz/kRfluHYoeBWheGoE05M6H6ugZT1idhgGIzPkdHn5xGFur
ORQIpSDJT/oGQAz9j49Hvba0fEEaqZTdaSZsNm9LqNQ7kjZTpGZvuUt/Cau8e3UY/tYrklnIsV5m
IYHx8agX14QN7lKnIu44MHFo3G3mOijoogJcDhq7V/d9WBMH5rb0Qs24VWu7OhQ9JOqizI9K/PlQ
UwprtzYnEdh16OxRoem9GVI19YTos9JcbBY604AbUKNbRbM2s7KEbeRYkYtAa8YaPQcMV/RFKW+0
SS5Kh4xCMZnKOLQ26kCbfSIqpSg5JnwxSiK7EhKYDxbpVkfhym7EOIGmBQV/aDfKZtlQNEql5sjo
lJQi/d6jzfAiWUn91BoNhko4slGSKdtBO368M67sx5WmQtME/xpYkJtx1aVeAPFF6UkZcc7O8iY/
pYNERcXEn2oo+3QfYcj7ksV9c+P8XW4UassrrgcbJ0rM2w4huAWrnamDnHQ7l4i/xvL7QO7tUzC6
BfK6RMNwxukIrYKWbH+utvNNGYoZA3mZlTg1u11216K7IX9GsouSL5nS9lRd+141TzE4d/OoUiv+
NpPwdIfGCbGXCC0dlQg2otL/+Hj1r6yBZnMw2VWcTAAx57/L0tdOlRzTU6ukBm575hh53Wo94PWE
jYePB7vcYlx0oB3oWK24h4vj0k26Qj89Oy2TjvBLN7YuCn1Wfy8hJCK6oitx8aVOi3C+sccuT5BG
pROCKB1aUHvbvR2TLrftJLITTj1i1ewgLyBq+fQdxyi4FtJhIvrm+jlfSz1LkVBx0vyENIL4npVJ
uNfnZdgDhLh18VwemhXHx6E3WM0V3H8+VIf1EYRkipJmVSunFG+juxqlGW6IpUHvJ0l2ROuuTwnj
03cRA1MitFbK67qTNwPnWgezvMhPWiqGPSpVk1fn8y0DhctdySj0ZYCTEnYoW5SWPZpIdSAwdEIi
wvqNnCOVTH1p3kNn6D8L8kTPEnILCHmgD0Sw2vmEFPIWDi5DhS7Oxwum6TvHyX5/vPHXVTkL2RiE
P19x4AujX7+F3DkoSLWts/C5stx5niQmFDuAC5SFswxIbu1U5i3K67UtTzIAkRfcChfr+u//00/t
OtXq5inPT4Vcir+mIV/u7RRJnM9PDBzH2oOkhe9uoyUaWmpTlUl+qkfFPtTkYr47z/xPR+RtjJny
+fHYE6AxqWIBLtoe5BmPMadI4uKUJIrEDCL/0dHr9PpsDFw1/ffjyV05ZADOFPY6jyIcis3WMAdr
6BHNY2s4u8KW1V1l5K9aTJpT61q4Hx0UiF2tuXGLXPlwgLZRBqD95FjKH//Q/3y42Y36Eies/JSJ
wnmvRy5DdqW8FQZeOWLkbHCDYMOA9NhG2I3apdmqcnbSMziwI7X8Q1zq2X1n3/aJXx+RzfYnRiam
cFYMi7MlUSwLZR1lDutTg0jO4hUyRkVFMVOZUeG3LZQgaTN8U9q8ewaD2f6cmnqUgRJG7eBxc6fd
DgrI/FpmiIZ5yRS5+nEeXD2/b7NO146OuYgcQyGNNmdJ12PY20mfTTsc7xvUz2m70uyRHDEc+Qgb
HU9B3HS54zUS2qM7Dn3/K3bcPg2ang/iZ2BF5j11BUQrM72polNV9pHt0x4s0rspUeN5jxQFefZq
ElV5VNPD7ChAnqi+CbPXAeO5EFAgFdVW9xCBqxt58JUdgrMgAHhOHTyi7R0cOp3BHknLk0mf5h3l
P/lVl/Etw5I/2fTmq9Hfp+++Io7QqFiPx382Ii4Gs5MPGBigQqXX92g2OO5bKlK6s9lCqd1TNERH
TzQEadP1cTP1D1qiR8UOvvuc7Cpr1P9Bk7LFMyNs64b67CxjPNzr4peASWsGTQqk/69+VOLeHyjA
RsHH5/fKFl+tadAW4BUB4LY5vwUapCG1t/IkRCbec/bgCKZNUfczdk2flrpYZe5Xgz4+KNLoW+nm
VBPWrJKtntq4Go69TKN9Yuv1gY6YuDGvy+/PdYSpBbkbaSMouvMPY3do+egU4rghFkvfV1o+6MgR
FVN8I167fLaoLFHdYTAS1AuYh526qeokXEULcXHv13mu7OZE170sbIVJ7fOmA+DlJ+N6Jx4nsPnz
VG7C0QqJwDbDgvRUcc58FJoqjh2NtKHUbtlmXt7uKzQb+BnAD7B721VEHLZoQ2MuTmpTtDttfizr
0ndGh+LgWk6e0GpfZUDDG9f7tTV1V16cAsiJmHRdgf+cqrwD35vrVnGKkiz14tHZJVZu+GpjvI3c
8zfeyytbRQN+j0U4NiGA8TejlSuiuEyc4kSoEO+KTo/vjTj/NO2D4qOF2vbKxyNXdTcHbUGMS0V/
rD4hnpPyJFJtBd6Cciqf0//4TF+ZEDrbYKqozRCyGZtscRgjJJDFUJ/GQsrnxHajY5gJ68YoVz4S
+Me1YgF4n7tj/RX/+UgOxtbQy4r61NWHXh1ZtDKdPEPS1tHFjQ1xZUa88gqO0FA+uK02WYOMCdUq
ZPZOEdWgQwPe4hDP+fz68bpdpl4rdYqUi2UjgNqyMSaddzVMLdZtJsMltM9oZak53Dezin00XyYM
N8MsWm6s5JUDDfGfdxD4IIwWa13p/6xkZzdDiW5sfWrzVjlIYMGeWQh3133eQY70lesQYwoCGoRD
tim2nuIl6HRhdYrTadnVZtPv0ma8pU5yZUKcWwJekkmKsNvq6xIDt1harT4tPRikImqc1wIA/Z0+
pNZn0Zfk46YKuu/PzCCIna/diABvpOp1c0LUutsT0bh+0aSGP6vzvP94e1zZhDjJUQRAJAeBrW3N
bMVQDyk2jicdSUMDhLsr3P2sN8OtKtO1gXgcV3mt1ats+0xKmYwpguXNSU0wTbXpde6FELcy8Wuj
uKCYebdg8wPFPV+5PJ+N0e3RjkMJVnmKxaI56DoCabuxbJf3BPxASJbgE9c7acvvqboC4VYU7E9u
mEb2UZczSs+J0kfTfhYuynrJbDe3wprLyRH08YIANEbKiLTrfHKTI+muztVw6jBIOY3ECjR6qirJ
boQZlzsdg0QKGjDVoa8i4XU+Tuv0bVdIZTghiN0cKNIPHpyyzoc8fqs6fG1KxMf4NfA3uIjNTu80
a6ASbg2AHOL0MOqaRGtF3OK+XJ2Qtb73kEV4qDYLBxvNBv4YjadcnYpHYYM0QHHW1DGWEnC7Pz5R
lxcuORwGLJRICKIAZ5yv3qibadcCJjqNVldmuymaXPugd4LkwbTzITlRftfcuzkvoufPj0xmAPOe
biCP5Oa7LYal5HOziGPW6KXll+jPlndG5YJjmWewTg9t31jhTrPkWB4+HvoyplrLKGw4mgsovWxV
HFSjjzH7yNoA4YnWs0t9+a7GJkK6ixIdFxr0z62ltz54v/DGcl/uIF5OZAk5GAY0uC2LpdWbrpFF
1gWDaIy7tO542bTkFu758ryzptxc65O25uibe0VKte5BdnZBpiSvGGbUHv+8O3H1j2V24fHjxbzc
rjBKVhAqZGdMX7fUEjUxgDMpFqpAbYL09hLNh4y8AhUP9RbO/48QyHmut4614uKpJ8LY2uyZKNFK
LORjJHqaqLN3TQwmZIcq9KDsZJ0Y2Qr1BDOwQnqW3aJVygMNiHF4xbjCaXwTCKHae0Ys9fAZIGXf
I6ANtO6Q4ExVeWOkRx1iis0ILiu1oxucoj8X3vbHgx+goEyKQi17c66nSEsntanroMvTJQZr2hb6
s6EjoLDP89KpE49yO97Wk8Re8RTC/Ez9vNPHbpc0MgNWnY4E3ks9d+NhGuIo2mc9VZPck1GhOve1
0upG/bVAeVp7M2KQDneiddJfJl9n8bKY29MDoCzjXZrHquqBdErNLwAhFuNhopqdf9Uwmhh3Edxe
JMXAu6UYf0R5/f75/UKQv/oWKfTYTP38xunGUgFcYmQw1YC5KHP+RrRgenZdfz4Gstf6GyY7RP0U
qTYJaIp6tj4BcA7GtXjTT8Z4l2mIwcsxuuVkdXmubcS4kEtDjJO5bWvqTee6vG1hGVQ8xI+gg4pd
rtn5p28PQrq1pY+wHfnSlnhNstLVtlNWkJ6UfIfWaHjU6kK9UTu/cqChsNK1p3xJ+rIVZSsE4Coz
HpqgMeP8vVW1Jd2h4Z7dmVpV5TcC7ysLR0dy7bKsDQnUxc53w7iopT6rcYOUqfO+QiiDkVd+//GW
u7wPYTytbwwpBb3dbZ0eFHllgjppA3zipiPCtsuCTHfXJ4ESZcbv0BJDc4PWd7mIa9N1lYKFv4p4
8OYKhiGJEHTNExPnafxNtsaEQCU+jgaGKKk+3fhkVya4vipoduBnSEa42en61DTEjqsSHKiS0ctM
q2nBDaKgfohmI8azKJ1pZX+8qtem6NAiB+RBUAQ64PzTaWJ2mx5rmqAu6/oZ4sb4kldO85Di33Ej
VrjcJZDqeGPgvVDh5to4Hyo3Cux6kYYKjC5SVK/FAgqKXNvO2eHjOV0OhG05xGqAFahRXcCEhJrI
oRCyh/PQq57UM9CnkV5/ej8yCoqE6FyADjK2vWSniCgwm0YfYBfzMzKbO7WQX6a6h28zKJ8v1K9x
MUE4FQ9C1+2l0Sh0wsxY9HDJ+vx9AFu9Bxs8vX68cJebgVFoUtOQR8aRGuP5F0LfCUiq0gzBVMry
Hj00G/d1S66QxFu5+pVvRKGUOa2+aUT960/5T65uKxj/UCeYgqnOhA88Q/Pwahs+fTGhg8ArvaKX
qEdswVNSlPQ+DOr76J1hmyKU7Emoy3IjeLqYy9rOWy8npE7WT7RZthQqkz3GgNcrPAG+9EoWe2pX
OTcuo4vrAWIqhwaYEG2KlWB6vmJGnriJNkxTkOk29ZNBVfZ4jOFgIvLkbjIizft4M1wdj+UjpaAD
hkfu+XiKgqiXjlpMgP2Y+0KFfdpXk6x/j1qcYWkfwpr5eMCLgJ4JYp22EtbWAHF7FbUCzzlw51Ng
NrOxT6L4KJfkXU7qHSnokxpqD0th3Aovrg/KycIBkTqBua7Cf/YhevONUi8W305R3l178Wkwtl5X
YwoTx0np2X33NBXTjTBSXa/VszBynStFA7IH0ENEAufDYpqWdlpbyaCNAO+PqrJbRrCdXaFl97ic
ixdMUcZvsiwTkJ1Fa7xYjWH8lqH5/eM1v8gc+R1kjf+vwr9KPZ//jjydG7DZlgyi0rAQ2B2a4qug
vRz5faiWK8WpFF+h5ZJ9fDzwtd2FuMcfYj5Fwq1btioHykOaK4NhGGecuKxfDeDb1sJova+i/308
2MW9xixdYkdqTtyfJG7ns6Tmbk1DgrRjTBn+acBZAly/sN7D0Pz96ZHIRQFQwVjl3tnqx05hr1va
gvKnxLfhhJcOVDYcUAM5atb+46Eubx1GQiGFt2c1Q93SixfkYvM6gzzvAmx/swc7+5m1zS1X+itL
RxeVkhxX9KogvFm6WNUw9ihTJVCcIX0u69y+LwoRPmtjV9yIDy6H0sg8wdpCkaWPtq12knjmetkp
MnBSe9qnYTvtpAbDKE6qTzOmKd7+EbAhn+AB32ZxlKdVW2om/ohjM77aeTi+EeolNwK6y8PFY8o3
ojaDLiEF9/NtV09KkjRZNAfq0sy+1jjp9yhZZd9GXRzUIQHFDQTqxmN0bRXBenKRgmUF/LVJUOHz
ObM0ijlIIsCPLkykHyOr7okqumWJfbkD6QiivbJ29ME7bYs/UTa3nQoHLkhogR/zHswsAuFy9/E+
vzohh2Bh1VJHAmOziurwR6xHnQPkn7/NyP/tQbVBesUp5MZI1+YD2WOFpxFnczOff69Ey207nvU5
yGS74Lzlhp7ewwr7eD6XNx+fBnQeFhrE+Beg3yVGSMPCtDyg5f1a9XXQ0/n0yrn5t0bL8P9nMI7u
ivplWltee5urlRNCTAvcwZkRu7AX+5sBBBi+E1zRk0uwp93oJFydH0/pGqv88WQ4X8WVTWmV47QE
0oHi59dWK/1GgerSuFoHlKu8Zd19uUEMlWYWkHE+Gvtk89kQwXfmGbRH4IRlG6johB8G18V0rHXn
GwCuq0OBEQNYhZolxf7zuU0d/qvOMpvBSuO/I3P5FyNBueeGam98uMu9yKRQe7GRhyLW27Zuu2oO
Q6dBxlGzRXJIysFAu4kK68d78cp8VvjAWiegVYe20fl8krkc1cGoHBJcXI/GohU/jQLeEUaX5tvH
Q11uCxaN7A+8kbM6d28SzSwfOrMoUberDRMs2lBAHM91PdqruEbhTOmK7x8PeGUFEY1AxYaCAYpw
2xZdqy8uNg2GFSwitR+jBQxDvxjTjd1+bRSHS4Pb3f7zvc5X0GyhFmIiZQc6TsPcsm5Z/k/JsvzG
rX5lGIql66Zb146+6vkwSetkRKOGE8x5Eu3FkBdeQS/685tuvWhX0TUqRqAjzkdJS7fHwTILAzUR
tpcVjbsfCOFubLorc+F+Xb11KKAzziZdqko1Xj3xHFK/Of5tFovzpGRRduOoXh+Fza1x7/FsbI5q
k8at2puZgwXy3D/aeeXuInSwb3z+KwdoDSHAj5A4U2bbvLaRTHsbTqYTKAioIYfXqI8IkmJuKrNb
wq5/HrrznIHyGs8gZQeF4HIrK2SVaS2iAmEIlUwo6h4Qv/T6xgZCAl57cNQfuQ0puvAUvHHHtNqx
Lj56D1h0pAhwzq8x7nZi/jE735S584v4sRfwP6ziWyzewiY92i7GdY0u/9eK3x8fxcuzT+C4XppU
EEhft6/QYEfpgLNCyLcASanndXKaagy59dpACzwcb3kqXH57xmNv/ammcfw3IQNpqhjnFAZRpTsS
y6Oy2tGZugXqWffp+fcAZE9hkLoCFTRKxuenBZuXHvrOglRgV48BERkdhwReuwfT2X0Ge5ad9L5t
HjDEK9/IsqYbanFXVpWROayUXld21maHA3utLKwAohPdhThAXwOjYqwXd8RrCU9Sekvn95ISR9Xa
ZP/B2FgbN1vBaKVLNBtNuOiUOfEs/1Ud7IgfohJUrG9itDjcZSti4bjw0ojdDFPzt2kWK7AlNnJn
/+ktBSx8rQOTPfL2byafDCkc6yqPT7ihKrvRmLSTmgpYIyjN4oPo7j4ebt0xm2/NlUinkf47ject
lKBFIY/OTdwGcO6Tfa+2RiDlpN27TdocAYamR8daph8fD3r5gdEzh3pHskIDhLLw+QbDZNBOe8vt
AxxIW459ghgxREQ7sQNstVCyy6qlu9W45ia+mCs5mL5yZFbE2oVRUhiv2sh0UYOoGxzhJ4hlj37b
dlO3/0NGeBjHavnuqHpj+8WkNOn74vaDtbfgCT71I3Vr1KAUvEPLGKOFjPsoDrOCGwiYC8WrGu5x
lqBS7UO1K8zvyVKHlTdEBDxfVG3UW88a4A0FTTcY2dd2zivxXgpaF/SypTms/tsVrmwYm7e7yUyG
6u9cDpFNMyDuIjK6eiiqXRzCqn2dNXy+cUkV1GPtvBuLvTI58YCtLErcBxP21Hcx9U77biZxlu1x
IrDdvdUMinNnyVXJAzmB9ncLfTc5NBGExfssHMeUn2nDJFNG14buFUoNN0ZdfYMOgl0iijfDS5JN
w4BRYdXhmjumuZr54HuW6k5LekX5SxjqJI5qvSwdkqaiHn9oBpli5oVR7ir7ugsz9S2dXEd+iRvy
iN9YOmfIBxTRLLN/Jz1s4wetQynmPloGZFFzNW8nX0ssZDqSMY9+pFkaq3dZsRSx7+QN8CQqOVam
3MdK5dAxlemcSsbOUHCy99LJE/1gZ7ZdB8Noy/g1U6ooijFKdTI8C7BFbSGTEzx5YO/U6cl1c42j
4Mqs8eWYwCBsqeZqd25a2/aRaWeDr/dKUj+HS59pq8xo2b0NTS5cpCi0pT7iFxT+04h+Kd6g7Ef/
WGiSxP/H2Xn1xq1rbfgXCVAvt5rmkUsSJ46T3AhpW1QvVP/13yNffMhoDAs+2AcnG9hAOKTIxcW1
3nKIUXCP7qtKc8NqZxQhXO9BZhD7s65Ey0JSqEIaqitl7fdxZ6mHkGYwptRla5gookhVfZIkue0X
4CSR9nmithw/ghZu+7NhTRJhJcSu8R/vSiRgRJI73SEGG1p/7LO0/zEbaEjfc4f13k6gChTtEzXz
Zhq6A1pX2OWGzb7LEOM4SKtI4hNGm914O6FNYKH7UEzVkU/NHjN0Yt+NMZeNvW/S0RZB6iTpcFRZ
ewe3byV3ftDK9qK/9ah1yV4bLK+G3pI1cEALNS8/1DIW5X52hzq/qStHpneqUPXv2Nvb6UOj4818
Ltuxhj0iBU7cnUAc+aEWNbx95GKydleGivbYm5Pb3MUJyiO7bNB760Hns9MGbFFjuHP0xL5HHwrX
6RoTT3kX0fvUjkgI9s7jBA1PPMXYv2cfYg+Qyx5sUN1+q6Mpf0CBHbGSnIVqT6WjRUog+gSuN6oq
tva1cBv3R4rcCJrKORJnD4oKTOIoaIxMp7SxJzRVdDfUVb9IjHw4GCa3p3buMBY1npquEfGXwVIm
7YMVVoiQprAA8WCtEOqLFR9PpEnHixQrmuPo4ZjuU5aqw2B0EI3azTFa2felMtTPMTWq0PBDI0/u
q1STd+NQ9giE53j0npymNSzFd6H6faOVH44lHJLM6zMfyTJC3h59JRE98gCLYjyA47Ty9makOPIo
cVeV5eJYqjBrJUrDowHKTH2YMqKzH4Z5F54nauPPoOXdGFkqz/pKoo3KP4DHAd0h0ev2Dp6xQp1T
1K63H6lX1vtRQUoLLZS8mTiOaTdii+KVKLI5Ey5hGr63GEK7FmbbbT04ZxebXu92UEX11xBs89sU
9bHyZ00Jzz0rBm6s36wpTf7owoyTb/B+wuZWamP/G0aci28ywlGeP6iV6u4UN+rN/WxFk3vqufSV
IB6xMXpQvTEyzqLm2z5aPX4HJyUxnNwvtKgWz9FoUZnD87MZ9w2aGDVCOUZrntUUt3ugdk6R36tc
mBNeIIM1Q2JpYzRRRdkOu6GKqnnvdKNrfhBzPPwGQ9k/90Mr1Yc+d1MXKTYkGv0iLqb+v7ev1Fdy
GNTvl9IymxbQ0Bp8WCdsc1HOBqz5RD3Axxr3ymwW93gDibOBuuoJDSkTf6G+ue/NGukXF4m2t3/E
CxL6MpuATmGBqSe4UAtaZ/Kg6Jq6FKZxTtsI78hxjtL8QD4Dd2ro8Ree+Jz2bd1J6D9Dzgvqi6HV
TvVVy5XpI8GoqPdFPHdIfBhzgyU8juIpbty17hSJOGAXnRmOz8EsusB1ZYeMBEgY+UdPOavDWLjd
MZSyVw4gaUaMuCFvmUd2gPd1qo2GS91JAHP5Yyfbcld1SLcdG1gNeoGyFX20xtdHE6dv345653c+
aOH8waQ1P7w3xVv0GOE4Avh+8QFcpXgKonnx3BdxUCA5buwUrv/G5/wK9zS1FcpnnT1m6vntb3P1
dGDQhaAHJJuHMO2Zy5wrAl43o8IUBzLS+sOs4OFclkSu/2EUUHNw9KBzUyW+HKWupmKeHSMOnEwM
d25DKTO1pLUxl6ukFTQGr8WlNwDUiqfC5ShDj9mg6ZQmiZxukQHAgcEqWs/urESRAUmrd2avb/ke
Xa/gMuoCCMRCgKbr6knce9Ql0OoyzzVCcCXqQXit+BAtxo0ywmuzg+FImZsWJR2Q5b//07lLDUpG
eLJYZ4AgXX/gPu3ixx7nY2OnV+UEvsbI2v62rw2l3XgNXCXmCCmgHskUeXdx/FZTtGpUytiNSMHM
8e8uH+6apv/lpc5/QoRbvoevj7WUZWB4IQGy/Pd/plkXk1V1NJ/PDbw1RJTCUJ7iWfVwoDBQAKBS
/e29e5PJIaC2cCto/a4BV4jCTZauMLkhb6udt/idIz1Yb8RA85VtsnAqsI0iFi4Es8t5DU3shGWh
e+fShtl7gPBl6n6hAyzbWRZidbsJXcbm1kJtM9u7pZy507MJSh6mWsptHce6uJGxFZl7kQkrhj7n
4Uh+sOZ67Peh0xTTrWnXMRJXidO7Z2vxQLN3epgjqKZk0o2/thxN+6gjVfmE+NsA7VeN5LwjWzHk
k4asVvvkxWMUnipaxB2m8n0kz1aZxi3yhraT7nOwpWTMPPzQocEBB2nEJnLVHZCrvOX3ZMoUVNoM
6TYba6W6scI4mQ9o54XPla1kve913hi/t4YH3msBigAWAAADculyXRMhTKzhVeRDET2Kdzb6cLD5
kdzcgCNcfz/GofawlAsBp67RPNGo6V2to66u2TI5e62V3aK4Vm5tE37txU25zAYwAGVP8iBU4y9n
Y/AEgICA4BASreNNJtx4Zxrd1nlebpKrUZAYXuq4FNjW1sB10wje/OxFEEnFc41I78GMw/ZTaXhi
IyZfL9uSdyzcVKq5C5D0ckIja9ai3iaCyiiyJ13v6/HoxKjwblyey2e+nBIUVB31InRQVNBdy+/4
J2xM5tDp5aAkwUyXBr9EDbLFnrQRGrFszHnyG7huuGQ5Smf7WZq3G7zR5cNcjv9C2V8AiGwO2oSX
4xsWbt9FQ8kPV8Bxh3IuesdOfOMa3ZOb9Vv36fUHxP2YColKVkWlZF0ehxQqi65Awies65+amg3H
ApaQP1ug0d8bHReXSFIS2u6LGNXq5rYjLILp5JLlZzGltjz/axXDu2FL/M0wbin2058AyLa6Xxy7
jPUmVhSKejHPmn4kga77d9PbGOWlmozLik0hbRUpusRxayeboiAqxuwXcIIyGK1sS+PoesNT7KcY
5HjoUFMCWY2SgLPgwe5EgZpm1KmLMvTOQtpbTpqv7IBFn5xwRHuJlHo1TDQ1nUynXARKIcxP1mwY
Z8y2xsDtY33/9hZ4bSiUuKi8Ug1cgBGXWztps24upCsC5EWHnUqL/YiQbfKA5Ey1sdteNu7lMXIX
5ry5HGSIUS84on+OcWNIdBw1WLFDUpr9vvPMqveboiLkZlZHcRu4cpP9bAot0Wxf01Bk9MeshTho
iQk139lyRXbXgjrIbus5irWjPRdwzQs8YPSzMaS92KhKv/K9+bmcRtTHCXPrtw1A47JtKy0JOpMa
4o1GXdq46eaGZ+fbn+F6oCVLAeCgA7PhJlp9cdvM56ZJoyxoXFnyRsjTj5YXbxlYXcexZfnpuPEM
ofGyfg+kqYnrBloMQZep0QOCkYtfsuwRttVg1qJhGtYbkfu1eYEmREoDnCzNktXhNzFRTbBQhbTb
zchyIcEbH+IwMd8fZDywlwvOmE0M2n21fk2C96wROzD7qc8HVP/O0ArqjWvg+qzQF4G+sqSUOsJV
q/u78WpHK82uDPSRx/WucccEya9O7z6p4Ge3fNqWk3d5WhZVFWIMqatDe0u/PJmpM09d3MINdsvJ
fKhgI8xUyjslRy2kCTNfA02d/RJDXoyg+0ZKUcRztA3evTGXBxdvBOykF0jT5a9wlFDyZqBg70g7
8q05U+7Q2FS+vHsUbiLQAeCllix6Wfl/IsNYxnUe2lZ4rqNUu4d00vo4C+Qb32/Jwv9d0aXXiCQN
xHUuJOAIqxUN3UrNwwEGOcIWXX3y4FVNN1Gu9qmP4uw83AgXWVS/tEK8et+e4LJMq6GXnUOhhtcB
VIbV1lHtyME2zYFi6yQuMrGjRs1d04cWNX5HNL7gstL8Ie5Ukmz6rRvDr48hM7cgY0MRpBQAgW/1
PhndoZ/yPC+DNi+VXasP405Xp2ijS/3K+hLB1CWwvOD4ll/xz1fkcRxhpTKXQTZp1XcUkotiV7Sy
P4wWzxj0nbXdlMT29/cuLajnBTtIbkaoWYtVjBNC05pWNAFU879JM1WPWp6PB3XpAoezk5wABw27
Vtru57cHvl5UNCRBEbKl0Pigt3U53UHF0AH1jCaIDQ/XH4iDD3Vb6hubdh2zl2nRpMPccClD8Ga+
HKVSxtkpzEoGOLm1Z+HSmOtabTgmejbsJtNITu+dlUG7zCOfBwGCgM9qVl2GfBnI8CKQKuV1q+1B
zFOO3ZjV9XmAgAsXakk/mdkanIFGtesK1a2DSLZh6+sWRdxdbdtjuXcybderN/E8Nc256dQtJ62X
W+7yLC78c5qBPCmBTq1FdarKSjoEQJog7GY9uuPffjlRFh3NRVB+r4HLRgRM1ktxtyl06dupN1U3
SRuNdpDMVZvueBhrug8UA18KZsgDKPEg+B2UyZ2To2dPXXY/L1XoyIe/2Ytj3qFy86DF1fTf3E7m
b7L/vqSA7ybo/EbhmJwbI7OcnWopFHIRgG3kocF2NINKrsXhKRzrDuuGqFWfWmrkFNerHG0lsJrt
6CNaXQ47RXXDyB+xJnZ2Q5gb9u0UZl54Pw+tXRyJqJO1k9YwZT5BKpE3XdJaGirwhY6yM7zv5suI
Grf34IWY7/hxp9PZa5v4P8MYHfG3NOZ2/moopkhuwI1VNc06vChRTBP95yo3miIYFUTh93lUeebt
UI5quDfqaAzPqtljIODiNd3f0YownsbQY93KnArFHukFg06GkqEEq1S29Q2kayGDURb9N1Ma1R+9
VmNr3yBfne9SOU3TrchcsNyJxTM3KIDSvVdWkRsIvybSUxx6gHit7yK7lF6khTXV5sybgjTFkteW
rfZUz616xmug/Fg3QCh8St5bxj3rBIMazWJ5yZjLwQDTe3nWU6ckfHdTE5DWJi5r1kw/9cquaq4G
b+rnLSLOdWwhU0IkjsotjXnywsvxWpfOrh3WMqjRIrNP1aBYzZ0x53a6i+va/iyKtHuvUTdzRFgA
MUEuwcXeczXHCKwUTnYz5HiNqwjZxsZXDF5rqTG/V2PtZSieaYt90MJuWl26elhOXOiQ4zOL+2Hp
h9U3NVJKz2XlVbgweGl3fDt4vrKgqCxbwHUQhlyQ85cLmkNvnWdq7YFQASKCFIVyt7NEUxiHMDKl
x9VbWlsaAK/smhelGtYTcRwIaZeDTjRSdSGdPkhcbNz9WFPDg9q2SCilkOw2XkTXM7RfLiO2y+JU
vBZ4sQrh8owbh4C8N/vEMxhDcpgPJ7hww8cuTbYyl1fGW7SaIH4i4srarvLPMB0RQdP1OehNvY78
OMfIx+9UOOv+LPKeppHMwy286vWK4osJr49/yElhdV2uKF1EBeefXg0Gyy4fsrHIToUdiZ8NUXrj
4ffaUDzK0G4CjAPranW961JvTcwZ9AA9+fhHqcgRQXUa+EFjFd1GwnI9lrOwZxeVErqFYN0vpyVq
re+o0RjBbAzdmbRGuxU9Vk6Dg9TYew8C6QrJDwUfsiMUXy6HMusJhZFY2MiiZCHPhm66Kxo9fZz1
VhyQsWvfPR5IUiLZImCwaDau3pnlJNAxNxU7wNYk8RWB0Eae6sdK1x/BsciNbs2LtuVlCrHkDryJ
KNItJLbVS6KzBqEpQFSCpEd7b4euQJ/tsrDKlMewz8IRTFAoVerVKYXxUYvQiR5Ns4xOioqL3lcx
quV4pPbr/Hp72ZdlXf0uHWUd6AsUq2lXrTYuJbhU6wpUB8YWW4Ich5qjrjjRRrWcds31OJTlaYpR
n4SJtBZ4RGFBcle1gl0rQDeVixjhjY0NgvG5qxNJa7NpbZw7ChzA29MUArraS6h2E10Ou65+Do6R
zYe0qjpnj3iCoX5qWxejRFG4w5dyzlz9KXXTzNizt2rcX1RttI6Dnbm0eelQKDv6R3Z1W3VFCKVh
jIv6RztItbrPDBFGR2JUWu4jvXU/4gmceIdwMUp6sulE39EVJnboqJWr+DYgTn5Hf6XEqg2BvuE2
9cw6uyVBKYMSKBf9ZBJ/ZYcflfuUO8P4i8cZWJqpop2/T3V3MH2aorG9A5sRGT5mJLh4NKNh/ZFZ
WLs3IGdzsFPFPOAMETXQTxs3U+a9wK4z+5OZGEz8SaN+7s69MNJwT2PcMIM8BAx4nDtBDFe7JJ//
lhV+Rh9gMAItFsg15kcDLEX9S2Yij0+dmufcMyHBGW37EHOuloJ8zJUHOac/Z3C9I1ze9SoZIh9B
sqy94VFvVvtEy80PTpl07Ych9uxnwyma6YjXOI38FFEC5WiNHsIrAiyHi1RBFdKDtJ0w3DdGLj5h
g1d4t6B3cOWpGzSwcTaKRt5fs/OVClRW7TJSHXng8enkZydMpYkT4VDWh7AbNPWuzdTQOsBvBnom
UKCA2eHUOTaZjjQctCJr0YbHwlPlAzZ+yA8CXVO0Yw9b6zcap8qwq8lo1Ts67lYEddTDvauQE045
qqvM80ER9Mn2izPIL2uotfqk6ln9dcJuxwty6pDfPJGaNW//RBcnI/cy7WBjQdU8zSO0o41D8/Kk
WZ1N4PtLldUGJ8GxuQyJkTaWujbz5EliA0WZXI/Ln7G2uI9byB//GV0Ulg8Rzh+/dZH0t0bM561x
abH3U0S3Z2dYaeke+071Hs3UiBIaw6TFOzMzta9Op1COrkL0UM5uMXBYkKppw5Mntem9kg/UgMAS
kDKiikbBbV1EdKZ2jiyrLAMjznPASkXzwcaEauOB+EqEoZlqLTQBahZgxS9XS5Nhn9pNVAWtCQrY
nhtxCKu6ORnFJq3otaGY0PKIX2oj6xd2ljsCqu5UBdY0FFhTOePHOdW0P55iuxsVklfis/Oid0WC
uJT2VvG5ThryDdurg8YbzHs0SbSjHErn5r23AO0JRPjQxYOMy0V7uXbEsR4zwKwOTCcs7ka3zE8x
ueq7M5dlFD4P+e5SU1uW9d9qj2JacjKSOqjGePoQRY0CrDIDQ4hW7P79EzKoLC01LOKSsVq2PGoV
SxeiCapOyw9ubss9KeFWKnb9cehg8uQzIJhR61x79noKSkGpNtbBPJYOtza9lj40xUbucJ3QMorr
kokZiJ4Dm7lcNoUCpNnImKoRjcs7FIun06RBnJwavb8V1HRP7187zik1f7oK/LkaL7RAVQCha4LE
xncrKyPjUKl9szGr19bORKjYsNSFhLre2O2UFR2ogeULxcmh7nJQnpWzhQG6PqmL4QAa8Ww7lcfA
8iv+2XJcJUDX86Thbu7svep03k3haf2um8twY0LXBSqGomJKWKB4Sgy6HMpoDbKfeOAzgdfa5b14
dvvkNA+a4auzOpKSFAb2a9rj21/rtRkiwUh9aqHwoyF3OWyb2WkR2npDXSxJdoicqjhU4s1KWru1
EV8bisYWz1WGW4i9l0Mp3dzjI4CbqaVYOKIh4kx7aO/k47B/e06v7fglri4vKljw1ipQ2J5QzHHI
mwDv63sHLSvAeHGHiGaeEzHCrefwVZuRxyJXBxq/8NYXVeFV+MvbRImlynhDlCZ3WtxmHyLX6W4U
D49gcyq8fdaRZiq8mp8HYPkPgyjx28Sh9lsYtfmxA9ewiwwIcF6ddr4VRspGgH7xLL7MBWhXIU65
5OkghtZgtlGOeqYkeBOGeVvOR89KyUm9VPXiHc/EArC62iTh0apBs/tu3Qhl3zSW9yTkMP1059Qe
fKE4jeUng1kOB8rf9ug7kUdgjHULsayCidi+1OZh9Eco8a1v4xv5KW55we6dIbESVH/aUmx86mXP
rOflLeV/YIAUj9dezaSHYasCpg1q9Jx2rhi6Q5tjyvjuDbWArVAxQriUPbWqCcTCVZzSKmUwhXq7
NwoRP9ZI8WDa0JTfkTnlCf3+AQk4LmPiGEFh5/KoAOadLTm6MohwcABejPFkUo3mJx03779aEoYb
ueLV0dReDIagHRNLidqrmF3zqgSSNPWB5UJ89w29InTPDXaUO7t3jM9vz+5F1PPiqzHKUv9Dm++F
gbU6oGUpQ7vGKRcFbq1RH2razwNcgjr3wHeZRaX5Yph0dxfDJ3cOrV1b+S+sH0s02sPJ1s5cqqNz
O7Vuoh1qkaT2t75ExM2fyjpHy1jaDa5IteaE875sw94LZhFiTMdTwI51UBQg+evbXmYjXN0W3ex7
rVEG3jPRoGGa2InOO1V5rnVn8uJW7OUUeVTWJ2DC6sdxrEL5Wyg8Gf8UmEp6T4VR8hgyVXSI73Rh
p92noWmdP5YWFT8oyS/9L2DyqM3FWdp9T7g38bOvjdTzM6x2w0NiZ87DCEIl+2zEZvILCoD7xVxI
QR+9abasu25us/GuGik7vjf6w7UBu0LDFTg152g5Xv/cbyP8FXA/vRbUYAUOntf2fhaD5UOPf4sD
dr3FGArNXwRTXnQ2V1sa0pSLwbCtBXmSJV/qQpF7SniwDDojyTay3qsLYCmlkyGi9gR/kdfP5bSi
ccKcumi1QBlN6z9vaAUUz9Y1P6NxKE6FVplbO3odhog/CyAd6btFm3ctvqGYrQK6bjaCmPBRH8Zp
lvFhnmXyUYpce6+APdGOVAQaIY86OvXr2lMRszXqUlpBGkfqHrVQ12/UXviGOv56+6SCrbueGQuJ
f43LDYcK8Cr0uWL0PASh54AMUhE/9Xb0+k+2Og3zgaIYnIxw6g2xk1pby88NdJvnGYHPPshj+EG7
gQ0O/4GqFkalXezdycLsqRYUrqyaBx2kluf6Uin6+aMGn2X2IyRBik+YW8blrhhr+66mfp+Cxkd7
cD9rQ2L7iqNNEDbnFKpEOrQYBEUxsgl+ZUbVCC0li5IjwJcp3UsWpTgSYib9cZ5K4exdbXLdT51Z
V6g3pK1lwFfIXWD6fYYxbMsJk3f8W5EdR8Uex0/E/HDe9Z0FN0itGxl+F4YrfqBMSPsqErOVHEOv
H9STjoC6/SNXY88ADOKVyiO+h651UDB7jY6WNQNdxYoy9XY1HXu8g2f85O/KzLV/5n2Xh7thGL3U
T+YRWoLFQ/s/taWtR5woWvuES1Ax7L3YirWzZkR9C5RgSsghcigA2j5x8izBOa1dwKpxpSvhX0gO
munHpTXae1mgcXXMjSSOsb+exBeM0TFTht/m/VcPszLfZ2WVPVSoij6SxeAHnM9TJg5Zpzg/eqp/
0P9C5Er8wep5nXTt0qGKRez+Tmd1onbSJXPsz5Na6UfJ1se6N1TEb3SxwtyvwR7hZl3GsfY9Uoa+
POgi6+xT0nSzu/PaWBW70s0yyNjYjsC2Hm31mfSj9T5kOqKf98PUpeXRzZIuObvoA2VHVaDzjmU8
D8XB13tN2h8soYv2YCqFh2dzzJMKpueUQAt5+zisETLLwaPBxz8AyuiXrWsEEMwrKIg2j47Km7lI
3BaDYUO4KhiArLBp9PD2mXCtaPX4NBq4MOz6emq2sIcv78/LC5RmOYVAlNMojnBrXwY4mG90laBU
BprVGe4nTNWFd5PO5BI7szPU6qSA/9Bu3aqPS5LPBgtOKihWj8B2FCWHNinG/gPO625+yqwizE+1
omKqvEjSNHuacJbwe72qkNTyCuV7HlaTQdGzT71jhelrv8vcNn+Ou75/5nLG9czpZG7u+8JLx53a
K6r+qS6rWv/U5qnx045QNz4qkyisXZlVQ3vDqTXie7Pi+sHIfpKT6rdF0YG6LrU62chtrj8aTVVV
pwEBIYU/VxePm/eoFDUZXsVl6qT+ZBWp89mj6RieR8gVM7Y6dLz3ca4qKabpDYIyftflVvvt7c1z
lapyvcL6BugA3g5ixyrHquDpRbHZesGIY8Gupc5FR9fcknNZ/pbLnUF2/8K1Rk8PKs7q6hs9XOlK
qXhBn/b6dAQ+ilPkrGJx60orvTPMwsgPUR9KZyNlvV5mnpAkrKR1C897TQ0raP6PTaGmt03d93Tl
42OrORJybXtm0BlzdVnsSzU+WVX7/PbKvrRwLye9jE3NjAzdXcBjl8fBE6PbAS5Mb9Uu7Kn46n39
W3HV9NFOIiQeoliVT0mpxM/gCar+ZnSFqHaKgtYE1kWldTfRNf0OvcArgAsXg753gfPKA0Kb43Av
OrWNj2//4uu9QBNj0cBZoFGAbld7EvBzhkGxyG5Rye0wWK/HU0p9fiNcXe8F3iserXbkZQG5reGv
1CzMOVLq/HaWSjgGHjzGJ42aU3y0YxWz6fLgjeP08e2pXede1Jx54gN4gXpPm/HyW9hVq1aDXqS3
eAU4h3K09W+OUSjEwTr5atpV+V4tTKx86LsbEAIXWqJxhXRLLSMeoCffakjVVL5JhMahVdni073y
yV70QxbR9IUWtkqVeQiLYnKH9LayEFmbOvB8ZTRugRWuPxlVbioI1BFQZyB5vVw9L5vcaAajsFTj
pxutiqYPvXSqj5Ps5Kc0i/tfltqOT+/9ZCwgzWDqToAFEWW/HJRGgNnpYZTfulnanOIq0p5ddK9+
e0qt7cu+0jbS8+ulRKQOQWptwQTDN1ieCv+8OlqyJ9nRTL8F8VX58UzxkzQz3709q+VvuQwKl6Ms
G/WfUVLNpDcECPFWjU3xwQbjjjQ6vugSzNeHt4e6oqQCP8T0lf9DOI4a67oCJIakTWd7ym6HXDb/
2UnncaWKtrLor81detNgFx8e7YoO1WFOTFEfbFvGymcKS6m7CwudjVTE3ohfU5YDRc8jp3+y7Kr6
Ebde9peQbiAfMdEONKQpm0OhdvUEiA3JgAfqZwNQml5Tmt2U1V3kt9LMs11ehJEDuI3e0r7UFGkc
8NgufypVN8tPXT8k0e8IB/XQD5Wse8IIbUweKNpvuuRdfQcKi9Yi4UcdHd3pK60RbTCBkAkRNKQk
e0ugeyG7Rj9UlZ2895O/DPXicAibhZ7X5Sen95vjtxaJQNqxg8qqSf4Zip85+fPp7S9+9SxaRuIy
BzVFK4zq8OVIaWwlpldCmJA4HPlgecWz7UTWjZno2n6spw4yyDDcupPXbMTXq8PzMjJlfERGyCLs
1RxzNOvdoWI5R6t1bzhh6qkF57txm782Cg0DRKxwpljah5fzwzIPyumcK2c3qtuHyh37+7BMnPde
g8yF4joCwMttyP8uR5nBPyqgj5UzetPxQ12O1W3WWluorFfmYtEhIM4styCAt8tRoFCRHqcdSj/Y
BjinuKyrjzp4Hvvm7T1xFbsB5sKJp0Wl0VKD43Q5DtoZA4ocSRQottr/QHrf/Y6zQYunQTdOzueh
zGV/mq003LrnXzlhoGwYE8Ylf6zxpbxIF1JPqEDAaxaYWSwqbObzhpJA43nxRrB7bTl1ipLklhxm
Hquraaa8Y0dQpoFsHa8/0irTy71V2oSct9fztYEobiDXhkKRSgS5HKgKU5FnYchAHmbaCJ/IG1rN
ydP7R6F4/MJRWcopq+lA90QxOB+ioHOUv16tJ4dUD7eYSK+EC3qW/z+IuzpOxHcYeKBzCRf29D33
JIU2K+z6G2jP4mcdt8au1uyUEGnykn//BBeQFQkF5MmrbrNKZ6Lv3BLIcCW9o8ON6Ne4g2+8sl7b
/AQM6BSoGMGKWQXECGmPvhaNCDRnkseyL7t9XT1a9QO69eYxIxHemNYrm95GgXChnGL0AmPlcnfQ
XsLw0lLjQA9N86dnNPiujqM96wcaHNOWIcQrH5B8lrL1glOnHr/s1X+SiWaMIGZ5bhxMMZWvYUb6
Ax/Mat9nHv0bNdFuQsq2X5NEJNHGRF85BgQtdGLxegH9f8XNK5RaailaXZAchhtUHHi6WGW0capf
WU7snEg46XnDXli38GtkGNskhngGsVI7qdb42wA4dqia2H3/fIDqIRELIYZSyhpoUQutG7rJSYLR
6+qHtCrUH+CRko1g/PKDL9I/fJwX2t/S/Aa0tb4nx5ZYOZVJApvJUfCDgG82iIO0ls7G6DooJRHD
aXzNkaFY0a5vlWkkcwL2Tu9zVEY8zutB7jvdpvQ2iwHZTSNxKSzp6Iqp+8asPO22rETb7sOupQOk
gvv5Wrpe8V+X1z2UGy82n2bAUeZ90iix6c/YEM/NLuoTy/4Ml50sME97Sz/antW0N3ZuZPXHIp2N
ZxGpwPrfDgNX7zIuWDgIQKBpMGAZsEqHgfVzE0cDFqv4kaKVI6e9xGfQnxT1Ie7yLX7h9X4i9cB8
ieSBegTc8MsDUwk6JgmyKoEs4AqoCbo0mBpmPpz9LVzI9QFhKNTW6CriwMSb83IoiIxh3VSwrHq0
Wo+NlUWnqiz+vL181/GN5oWHogM4R/buWoC1MUs7zBRUUKfcjQ+mN8jvg+5md2Veant0YIeHVPRb
yo8vZk6Xm5j9S3lvQQZwEa5Jxq2ZTjV1DbgOMs1s208HJZIP+gJPOStxIRPhp+bgeQ/aqIv8IwpZ
lQnU0JIoKBSqGoovOJX26lcl0dP5e1H2yn2TzoXuj+zeeEe5u/limv10V45wCyFLuSh2RbIopD9U
oY6ykVnA9lNLmX5LS2RufYkicX8SkZJvPX2vQyy0/kVGgOoYSKJ14aBqBpJEu2kCq3cqyxdu2d5O
ulA/dVE7fVX7qju1bTIPt7mYpLERLq4BtmSiHA0M56hZaMSOy02k6emUGUlPi9dEjG0/OKakXWTM
iv1YJV6XPnVxVsm7Oq3d8pGln6Kz1qXFXwDdwni2aznpOzWmBPv49r673tyL0xcUc/Ifqpfr9MQj
Y/VaV+ZBZ1Cv0Sc5f9DQdfjv7VGuTyusMg/kNA1nOmdr65LY6WPwW3A5nQkIv18BGY13Y8Sj9gb6
6bzlVXEdixZsBlrTcHQX5t5qsdF70Y055DBhHVwVB9NVaPdYwGer3Szs8dlKDev32zN8dUg+q83m
IiqtMXdulTWjhwZ00ODqtWsH1T7U0u2PZVG5hzpJt8yPXh1vkSgCO8SluiYJ2lgl5MiBEZTGIayO
ySDCr3pa5J9o/HLFxA1tlI2L9ZUhqd3g3Q6zngO0TjLLRtV458RVAEJa3iiiaXa60Ygb7NSbfYro
zkZ+/sqmgaGOpg55A+jXtVYKQmaVrF1RBeaUNkdNy6b7IW2cW4mQ3dbxXF6Cl4FwIbMS3DkKJJdr
32I6c+ao2h0IQz0CYZJ01uTAKnDtpwnx1C5IZOV+bM2h/Agsn55HmrNtd1bbmvkxNgw0Fi1HthPG
d3IoDm9vreurgTWgMwTiiHIANL/L0JFLmaaUWovArfMOWV7jIPOk/kuBK9+NDcWYfTfIaiPffm3x
/x10iRv/JKQow8q5DWHBqXhbHWWWe3utiFDeVLXyf/jOJJ/ui5IqJcLlp/wz1ISwvgFXBqq7WWjH
gvsi0NW822OfvqV78lKSXn9ncnqKudRVoDusp0WzC3SLVgQh6uqx76gKspGREQ4PnF8Wt/k/zs6r
R27b+/uvSIB6udW0Xa3X63WJyw0R24l6l6jy6v8f+QEeZDTCCPtLgiAXgTmkyMPDc74Fy53S13tP
/DvJ0h3f6fMUfqd+aTa+yLLkrVrI3qKIQaePBGZp2ayTVSUavFoT0PwrtCJ9paOKNnexd76/gzaC
PCihRdAOpjhYzVUG0ynGECEXXgRzm2I0apktYE2nvtwfZWPLkEKoy/KSwBAFr7+jPZizMig1OOqw
VR7QuZ4JfMUc9IK4e3+orQktlSOeFARA0s7roegKzzIybejftPWBKVRYcleZ9UapAD4Op26p66Bz
tyAYr0eBHNW2qFggWDDUiPArlfG+n9P2eH8usOj4c1abkuI4LS2QK7S71/Xx3JOOABI8BJhTZfP3
GIj7/MOA7tC+M/KwyMrDrHB9f8vaVMnp+MZV3Z5cOevyUExYgn5SZw0DNUxtRnmy46hR6LRiNPnY
DMqk/5unlfEXIIAyuVBtw2FeT1JVOxi9VYeHOYmMz6qZ8WppQZK4zzzmE9Rc7bHW3FNj1YCJOjwV
7IeoGLXmqbF42/sUTIoWRS7SlRdbaeYy9q1Ei53Qb2vgnonfFokSXSZHD7VjNqGteixdaZYQWYps
9h1pNRk4wLbr5A+1lJPz0FtdXgSxkqnxQUcxu7qY1iAJsUJ2PWS8qM4PkwzBQIgMyGoldS36KIvc
KU8diaTnG1prhe817qb+UCTJlH0MQyBahS/HWI/9RNVHeUZb1pZ4hwizeCjqzLF/FZU+9bDG3Kl6
REGzMD/miI2BlqbR6/xKLDW0Aycp1fwEDyMWv5ltYx2M1hU2eBFhqFTgC4nQdtx7SIbNSOWeK77W
szmFbfjNre3quxjmlqJ0WiNC2lA2ry/Ypg4/Jkq71dHyetv0x6HBn9yJTaV+iEylj1+dCSVXJB3x
g2x8A0u+7IIcpP41lCMsa9+Oq2TqjwjndvpvaMRELXTZkGRtZeZ87vvZs9DcbcCwFA36KGlc4Efn
5r2DF0ZktziwY/+W5c9zx5v9IlSR675WzmN9NoRaK8e0F7Hz1zhwt/uDbbTzK9jP2mGlEHA6gOac
tO+1QRXXl6YV/5iNuNAhB0mzOiHB4zpfJ73oP2Zqhr5Mlzbt/OypUZtdOrQ/xhPuq9yUIDsauNP+
WHdJ95iEpdI9jFolkXZ2PCIVdE82nV8BJ8h9g1xuOGN1p/8eDHsO/7p/CjciyiJGQFl1aVHddPFN
tm1epErFxZCg0N/OEqXnsKy9nSRqI0gyDljSBe1NXX8VUzyUdAvsKesgG1MY0ch3I5E89ZCFfGok
1R6ydGNadC15IcPqA1SyfvRAOBl0fBDrAKpafVSjWnzRYeTscGhvfHeJlFTlKOuQIOKwt0bLm5Ww
x8hGthK4hidewcd034GXax8zgG3d3yEdufmFTDafH6aqwPGxTLyaLSuL3rUeKyOx0udpcpP64FU0
lIOG27A7KJ2jf0XGT2/fd9MwJYewwSv3aMdmXvMYEuKfOJQZ6uS1YiSfrW5Woxd2vNE9J/Ns949N
DGDTHy0JEVVVOjRREQpw42MJRyF/vL9/ljLuKoYvVtDLDkL+4UZ0Uus0r7HNCfC5WemLUjgSUEno
0hK0AKIrqYoYbG6DP1IjAxqbpdi/7/+AP59y/QuoH8CK4NUD9nW1syyIEdPiOhAg62Bbx3H2qhfR
KknuZ43AdbmPUk89THplvXNtJZmf+mKumqMhJ13zyzSnOei4SmPw+A6L5GArnehPuZm09gGVujq6
9KKJf/T1OL/kwM331IE2LkHbQHeXWx1hRAA115dtpuKMNUiy/RHMkV+X8lgiKXYI2+Yd2a61k6ts
5NQ0a9i2EFY0xl3lKinqvBpiyyhTOXPjW+zqY4WG/UzrxpznJw7STltteXKuvw4ZHthnIF4UrZbp
/yfJ5XUQlXGfEl/SSX3Wjb6Aq9h2yNxn9QNuY2owpbMLMq6zd3bmRgjA1gfJFQwSaB+v20aKtEPE
6rKKqVJvzFBTPNai2+PLbMY1yDK02mjF3iLGCmNESVxUgVEW8qC0eETORaMcXTUZd0Lo1oTwuqAw
j1kRhfnVUra9GVL/Z6jQFUPtG4nQLkVqyp0vtrEheQsiXILSkEFBbtW4GaHiothmVUEfiWcIGsW3
3nT/MdA0ezTHNDzeP763k4IcQ/FA5xvxxF6XLNykSlDgc1re8032mIFVfR71dtrJm2/ntHQZKI+D
YqLBtmau1KEJMA/VlaAYU/FzkSkHQmNn1XtNmEI9GMLrf9yf121cXE4XxwzuI6WvdV1TaqiED+nY
B6rM6/HUm3U/PBSNzM2TTLMw9MELOPVD6TiESKt1jf6QKr0Qn+//jNvzTpmeOfMsARZlrR16G1Wf
1FBtukAWCW6imWq+B12sH6jF/VGni79Hwp52Tt7Wai8Ca1zzFI7Re7g+86GnSxH2Wgd5ZEimoE7U
Hpyalyihj1/rED6AIK32jI//ZBDXkWZhyy+UeTyvQIyvygU1MKY+hUQTcJNGykcv7hvlC4IUff8B
IpEMP5feHE1A0ApqVDCScbeftV5RO+gtYDIPmWb2M1WGvPoB8NlLvsV6A2C5wd01/DD0ne1eeE6a
P1TRhTGsHYrCX2JTKt7RGqpsfK+IKW526jMbpwP0HXLYnDPSmbUMiagVb5b4VgSuhbWFPWTzh4Lq
xc4ZvI3RS6kJdD3gKHbKn2r5f2J0B0Ubx6C+D2qeXseCjKE+CBIf6autEX+18jE7hwg9PfWRk769
jcrgPAJxe6O6hhTD9WaR9tD1o9L2wQwQ/lJQ9PFtBw2p++dgYyHpngKJAL7Cm3N9Dc2xQqsoYhQ7
U8zAGLX8q1r15k4+eHsZLKX0RdkWla+FXX09F3f0wrKILBaySKa/DFuOz7wO9QejxB/if5iQzfH6
A5fhwX49VESsGPTW7AMJ3xRZAwhntZHp5/9hFEqQS+kTHu26FNmiaBflRiQD0lB5DCtjQL223KsE
bH4csJTgeMF+U6+5novO5tOTqJIB8tveOdGm9oLXwPz9/ly2Ps7SpHO52QAY3cAeGq1Jos6VwZw3
7Wsn9Zg72ylBj1nKTgHldijKTTDa6AeC/4OVeT0h0ZdOOycDwb/XisfcdNNfotWhTNC+27mtN4cC
HYzX1NJpXCv/wi4NpdeCi+JZ8NuhBexHVk1tQCp7DqG3XwnOJ6W0PzsOiO3qKwGcmrrSjBfBIJQ5
JqXMfA+NktP9r3R7d/w/5BeAchLiG1GCUB9FgofKEPS93s/HnMbKBZ5Fqb7GIZ+Wd1JtJsf7Y95e
kmTUMKqXDu4CdV7dV+DtIR1kjOm2rf1hsuXk90W9GKfoaWAbdnxW3HLvaG1MFNQUikGoiJPRrfvo
uHig5gHDP1CNDjhjhGhvhqvHa+Ta9TtR6nv+hhsbhecwurSLaCZSxKtJ2s4EoUO6Q6D0MFh6G28l
T5ThOWmk9+Zbi5c3L2Me/JTviYjX2z9FdQSiVT4GrauXD3AYxkcYpHvYn60FhKph03VHK0hdVykt
U8J/SKMxqMvOLvELSXHPKXs9noJYd/ov+Zzpb8dYLNw3KpnQ7Ugm1933QtLutZMaAecUhK2ATYlo
TZqZ6c51tfWxAN9wrNF5YnKrjzWaZYJ+fTcGwiibIA1t/VIYaNmjGFTvbP6NZSRrokxiLqJVNJyu
P5Y90fAQlacGbaVZD9Ek02PUutUhJjiepVH0O+NtTI06EKERfDmI73UDr7dK1W4Q+gxUfBb+nXDB
QkJQWMUTDwBr5z7emhsSWZa58IoozS+/5T+JTVu2Yc2u0IKxLpWTW+DdnZtZ/lLOKOjXYlck+TaQ
0ACgwgUiDFafvgb7ZFHW1UpO20xPXeu9Ss3zqJFvfCvSvHwUgE4/ZhP6Qfej121cXpqhuCvw1jUX
efbrSZYj2DfsoIaApFs9aYmq+CEeFuc3j8IDfoG9kkeTK65AmNBfkjnNMao167mZHugOIT2BYEgt
3/zKBQ2CAhhjAAihGHs9nc7GWSNvONaN0cMB02zxYVaU5q2qNKCkWDUa/zQWVZqt16Pgy2UmOUZp
QeWS0/CCN48CoWa/LM23CrNzpwBhp0wIrhgC4zqHoialRfCMx6ADvu7DiizwndGyg2NH1f+wdmA8
XMLvotS97uZmJRXosVPHYIZd7vdCSdGCcPauy9sTvNRwGYTEnYR6jRAsWlWb2wkVe7a7gr/loPlK
LMeLjYPE6f6u2xoKtj50dnIPCtSrXTe4VmY6VT0HlePS9SXziHof8saQXiT4x99vHs0EqoEW8CJn
CVXkelN4OvZhLJdKrcpDamyy82M7DO4Zu8a3yqmzKYBVoRBPuAAfsiaIt1Vat0M6qEHThN5Rxzby
gLpV+fblA7jMGeKe5GW1Bt90iEWPFbY8QByL6kCfHW3cXMwXI1X25B1vohC9XN4HSyWH14K+Zmrr
BqQQvMucwKVM/XMc4+5YDXH68f4Xuh0FFgihFVQxFz7X/vUXCgczjaoGhcxmbJsLdf/52e0q2If3
h7nZdgaOdIRS6MwL+HudVA995maDklJKWPAseezhDWrUmORY095GuLmiOEoOL28a4fwXKKnrGfVG
PjbS8mTQJ634bMu0P3bZrF0mNevObVvugelvp8bRRV6U5ju4JzRjrseD24/8RKYNAQ1m5cGY9MQf
+io6j1q7c5q2ZsZ7hGfJoqvNuboeaaqhAaaWOgQJZtQnWlq0CeOxPFdaWX01o3LvRfynUnBVAFqi
EsnSIj1PO349NadX59Ch2BuILgoPEWzwJydHqK4vRfnOBev1Pe0n6wlNOw9Wte5d6IQOlxnIXJDo
eAhORmG+M9Rp7xTeZAWsMk4ZKFpqfGvLWRWmotjpy95QxiBzysmfTWM+jmVXvo+qfDg0KK59ctJu
j517S52iEsYNaoAfwhWE3sz18o+VVdeQwfSgpzbvfRRJP+WfMwNq7qeyhAL1PXRnMzuDrDb1Z+oW
EwovXe22T0OE/vOpFZ0lsOBpSKq9xtRePMTozAN4K3Omm53jKTvoVSh+dZRbXZ8qZ6b8YyuhlaVY
io4qVPo8yZtDNLSx99DFqVufejyCi3c9xize10mUVXIkBy5bn+depvyskK6O/LjmtB1R+IlCH8eJ
yZDHmuqUOJQUSZu3lgRYHfAa4POWk3BDoaLGnkvSGSNwkQBVAQ/ovIdirINHo0janaByuw0YDCQ4
hC1e6zxbrj+IyJzWSGdn0br27L+Nzq3Dj3UzmMVRDy2juDSmJbKAruW0R9S5qe8xTd5JIDnIQCh/
rVL82iq8MJmw00ga1/QNL20fcMoFytb3zXPbo4F5sOqqPZWpLT7ej6S3AZuJgrPlaQ2ni6lfTxoh
4Hx0zcoISiRDDrBm5WNul9MO8fE21DAKalG4oYCzZ7TrUfRqHjNdxGYQhfqU+F5pp81nKp6Vx2jw
1JGuyYdxJ4Xc+J54IAH6xdyDYsW6pGgp6JFOA4PyFJz6w2yj+UWzUSnMQ6WPSnfIELMJQe0Rfx7v
r+rtfInemJ1TWvrj5bH6oBVgltkaTDMAr2Ubx6ZMyokOJ74Cp6iIcuGbTVg3x/uD3t4cQIIWxiFF
4sX9Z/UpPbcHmAENHFyT5z62ockwcPofk9zdU6a83bBLV533DC9tE5T+6pIyrDFuaroZKGziemzo
4qXOqi/DjIa/KaMvrYKTcynNnV10u1cpsy/qDySAPOPWbuqLhMeQGOBeJhuoR4LH0VH2cftWgCEF
EfACiybmIhK05vPjaabCWkNiYnDc9jBWRnjpzNDyK6RKd77YLX+fVxRpDLZQf5LaNcy9NXXQb1Xj
Brka5vW/3cT74JACuQKyQq/buQB+FuKch3nsHEUTGhoa57Qj0GSxcusyJmFfPduG0PEi76myPBSG
IFMlirdlhrRKhQVYZzVFukc9WPbS9VW+VHaIl1SQgDGvu2dj4kVZXhdeAM6rHYNUHSy4FbBD02M2
2Fr8VLiV1hxwzMXLxlUwnjq1fRF+ub/jbzcEERNhVBSIFr7m+lMNCBw5ULpEkKhl/1eYVmj4wUj5
fH+UW4j8gkwEBEkPmS3PZX0dvTR3EAtEWwTIynKogI5huW1ZGc5EuaQc+oB/BIK4qbXAP4YC38oP
bm+g3jOB8JKPSt/IR71Jlb3K0Mb0Xcq92DFZgPPgSlz/rjLH92NG3iHIpxBEAm9mr/KHOh/eDNZZ
OBiLtAFI5KVcvjru3VTGYYWt7hOSsOlBG9v+otQIvdxf55ugyRmAt7QgLSjNUGG4nk44ZCVWJRWF
BVrBL14dtQ8VBOb3mpN3T7jdd3umDDdRjAHRJgFZRSeI98RqWuS5ylwolCPNofeeow5PnwuqVVXp
T3GH2nXpFOm/ZjNP6ACxuXbizM3Xo6UOZJ0bn++3MPqup4uicCqUEnwFZu+k3wVdWTRavLTYSWs2
lpWbiLx2kYJBqHZ195ZFntJdzajnddGsnDPdFK2vJ7J8Rm8uMs6WEY1798MtnBmJUoS6aLH/6eat
67DohWLZPaHrPw7JKA9NkdTpqZCR9+pqo6P5rtuH/2Z47gHTA3N3BBZZuT4W1MnXiH68ON7fWhtr
vTC/cPx16V9hM3e91mlbRU5OphkYdgsHwZLRo4is6uH+KMt+uQqKTBpN1gVpTAzGXu56lFGR8DDb
Qgta0aYPXYX4RxMLL9DYfjubZ2PrUlRfWCugcrlDVkdfFHOb06nXgmFU5TG2EwcxFQtJamXMD2bh
GEehqdNLY4d7BPmtSYIShA0Ku4OhV1lGYg9G6DUNEnPIKj0D+51eFhbar8Ie5FvvewhRPBZJZwC7
LIox1+uZd1MLwlfTggYM6wP4AedBz4pshwC6sTforNMlovy8ENlXRSUFyZSaZwznI6mqS9zoP61W
GDsbcON7seuIM0v9hQbd6nvFbeiUscJjL7SlfgpbvXoC2Qr2zejs1p9S3fmU4Rh0KsJ23Amrm0OT
Ai8aAItRwWrvYzuTK8II9QXglX2ociTd7TTXvsy9Lb+quCNhbuQJkMP2nvLhRuTB/2nRjAF5RQV8
dR5EY3XxIGYtKIQpn8O4jc6y6+LvCFDj7TrXb3UN5HbmGQ/Sgio4VMW1nxAgME1bdOtR5ne011yp
+6M61wnOixKs4P2zvrVrlio4O4aOJHIR13uz7kKV0ituIiGmJcckT6NzGZH93B/ljyLMKqRQrzOo
r8IP5JZfXVHtJGygzKYe2KJ8GhFRySrl0YiUd6oafskV66RK55/aMD/0kfe31rg+Bhmn3jKgtxa6
c4jsPXzi1rzBgVFHpFPJq2r9g7QRd7Qi0enYdMXB7kT6lEPlfbg/740gw7W4FEZ4iVPmW6UCSpVE
/VzVyEomef6pT8M0CJPYOs3NvAdv2dqkCxUP1DwLfePCpqp1XycOQ6mw+H9SoZKBEc32FxGJ5DEV
XvfWpyGdPGA8JJPET0LO6jhmQlHN2U3NoM37/IUCfXr0UCA8lIoqzqpdO28Poktxi7IWOqPQz1fx
WksaLcTaTg9wbp5xfzX0Y6yabxagYVYAREAp0TDk7bv6YI3dzzGcBwo1jtKibKolx1lHFxlNpz2R
640diDg9OHWVf5bzfn3yKt0Q0Mzw1onaov44OGH4ULlDuRM1teVyWZ08mhoguoiZvM9uOhuyHsws
VI0gnDvvQj9CQJ4sxMuUT7LwgQt2DfI3RuQrJfyNVPbiNOj4cNw/CBu7kwNAPsGNS/Raq9rNDTXT
skRbMxt5ClEpbUWgwOIA5jN4OJOayZ4c+9byoohrEnPQLL/pho2T0WglEqOgAsV0tBJXPxRVN5/v
z2tJbterC1ZlKXLzdrtRX5dOUyWGHpqBZQ2/7Ur5XE/WMz2JV677T248vd4f7s97dDXeHxQHDxnA
zjzmrjeNk+e6MYWVBRYBucoLglMyfuT9NA/HjmJGdMzmBK15Z0yrR15uoXoZQnz7DuncVMUvK0py
+1Fx++a1CqVlfgJwF7tHMcpYOWiVYrgXRxmclw7O05LFxiNuE4Wd6UGnqJn+Q2YJQkUky3383E5x
6uG5aHifLXueqkMVZWROLc6v3aOYdTW9TFFrQQ9QpJs/wPuXnQ91PZbfjHoy8b9ppaIQ58VcHqOx
Nb9VQ5a5p1FXO/doNIoJbBJGE2xYxMfdo97wNPATBZVY33QiHY2t0RF/8eW7X1qejeExrfMkOhki
QZ2RxBY1raGibnXOQNxk/iTS/JPrCP33RA16OEjdnPLjiEENTwdVKN/sCnrqi6VWof5cRnkb6KFT
FYe+Npu/okmI6mBEau/6aPYa2UPNO+V7pahUJOwuNyN/Ik7Cf9KU9HemSplehnjUf0kBZ+wAY6jx
CFwD6qt57qU/wsyD5Vnrea4esWDrnZ3jtrH5bTD+JCuLrvFNXYueLdY2OXLGnQRZWlQOwJ/Bno/3
d+PWKAsnhTWmJnqTDJYF1X1vYPOHim756gQtWjGnPZ2YrVG4qcm8eLPzMFmFZAl8wpmBEgVN20dH
Q47OaRRyz9tgaxRwhzyqyC4XEZXrgzVws3iuIpiLpcrPs5oO33KZhqf7K/ZHq3R9fhf2CI6GfJab
eDFSXmzwGKK2WZjIK09Lc+y55JVC4RohE/2I5xnAmNaOSGXnHhXLY4LX4W8MNFvjqCVO1n5xKr3/
rVKjSfZ+3cZdAT+SqLn0cVVAOteLEE0lkCoBbtVGm/ZrYTXaxylRHAe1EcvAzzRpVX8RKvo5NUN6
pic3BbQa9h76W58CCThw9Iuu2A2FuLNzchnEbgO9ybX3kO+jH2gNWDvlhI3UjN4kinZoRVC4WKO4
Z9dUKJmQABJ2fk2JCC+Ss3/IetnvLOvGfBBQoeIEN2RBxa0yF0gHAExqoQfROEBIswr3kCtOu3MT
bY3ichI5J5B7OCzX305aVloQcPUg7jVwhDnct6EkXN3fwBv3HbDW/z/KLbhvQPm3GfQgLwf5XKW5
/QmGme7nQzw/aXVbfc5kuffo3JyaCfWKfMkjg1i9UfownfOozZla6fa+0nrjQ1041s4CbmwIgKBA
xZaMgaLHKs6EStSZejkaQSIs/TiE3jdVnYxjXKbRziIux2gVBFCbpCDg2LzU2X3XnwqXtsRuAK7B
FgeMqdSZPZ26yU3bs2yL9MWulU9FNDdPSSPMr/e/38ZSMjSzY8ezR9a7xHB5zGZ0AYOGB/QpI4Sf
sEvYK0jeUuWW4gCTQ6iDDIya5PUMa2VKxtLLzCALmw/C0v6VuatAk+vPrmL99OL4mChfnVp5TzD8
NNMORclGf3VBi/gkWUcasKUf9sPHuJ1eu8aeD9q8d/63VoILEjQESgULq+/6Jxq0Qhx9YiVoZ+FN
PM3uOUzwU7u/3lsFROr5/FHWIpjFLK6HIWek/eT1ZiCg0wMWMMsa/WI5my/xgDH0GVnPsH+X20OR
PetzSu1U0xGyOZv0GjWSodTZe7htTZznE0QIIj0Q9SVV/w9WEWw9MsmwOIO8x/gZF4/8pCbunhjQ
5iiL/CRVRPwB13CTkUpUx/zMoLbG7lzq0jzHsm7+h+1MIR8wJCKXvHuXcPWfucTzMEWoRpiUZzN5
qlW7uNiYu++c19vIAJljQdgD1WE+66fuIGt6SGVlBmavhmfpwqv1Yq07V2X39mVbhgJaQimUVsWa
0TQhk58ZbckNrIYWpPomHr450S4XZmtGoHPAalHdXkia1+smZdbHikGsMywzQaUjoSITppZH/irK
nTfL1lgQCWkRgJnRqP1cjwXJFPy5zX5DyTt8N9ZGezAHVwmmpvR2Ttvt7USeSP7m0ok0KZOvDlvf
o9o/KpYVlAP+61Zoli+F2RUXAEruzxgUtV/LTt3Zg38qD9fhnFGhYaCGRM2ATvL1BOO8KzSnVS1S
R15mLzMl+n+S2Csq+1hGFS7kNQ+HiPeZXr3qiDTMJ5E17bcBmLA8TK0uG1/FOedVoA6RgPIeBhQB
MHeApSgXRjOPqL46W1XZfxBeVP6dNEhHHHrTzOZDCkto9o3cC1+bsoxfrcjSvlBEbRpfbxPxuerx
9vR1RSbKZSeyLYu5njY+CnxX+CBLK3s1baQpYqv17ADet/Dp4xoPDXH/kAoiitlpPMgS+2MrE+Mh
E9j54FmBNcYYx/k7jPPK4/2fcxtv+BVkCMvlBmx4nc4peF/afTHauNM04RF/Ugdm2eTuvKu2Nhg5
I5QDGueaty5j6j2OIWmj24EZK+P3cdDbA84Y+YNo4ziYoRb7UlbeDsNzY2p012gMQwkA/rHuVEhN
7w2rj5FLasPvGjYgr40s7G/312/jyiZYQywG77gkqWsootVK051bKYIiDK3mu+ooOjR7D/n5xM8c
bAHmUSJgF4axq1+4ss0waDIMb31EcbO2PdS5nsa+F9Jj/oyNevnBLWs9fXQSkQ2Q8m0rCeJ4LsIg
6YvM8ZFfzI2dLbkRabgCqIrAQ+XKWaMQxnEo+Ct0kCwcyiPSc3iSdHCUSnQ03n4lsFyL1dbSjrtp
CcxzMaecQodsO7PPtfDao5KXyiWt+m5nqI3PD06dSQG8J06t7S9qmUmsECZmBeoL9ZmG5m7p7KVs
W6NQUVrqc8yHtOD6NHeq9PRwLNxAmS2QMAaeL1KfxU6A3hiFyhW3JQ8ielV/ipX/ua/1vM2qLlrw
UzSqzp0djxdwW3usuK1R6JroENjpFNHIvJ7LVHlmnMSglgq3x9cWmdKHqhz3LCBus/gFbslNzWfh
Gl37PU5mSnGXg0uZPaeQqqZfzGh6cIwZMlkUH2Nhn+hT/3v/mC5BdRV0QUbRpwFHiNDBGhJfOTZy
8l5qBQ6RneOpRK8pZ/mb2xQauhIRn+3+gBtrSX4AtgfeDjSJNWVSyhx8UiKVALX0+FCZRnKMWzvf
Obm3oyBZu6AHoM6DmVgrW0EoAdHdz05gIFFy9sI+hzpL4eytc4EeYVHdIAuhebH+Yo3VOh3JtReE
FE9fRTnq5xjSxNtHgY5J4rQw7qCnre5F2chRnwT1PmepT/bgH/+2U5qjb54LPFm+DIALwL5rUGCc
oGnWgkAJgAOEr2PvjOdsTtMv/8Mo2MIvoMplRquoMDTWhN5TIoKu7auH2cVWKOKh+ubWDl0XIhuF
Yx5kpPLX55WMIKyQ0RbBDLXaH2dwy0NY7NmM3B4dMAbQpgGRwEKDt3I9ij11nVf3jgfRMjbjQB0a
40MVhsbzBLpGO5uT53168+qBalge+FSZeAevXsFIZmClRiU2ALfmPgo1lUe7NvZ29e2tB0CF1hhM
AlCi6ho9hUVUL+MsF0E0lwop45Sc5VSlwaAney6TG8eULIsnEAzqhTW47j54Rl26ZioCgb3bb9qN
8fuqrN0dvOvmKDSJoamxs3ncXX8oT3jlPDi1QKSw7nC+iOoHFbmiz/c/zuayUStb6ta0uNedvsSN
cAWtGAUnO3FS9TA6W/GcPQ9L/fXtQwEgAH23HCXCwvWEIt3LS6PrBJ+kbg+aLt1DIRyslbtsD6qw
tXaEBR6Of4qA69KS1bVDV6k01wo869+78xCfZz3e01LZWjt6XpTKOUn8e7UP0lrrokEhV4yEUz2E
pcfdE9kYlQ1F/3h/7bYmRGwAoECqha7tajNIS1cgyU4iSBHnA8AeW2cnk/3bYzZmPVzXC90cB4ZV
BFJDLBnd2KAnGc3pX2kxfgHdrO+k2FsBCPmq5fZh2XitXG8DqZh5nNWxCOrKUC706dL3WhnFfizV
/JOjzsXD25eOwgs3GPubfuGytP9JtiJEB6sWcF7Q2Un5STqR8UyY2HPp2fpA8HtAlsIxX4Cl16PY
YHllggtqQDljPM049gSmOXsf789la8c59GZolqMWCWDrehQ8vOlLtoMIDKnFxxCH6+fQRASzxnj2
fH+ozQkhg7I0jf80rK+HMpsSJVyPoQCG63+XZTM9xeCa9tZtc0b/GWYVFBpsqpK8mwkKZac/q7H1
opRedKkUrKTvT2hr33GAlkYgeQl7/HpCoSaQPWp1EfRt90UaTnIJlXHwm1J2J8RYM//+cFsTQzKU
Q0RTEBWM1YaYJjxUrNzkNk9N53Pbp/XXEo5PdhQ4Yu1MbVmk63R4sVFF4ZXXBKqCayZWh+AaNDMZ
Ps2O1ZwmKpq/WqsXP/NkLMxlhjxMR+kgw3l/jht7BGEsCJWEdOAoa0SfHGboR1KiXIna4KkgeH3o
Rsf49eZRqKJzZ4CshXK9RrxaSpdnGojoIIpmfNEoSJzirtTfPpelWAbVdtEHpvZ4vT2GuhFUZpiL
hk7VEoyG57BW4x2g58aKAT5xQA1i5UNp07gexRnDym2x7AnEnEhsT0f1ZDdO9/azi30OCEViBPoJ
a/FHa6rqtKQ2EKCEOD65EXYYAmXTHdWVrbnQJQJmCbWCv1crFs9JGHda7QT5bEq/HFxx6qxdVPft
OULsjXcEB5YFU9dvIg+5R1vDGhu0/owfY1F6z/Rn3VMWdeqbL1n+fDjWoIPIVPlO1x8Hh5csU9QK
W1RnNI5qi2QHt3+5s2xbE4IpS2RF0YJbcJUOt5VuZZ7BKLjsun6EGsrBkziHlphV7+zp27jAVJak
joPzR/DwekLKqAy6HrGnp9792qdKIKP6d+j0z/nEScqndqdEtzm1RfyMDiV1mvXuVjqMSOaRqUWF
qh9Gd5Cf3Fq33mVG5xzvB4W9oZbN+Z9bvdLQFUvT5SAp6vR51AeM13O3uLRZFO/M6vbiYHNjvwJl
AsDdDbJfq+s5z1PHRuXferWc5je609/C1m19wES/70/r9kwtY4HwWFjQXPKr+JDbmeM1S+0uVrza
B1HUnPp23ovbG4tHn2jJIkDjkLyutmDfj57imaMTlJDg5wN6wdZBDmOpH6liujunamswYjJZAhkl
flurnAVBYTdpQ9sJwnDMfAVwk59l8y+cqo03hz36yGx4vhP7ndrG9Z5AT9lrhkh3g4mS9EHNHHlu
6F3vHKqNTwRKeFk5ClC80ldRoqmxLqqj2Q1A7XuHCS23o9KU/7x5H9CQ4jJaBB941K72AZf9EGc6
tQCt6RS/K7v8ISv1PeeDP5zw68SBV9+iCE7XhiruOuEfcC5XBszJAlyi5yYoBpl8bICwfx4wybP9
Wp9QwvGcPnmvpJysYzpnY3SoENCHJmzUts6hy/lftAxj72/mMFf6oXHE3Pr20OlOwA6sXjWvn+e/
Q+Ku+JUhdqd0vhobSil8vBuj+FtUNlp7AFmO3NT9VVy21r3prXIwJJEWIS+XJzS5eB6Msi1PsTHK
x2Gy59c0F18g2I2U5eP0pW3j7Of94Td2PpQkCslLZRRM8ipGmYUretNqcWz2oO81dZWcIwS5n8LM
/vX2kZbGGzg3yHu8ea93vnSFMUXLw001ccl0paqcqFo7VEahdd8famP7k4jRWERqABjKOk8SbtKZ
alwogRLm4UlgHnZhDd4s80o5AoQ8OgbL+oGtu56QaPRZqYpYCYyqmc5uX8FTq8PvZqfuiTFuzYe7
imqrTWebTPZ6JGnkeZZPthJQbXWPEg0NC8QQ5PudddvaDHyYRQ0V4iEF3utx6MhEVVdG4ZPjlOVx
ztviL8cNy4d5dobL/U+0gbZgy9GT5LFLwkzp/3oso1ZmarINYjEoIhJ7PzZG+WWqdMxUM/jathOp
vl0UH5Wiu6Co+SUap73ayPZvYJ40ojgAPCOvfwMZR91oYFsCI/s/0s5kWW5bCdNPxAjOw5Y1nIF1
jiRbsiRvGJavzXkCZz59f1AvWsViFKPcDsf1Qr5GAQQSicx/sNt/rbBrvvezuhxdlGHPeWh7vha2
4VNWCOc4urr45PaddkiJ4Dvv/589z1UUoFkpOSsUG+S1ev1LnM5KVaTsm2BB+CM/mGgCeF+gb6bx
eZ7U1PxLzafwR23OyvLStRHaIDUZDtaTWloq4ZGkEOEqLIV1VDrnIVc+t8msICsbw8A5LlBHtFfA
mcoXaDFe9wHn2ib5fbR7pT/anQlFPGvUqjnkXeG0lu/MTtMDABbqaw3cQH+HYk8sVcNEnCwv8fJv
o1lPX1JhiPTQuRgp+Fo3hc3RCBO8oW2escZZmdSfjSnbWV7UXkzKZ9iu1AH8RmnEcsFQNS4+J0Vd
Dh/rcYk+lUMXWa9aEdrxYS5K73Oc5pN2CPUo8wID3636j3ye1fIAlEkZ/dyIvbrwWx6d2RcLNlP5
NJAzVEceLjF+KWFWd4ewij1wqNo09ufK7UrlzRidPH9y69bOXmfH6iZ/sgpN8y1F51Vguj2OuYgt
GLM/0jtxniFTdJHrUwMU/0tVrfDOtA47j7RKm0J+3aRNaXmo3IJuaa6W7fzRmfOs+aSLqiz/UCYx
GQg6dM78d2amUX7KNV1oHyaIT46fgqSvteOcOmF5AuIRV74bJc701FoF3pRHu44sM0B/q8jf3MRL
6mOkLxYP2cXOtT0t/o0Qg006hX0SE4r76wwoKgtMJ0ItfJW2xgHGMxFQhajfyX5+7uPVPgdrCj2L
Ch6Cm2vBAIitSh63tQI+UNcCPTe7L2msjYcklBBv0BLDCzKV2qdkXrwPS632nzGDzD7ejz1bc8Xx
GwihvPTQZr0+bPVkNJgGeuGrgyTbQaMsfkr1ZtwJpluj8FoHi4wYvlSZvh7F1BpbWzxuVjuN3d+j
Ioxp0zbVTkNmI2RLCBL1AOAdlMj161EMvUREWc+ioAhDiAVepf8uu9tvsRape7yljRmB2qBHQs/Z
AS62CpdlJ4plCRXlNVQJ0Qc9HD7j0yD27Ax/5sCrTQLgGtkO3tNARNYSVanTZbNrME4yLG/o0hwU
O0r9tIwvRMeXdvKeU9U98uK5TGPyPhvRS+tiKNn20Yfczo8CGEunzU8I+p7Lovizy5szpmOnrIAE
ESnVYVano9XOlZ8Y5s61tvGaBa4pWU+AGlih1U2NTG02IagdBcA1v/WEfJ8qsnI0WvFWGPyzsh9n
BXJgZaOeKh614zV+s4DZhZ+4iALDijvfLLT5hUxr2CkIbF2VDCAvaks+nNeNP69J7CmcyihQXdxq
wiJ9ivMc8hhYQct+t8NhxFbG/SHaEmdD++PYOztX5NbmY025IClLgM5erWxeR0aRxHMUwDHR/pdo
Wa/5jQDK9XBsAAMrmxiUQ8HcrU4t9XGs1hY+YIxGzTHNhIYfRLSn5bk5GY4RDxt0qW5aJfOgjNpS
hVGQj2ZEXaqCduLr+N0e78/mdjtSweEvRGUl9W8NtaoQlLcH1UwCtRns/ET9pcQIdclQAoz03kk/
5qMX/2aUiJvsrONtXELNBPI/GvtUxqjvXMclAKU5xPgqC3TLeCFFyJ6Q+HTIXffk324rH5JFLSFE
wHNv6zk4BXSqC7ArSLj9h0OtaqLwzcZJPjraNGPNOUAz2jnlW2OySzjoYHJJl1ebZAnV1lqaqAxq
PuOnOddEcujNDtmqJu+tD/Kl+en+h7zdMHzBn+JdCBFS/FuFXid1DeDFJXIYptZ/D+1Gfcm0Mt/T
c779apQLeM/TCueUoQ91/dXI7bRuSOwSQbTRw3p5sHk2e9NTpdaPF0JgOsIxlhY5HLV17l2mmaHN
NUNhkhNWL7OWhNPT2GXFzhHYmBKQC5R5KWSqsvN1PaW0FBmgBZ1LK5oV37Dq5FRpeQ/mTN+DLdx+
JNpQYJjA7FNaRMf2eijYFYq2ICkeDHDkflB18Z5cEBl7cgg3FQPKRqC6iBxAWGlSr45WjT4uWNV5
DDRlwRrQQTbMeGtifcz80oqq7xD34vRtaYpieOpHEWIEVJdiz1vhZrISv0nuROlH+sasbedSC/u3
BWZCkGNlrcGV6zQk32DmP4zfk+BqhuCE27Jdvmr4Orgp1BEXa6Bm9Xjsp3T+ve2XJogXXfl6/5Td
nGsQydJKjzYR4oSgNK4/oOktjd7nxhCYhR19Fbk3RD44JCyoe6undoQi/sMGLhIEDaoBHhdqNzc5
FZYKVVc2+hAIPa3fMbUt/Uytp0cFJzA6sQnGqGPSN+cjXE8sdDEzs4U5BANdxPpZzZfitwS1sD3d
4Y0FdMD0Ep/om0u64fU4DYYwmroYY2AaLT0QZejMp1jkfeSnndvNyJ/tUQ7lJ7nKFZkZH4saD2YE
CD6sQvFYF7Uiejli4/X/5FpbPg+DNj3lVoRUl6HF30vecYdEn4fkdH+33EQWOTRPX4cOKnf4Gm/X
OBXuwNzZgYUnx7Opi+QPgXHSkyWaPTLi9lBEfmIycWz9bFIXp7PneBiDPrTxpK/VyihOS56rFy1Z
9gp1GycbvXugV6QmwOPWGJgoiTjaTTsGWWUbf+llZwY9Cf/x8dWDDILvqER5AXq43iqUWGzKGAoW
04We4sMX6yXvaXN06kulIB707fHhUB2k2ANjzEMx4Hq4XJ/qeDJDCpuR5BI7XXOuw/HbuHR7yopb
ZwC5b0rWkqRqrXXKYBwjnZZmU6Au0/IDNFj91xDN2viMlm+enPU6LbWdnbg5JCBGKTMONmat105r
fRhLK5+CiDL9c26owvZLL7X+7Oq5yDEQi0jP/8N6/nRKlypHzrrlmWuJmtpOOgV2ORQ/bG2ez9Ri
0AIbo3bvBri98ChFAjjlMU2tlZbG9bdjFKchpZqCTu/TQ6oQo31FlPFzz3v301Q6w3veleLgpkb1
VNX1Xqt6K8bQ7iJ9lnigm3qBZi3F0FFuDaKxGbDyCounrqiyFzH/MHual37r0uwFXKgvO6t8Wy+R
zFo+KcIIskq6nno9FiiCzWzbqWmm7hXj+Lg5VAYKFIdyiMJ/IzUaEt+MRPkxatvhk6aYfk3BoTw8
/Ll5W/IbyGyAWHqrm3FupG8nvjxcwml9boYFu00l+Xuwwv75/kgbiy3TT5zodFJroJjXHzuJdWgw
TjIFuMzML0piGt/jpq3OhZi09zIcerg7in4i19tDiW/EPQTZpfE7WQCv+NU2q7xUNajCTrwk6uE0
GV167rNQ7PgPbIRyslDUUYhCsg+ymh9+7EXNpT8FTd3Vp1Kryg+d048ncrpk59bf2D1SZ9UFxSEL
ROa6U6ukmJwpZQS8QtjT9Juet5Xjg3dL36YiU8ZDG8ai9I14hr9oTPigHRQDitQ5j+js7uyg2+9K
9JVkeoo6APHXv6XGKkBz44idrIofpdf/0bv2SztOXwUMAJ/ish+a/Zf7e+n2i16PKf/8lwY8vryF
RwVuCJSBA1qDS0QMokl2duztF+VtTaWDvi747ht2ldtGCY7C8nJ2CuePummNP80sbRI/dMPpn/sz
2hwLxKi0gdfZP6s9qkWCvAadmABbs/GgmuN0onKtHMbYezzCS9YMnS2DlhC39CpnNBInLyOdaeVh
pzzPSZo/22pRnifX3dsbG9+JzqosUCBMSuFldSbI6+epiEdeNEmcnVvqjK95XkU7uCa5NtepIhNC
i4X+CoHlhpvuznNr5Oo0Bp0DcyEvoYbGH2pVzfypiisk7Ha1tLbnxd3FIcTPbO39YStNp6sdS9iN
3EwJAhKXamjSHRD25p4AhkHNkdoch+x6l7MR8ApAViYQPXpVgxJNcPxrgMtG+TDFBAU+KcFLb5Vi
M/WI66GiUHVjk9pA0PWiRzoSaFhDp/h0f5PfpjNUH5Bth0PHsvGSuB6l4HlWl5U2Bo05gJ2xOh/T
8ezQ4nntFz0vpP8wHPVmF1iLhEvIn/NLlNDK0ehtaN1BMqbuGx2+8WM76c6/g6opz5SX5p3xtnYF
+mrccaSh/K9+PZ5T2UiMZcMUhA3tfb9G/CXzE7dvH19G/vtQaGgbE/zXuYMxCyBctTIHBkKqzsVt
ISwec7cZW0YblwQ1Ky2rXu4v5sbk5LMIKCQa/1DX5Wb9ZTFpUFNcyQY1oBAOxjhsviWIOJzvD7Kx
48mLXPTMKIRwo6xKAk3YzlQvhRqYtYa3sB3bn3SeXy9m49Z7vg+3ySd0KslSltU+nnur2LQkCx3I
SAwgi+38PNkpI2RuspxwhbGlhWwyonc89oc0UZLvs7D2zG+2JvvrD1idhrzstbCM+yFoG5j5Tqqk
vjEo00dFq6b/8PF+HWr18aqhAAOVdUNA1knH24sN38jwIr3/9TYyAQkDJptGJ50u4HpFZ9cZNTEP
Qea606Fmx/hjhPtp0c75oYy1v9I+9fy2s3d2zdbW/HXc1ULS3l9CMY5DoFkpbUajyd6wft6D8m/c
MhIQAriB/Ylm+GoNDYVb34wp6JgYcR9JcuNjaGsh/KUq+kdRh9DvReMeH19S7s+fO5Ri2bqYGiPt
NQ8uhSuv6PJvc96XgZkO3ceUbvqZS749JHYbfaR59zBSVOJfICFjPYxEBznJ9XlXXdyHRc50FarF
L1E0fHOHWjwn9EN3Esifaher+xt1ewk9RDCLD7naN6NdpKWZUG9JzWJ60pNuAv4gchR2C889FtGi
HYbSwKwiN9unpCq9s+nG3lMaUV4wprY7aZHnngB3qaTdnXMOF7FHzf2Zxd78RqjZYG7JMehVXS9H
PaeQa8x4RDy6q31XK4q32qTU4GbN0euMCKvZxDqiH1Wf84oHO2Zx+iumGzraa51yWuys/nx/a2yF
D6iHVAWoyQGDXmUHWltYmujVIUhrK3pS3DT+oi+oQS3C2+NJbG592T0j9FMFX0v0z4XqFug7j4Gz
UMI8J1NRVKAcolz4rtUZb6qthOMhneI9Fdatk80Vx9uNnr5kIF2vOpzx1HTmjNfpaLfNyRLYDvnW
ZC3mTldrcyAKLbJADGRpXbSylVZddLcYA9dFECLFqc8XVMp2wvBG/sN7XyqP8dYmSVhtog6ObTJ7
5hhUiY1k12QuZHRtVyU+cRPbKVuo7R6tamubSD8QPhureKOxZQkgNq4s+s2j5n0Z1GHmmCXzRSMx
2onDm9Nz2YmSJwHmaRUh07LQyj4Ph6D0SvXdSEdEWgrdLnx1iLGDn+K9FtDmVwPYK1mx0qJRXvG/
5CT1YCtaXqWyeLEk4dMwL3nmD31W7WnIbs0MnCpNasik+EWtPhycMSSwx443LsgV3bcyjVy8N+bp
G9KTZn2ulLbeKSdsDkleQuLPW+2G05UvuHkpCU8nL9biJzH25eekUd0A3XPjt5Z+0M4J2BxPEinA
ilIg/qke/MtaikFkVTzxAiiEeVSbdD7XGEm8KHZpH0x3/P1+8NoeDQIrgAOJTlrdLnpteZEdA0c1
CnTc8TJevjSt0kLjsfEbbBd1Z7ytnUKjRD6iAEJR7rreKdFSanbienxApP81vx5LahRzav6nYbg2
qezB019beZZ9mS5eQgdPtF32W6a10wcUNqf/8qnA6RBCgCABob+ezBzbw1KPtEY0pYv+VGI7Pdmu
k3zPx7H6NmbZXvN4c/EkPJWXLljsNcBXC4U5DsSRoB3nLD0rYYdbRTuq7R/3N8VWqJLBQ77j0Rhe
910yvfLGOI+ngLvTPdllVp8Rpu1eMbayDveH2tx//2+o9Xs3znVrsUrKr+gCJge6PbUfaf1FDc2X
pttVNN66P1k/Xk085Nkcq/CxeJiq1A27D2k5+3ks6/7ktbiSDqhknGZYTpHfUiI/PT5H3lD0qxmT
M21cbxO97GGOpJwxF6Ou09h20bEdhX5ZYnAVPkKSe7ahWy8qTpgUtKLxj4jJ9YC1VYXKsPD9gPDo
WLiUHH6/GrT8axc2+e8jvJ9Tns3KJ8lNFH6tlO4//2HKUgGK/hZX0JpEFbuWMtU5zQtXjTHdGApP
VQ7OSAlgBJfq+JWQtqn3x9zataADiC7SYBT5o+tZK6Wl9JBMpqAfI30+hFlmfyJBSt+rnGtyZ99u
HUVovqDBPJxyuI+uB8vCwptClY6FigvHZ8EZUQ6q4ox7Gd/mONJsmcBBdrm+DWhLUpC3BcXsXAPQ
WuJW2ceD2AlkWw9GyJv0d0mpwT6sboFUxEZTD4ziRPPw0V3m6tw3GN1gPJMuR60zqpdxKckvCzvc
KaFvfDXoiWi44M1JO3St719nqrOQxNONAAjB4fCsA5Y7kb8obfH4BoEwzSICjuVyXQNVFBHlhkOX
J2AZoq+OUcyFnyuFc0pLvXt6eDPST5OKCsB9gPuvIo01d/juaAk5XrhEiMpFY1adlVxd4lddG8Re
UWgjsIGGhA2Oz5y0D1olYNHozgCjYGeHptDcQ0gG9YNkQdP9XjX7/0l/qeXJdnPH3CmNbuxPjjeI
Va4jjCDXTQdVHWpXizjoaAZnzw06e29RWeU7+frmKBSHuGpxnEPd4/q00VQSytKxScBWFC9Zp0eH
uUz29Ms3tqLk5AL5gT+jY6B5PUrpFEtZin4KKmHZX2e9bN9aMAhflbZkwPv7Y+Pe48lILZSmI6F6
TUfIzDYSiu2x7XsHRfKkM62DF1rofI9JKvSj21ja44ec8aQkGJVf+p2rPeJ6U4INJs8O+vRtiOdj
bi8X3cib4tADG/k+8PZJ/LKo4+JAPazb0+7aWl7J4EbVRgrw/3QS/SWx1aDXNIqYURDI6+K3sUIf
9Bg32KAe7Labmp24snEiqKH/hAlTUkfQ4vpjUn5I3RnMf5AJb0DQMW6V/oAV6FKdtEyfm5e6SusP
TlJr0fn+p93YrPIlRMSmjo9k8+roF9K70HZnFY6PURw71Uk/OK1tPQpLR6eVs84V9LMQsL5hUzxB
ac5bKnhFUQeFanZnK5aKg+rg7gx1C01mLNzVCWV8OcpDq7UczFZgotlpQWJR4POXmAopOJIIH1Ww
SBdUGubpVIxpYR4oACEFX4alImmCXeyng9buqSpsrTCBVeb12MJAv7z+tuk82zEVKTUQSAH6faoO
J13p9vyubkdBe0symEFzYVu5RpoLYU1FnvZqMKKl994rnfusOaj0398tt4EA7C4pmizu8YZYf0cv
bsCdU6ENZg9kweRpxd9NNU9/1rbSYWZvJv+7P97GrOCsyvoDkuaYOss//+UUVg1unfSgzWCeq/lf
tHfn+Th7RryX2N+mFFx7VFcoP8Oiv4F0JK2OqYZelkFSJcbbYPfRxS6V+CVPo+ZTmofWKY0t/ckQ
Vv3w+QM4qUvpLL6aBHdcz3DoHa0pzVIERRqmJ8da6MAjwuJ9fnQhJT4THXOSTZxm1viczLBmGLA4
VfZ2k56BjI5vi+HsPcXkVr4ud0LoxJNIElyAHa3ZJ5othKeOfRNYit0di9zJfTFbvwPEMql+lCcH
hTW/bcpPfIa/709wA9zA2FKgn5SChri6eqtbIjX7elabwFVGcN6xJIoUriOOsEx7v6y6/mzklXOk
Du8drVyrPhtobz3+NcGlkh/Sz+BSXiNGjZFC0FIrLZfykky+SNQ+O9hLm+4Zvd0eRJk9yZSNtzXV
79XBSBzQY22hdPTVdOcrFLNuPtrR7HrYhZpzf0wjvVk+3l/i2yuRFzb5EzV3agg3brZ1Zk6K2dTQ
wWiWfARrVTl/iTnN6uNU0PrdieO3o5H+wkHmiUSyBjvr+mDQFSoLosLPzkX1ZHSL/rEnVKOmUu7W
6TfGknURxGexWZei19djWU3kmVGSVYE7pvGzbaewTssif1YWXdu56W8jGpk29Bz00XhxIj18PVRC
OBtZ4Sqo1KY9WvXUfV76vP3t/qe63R6MgrQv3ABJrfNW20PVmzKM4HAGmaOJY1nZyiWy3CFwl0T5
rRCttoOl2BiPZzOBhZsHi8O1uVwWL+Hc60kdGKIzEfpPjHz2lSHC3RuQQJYeIgtm5/nhSTIY7wfg
QzJRXJ14yONNYWR2zeXgIHjbLf1rB7ziFNZ9e8lqO9zZ/7ef7qd0DHOUbrmQFa4/XZ7FPaViumoY
r31LjU45R3Mzne5P6vYmohUmRcZATdsIzq32h12iC9IZoFLUtNUOMQoDv9VorTyV0fzd0eI88mun
dE90nP+4P/DtGSBz4EXLS486Llz269mVkamHiK8AQyjKYXn3eBh9SRttHj6AlTUePgUEaG49OEES
w7k+cJMzJhWUc2p2TZQFxpzEh4ZS+c6z9vaD/V/xLPm2Bae5FkbOmwyUlhsvQTlO0XSEkuOmBwTN
J+/hnQhZFoQDiHqANzwsr9cuCccML6ReD9JpKi6FGw+H1ombjxkWpMeBu3LnPXb7rUA7gKenqYw8
CdXB6/EUK0ptLIiMoLAV3cNK1SjrwxSKxns2K9P+9OjOwGuBYwYkhmIEkijXo1kCEHbKuQ4c0eqH
BUmAc2RN8XuXq8rOQm7c4qRCpMpgPTnUN4rZYuz03JvjLiiHMH92Ux0SVRZ3f3c6fHVUCpPhWHWO
cpRgtA9ZXyclVBNjNk73p7yxc0AYo0IsiZRUYVaHQfHSWOFPepAPWXXsujxT3mx0sMROSLn9kEhd
gS4lIZNSM+tXZqKHadlY2RCgNmTShNJpI4KCV17ibtR27oTbOYGfolhALQn6DO+x688IpEIrepSi
A2OJvKOu1uMpIz3x76/c7UsW5TjJCaWXIYlpq82C8VKqD9jQBs1UKX+OsTvNHzrKgU9ZO0ZfgLyl
CiLL1rxn1yF//XXqCUeNegjUQl4KcOOuZ2fYjeaIqp6CZWy0p7buxyfYwdmprbLsg4KW4sNHEGE3
AhfsdXCe3H3X43VOJlpSPCJYPBfIMaTduWxb85jAo9lJbW8+HMI9oOohEHAqeNiu7rmhnKwRFo/B
kiIjPmijc26HJHt0y8tReH/AIyPt4hK/nlBsFbYAs2QEvJP+1dzG9fWhfvh2YxCJGZQoUkLXunRL
PaVBrTOxIbpWcfOlLhxRRIfUiYvkSZsr+5+ir7zpPcq6rHzOaiN3dxKVjbVE0g8YMKUB+YRdRc6m
SkU25JkaePQMz52quAdDj7WdOuPNZpQS6dLlj4qHwZtr9cUijgY0Q08NBtpDb4k5wYXTlLZ9M0WT
nGZ7jMZHtyNTAc1K9krhnf7o6nAn4VDjoGFqAe4N8Xc8fNxPhZq570WlZ3/eP+EbS8gbWX5CNox9
IznXWTwE6tDVgl5gzxjOHchPiDo7d/fGEuLtRRMLLhxGYmuNm8QsQnIExwqy1p4+x4mqHaaqUo44
AhYnZzTy8/1Z3URiGjG8+0kTbJJyHuPX2z/s4tkb59YKEOW2vVNm1BpVN7cG9a8tzpC+3B/udhG5
vgF0UBTiqUhx43o4T22Mrks1K/DIGHBRFDrm47CVmu//YRziIT1fUJgoXFyPoyYTqpowroJeS4cP
RSLIIuuq3bnGbj8WhTYgBzQqeWsQPq5HCRuYrnWd2wEH70WoRXdUrDpoNFc5pmnz7f6UNr4UN4xN
csy9LGkw14OpodskbjVY0r46ORqekuNrqZfI9jd7TKONoXBhoSxL/OVqWaPZorBzvcGenSBXABT9
XRhOif9FraI4nfSUpXYSrY1lpBEI1IfKCW3BNWyvH2Ins5CHD2zq2a80vxzha16XP9mRCjy9E8pe
q2JjgiwiWR0Rg7/XT5raI4Oy7doN7Kofz52S9ucwx81sHMTDiCLZzZIUBWS4oIitYZ6dnVu1Oo8M
lXR4fKDQZgwnNG2w4ayqXN2J81sTA3YnYSmUrxn3epMgDVEOc297gR6ioNMrze+Jk+TPra7vHOSN
gZiYlKTjyoT7v8oDEk1EdjoMYVBAUQimxB2sUyda8YfZRcqend7mYCAd+QuAJajH61nBLcuLGL9C
1Cjs2vST0O3/VNocNAf47R8PHzMwdLJKwSXGo3A1sTGO1Jh0PAxS3ZqOU1VXz8IBIqsI+3h/pJuU
kScMJTNDUumk29oqegDmb2qn0cLAFlX6jbK+dUF3XTuVzTQf27RbnurIi5/vDyqX6ipflINKrUKE
9ymTrJt0S5nb2O0yaKEY+jlz6N8mqbunH397ookf0ktEldgocLGrD5YQnYbB4hZbij+rcfkKnBoB
1Uo4/pw0f9+f0u3uYDBX1uepZEMkWO35NHIbpU+IwpHWhCetscoXCsL1s7Gk8Q7M7Hb15FASHQLy
kbqynPcvdXlr8Lp+HhULmnWyqKeQfzmFMiYT7vtz2hoItD06jyyebDlcD1RHZizCPndgkJvzcx5b
1jMBZs/E5HYH0kelUCYrc7xa1nFe0JyaJrdwZCUi97HBRIS//jHp6ovVeR8hjX29P6uf3oHXuw+e
B2RgYIHAVGFTXU+rUBo7SZrRCRJteO9TcUzrGQV7iG/DxVP7c2K26BNRnq4W790px+jQOMYe0UXu
h5sfQZ7601CF4L864VDECFnQVAMbzTvcO/ImP+hUJ58LESOHWSHEfMzievZDZ+h/u78CG3sVjLjM
F6TpFy+o6wVIM8W0urBy5F4VPhgY5RlaPWpuItuzO9saio8qVSMktufmDFYixgl3cYIUNPyrq2c2
JTRagOUYajuRbGO3cqJ+shpBvN3EzLQuHUxjWNFKZOJ/BXyff4XTPCz/SDpHNOHGAS7F4q3WjsdR
Z1eYeQXZFGcfK2eM30XaKzvJyO1cGANLQxIDTh66mddfKA/rJbeyOb0g7WvAtmJG6sGMq3FPdnFj
IBJuGSfZiECOV0cc9G8zjMJML0BqVCQhlPyIAKDuP7rhqExDOGUQ8HTYoFxPJ1FmsvDISi/d1E4n
NBWWQz+Y2hMdDfEfhpLPCED2AEdvOBBGXM0o2VXZJc4dLXudbCccDjQVFuO5bMJijxR+e8cQQjCj
JSOQfLW1SmdfIF7LrZxdULaobH9pjfqgCMt4j9ocxF5BGvRwUJYjSpElcg2CmHq9ljgVxFnWjNmF
ZRbYzHvzKeUBtXND357b61FWRdUw06HHaF12AQHhoetrJ0fYkp1fN0m+M6G9oVbhuFKaSiT4h1xU
q+4u7iL0D0bTtx9nZ+4frXzTsMAgGz9ZS0K71v6dpVPzCDMYaopQLIvS0fFb8Lg7gWhzT3CtyGSb
Db8GcSoUWdOqU7PLkKqKj6Xl09Q5iIPYb73o6odrD0yJZwt9C9laXkcKLO6stK2N7DKSYx+8YphP
Ydgnr2467n2ozXnZEkhB4nELiqumaioIWdklMZb3PE+P0NRf+1izDmII92jIt/cjRW9ZfNBhnUoI
wvU274e5cErKh5dqseKvTtsuhq/jZKL5qdaOhj+UUk3Dm4Z+Oi65syt8uLUrEbKRcyXaA22+Hr9W
IQwYRZ5dRKMY7Hu7E4cMnFx3GKjy7ByBjSgs22hkJbjTQYiWf/5LRtfhuJGLlDPdoaD6TsJdPVFc
D5/uR+HNUYAy07XGvRnc6/UoduzaU4/b2SUZJw+DbjN5nrphr8q4sXCoI5PZQ7pwqAivri5jVnVq
KxoBuELZKwmdBZHp0EXpztlloW2NJREjEsNAZVNdbZK4Mos8yuf8MjSzp5+0oo5+OGHYLv48eNV0
6OuKe7N0bPhnDfK7/5awkbSDVjgqXXokQd8qxVr+7UXpvVep6yk+d7tqPpyvA+VG7IxQQNShT3W9
7kuvar2Sh9klo8T1F6Dm5jSOSv/j/tfdOJ3gnKg/UvkEO7kurqaT0iSoPmaXWbG/ZEby7ILnPC54
HkaZvveRt7YSNSCav2ADwCOtFr6J42KpRJlfYt2tzk1fSdmIGbDHzm2+OY7crOSqksm5ep3abFQt
c5v80ihhfoyRU/ZjJzGP95duaxuh5ySXDcwDgN/rD9TEY510fZ1fktp4n0xFwelHLP4wR4+/qHjU
g3GQrXNQZ2s2WWV5QhkHM78oSzYeC8+Zz3MRT+f789laNelTLnVbZJawmk9e1nFH/TO/lF5bHIs5
HxBnNcy//sMoXC8ER9kdWR90blAjRjckvwCUrM6jm4mT2YP7+f8aZa2WRvFXrfVIyS8wvJPDOLRk
qd28p6+xtWKyqSs9Y7hD17UdJ2KKcc0oHRKxh2rIdCIButv357Kxz3jeAi7gb1pX6ybgaJWK2VfZ
/DoXkcD2DeeD4U3NjOLzPEXGnr7z5mgy6Mj2lAoi5XpXO3GSmDYqra/tCN/Zd0vTPoRaZhzbxFS/
Pz4zWwJBKGjy1Fvrk8RWHqZ0QeZXvXG7J1DDWe7rrOd3LY+HnWtM/u7rl7Pso/IeAX0tCyCr2FOr
41wOtbW8xilQbyAFXdZdBndU61Nmh4l5ypS8UQ8ufq97ScntNpE+K7YnESh0RtZhb8mXygTFrr+a
OKV/tUY0EFMLxsP9xbwdBZYTMqrsFQ9Q8LpYm4lJsJ6YbOiRvZz1cK5eVG2oH4V4ATqWuQAeK1La
Y50LK1oplsjsMXJE8+JjheX6S6/U2hmV9L17+vaLybeyFLD7+QxcM7ci/BTnyZEOfnnhHIzaLn7o
SmN+6M3IPWqzov1tD8bDID3mh40fnUYaPNSXVtmODtl6njLmRx8zWXy79/qjPvP5DkMCgt4ZhiHe
Od+b84T9SSmViVLfvD5xbh1C2JVe4EYyqn40OTGETMwbBIaZZ2q6s5/a9ueHNwu5Bfq3qOkY5k1T
t+hDSxcjdhTJZI8XZez6D1zED9uQUcaHCgfYUZbZQdpcz8yjL+cUhcoosQJ+2070ZyNUm6f7c/kZ
Jq6PNupqeAZwQUp6xRq/4LlJqUYKAup5a7bj71ls5CWi3ZVoPxdA6JIX2c4b/SKpusEPoTf242FJ
TVTfrEZFlpzMvAgPrTbL/1tLp/ndS8DeBmrcOKNveKXIT6aRd8IH1+9ZqA4mRX8A2J/tXVu3wZeZ
sBFkqxtW9foKXhCiqkyHmbSNgXEbxgXmv/go42PaZku1q9K+ETLkSwkQulRUQr909X3CvvRiq4yD
xZps9dQjatY8e2rUuE922GraZRhRzg4Gzey9P1DOK6MXfmFBBWZJqO6jjFuWYJItpTkYMwa8hW+F
8xIhkKiMn/Xe6ZWDOxth+Zb0Qu/euywc04No1Un9M7GLInyxzaYakRZA5P+Psau84eGWkhT8431E
4VKjxb4K+tYslkZt1SzI6oJ3dDcn59KL8veWMtrp/i68TaS5NCEqUfAGSU1ic72W+Jwg6ZKKPOg8
c4L1teQnIVwVDAG7J6yWh61rQO1DzAD9Rz0H4t7qbLm1l6mhvuTBEApRHBcrzN1jh3XFb7qeWupO
PvXTUOH6jMH2RDQegDSexMjIX08vpOFIh4LhCkwwutJf+sbov7mA9Jxjn1HoLn20rT0Hwo2JBJjf
pq0VHUZLdeuPWLaDcki1PvnLEDbitXTqW/ucpZFmXOKpQT0Guwyv/MNLUn061pGj/4MPbVhAqbZK
OPeRocQnu6NW+yXXeYydFWOBlzHFPO3frXLw/qHe1KS+zu/xgqWf1fYpR8F52PnGN+cFXQV6XhKa
yEUL7/V6ESCZlulclWkwTJ3pz46SHjMv30MK3gLqQHqxXynLSDYv/dfrYdq6W7L/w9l59TZutH/7
ExFgL6ckJdmWvOst2ZITYpNN2Mtw2D/9e9H/gzeiBBN+gAAJkGRHM5xyl18xTChvLf4oh7nVEE62
KuuYtVHpD3Gi+5jd4IdUWQjw0F08yXlJd+Awt1OF2osf9CsUhhLD5jcksq4Ib4HmI8agP2pjJL9o
SSK/vH1obu47ympITK0IRfIb6MTXM+09ZB0Qq2iRBY2acHbnJsjKSD9ZarLXObkzIZiZvOwgFVdn
1k12U9eGxPrCbs9Nof/qrNxEwgWPmLfns/4hV6eE+ZB1UoqGib0W2K7nk5dJ48bL0p45Crl5aBaO
aBiZqWWEipCj9ahSObAPI6WO37T48tmX0lD2XpH122x/BdomDA8/jZlubj0EtaRwbOS2S1HXH6x0
yE5TVo4nbBktQLu9E5+qyS3+yUdb3QEa3dyCZKmrLh9UA0BNNCKuF2Cmhmq2GLOdo6T/PuRm/zHq
5TdLuMaTmiXFzq20nrfNRFePb15MsrDVbv56NPRMI1NJ0+6s1K39EKkGtPMmq9HUT+syksE8VgP5
cusue/fh7Tyhca59drT0wBBvJaLQzrOwMEIApWxR6HwcnZzpCl1LjoMYmuKpjWohdm6f28/KmGs7
hIh4xcFtD0uJs1uXRdNZLgNRS1GNivpctXhcpaFUhSufh6ib649Nk+Tf6lou8/Ht3X17WokTyNiJ
2xDFonh2vdyrYoc2TvaqQ6RZ3/PCUx9NdYF2hbvdzsN9e1qRUueqRXuZKJU27/VQ3Ix6E0fIARV6
On41+2z+OAMd2klm7qzoWuwAFArlF8raZkL0sJRWLbhF7Tm3lACRL7XzFQcWy6Gqh7k9Yx3lRJ9a
ksTBV6m0lju37O02IvACScwOhgiIsM31NPteM2VRw1iFS6qshZDclkEd22X6DIEIkc4W0tAeB+P2
M65JBqkNorJoVWyDTA/lQPC2cjnH+VCHcT96vqcCC4Tv8e29G4bbhyI4rCesgG6c6+Nl6lFh0aCQ
ppb9gCiEPBhCi09aM5k72e/tVYBXJq07Nignkmz7eiXBuZlVPgvt7BRWhE5Xr0vILLP+mdAw/Wxo
Q/VhVLRk50jeWUrOIdKqUPDBVGzRXxYaSPPSARr1Ruk+IP4Rzf6UivZTUqOf+PZi3m5W0Eos52rX
ylW3vXKcVQStEJZ+XkoK6fhEaAlpfoIG8VGs7uJBnOR9/9HWyvFnPNbaXgfxzlzJTFaO/P9BEzdH
0on0HPKuGp/N1eLLnOnE4yE0PVYYQu6cS8C9fK7rm/21zrCaTZIZE2Ncf05t6OZqiafyDAVpqD7W
ypD1fiytZNF8u0OB7SluhyULY02T8pHrUnUCXSam8kdRpVn8VfRQUM8m6IGvg0SQsAlGe1HRMhvN
KpNh50ZLenC8Vas29bKh+GZHNn3XofBlRYKasIu+kVa2wRrsBssUm47fm0p+RB+jfMp53N1jPgn5
BRSEEuQ2UsHlEP/pmsng5ynCD1h7O4WGhDuKEL45iD6oC6vofJm3ZR2Uo+2E0p5/i9yqn2llOvmL
ZqaagenUkH2oOmd68KzCfJSdFWVh1KhHR/EWecAmL4NlvnTSA4KHHK5vtxHVWrUxtEzw41v3pS2a
oQ1KT8Rj4hsgcN1AKp7zZGHeCWWnmy+loY9z0Pez8m/bDcTpMeTkX6s3eRRMqeZ9qNzumI6gkpCC
F77ba8WXtjPI79xlWIzA4UH140UkJwOZyT4gn3VtH3mzX1WkGX6nI8gb2aN1cAkZJ39pKnUGjobz
xhwZCwgnqwlTJ+aYuCgZ+VFkT8GIK0gfdLV9NOYC7UizUkOXZ1QJIMEBNa8yfGr/7vkffpmzwKhT
tnNu+r2n51VgZEmSHfK2l/2Ti47VGCCg2DT+kC+e81DoHaRyu4ys7pTGS9mGRo4cyQHXjlh7oMoU
/TDVKWlDPk7PCa76fuKnJstS+olEESKQpqp0j70WV/NRnctF7txeN2cLiCWcIEqgqA5ChN08REtv
TQ1mjzATpJvQegJ38EXPZGb6o6PKr29fJDdvK+8pJCswsiZqNtwl12fLSxpNH83ePCtULQ9W1n8v
qnJPif0mEoYaA8GPGjJtGLSJNjFobM+ZyjdxuY9TdBsNSjNxsJiLZEpL4X5SZ7eOAtccWr51o+TV
i1I1arITIN68r+uvwGyVHwBE7IbHX7u1odC8dM+T6dLhjlV6fl4rn60mw63cw2Xy7aW9/Y4EuKhG
arghUVm7sTIZ+w4J2R7tNk2iEOrEU/p3UkVeE1JoF5/eHuz2OwJyXqsA9JtXwZnNhayKTqgJFZzz
oFd54EAvC6eq3sNT34wC3H1VeF0dWsA3b8mN1JKtOObCOMs6w/HSFLFMAPNHlbfzrW7WDhEEMkG4
vA4jkidcb0ujLoYoKmvrrGDGZQeFmcffhsFo/+msKd0Bv98ZCzwzD9kKxUJ5Yv33/+mcz1Y9JEPq
Glj2SLEECKJJ+3HOCl0LcfLc1WJ5/RRXzxkQKUodaPsRzRIubE6DMq51o7KnpBg3Q09JcfAiX83L
fvzoRQmWp3NWep+BmKTpgy50at7W4pbDk1VaQxe2eFbYz3VMzPa0YA2Z7qz8TezEr6Pfh9HAmrWy
MNer4bZx3vLww6OgGHzAqSl5blt1Atmn1BR8Jqd5LlvYWjvJ8s3hXPN+NvCKRwJhs9VKm+idxTh4
2ed5SpxT2XrF+COeROGc+iYa6gO5/PLenjqUCvI2CoLArm43s8jTSGZ9XHPPDnl0zE0HUzG5uOPO
PXATq4GroZPKzkKbAuLSZkV7s0rcIcrmc1lp0SGFe+9n4/Dba3Lvq2PMiBnUkfkprsa9XuHtaV11
Wykds7f5Ba+lpf9sbCPLc3i6jXIeOtM+y27MngCuvrv2SKUG2ixoYoSFQOhtorPeSt1WizKQ+vi9
sI+t7pvTi+jD4u1a8dzuTQwcscyGFLCyb7ZIUK/sZVc5wiMRzIvPfe+4p6Tq3KNwRxk6nRr9Y+d7
uhS3G/PV3YIPRy9t1Qy7Pg9916XNTIcIAHNifCBbKjBHGzWnCF05K/MpUdrSe++OobpKUxysx5rc
s3Oux6xoVlSmNXpnS9Oa790yOQ9G2pYB8Bu8me24KB5EXuR/NVWn7QQfd/YMQ9MGWnXmERHcbNZS
jBRiB9M7R3mkH/CGNg5ePhn/yyh01Kj2saIQr68nCCErlaq0vHNJ4doflcj0Jbo0O8t4e7Fjp8dr
Ra9prYq7m17apA5djgqzd570qA4QnHLDthnbi11TI3/n88sXYwDSE6qj/ONmlzjN5A2LDaRXlpn2
F7XF5rmqyuTft0e5uUkYBaVWrmZQqaCT1zjrPwfaSeq6W7x1/1MDX345OHl8NBZZjb+KOXFloDjE
v0cTXRE0DxWt/PX28Pf2Bvcsx2CNpLharoefm7pX6z72eCijNJAlZiXq0k87D9BNsMgkuVLgdjAG
NOT1V/xnksXcLCM6Je65QB/DDO3EkWDn8iXp/b5QvcxPccX6y2g6sdCrhOkISiAf91A2d34FqBST
0I2qO0ocmyNIDA5ZkTTrLPvBtQ56P1Ufe3WZVT8xR+9iyD7x/CLTlyVEITzRv5tlghXxuxd8leal
WUpJCG/NTZ9FU2puh156Z29Oq4MZRSiLeVW3M8qdG46rjSiLoheUtG2dWomcsdFbl8PoDpWPh/nP
OtJSXzPqn9rsvP+hpwcH/J0rc20zbgPVOY30bEZNFI7coH6AzhE/ANLtPhgtZmqOGe0RNe9cAmup
n1h1bT5DbrzeTk0eJ5Tdsug8YHyHFAHkpGxMPd9p7WWngPe6UteRHaBgAmOYIXhOAm+9HiueVFRF
cOu8yMldZJjzZq5yN/ih+nFeGZ8mJ4+Ko42w7b9DjRzBR9tL3NRXJFqpRaIPQ5AY6PqHgzY2w/e6
yqX4pi45kXaCQm7pV407O6Eae7H1sWF5p49ajVP9aTGd6RdhnVWeyqHqs3BA/EO99GXn1mE+R7To
JjzF+7C3MZ14KAeBjrUxSkwh9IGz7A+i7T6MnRKbgeYsmebnXh9nL2ZfOeBirNZOTw3tjCnQYGJ0
4QBm0g2LMjLMwyin6u/CQcP/tMStMXBIzaEOPEWzfgy4TFf+6HWmCFWYKCDvlDoTD7NhL7UvPDvu
UZJfL2ctX6b5aawcZHmdhshsZ4/f3pxknwCY1vxopShsaqtDq/ZA0aFWubF6GZ1BD2xZGBR5NJTX
M/RmXlZgzjNN7D1D9zsxyytxknuT7ALow/WeINgFJNpwuqBczwe0N8aK1qSaP/d92h9y11hetCh3
4514+s5dDY6Bpgu0mbVmttn2+Yg45ph0ylltvbT9puJowiYcdaXciaJvVxbIFhcHeb21NoQ3Kwv1
b0y0dogviRuJz6UYojS0xm4uHro2cvPE1+lZdr5VucL5NLiQBXdKoXdmStoLDQlZcdpbWyoWrpPO
4IgY9mHfZ9/qWTUPRj3YO1XIe6PA2Fyly9fLZMt3mnIbv1WO8nmczfiQJlMamKZ8d1MF7Q1yd+ox
xF50ITYRi+cJEhYJqVEObTX6ulMsD+jsTHGgiGrPTu52Z/KEMx9ETqGQgbm73pk4MJqjqMv4IuOp
vwzYNIXDxJ4sSiN5pABV/8Bda89R9nYd4YqhSUnbnDjpRhagXSavqAc3vmjkk4HXtTGBmXg3Gnfl
XyOjSGVr1fTZYn5zOgztkNjxJW1j7dEsXfmHR2/DT/SRsuvbj/SdZSQio5kMwZxixVa4kcJzDNLI
iC9mvgS13f2NNgr+LHX3aFPFCl1l58DdPmjMjaYN4M9VumSr0Ze6hZZEUZ5cvNFVYz8u0iKgS2h+
8wRh9Ntzuw0NeMroGq/WTFQstrs+zmtlEdjfXqzOoYWyTD9QlPod2ergw8Lac0Z6hZNev59UvrBW
A0ZNXk5r43pHTg6ySE0bKefRFVoW9GvafLatIVZ5LFJF/RnlAzcnGt9JHsTAlZCMBlRWnwYkoVRf
JoVmnrTcsrpDR8/lJ/LENCa6Ua9Rcao7Vwlsc66b328v0p0Psoo48XvpOpH/bq5aG7V1x5DCRlQe
ZXk67L8zwFNPqV7sxN+3Vy0VI7gK3OZoVFGcuV6e2eN5HLzcPndAFiBB0lf6TJAwjUGiuMZHrBz6
81QK+0WYifz77UneObfI+YKVQPL5tXB1PbZrlrk9jQgNkPumx6yzVZ+qn7ez3+4sJYIhbDhaPaBq
tsCihf7mIGBIn9PUsZ/LWaVpAQN7/AHdJPr+/hmxihAXSWZWvOX1jMRU6AQFtkPFaa4OcVXJp8Zw
9270e+uG0AVCyAxBFWazpUU2VaKaEvfc9PRqGkAIhBvmXnhz55xSkqURjy/cquC3mYs0wH5JlO5x
mBn/VMTyaWpWoUVyB98QiGm+f+XYh1wMXLPkaZsnP8mazFriwT1j3Os+9HVmHBrF2kM43NsLiITA
nqLvj87KZpRm0Eu0MQVNA8uZ/pjpErkkvP6ILMS/b8/nFmMFwgolKFDMr5yKrQunV46xXSu6ezbx
uGh8xH+qIvTcvnusLKePQ6PNxx/1QJ7pE/hnNSC0TqaBaiOPdXj7t9zbL/wM3P3W/BdM7vWuHGu3
6op+cc+Jomhke/EcmHbtPrw9yr215d2nG0P100M+4XoU2SYOfBubCQ/Z4Cv22J2KqOp9Zxn38q97
WxNoODnsqjZA5/96qCwypqYxaEyAiWz/KF21O+uD2X9H2FL33Vr3Pr09tTvP8eqmStpgEt1w5q7H
6/V5tIqi8XAT6ZZxpWCIh3rRQFIkdfeF5mwZJH3zbgH+Va6B3HlVIaBDskXIpVKrtWlaxVHcDHmj
qFeex7qsD64t4v/h3lqb4LQqSGjQHr6e4AgzM0oiTt8y0C6Ntc4J5NLsOdDd24f0YADM4iOylj6v
RxFpnIxWyz7UJjk+KVWeHKDh70WD9zbHKmq3njt4U9tWSIzubdyUE7fjwG4fq3R4SZO6ep4ctXqI
46r55+3NcW/fkxevohcedbqt6FujC4/cl4OeEVw9zLFmfZ1VhBHtxDSObw/1+h02wQzVIxCNrz1A
pni9gomLhFK0qN7ZsCaM4vg5xUvvdYbmL8todkHpOH35oW1rLfFdxUAnURdiUfy4VrIX1P2Mb91g
V9rTnOfFV8/Kim+xac0/GiRYflRRPb/AWol/ZmaXqUEtle+UQvVjGWWADqQ3NqcxEtb0YHZNUR4a
vKDR3c+LxTlwFrQfZuF2aijdrMNxJy2prWl5ae7g/15Jb9slWLE+9DyQYuR+vV4CJ4a52UekM3qR
uJ7wi2JSez9rDQC/iGVYVJloWU7xL1cvbOPPBBt0NzRqy4REmQJ2OKtowla8YQA1Po/FaIsAI7P4
AV5Gg/lRWy3NMZIyix4rtZPJi1koxb9vf8bbHbOyaKApAs0ivN9q27RwlYWkSXRpDDv9OqZm5Lv5
slzwW+p2LuU74R3KEzC71vr7Kj5wvVp64lSgoLmUJ71cADPosYag5Dg9tPVc536Tju5jP83DQdPr
6P31AoPCMhc0mGZKjlv2lYo+1tJQxT67NUwXL0N4gAD7/XEK8QntG8BRhLEg7a6nmOcWxKQJpvmU
Tws1OGrNYDH0vivDrEobAte+eH8rmRgCgSwknsCj3jSNHKdsl2qKYTJKiku2rNJTVgvFnxoszt7e
LLfXGQhtrjGADqC21S15R8WbvVRxb75kNIsA+8/yAEazf3TryQjrvJh2DtjtJQ3gFWC2yqiYF26B
UXEcmZ6c1+UspuGQUFYNsXPbC0nuzIpeAwJ0dIWp82w/Wq3Naj7XSXGx8nTGodM8zQUFuqmMjoo7
OTvB5b3RgNGtAqRcG0gTXW+RkTi59vQabIaW96FQ2+yoVxoC8Jr40y6t9vj2J3uly17fUahBQymB
srtWC7aKlvlEsiXSsbwYRqdnJ0oTIKsUCHzyITLdMrsUsq6bp8mEt+BPC/SDcJwtzwwSNTN/4cHs
uodRrWVxsJcWZJHTzu2HER4G6OM8G/+qVaNuqZuWqUMltJzKv2YChTZ0x17+MhuqxagR9M5XS+Nl
Csup9tI/EkAxywtBzNyGcGJy9aDnyHkdaiXuP/etrQlfjLPe+uXE7RQYYlp+x2z0wV+Gzn2xQa3i
MKmL4WtvmvCdLVK37GTX8ITDneXja2xWjyyNrINIfTVy3Txyk5Loi4nb9oUORhJoxjKEZV0uh7dH
uXcJr8DctbtMXWArZaYBbWl6S1SXWLGsr7oyud+iMap/dGb6blY6HQKarvxFnY+YZD1y/+k+6d7E
pST66qLGuuWjb5AdrE7dk3y5OyFCAvqr9CRuZPtSp/cKYJrVZUYm/4hUZ3qoQBQey343obg3FATX
lYSAdA5ZxfWEFMVOUX9qq0uSRstJwVMEgViRnxpIGDuf6c51RBK69qtWbDpwmuuhksorlUQxqgsi
rf2xtd3oaFIE3tlydyf0n1E2TVDqzXVWl1N1UdA7/6sfgdDIwdFOkz5nO/frvaGo660AW6o7N24p
Mq2kivo3m0F2n/GNxL+vi5NgmoY9g6Z7S/ffMGMT1OdTPgIxJMyIYz0/g0NIg8JTvKe3z9HdUdjX
8C9J/W6ICrGRqELBI/5iYJTtk2uqga2k7un9ozAA4DfaYAgbbeIYMQyZPehGfSkKOzoo+BMd2q7a
c6e8821gtDANYhWK/9uuJSWDJBWVVl1KWk0+DfHxoXTbzyJSinc3GJCQAbQKbpEOPynRZltr1Ie6
3uWwVtOQ0iDV4sc4792dj3N/Qv9/mM0WiBK3cy2pVpfBLn5rmaM/kASMPtpdew6R90YCD0HVC5an
gbjs9YTQOqzbuVeqS9an7hGKUtMFmRFbL0AMM3fnPb8zGARIkjxuOnb41uYM2FeaFa3dXHS3GE5p
ioxK3YjiZyOcPYmwNTTYPEZ07BG1Wh8jdt+6/f9zdzsy9jJPJOKySnGgNjxpH7tuts9izrVAL1Pr
UrituRdA3Bl01fZetVF1yuybeKWuhRO7Qycu2AIrw7Gz46gPE+kNX94+VbeABHzUqNSs8OnXktj1
5AqyIr2d7YrMY3qZpEBsU/2VNzVUyuwpq43Uj+f5C5bd394e986dsVbHVjQSWgmQfa7HdaUyT1kk
6wtVq/K7mPv0Bd+d6rAzynopXH874gjwM8jIrRi5LdQhtZexSDjRl3ROO/2zXi12HDQmFz21xapp
T64aZf2nsTES87m3gAf6nTnEXeDx1kwXPIyz5IO+0MR46kp98p6rIR7aT7Hep/XzEiFF5i/TkkjU
+fvhG3BA8bfnZVn8VJtLXJ5tirTOyejxkMc+1GoIY2I++cETADCB60GBOqsgsbVAHSVp0dir0Z/J
aJa2r7pz/I8zTHglac1Qiy+j0yyfdKsshuNSmMrnglIVZrMyS//1RJMMoR1l+g+t6cYkbJ3R7nfy
yNsTx1KCQcLAaMVSbrsoCvK8dIaL+jIX0Mad3u6C3oLbkOdmvXO4bzfH9VCbE5cUS9ulZlpfEsPJ
DxiddwcBvffdR4xRKGqvaC5e4W0lRUwTgomeIAePYuWkZYYRNLjD/A+jUNXm5YLTjKelfb3Re7NP
UozeBJfEvDgPg5FMDcoSs53tLNr6B223Otfe+qiQkJINXw80sdUiq2WrR7nQgtadZCimETd4U2n7
R9yJF23ndN3bEdzAK3OX0jJNgusRpVukQ0fSezGTzv1tOZn4ZtRdrfoWrYidZXztd95MD7QpLjuE
gjesT8dLckPpWoFegLCw77Ny2Xya3CaZj6RP7Y9ei/rmqzujNEVFytaqUHbmPJ2syE2/i7RsVB8e
slqFbiUyD4KAvSBfvLTJzwL6hRe4grc3gJyhGzRXPWsI8m4pxq+2ORSO3w2d5R6TBV6B33fV7H3m
4s7nk4lcqx7EfdxBKKYmNvumm1rmqYvttvdrLtE+xKF5UYK40ZzZx+pPr8MKA7LY9V0qFP2j6kxL
HupVkuXvfvohUMI6RGgJzBttiOvvwyKsjkUL3ydNmwNFSuWQe1nu89DtiSDc2Xx0/VcgDMkujfhN
jF7DwbG7xhSXdsbjo5ADqtDSGOhMLeppKeL3g+tRXEBaHuWt1fJ3KynmxHpC73ASFyur8r8WhMV6
v4mblsa1kip7WOQ79xFTW5WhEWJaO4jXC5miHGQ3KaOp6iIDiGNZ4CSRtlPmuY0zmJMDOBZs6Yqd
2FSxPAotbU4ofZlo1nxmk9bf8l6MIbdU7o9GvDy3iVf88/YLeecMr3m2A1DjtTiyeYeNccm1NGVQ
q5h0f1CLnjPg/jbLcQn/h5HYhsQzbBLkWq4XsfLEFNW9Ky5xNwPHQ8dCWB/TEoOkg5nytOxs/nvf
jACD74UeOsXyTQBFvSrLVLR8Los6RgcDE6SPmrfsGUTe+2Y0oFan7pV/tu00eJmZRVbZtBdPqIv1
twU1bfQLmeIWmjVu7V2w+jbdg0IEtgeiuI3cABgSP7H7IQORhV+vZ64tOM6OTnsZ9KH6M+d9nmJf
gWeo+Epca7mfVLJD2CjL8sU3Ykdp/TQ3Envn2bm3gSA6EBHQnlpFCa5/RqtrdTLIor1YWm0em9as
P0WjKT5aS9o+vr2D7n1SGiykftQ3Vjeh66G6FLF5bGDai8i9ITrFVqLbxylCgeDw9kD3bjOMGldk
wkor3vYx215DXNyy+KqQN5/iQunAhYhBPHn6vHyzgVvugG/uDIgOGu3Z9fSvDf3rmdnKskCOkeKS
OQMgHyP9y0uq3HfjPAWjvAc6u/PJuKSpJNNkZ37berIVxSOQC96FWjHEpyQX/SGV0v3Um9Ne0Hjn
k63vAc2+VXQThOT1xJoMEy595HoBOQiwOVcLf6oG8/3fC3FEnh9QFwRZ2/5bWaTaSF+R14dX/Au1
joUOUFrrH6xxsv9Alm2P3n7bU6H29f8H3HafFzARKDbZ4tLVWkEsknyqi+LLApgbRPUz2K1/hWft
dKDvLSWpDJkMXQeC8M1r3qcVS+g4THJRtDaY58UrA6SVtPeXQLhMVqAbiCAqIdubUzOitOrIfy6t
By01ajrFj4RWBeMs9uq8d65PhgIjCD8LPsXWXEpJZ6WNprK99I1BL91Vx/niRXn6WDZz/jRnenco
1WgPAnJvVDJPahXAZ6CGbTalE1lOlE2JvFSzEz/0udSOsTl2x143+4s5SPFgj+VexHJ/UDo49P1Q
9NyWe8Yyjz2ziNpLRYfjsRXL4Ot9ZK7Kdm2YVry7Rb3bObo1vWZd0TUHUMOtSZVk80hos5EBMavl
ZViEaI+RkjePLkv9Cb1xkLt2LSsEKIoqbFUjB1Pt2vkFQhJebKkF3/zta/XOvQN4QoPlAT9xhWle
XwZZDHeEJ5sfU9kANcQUdoCMgxjL2B1Y7Z3FRtMPsQtYanCdt29jNCxFOyJ4dxnlWPxKDTX+EyvG
5gmWfvbiGUpLEFLHp7end+eA0jejw4o4M2dnK4ljioFIw6y7i2Iu+Yelqpwn+OTVziivefZ1IkQZ
AcnZtWKDau92bro3YsRpsoq2aNpDOWkF4vitjVgDzqN4sWaw1oslLPK0e6JBOYdlV8yhXlT9sSt7
1MIQYS3f92UhluOfsDaY11Y25cxN+C8Xe7SzzunPqktlxYia6jFbvORsjcs72YfrUADPydZXp2H+
thkqbVIAqm06nZGFVHzd02Kf/9o+vutbvo6ysuUJAVhnZN2ut2qBjbXhTGI6q0ahBomltkdCn3kn
4t8iGRhmFcaDtcJFRHNyW1qEopB3bZouZ0NSBb4UXpO0p7GdHe5C2gSg3DUp64fGrIzyYGNX+itV
pD1ghjP0aFXQwvttF9lSfaqMZElKv0s7+2cOn9c4GGblXHBs1epDDkmjPchYdd5pLbP+fmYAe4w+
OJYl2xIK/VRXa2ZrPleTTeUfLkbMb+hBZZVGsbPxX613/rPx18E400D3eJbY+VslXI9KqKl2mXFu
bA2+GBWyFvngGR0S9gF9fhvdOFlkDxlFM90vNOrDRyzBVBFoelb3IS5C1m/JY9T9MZaNnX6M1XzI
Q1NUCbKpSrycvHkeHD/XlP5bp48iJ+0q7Fb3y65xjYNMuzb/NmiLIkLT6jvtaCTIlTD2nNU7k91c
lbS5VPRzsCBatb5A7W+aA01kU2LGnuoyDC5SEn3f+Z0z/ZSL3u/ETndGWrsqyO1RwaHlsf77/1S3
yw7qvVvq8kLpSPACq3+aoqVVFCvh20fK4Q/afD648GvFgZobXMPNU2TD6M2aIjfPhoe4C3yerAsX
RY2DQo+sT4ORln/XVvtOl5d10yBpvcKoDaZHJng9vbFHI0VpdONMBqbZvgk68rTA+it9U+6ScjYv
wOtgdAgg2sPkoEi6LsF/1tIypPTybDHPSIYZ3MrJEkKkbncaR5tkgVFWjw1eAM4dmdB2SvD1deGk
jnmekcZ8NIck/mIUpvtspdrygP3vuMM/uzcegM6VzMcRZzNezyotvAmVD0QT0jSyfWBL9ZNmp9mj
0cfgDap2T7BvE1y/zs+l4YKDCDUrCH3X40WdJ2t0oqwzvyj5idLbeGxoVz3WEBX9GnWeD/Tnl6NE
uX7nGduGS/83NPYsr7QjoJebDyhr3YXkioegUNLW51gmpy6a/pEodT2OaVJeWs1Kw4aU7JRHXoXL
pYffw8y6v31Wbg7lKhW29rs9kk/c5ze7tqugYbfUEKFLF/aRwsMURPBOQqWp91rEmzLC65RXpTdE
n1axrm1SPUhPrRcRW+eWiM0vi1oN07KuwnKs1Qe97c99z8BzV+L+l9TxTpXmzrem/QlnB6wMDICt
vWYJ76WwOh0fynqxA5Hqw4kjxMJaWYcQUJMc4LEju5T38869t0VnrxO/GnqzzfqmlbYiEvvcCjEe
Om1GciRXrY+m3jjHBYR9EPHZn4ax6gMp+vhkxu8EWr3+BO74VXML3vMNEdeE7Zs3bmaf06y0j0LT
+iCRYlfrc30srm9eml+Q1XlNEEug27c5UAT0NRqn6llo9uQchzaiyNAJbBAPQ5qote8g8Nn4uky1
j6YUwxQOHZ2zoPWcsgsWG6OznVz29rNDoKIngoI42ay+ZbQWOtKfXWGoZ5k054WndXoypPNM/Ixv
t2N9yNDL2Im1bu9mChHs83WdAV5snx8w1jPinCaLUFrFQVETzcfIcNq5QW5PE1ckAeoKt6RHsa1L
L3khaO1FxnnurTHom354lGB5w6qI4mMNIBqd+6X5hU4VBflk2FOouzPJ9X1d8UwGYeU2nxbzQukq
Lc1zrdUWmkdeenEANOwcnbuj0Ajn3iGFdrf4wEqzyrZQRvNM3K0+ser51yzOnR1HpFdcz2bb0qAj
AuKdo0S9rSw2uAkjqdc4Z7X2iuEs0lyLkUATwNrwZGxk9UFXGmk9I9zYxc9zZnuTbyZV/I+7OFn0
IpumV7m5MjOHnOdINA6SAA2u+p9qxlHsQYFGqFp+2UbO1wQM8BwgBJz+SFUXzTthWQIMqZKXqvMi
tEKOfjpTeApQysj+Vo1k0B9Np+8QLFBqe3qnkCwXA/c+FxTr95oebO4mKwFeN8WZeZ6EW30Q6JvD
pXbyn2+/MrcRGS8YHRsaKSh+cBCv7wVKqWaD7IB5ruJo+lLmS/cldjvo8oMwDjSeh2OrlEP49qB3
jj6eDyu+lMyK630zqKnHjtQXvHMbrWsedLtUMDM0jAfiChMfOS89tJ6bBUkn8j0JiDv7ls4oDyod
MWqS29ddL+oUUx4c/7AmG0KUw6ww78s9wdj7o/CeIeBMcX970agd+xQsunOehrk40Jkyn/Bf2ytR
v3LWNqeDYhKxLWX3lWm2yRBSrcUSIYEBliExiCuMAh5z1HBnmlp5FHaW/1xy1XiZRjX94vFpf/HW
JeHQyuEXEtrzy9tf9c5WWlNlavMU56krb/NlUWD9JhWMK4GsPtEVeZY5XkIuJNKkj6YPnmJkx7eH
vI2RqGetrE5YF1CatoFLHMeNBUUbHbRKiZ673jMP6WjKh8qc1J1b/faT8jVJj/iaVERRXLo+KGlv
xYJYUDkXIB5sf+6dRg9Lx870ndD+dk58Ths8DNQmHsibcp0bTTTHpHJW2mn6WZLr574jWv2PaPT2
dEVvD+K6dXgo1s4VhaTNQaRHp1be4jJWlFVOoBaDWfll7tYiBAiVSF8121QGiPbMBoL6mf5O8yku
OQvsG4kgfwe9vw0CvHpZZKxV8QW7addvqKiH0yR+vHeXMAharSTRdMsohP4/9s6rSW4jXdN/ZUL3
0IE3G2fmAijTpqoNm/4GQVIkvEnYTPz6fUBp9rCqe7tWc70TMZJo4dJ8+X6vOf10aVYNg43F5MHr
WzesbG94ixx0ieoxdS80cV76eJAvfpITWbzPZSmGwTdryC44NE1lXnVEPezEUDk3TZoYF6bbi5ci
zZfqiSAHjoGnT2UhYORINCB3H+vHLrPbK6Dkd4tXigtA6vORj10NzOg1NQRi0vkW0QZDniZ9kByG
XteOgz5VX4zUrjevf6Tnqwd7HfQzvI5+mvScfaQxzmSBn2h18Cp/jZkd64/d0IuvbeD0d7JPhgeB
Q+CFz/X80dZdluVqtaTCYeys3V4pUsIKN4Ou6MNlQjHEf6Ky876+/mwvXAbJJdOLCp+HPO+ASXQO
7NxDS+hcT1+jtLO7kS15//evAluQ/YB5RJ2/vuFfkIeUEiePBeyYuByHqIWKGZWVcUlE8WzYUTxT
FMFjX93QoW2eXgUP2VXQo/UHs5jiqHTZOxOjLDDm+LvM5Z8hELCjV/Br1e6fLw7w4Lq2gJB3O0zD
8GQtTvt5aq2/Sez4eRXKdZtanRHwTEbN2XdSnPhxYUuy+alecIZdMne4UMk+GwKQR2BmkaOBwxVl
wfpaf/k4PQUN6xBeLYM0ms3UpskmWC46ID3/OBykwZ34H70t+KqnV6kxRAmUQGqFbZRlbLPFLfZB
FVjzxmxJC3l9vL10MTpn9HIwAlwpzKcXc20yFXorDm6zeUnd69o3JUhqXak4NFHmXljEnyFQa9Lm
uksACrFfnO+/rba0jYLMcOvYwg3dsi/Cxkm3mqw+pqq+ZKz40tUI3OMExZyl23o2l+SkYbmdLPEt
TBbzs2wlYZ5Fq10PnOyS0Emcv9m+ZhSu2nqwbfAPWhrnBx19HPVAg8J5sGA0bUTZDdvRqVWPH/PQ
1nvqyb9px7decc3vgqiFCgE0/QwRyMrEGWZytsnbnJzvuH5oDx048NPrg+T5uF/nFLpl1lnEUD/R
tl/GfYna1qAVJQ44OplvgzYWH5AXiav/5CqUZqwUq5zi7FlqREh4XkExCFDbb0mlBqAT8yXPtGdb
FPgwH2fFT1bDzXNEjngwshDcYTwE9eLdF3omthM5BjdWTtBT4c5qW7bG3yRY8pk4BdIcp3rBUQLl
w+ksK+3O0fCJHg+Y1VU7oynyjd6NGEajHNi8/hbXau/kOHF2qbOlfXRoeXX0hA9m5S9PlpvbG5Wu
7G/DyjZZKYuHQKXldaEV8/b1Kz8/yTDJ1p4OR0LOZmCQp0+J1Z+Dd7c5HuTUp9dFCrvOdstmM/oF
6T4x3t9Tv4RNH3t70WsThufogXr0vnAmw9Lvqws39Hxto2Ckm0W3yUDOcG6TyUtol06O88HwSVOB
u6nde5lfbyUW1hfq/RdGFTw/KMhrP3ftjJ8+OiaqwhrsVB6mPi/3aCXdsBymOTRkV5Jz1ajtJFLr
woR58aKkt69KdQLcz6UF9BbmUsN050A4Zn2TQBPbFa09HQD6xYOHdfnX3M8v9WGeAWMmtAfskNkz
wP2eEYE4yCRV1xTTwU31Kr/PRe2EmJZ9j9eQrwXP86jEzzscIQwZ+8nxLpq8vvBVKS7X5AZstlZc
/fRVO0029e2QzPjOxeNOeirbiCnhlDMm8vrCiF7n5dlkAtRc3ai8VZJ8LiKaArAFqayZ4Kmkr8M6
6TwnTMasfDSK1d3GymX8peYpl3A0zFTblIONnf8yCRCmuMsT58Lsfunh144C3wCtEe2+04dvR5rc
WI6QwlcR/+c5UxANs7YP9KrbX3j2tWw+f3aGMoaeVNX8+2w2u2uQiTtm8hCLVjp0SNrHvPxklr6D
2LbN5UePF45eIiNsOJwILgkd4rwutKyMlx7YwgeR8oT4EUyxTx9YR2PbVBMTy5x6OHRFEIzb1k2D
o2NWziFLjM+tZeI0lTUy+5gX4jrV/bduYqdFWPj9LjArO2oTXA72mcDX8EL19MJkQPHCZ8Dci7lw
figdFXp8p9AlG+NoOjcOMLETCfBwLywdtZhh5nRvTRGb6cbGpigLwecTdaH18tJNsGdS4KwGBOA2
p68oI4gvmLRBHtiFOrlxfewcK1fE10ZOK8YPijESif6j87ry8+wPeKa+PlKel1lUwzaNTFZ8VqLz
IwsGy53QS5ahbGzpYpbyziSIM6qoVq9EKy487Qv7G+OAscBhj8baeRh91RL24OW5OnRV2l/rIm45
uwikGaGtkjtfr9oQY/j+0FL7XTo2nRuQrfs4Lg9oFglBBPQ8pwvGWZ7GXVqrA7hotevxK6Cr4hPj
kmvtgxZjgGkNDhEaQtjCxyCha54CvScJJA/G3tw0JBgerGXu90k5zluzc7/UzdJEVt1eqjjWeXE2
e//k8lDp/FTKnw4KX5t7k8QPWHh8m92IpUY45LZ9YZF4YeitlsN8feYnjfmzusZqJ6Nt0kwdCLpL
7zTThKhRJwbRAou9HedC4bPmiDfTWHRfSy8bP7w+8n7Gmj97Sqz1HBJ1kDSdl7+Vhz16y54DeWSU
+2X2k62ppxrGEXjydk08PllJULxNWFIj34Ga5ydaG6ZlZu8yqXkbT3lWqBLHiPKil1sfUPXC5Hhh
j0YsDpHAxK0RN8WzBbvPsMsn9kcdyP9cbutZLU8ywKMnTK2uoxVpxv3HsjQuHFTPuWU/Bypr0uqr
BMUGGPL083diqIdpUuowa0EbOWNXhFM6y3vu8w1jl/DHtqm3XhMHG9tb865bfXorWkfeTOCMMM69
S94XL8xbdILEucOn02H0ndWl/VxoKs7S5UCzgpawPk+cAANtxLphyGWxF53X76ySBsnsa8W71wfK
S18BQIW+jssgeSZ5AyIdOxNflkOvG9N3ZWFK7VnU+z1E3LAtg/RYlkXwn3wEsDBcMTCsRlJwNjvw
WSstcsDUwfdG/aB8g6k+9kLX90Vt6jgoO+weoZlmOklwpUzfaWg46+sCBz0H0/+i60MOXf77hvD4
j6+/kBfWbConTDS4OVhx5tnXwDMv9jCoUAe4rJh25DmS9dBIPfocS5ccpSWH/sJe+dKKRGeBkg1O
hEUT+3RIkuyq15pDoNDSk6WhydJ9s4xLdQHnfM78YImG7r8uzmt76rzoHzKerY6FOjQmCPwm9v1g
a6iEWlybmz6/DjxhPtaitX+4cAZ+aBidJbsOqRH8j9E0LiWivDgTIcu67FQIc3G1OX1s6dj4I2vd
cuis3JXbrNVdO2xnPFWjHtelnV7whX0SIL8FdpUPWDyY+ufZk9XRHbsES0CiTb7OmdepS2/qhdKK
Oh4hFOcj/nmOMw3BbGlxOiyHeLbs9w3+Ejq0KmfZTrVNHeEYqjoEY4BPCf5PXwu73S+4cF1nQQLk
NaJd/LBgJRDiAuaFPYYCF45UP/sWp4s7Aio8ZQh5waWd+ub0zXW6LAOjrvSDCc463oxBrD1N4H/J
lS1ssBx69MVdzTpqhJkWZE+OrOs/mlJzjsIlSLYb1PyWHOZAbleJMr+/HxDOd4Z962k4jEKRGePx
QnXyfJCf3vP6678gJbj8u27XpNyzwvGlLwMrwgQxuH599j7/clzFo9yi7/pC/1P1ycojjfWDBc8i
PxRsj/PWr1urvNeX1sqj1y/3/GDP5o4RwMrUhc6IB9TpU6HQC/LEYwxriweX0ho6q2XbzMicWfxi
NwzdcRr6+UHzVEMxBKK48tC1+anEV6YhQUziIf76Pa2XPBkc1NCcScDYkPGxqpwNDmmXSx6b1nKA
DDI34VTX5XaGCUOsGaDCreY1kxd1Vl3oG2gi2fjWsNP2y+v38Pxwst4E7Wc2lJVqdg6edtJlxcaT
4dC0+JGGc05mV5hY1a5IHQm0aWvTQXPMkjOaL6MCM6trjK38rZcCgeaDBj6iqfKdVFm7SSUO6a/f
37PByO2RmYPQFp9Dny7d2WfL8feMp0E/lMzbKrTSvHRCzF4suXn9Qs/29vVCP03JkB+CWJ+ND1/X
iiXDUPfQzGVJoVF9S6T8oHXad+E0G4jNO1evd69f8zntiyYWlwVXgz5IPX62hblxSZw0WuiDMqCp
R8Ooje+cpothikyxIKBTjt09Na9WQXrLrTxcKsutQoX2Ur/w/M83He7F5j2zlNLxhetx+qaVldY0
aZR+6OwhEPdaSgF1Y7CL3om8ToJdxbkv34yuLeMtHLLWwfUffg+l4AjvEF9g+8Prb+eFT09FzFmF
ht/a5zmr/5JmNFuUIsahtwZxGwf6+Jg7Krh0Ol9n2dksBHii/mZ0MdTOXSCNsR9lQx16UPPs/uEO
NfT6tNamdlMXiVNFWqpEdqOTbWBsBKfyOFpIxvicDoEKQjkqGhxhXpstoR09UqVLaoafWpyT+wN2
Bb9BXMkpiEFy9l3AwDSqgKk45pVROtt2NpT2YOK1FdvEOs7kkBvmJNVDzc9hKhjkBLLtYo9S9LaB
W1xsdU9TYltC7UeEXxR6dyVSMh8/jCJRclO1VTm/z6zcnnemM2vaUxn7k/juq2bpj0Gcec4Q5mYm
mm/CymkVhdjSOE6/ScgiqhZkdLNVb5K6J+neVUshv7rwK5I7QdbFeKiHotIuLJvPl3J2fKAjSmG2
VWxQzgZG1rrSFDLJjn6hTCiEWP78YReu9Uku+Qw/czKFAaPaCWA821pufVS5QuHeWUlebczBSKsn
pDHCurBUrR/i9EOtEBvsybXpxXA6W6pQVMZ5l5VkiXnpfN87w/CZLgNz2XC1ObhPPalbxNcQR3j1
+kR5tnSBb2HOwoEJaiVMjbMRoiuwpaQ20+OYomO+EnOb+PsSGzYixWxRwmQMhiMSqkSQII+X6oXv
8WyeAqRCxub/9CQQcZ5tY+XcUDi5bnoUZTCLkKDR6a3pNZe0Ac9fL6OfcphNfPVPP2eaew3bjHT0
+lhjUu5H1hjM3aNeYN36Tflp/SPmpPKFtCniGF5/vc8qFbZoWgGoe1gdYBGuz/9LPbQa+5hNhsVK
KzP/utMCbd8QN7y3nUa7UBQ9f5VrNQDSj3AUXti5a1EwzZVPk6U5KuGqK5ME1H2KP/jm9Qd6fhVn
9bpfLwPgRSf49IG0tDQbMfbNUe9KBz2R9DaN1bUXat9nxzNUjeszYJPBtHiGMw3TEgeFOTTH0Q6a
PS6K4372a/utN03B1jQ0yu7XH+tZObXKKAFyDNjbMHrPOURm4DdjaY3iSK1vkinKKZUAMwtO5U45
mRvfU4hmzZsE2aHc4mHkzZ/7oEu7S0Kq5+MFmgqSWM5JSNHh3p6+3mkJLIHFXnsE2W2udGGqeIei
ujXC0TMuygReeM1r52S11UBeSBDY6dUcs56BaVNx1BhS27qruqvaV8HVlFhmHhowTY0Lw+eF51u1
zSBmgJfQcM6GT140toLqKo6JzF0yc3KI8UHu9R8dT5M/Xv+mLwxV6pGV/gUrBqLk2bVGX+qZ0nVx
NDJLDJFtJYR+6uYIUv/6hV56jXSGoaWvXfZn6EpuEJAI90iQlJrpkUUM2QFoStyZ40BnoJilunDB
F98iVqp/+kEAQJ5+N72ffD9Tszg2Mwd2uMX6Dd6Vy43rU2q+/mwvXgrmmb0ujBTRZ/uDR279uDhC
HOc4cKtoUbrVbjonSILrdPDmj69fDdCcWz/ZCOEnUkb6K6VvVVKfTQCEhOVcE4t0xBCZ1OMgEpbR
3OODWx0Itm82FkbPH3xXO2j6/CVHRL+tlqDeKQGsr6gyI38ppjs5QnQISSedvtqLcL/Pqo6ULLwo
TUrjOkWyFdaWmPuIQAwOBmZWEJLWGKE1luleVCWeoEMdZB9SQx3EYHl3wegaHPI1LWzqNae3CMoj
kLa8lb3t33dZ2m2pdidSkqbD1A50dbW4VEdVjGKrp66Pv5WH49+i0g+ZMkRD56wft0mSEpMzjhv+
qmlnjtqnqs/v3LiWV62ORducxWMZZsKr0tBL+u4IkdxINrnlV29qy+luMT0pbgsZ6/va6RQrhR6H
WGbe17FfbrkrefQJpd61Y6HaMb2meSmTDzko/hM2gPKrIaq42LQqKA796uQTtencu3cesvzsjRfD
vLlp3YWXFeCaHbxzyIzJN/AB+Txrd+7tXE/GFJZNabZXgfKar52c0zTs9Jb8rIaQy2KnKheIOkwr
s+SLLDWVHe/brsURmbexBDdZonk1sUTC++bbc55d+XJa3RWGapq79DiwNau3ro7U/YqwFTv+gMgv
691ozHGWcCJ9NIb5yvGK9sckHai6fipTe4eLmWz2g7E6mulZkWa7BXY/tRtaJE7ETK1uG2skB2ws
1c/ZDq8xsWxRyspbDYnQF3PsWsI6G8q9aencZJcasymjwRvwSJ4HJc2Nnut+EzkdNN0wwLOZTBV9
7nV8k6dSXA1ln9a3MiDb6coZMlNuOCFU9dsZteCwp3884V0YlyDhuFW4FAikXugHGFyOsS/rvCIL
rM1bE5mFryX9h6HMO+2tFRfzj8HuLOddzXLUV5FNx62IjEbvg10aFN60h3JPZT2ZJcJSZfm9AGxj
j92RXDDVW2MuGozI5tH/ZNoVHgwwlcYi7Fq3JW0IBKzYTo4I3rS10Iso61RcEb8WZ01oB8lc7tu5
aMd3NkLs5VOW9ip7I8qx+TwRJqSuhMhUvqnbvndDr3Ha6jHuvQpZTpZ7CFTctANMs1XOAcDByyXp
wrwYczMiKtxMORH2ZfnZatNahPQGJmsMp5mOApbm+fiEgZJv34xFUr6fZZlA50Xg1T+0sPasEiKF
YQ5cZnXOsvpKIYnFdS6+SXpCxY5O33ruOoNif7gZHFJSj4vdgIj2g0cmUZa587zDc1iVd3Eep+M7
zW/0H5TpXbpJHU5tTCDy6ba+IVRB2IU+dY/SUt3w1AdDO6zumqU+H4ngEVZI9pA9hRWnmeXGa3K9
jZbGAfh2hb86aRGXHvRxiKPPVFz7i2Qg+TjduC2I4mIBPw+Vq90WuH/5j80srVQhYEhKb0NBNjV/
2NBWgndpPrTpRixu60baoCsdKH0c8eST3oyCmQjqvSocf/4jNqqmvNNyLkpCiJmI3TwTT2/asc8G
j042p0Wcp3n+PoEYXe3s3J6mkNh70oViLBU+pCoRXeh4WTreEz+s6lBXxTzeYhBXF3uNWlvbcEJw
FJrp0fYeXYVxWoS7o+2FujfYYqv4bkMYLF2X39iFV42b0qzaZt21Cgpvp2ySbena07JXYiirQ4wD
WRDGuWWK67FzzPmoMhMHh9GpSHMycK9C6lLnXYyCckUysqXVzQfHZVBEWVwlpD7bJK7tdV211TWI
O0lk4wL0ELroqN/jCQji4Gopsm6t1O3xgfAjS0efPptBFPRBXx0wPLC0N41uZt0jN9JrH+cJ9frR
M2KZbmsGuHvltaW1bMBSBnPDp/atcOmK5YOTYLzX8HlTO2W1APqOvN5WTuRhez4zB+LYdCKijHtn
U1UG/tUM+nncenOu/H2r5FBuNF202UPsGlrNIpqPKvRhs897YSM3CzsOoUNYD/0iHpRho44yJLZ/
YS161rqev6y5Uqvp4HVt5E51y7eT5dXSVSDAc9BW7xNJKcukEgzWou2692OeB9Wm0WvhhDDp+88C
s6CPie/F+tYbcEPCGRHh/W1LQ4aEwsRkzc8kRD/s5dq02qcKGUbIGahHct7UaJS0cnLVNfZx6cTk
bhpCGpom08MBFuYnXXR2HwkHueSV3ktpb2aWSf1NE7f0KwrZqDTMyjUr2a+xwwxllZXLViq3cx4L
f1D5dV+MA0qlcdIsSW9VaTjX2Wk+ppE7TEHxNbdHuz+2WkAmF4tWLELc9fxh51iNdWg6pBFLmKta
taEv6xHTVRkv2q5vK3v5auR+0e5cGXufpsZp+g0ZYoC9pi5GGYrBjmusqciR3eMTkZqhIfQaqYoi
2zbsTWm/WeqlrnYOd/i0oO7vP7WLgZkB4ipELBFLR9nsdPQ7HzJ9qRpWoGWpH5KBlA9QOkQ8G7qU
fbKHHVZA3Jgz1W5z3sI6g4pEhZpsuyAiNIk2v5oG+amDKSN3jYfJSTQ1xkJEZj0H5hNChbF6nHD1
ajs4plVWRHWTjdomQR3tHxCoWx+X2bFxrReeuquw+oSgWVrW9J5sE9nfDMtUjB8HV6V2uCSj1l9D
ifLqMDMk7I7Od9J+C4u3KPfYIuXZZmkFGg/aj+NyHZf9kn1Ute51u57WahbhQjUux9mexnmn+33n
b2Y7CdSdY7XBO8/O6+4qbg2zf5IgmG5ktk7cXXXeGurcNjE2LlBZ/emR0JW83BWav2i3bCbiI27Q
xNAHTZGRGwpI8g0YKU83PS+bdraDl+JVkSyiuTNzr/Y+cfyjRLAGz5q37tRq45HAO7PeJz55dNHS
k3uwlU5TFixJVpMcYTFU5EkwO70rdJB6GTUysc0djmyUgnQ7pmW7UKms3WV6WpFftU4a9tKyl73d
mkl5b1oDzpVTnUz9ddB3yrgJltQjpqk2YJ4rhj5dBSWKfpfqTu1udKNop305LJQvIjeT99JnWNww
+qHU6SnI2pY0tVLdkqo3dTtpIAUNx6JJizexZWXHofKMNnLjKWfZiC1VkuhpjA0vZxYxMui178au
Z6Ubs2pintb36oc5w+N1l9mLWe1tgyJsl4xBM960gup2Wyap0J7INbP8jd33qVaEmFFMFHpEswTx
Es1mWqovSdDnQRYOpUYmkzYVjYjyUuCjgQa8ETuta2mpdj7pqZE3iGTeSCPWtPf2Eidfk3wwzSct
Fd0HIzbw8t/ojpL9lYtsg5TvNGvUTTZnxsdOs+F9xSNoXRj0bix3FOGtug8qm4CYrq67N4PZBMF1
QvhdHVLg9e0Wer5b7zBHTXGOs5wyYONqx/cOuN+Nkcdufo00f0Cvxxsp9rJk5GMgOHfzpqyd6psx
67Wzkfkg7atmXLR3OgWYFzJ0HbkZF8OvI+nmlnbUpF5lO0s0w01j5WW8K3XNUgRBpE6N1l6rBxJe
OpaBcrGJWUocXVbblOU4uMEepWW1j6uxvnYZ90O4GJ3E8sYqqgfNVK5PAUb5e5wtQ1ibktOeCt1i
Thz+2UgXZulAi0X1aeDdJCD1dqhppflEFoCVX9ltUXuhplh9bttFuUFotzg0Mk0ohPd8qTHeAOtM
xm1Txba6HZaeaCjpW7hLxI6QjDNvyRgyeB+yEvVSVDeu6bXNNQXH0EQ50cskX8TD/L1YTG/eG4ud
JruYpvoSunJwu10hqszazvj/po/MhXzaizGlAVSQcORzGKuW5lAbiSz31epiExJRidNUhB/p9Ghl
RpF/jXGaGjdGr+WpjKpWiIcmKcRnleY2HoFuFreChcAa/NsGWmwSAqJqRP1ylszjHXq69XDY9Iue
so+rKbsr9GCk/TzTG71RJoeuPVhIEN8HFFTWLpB6kGyKOl16GUIdi7ujzKyG2gseSb7VFcLrq6Eh
TRAWB6aE1sYxsyU9Tk0vxCavBm+J3BzWZMRPV/3dGplm7SnhEABTM/rZDSID4lhdc6Bzm3uL/WQX
Yq6Pbj4LuTVzSpSPiN2FregNaG7wPaeTNhytLHUQA89jmUGo0qsEDTg8S012IQyKdqT7WAW9H2Js
MRXfYAYu4vHnGf2/vsn/lXxvHv48jPf/+m9+/K1pVUeS1XD2w38ds29d0zc/hv9e/9j/+W2nf+hf
9+33+mnovn8fjl/a89958gf5+/+6/ubL8OXkB9ua7VE9jt879eZ7P5bDz4twp+vv/H/9xX98//m3
vFXt93/+9q0Z62H925KsqX/765eu//jnbygwgRtXu6v/+vUif/2Ouy8Vf/jtWH/9x3Vffqn/6F/+
s9+/9MM/f3Oc3y3QIDzL0MwQYbEykObvf/0K1TFKnTVccUWlwa3qphvSf/5mur9DQIK08TPPDyUh
f6hvxn//EkmCqDbB6kHqoeL++x5PPtn/fMJ/1GP10OBw1//zt1PU/0/vNqCxVZipoxw7hxkNE9BE
OKO98fQhonDvCTtIP+ZW8ZWEjW4fENa2uyjBO2sX/3nVNZMeIhKMG7qXZ7CVr2euylNnYxDzTDEI
l5gy/CZXWXUzISdTXUOGt2vt86p8wBST4Laqym6LLn2X1wEoie4sES7jf1nU//8R/dtPEcn/fTAf
v8vsW3MyjFdA7s8RrPnu7wzeVevlm0Ay9In+PYQ1ALrfMQCktboKAsGOgQX/GsOW+ftKTFjlW6R6
+j8J8n+NYcP+HXEAXMnVzJmmj+f952MYmJwuB+YCWOvQz1n1fKejqbMmI6trwOt0BinciMZUxn1h
i8L8hhcjB4dSw7z3dqBzr+3issuX979M/L8m1a+T6KzrzR3w3OucXNuIKz9nxTJ/ae5QkCAWH9rp
sK755sacOjd4shPLGK+VQ6vuBuq86TzEXSd7beWYoaAnPJpdA7Vhl6zpiz2Koks9pzPKFfflWzzU
6iyGe9/z+6LZ5gzGXBoHcwaG2viNmyVRl/kzVuB5kXCGy8G07tYyFcVEJYN0bXUo2Nn9lOUPgBzF
HNl2qnk3nIDGS9Tcs3WAZjSOt3iF4DsK947l8ezLAdhgTWM57SFzs2Xc6ERAqVur1fyHtYJqf6Ch
XYZbo7CcfjeZXUYpYnu1/1UV6dhtksDp3tAd8qfbxByqZVeiAsgewCIz5+HCF15XpP9Bo2m/0PhZ
GyTYisEPg712+oWNhhO2Jk3jdoGMJa+nemjja0H4lAwTIQdzm4LpfW+adHwsiq5QGzbv3rmCnjVk
f6slxq3ALgbjQhm5Djz+4/RWyMGKoQwa860Ze9MQCaPqy+M8L5YDEWzM20+ZK4Y02b7+Bk77Yj+v
Ct+VTp+nQzNmbzq76tJobo0tyW3DljRR7Xa43zpuoetRNdAXeLs4Xa6HWo2T1b4xK35eabk/vXn9
Nk5bOett8B1WV2Gomiujd73NX2aapVo8yERb3ZpIbwqFHw1UckK+gjqV+9cvddrw+HkpWmGoTldF
Aa7CZ4Ozqu166nGovdVlbmo3wprckYT0XC6haBuiHF6/3GlnmkdiPWQOQOfnw65L4+mT0eJ3fU6U
8qbINTVu2j9foZG61m3l9Vr1rquBJa4VPHL76m9emlMAvUYojRBYcNk56yLh51FagerFjasZudz7
boXCtmhN956IQ96rlqu42wrO/t2FUXX+jtFqrfbGEGdgN9J8PBtVmq5oZkD6v+kTYejRai7Q7/5c
jlJ3ZiS9/qA4vJ0SdbDNg5YEu4FfWRvyVHmnr7nPWjzbNU7WPVSAZptovfoxWIuariDI286Wed2Q
PB1Uq1lU7m5zTCRuqxKH3S3nCnVveQPBJ4UdXKtWlRtP2HgwZI1/G3eZuZ1ppEbdIMkc74bpprQr
64MI3PlK6Jr7Zg7cLJJdbWytcbiTTpw+TbE3t3ZYBjFZBng7yqywb3SkbIP2fSpLcLxOjD+CIe6+
tmtrCMPZ8jpFPH7HcKBGa7W9oxfD0ZCtH7WYekaBGRtX5eJXEKqF6d92hTHs/SXw32rS8e+zJsCQ
KmmI6Gsbb0deHBZwEocMUuMXEvZqII9EM+uITfUdZjvdm9QzCyCmqtg1o5PfuDU2s3VcvZvbYnmc
aIaQ59d0m8kY4z1Gd+5V0jfpl3YcfnjDQn9+5jgTBTOW7fGsLZvKHVBxw30H+eumYM9rsMI6tdu7
wedNGFpOzGvbGleDlYtwdvT2fWzM1dZ0ZQH9pq27L8S3m/tYOd6uRlH4NhG9v130uN6wPRtf/dkE
OFSiU1vVJOpoO8VDT1f40fEHKPbuYDz6NSjJ1OjTjyl3ZOTnTlDfwOP1w0I5c/2IGswOPe5kCo1E
6X0EIKOn4Ygg/jOG+Akgvh6Ig9ko50a2wxI5aTzsHc7T+9Ftn/KqtvDIgOTM4kQwVSPiKIVfjEVH
P4itq+HXe2sm/XLI82p8G/tF+omeTBlvWB7y+4IopicDzOZeS9LpPTExaEVpu23FWGi3AqV6CIdE
BZFCodyFovLRFwqBerysKKe7QrfdTTCp/FshnVsAhbJ3NyB0SR6gvxZgwU8i0Rhcd9KWznjTxOqb
Y7QO4EVPCyNX/TX5nPJ2whHo4zRrmQxTUOMrgrZpJQ2ZN1w1evfeTPTyD0s5xnXr9/M+twQG/W45
3QlPw+N9zndEwgK503cfgbMTPqpTv1P2AkSI8jac7MXblWZmRsQIIQwaPXqvZj9FHdqQox030Kxs
Yw1xNek9Aac9eZ1xyE2njOgw/uGKBvCsTa6xa62eDCf9oIyiR+sGddzryCxQ4JOfDELbJqeyoiEZ
21Uco0d2Nt7HNH32ZrPg7FsW+ZVMSAXNzIIGmhYrRh004t1kaH00T/lyNw9esDfNHHMnGhYPNZ3C
J3eJq7sMhPQhixN1yBNLbDshx1utdTXs9UD8rWiZu1GEA8e4LmrNaUq2jlet0ZeqbCf8D1P53Woz
+gDNWAQroFoeDcTCxa2fwh/9mBZxqX3K/jdz59XcNrBs61+EXcjhFYkgKSpQsiXrBeUk5Jzx6+8H
e1cdi9aRru/T3cFKJIaTenq6V681LkXIQyjdzW0i7Gl8qq26TH+AFJNeGmZO/rwiGX4ul1LT0WZp
+v7aTAl1PVpGm4Sf25rjvLCTNUmTw6iLcvZiVuM4OISTOv0eMiLxR2vmRYs7OLTr7aia0byTE7MT
XSXqpNz/7ZiVSJKUuU1ZHSxv5Fb5VEj9was1iVSPO8I8od5kEoxM/EUYCcJnaYxX11HvnZNcquR4
P3XgAh0gCjxhVATCcMKSZKdYilTDGed6MK+iUlxVp5vLJDsAScngz6vIBbRX0EKr47WBJVZVr6nM
HLdZarErn+EcBGRchAS07VIkfeZQPhN1nood1Z3KqCb1SqtzLSMzVzXrrSqizuXKwrSGP9eF/XEq
6kz9Krc4jod66dZP5ZbEjpxUanGPdT3iVDKaJNSe5obQ1K4jLTg6nZD3h1WuakSrlVAXsbj1qowd
d9d5WfM19BVwcuO5KJooO8DOU6+3fTmb+kOhm1XuERyYrMFhdY6a3UxmDWUQlAKyyZZW1/JnueZx
4YJn0KojTIZtvBetsY5SpxDMZILXg/i5CMVjmVht64O7JmbUT7LiA1pSzgqXoTS5Ii2xqCQHYfFL
ixO0bzkJHG0oiFc4zURUyAExw9FrUtxLsp0ZbkofmJ5FEkCsRmJe8Qjq3CtNMYVFEegnpEMrwTC5
dKVMNH5YRWoSHYQUxkgjex77RfCMFBzMDoqp3K+SODJSVx3VbNhBGzmZtqDEZoU6i5RFByBOqvrZ
ms2p/VlQFDa4ginWY+fi5qWclhP/zDuun6nZeFHVJ+mVXJbZ8NxPiKBj/CoxN7fjKazUn2oh9rVi
K2uo9YqbciuKXvA+2vpuxTdd9xhJtTtHIQbTKUvc9gDG7Sj5VPcyYIexW1ZGKiasGn4pWwgJIuLL
IGTPDSC4RbU7vcnJZk5cquCVyoFLpS8JbktbUkhXjiCtiZkS83WrbpFxSuG/HtIHobHiRyNKJU9I
wpnqfqsZdzNcYvuozcPOARyhXveKNj9rZRd+IiJpHeoy1sF8SLVr5pL+Gbf8semiZE/3Sn8quQMR
apx0m/zEUVfDCVqmQYSopC6q/tYa5q/N2EMk0KrJLjRT8yT0BUpsMPDhE9TdnqSWcC9WBDpXueZs
mdXWQcajoslZvKuxKy75T+MGPVSFsmZLd6WBYE3cgIhtqejX7NAyBo8wLBlBQbOImgoUI1vRqjj6
jGFBxjlz11Hs87NmRuDnhHWQbQhW8tltrDQ/xKaZK2RyG3KpGuL2ewsey728jmGQFJkUKNIYe2kx
hX4ST5+pv0ETWLeIoVolhQ1ioWrHcW6Xg5pqzZF86mQzJzm8aaxqrWes47oiUk6GVvsmR3W+UxC1
IS46rFRFEFnvS7O5q1Zptk2lWvbtmnRe2aU/VbgCzlDHlnYnGYNbreHgSHMVn6uUx3VSZHyieFIy
nVI166tWLEuqJuPauEknsnEaUJyIAw/xO6vtpdGB62L8tE51W3hJX82cecCMFxBAySgi9TlJL5Ty
mFfpoiqf5ZDLMEz2Ve50kCiItkUyzR+SrkesWGvbxovjUPucSfKi+YYVFeYXtbWi9HqclrSzTYwv
t06tS3EBO3jxSs0sZbsuzRZnCBRLYq+4B42d5kN9Dw4OFZgokb8pURUeM2WS9/KcV6MzWtG4U2ro
bW1w9UuQ9dEiQDRupejRj+1wmKN+eqz6trrttRaHit6b576pkKiv0ZF5IJhdzS51ZvJjIivmp8RI
50PcdtW5T0JlH28Xe1clp7MXG+o97LbtEg+o1gzKhESxL+p1rXvLCJmLM6hZ+KMfFuuzJiFZ5ehD
3Yv2ICy8jwCPVdqtgEqc3ZhxZedD2gc82IzsZhST3O16FXHL2YDWfGiH6ABzkGXXCvVCNkkxKyYg
3yYDsKt6uFqStn0ezSS7l/I5DG2rGdZHBaAgB0oNls6oZku5NntB7GxJLJrJQZY4PWkZ2/5gmkv3
qefCf4dBz9EzF/P0pp3DPOiHqYYCTswXv5vGKfGiFPz7lhbPHXUR9cG3imU+RYoedQE4pmlifBeh
AEeUaYiULGl+lJdI8KR4nb8WI0rEc5tI9+PQWc6orKUTZ1rkd+2s7Sj4qPwuLJKHrMy/Qq2iBnQQ
1beKK9YjQ9to7rLWHQmeRDJccUViQJDjZRfFSGY03Jt2ij5EbgNADYx3m8fjtYV/eNsk4vQJceQJ
wZQ0nD7NStkfzLTJrrIhK051WZyEZum/T00fnvS8MW/kMe59cV60QK1CSk2UyWh3SxIdKGgnKWtm
quxAK96iZJWyxDq5404l9kJQ60V7o1Wr8JU8rDU7OTJC39mscuGKil5+yUmDf9XUctqpg/lDLnEw
6c5gDp6wKuqAuzJxuUosMl0J17GiNQEnSEn0s4GT+CCASXPbMpF2aZcDMxkRnenasjvJfd56klZ/
G/psMv3Z1DJX0EbpXucW7I5FEQfcyWuvXLSfGlLeJJ+KYwTtg9+AhrwTQ1l86LkDHES8WEdurem6
nyLVWc1KtkN97b1kTI0nrQs7MDgjVkfoY/DfmWwbam3sNXGsd1D9a55UJKKbm33jCEjPocUu4/10
jYPuIQTHlcxbMz0/VFPIHkHV9wtIOdGv1Ujc56UqOn2Sk/43kWQPdQVvbKwtxVc0PKqVD+SbqJO5
q5h9bwGnkpUV4EsehQJHp1+Ckkoid9EHrqNCFnmFFfXNbpYUoPGT+qlW2+yQdXp00NIq2kBKZz1X
jBfuWBXViHF9nXLz6LxFX0BIUbo8nUMVB9k1u6G+kTuxNE4LxSezLciReYwLQLmJbYAfGGyqYTXF
FqpFv01KTXigmtIyd+YIzUAAk2MKBM7sw2d8H8k1e2sF0KYXZ/C+8tPSNt2uopoDcu0o41ImSdln
c84Vt9fylrxdqJ3FTJuIjVn5PqnkL8M01ucpnvGjmnC8LaFWOqA8FGGzDekY6kvvhPgJ96Fojg4C
2qWbkEqzZ00xHxuy706n5MJNksqf016SAz1eCAKKeay7JVjQAXS5b7a9cWxilQ8x1sV3TBn4k1iY
H6uhBqWnTka+X0vs9dLjBTmlrgseqIb5em6N5Yq9ndvKqFpXM4W5hzTMvnE1Tu8yriHODMblrlR7
1jonVDCXCIZFImAjm3USE4Bosn1Rzam3yHlyn1r1eE36SayDEUIiBzBI8aw2Qv1E2rS5pgBBcaS6
aII8aQT4W5iRes1LnxVtZIEpC6tPyHpdnEgJpZd2UsFGGNRG16oKWIs4lgf4HcYJKaNqGJMDzqau
sYyeWpUjizEunC6rHmNkJm7lLG/PCCZlTqyQV4/JQkMkI2QnCwTMXiynLqjr8UeiZm3vjE2nV7uu
TBRoNLP6eTVS1Ra1hAsqRBEopMAhBV9VHX3VeGzhIIYr2ako3YJVrw7hdtaCme+OCsCN0zzK6vUG
e7/rRmQ1qH9DM3qMw2NRRmrjVGtuONxqYgX6CknZ9YkwzZ6GA3gfp2Z5MyhS8tXKezZgsooviNlm
ePYh19VpriPgE2J4r4q9eF3pIzjNGZ/wqlTlnmLqehQdSSpBz4ai4XWrNe0iVdiPIjh+RNhEPwID
XwD+IU9uc0Xvfw7Eyrfb5OiioV3tclR37VVN9WeQLPLXlVhMZxsDdgx/nwEzO8NvcVk9BuAnWKnH
OsoEJytU66yuUg3M00hssJt5IE1oqErgS3ZT06b7SG0bJ6I6cbHbDnAzGAFJwo/WtEdRbvq7eTRG
QiKaxkcwjlxptU9Cu8xf9a4rfSLAhQrOuV25RRn1lyKalluzWbQRsEGhAYPt1pXKfV0ebMBM+XOO
7mj3ZVnY5XhH1uhLZUbHoAVRv1tFNP/ksBydhIm96kYhdcmvi6atTYt6P6iJMtrUhiCTLgCesw15
GGtHMQGOUGqZJUdCRmF0FepmCI6ByNE3cYpqI1AwdoPLtUt7hJFi+gQ+tAUPyOXFEkrLTiW9b64G
FvbQP866hAirbifqKCsAqHrJ7OtCceeki+cZ13AGfSjF0mM6gkkUa/Wx5aSl9CUrfhIrweWoI2FU
b7NeauYKDIVZZSiNUWEipAdU3rnDtDGRgesya7hLxmOfqzsiMD3cf+tscTQYuElHJJT5q1zXdXlq
Mthk7HUJ+Q1ojrAU8BuRPmWHgaYac7utROt6HYxkdctmVMeHyOrVU94LpX6qp1bUn4dSkbPTOk1L
6IV6bkLzkYh9uStzE1iOvTYm71qanCAigtKZBUUKE35eZGUmM1XCasWc8MG4IySbnPSu/nV9xnCH
83cBlHHf2yGwkPBTm+md4kskAjofoLlZ/EwsEG1nYxVzgnr1Cl0OnHKADHbrULTx0VyjNT1G6joa
t4jgyq1TKHFCQL9a5JgvqtQsXKHEyGwwhjOc5dEeJdwhDQwSI9e5pnCPX1MtTJ7XqlAIaYYrl8dh
UToDOJLcGeahTwUZog+l4+KfQfEsH5tamjNsax4LhWwvXUV4om4i6nxMK1SK22kVahEMndoRBcnw
pffNAMLmCPKa0LdoTYYaDFgachtjGM2APNPSVB0QrF3lkZUI1Z0p9XK/wzUlWBBlsyjtl8TkwkBW
qLciW9WW4gC2ks+qGpaanaZyrtIXtDlqLkEjHvq+lspG8tdB1IXUJsbcLy9Ai9oVUYNoNfUXSG3T
KnXmAfrfa0mKt5RZVTHwiIDxb0jl/XjWxFzmXtrrK5k9PVS75CqPxSY9FpJC2+BaI/0JY5zKt/hC
aYuHLDV3qB9JX7NY0bXGLrittdzhlRauhoirMTunJiETbr6MqC9ek/TjFthttSG0FUvQX+Cyk8aH
KbMUpi4fTZEvhgY267ugLaqm2xuGFOepoKKAh4URvH8hLuZDJ8FOaYfzYlKrAT79IHexofotpZBI
HbX9qtwNEdxuPiRHcunjJi+pp84yjGtCpIObTNOUfsZdlRFYXOU0Lg85hVNPYWr0y2x30aTBFM49
ESwOSwPeBIopr1ZcXcGjUlBRT+XaqZQdNkDf7mK1E2J7SloSpGGhcxlcTAvs61D0PqKo9Jpgh3WU
2mEGjZWPW+Qsi5hMHaBH6YU9HoGfKEjukRxLy9CdOqBsztTU+FYYvrk5oHfGu9SN7Rufj5zboZvM
1TzA5FbGezyeDVD4OyuK2DXT2ipzK90D5kcisaHIqNmHrSY2zpIJI8DBLtdHuyrqfvSXoTBlz1qR
+bieuqbL3XQehCOLS7CuB9RM9ysttmc1BWH41eokQXAXA2pVAtlpfeCqKS9HEmOD4adgDcsgl4dC
PMdZtaBAPU/a6loCUPxrYOewCU2q1JWnWS0tV+uKmio1nH182NLSrSsuRiC2TQosC68mfpwetF5O
CO6qVvs4WkUZAg7X6R5hmt5yMnSvu+9qmqm5K6lj8w3NifE2KpiiYJGltvthwXIIMg9h1s5HrKdY
XAXOoUfkPthvVQ1u+iSvUf1DYaq/EiPKlKC3QBID5KWyz5UTMKTugmEIvW2HYaJNLvUBTJgsjT7N
l2+/N2ffSqxRU2ytJhD71YBFrZW7aQ0odEF7LtZlAoMFEi/dgYppbfJzHEXd71siiSSF6lL2srRL
j9IYlQNYQwX2v1iM5uWgL3Ib3VCfUzXHVChz0cYVRXbB7uIq5V7ZJ5I5Sm45rcQf9cpIvJSFa/hG
v/GXRZWQHsfFaqI9ZNr1i9FR2fmCGIq0EnmWgTAycGCTd40gK8aBpEhRPKntwJ4HPE8WL2tRRZjs
qMpJzVGETuduZXlkCmpDzbOdvBbRbpJbOQKQPvbmaheA6/Kd1htAL7mxkx62ZSxu+pIS28kOHAN6
dtJGM60WF+YnMIKkf4msC1q9gS1Ta/ncgLGGCCQjKU4iosV+UoKI9ZrhDqSX7dRETmYZegGNRio2
fq8mwjLZUDPJ4efEiLVmZwmaKUgEyvG0sdNFON3kKjGxG2tO4so3U4sVIfd9ooDbBFxIvcY8DNR1
dZlAH+oC4QuwhIiaHqhwgvFqEs00WGUr0QIphmt6z3XD+qSqlRrb7OB6cSNT7NmvaUX1R7F2zTdx
TLh2910iaT7KNvFT25jh5KpZmsvO7zPid6oUoGeeelWSSvfUjAIfZpC06o6SR1DjlNK0/ed6iXv9
+rfFNBo5kz6NrVil4HjFRHMWbhbKaguqMsY7oRuYOGiYSfyqsSptFlgs40BeAb/uZaZyX48xKonL
oPTdD+Tdwt4dOfGwPjqFx7sFP+xTpram6oplDhJdMsTRGxdzRQjIqOpJ7p14HnQ8ZSZZxGdDEkQI
SjD/nS8tKEDvBKDD9e2kkr4g8tnPwk4sgf5D8ADHEJyD0WA+5xrMYid1zvTvhBkgHuqEXlWBQFIH
84BHpI3nCM93vQ3lURkfjGho2L4zQlRqKujjVV5G4npuoU4aH3SgRdDCwlq4JvtQaGP1e1rqiyj5
icgheVTWdWl+cp7koFcZMkoDbOLXq3DdAR+od6DDRTHQ1G4LCAuDTMWvyxU6nCcnHqNG/x4WbYQc
sRpRo2m2WlHFm5mSVoouzGqN3WqWhVB0JYuEAqU0TbVQiKWZ1bQQnVfAgusjJ/1zW4za5Ibw9bKp
SA5YpAgSCxyKLRE2xx+mjL8c79GvHGGNNMsl2ZGP1cwrA9471UlTuSiCOizSLxmQ8JQlOpjtFsOe
yXIEZdGY0jXxp6LxuOn1yiEiaUqwvaVq6vN/fSRNHBS8riXS1aBLspKjC1SG0bOLi2K9jpAE/CEl
CxZA2BQfegojl7B+bgGRqsQCpjE/RalQz/dmXSeRm0QD66ykyHp8EFNLq/aELuo6EAQhap0cOpfh
fhXxaQIx59YTjKshfCbR1AXTRKWNo/YpTDzhqI1L5UT6uMxAd4Top2GQ+/zKnVUonyLYTL4Zgpw2
38UFomxkWudYN3p7auIZH4CcZSxmVP7J0Tdr7Kb4aUJhL/yqLSFrIyS8ab2QYJkbClzicNy3C3UH
ygr5CjHsmFTEEb4bJTvBsy+ZXjjqnXi/EM+q4aRhYAOlS4T+Cm7vprwOwWLU/lr0cvYIZXCIoc/y
UaMuKY71Lveh5JRV0oc4XT9i2BVHE3R2ZepOuTSkFPO040bVSXHEuBa3FG1rbF9jtcbdwkeG6XJQ
ENC7q0PS0scKNcvuW1EO7QKwKpoSMDtkoYYjRYZ1FbRg7KQtyZKsV2sLEv6achWTQhOUa5bFriau
Z6G9ClW/AAnOm4ToSKlNpwKWO/U8ApdW0RqQsM3QeuGPpNakr4dxzEvwQBSSmsbsCNkCa3/ShZV1
m4aGalybax/KpFrwWHSCIrW07fpeEZYjd4Zh8ESJmMijoQmJRYn2QNWcl6fU3FGvN1E9gqsXFWHj
Dj2hl5bIaaVHuVeAqRDqG0UYe8k6CRVwZerMchzdwVtpFkz++9iO10hWkIcAYjfxDxVqOB2K6Qu4
joZP3epjO+/GqtCV+15drO4RiGidfZ2p3Zt36Kri1q85M/RkoUuq/+aA+Sfw6ENV8L9LhPMrZPT/
HWJ697PaYMbd5aP+PwRLKyCV/ndkqd1+XZP8T2Tp9vr/Aktl8z8mPAswEYI+JjC28SX9xkYLhvIf
aMlhH9MgCd9w0/zpv8BS7T9MMOBnJnujHlV0MDz/BZYKivIfQwPgg4Gj7lWlEOlfkKUX8CRAZhuB
HvBrA2g03F4XtAiKEJVU3rSYfA1tN2eNIfjaDUOpVodo1QAa/DEyb+BI/25O3fRCaGoreaaU/TU2
qRaMcMh6dSac1i3ajznnPKKkNUwE9T7CY16/v9/eBZiO7qkaKsfU8lPSz/3roj0xKTl08oZyNkEs
zz00OQ9bkcTug1bEi3aQHJAB6UKLJTHNOhiW1/3iV5JA8OTuuL/xbwLX923bP55833X9k8PPJ5d/
XdexA75zT0d/b+95zenEjwfX5W+Be+Bv3oFvebW/39+4AX898eY9L3WcPU/zdzaP5PHbS/yK9+8f
/Jv9nqfZPM72tj/7e9955iV8BNvZfsP3/ODZthM4Ae3yWp54u7vh8UfX5VHP/Gbv2Z7HE5/ck73f
P9h7z+E9nuc5nuM428s83s/ztoc5V3xzoid8ovPW/C5wDp+9w/ZS77C3PefacfmeXge7is47fDrf
C64cx9+f/O2D8tl2vPPsfOWpAS89XN8Hwf02TAzU9m73dCrsrdl7h1+/P2XyBzNmXeDyirTtVDGV
7k7+zfPef6BTnvPVCQ7O/QctXRDXapdr43KL9XhGcs/a8N27p283kX1je1+uHdH+oB3lAsD7VzsX
8EruwXVsbO0wRU/785l5dhhvpiQ4ntyj43yA0r3EhP/V4AWhUSj1TbrS4Ml9fmC1ME/vzxF2jm3z
Byb5rxa2SfwDC9vJtRGOCS3cHf3jtqD906//8vXm2Wdv3LBWT88n//l009hsnNPzM3NpX+1YWPvz
br/b7bzd7sq+ZoUdnGPAcv5ydfVrOV7ZznXAfLPz2Bauc3d0bPand7hzjkdW3yH4AIP64ULYjOMf
vVHFcQxTxst9ch/YN4zYR6v6l37aewN2AeKGZwCEFE0c/eebyGNbst1vtg3PsJ35z97e8d22qyOb
Hh5egtqZ7Bc3CIKXyb67/2iJaJuBfe8DXRjgojeVtNgW5c3+4cZ3XoJ9Yvs7fxv0k4+Nc+9Pm5lk
YpgIz8YGOtuP7o3/4D7szyf3qcK27eyn4zefB9CVm529e7gdGT4XK3Le71h33oF1Xtve9dfUPtwz
1a4r2+4dC+LZsj9511gS37UD17vDDh1Om4F5f6n+Iu96r58XkPWsovhQYqVisE/2EzZ3tPncX3a+
ff5tmekeRvTouEefD+Fhd9//BMovieX3PsLFGbQay7QQ/b/znzDvJ0bhtNm107174zrH/R5rHTyz
WzDWWHxOiZ3nNZhX32fMOXqC7RRwn5gc/9nd39xgsFk3N+fIth9ZRT5zwinhHdiFT1jtg/3Llu13
+5v9+ec+sn+et4d+e7h5TuyH1f4W2XuMHXbo5syPP3+yGrH5gXN9j43l611w790HLw4mP7i3HzhF
ZtuO7B1b9fHq+vrx+hB4n/aH4Mf9HSeFc8dx4HjevWt/veIgCu6O7j1b1PYOhyts9iFg6F1G9dcw
0/MXhpvDlRY5W4IT5/Lp6ATeNVv91ws/3/PrzSjcu8e7pycWovPjgxl533pRCPR6v5sRMGyDI4ZT
8sj/Wbu7k8uRx9a3Hffw+5BzPlgHkrXN8/++DmTxwqXLgFCMFc3SJsNxumH/s9W2VrfTu7HZRfa3
7azHXLIv9jYvxDr45+1UZqKZeL4784a9fY1D4PPd9t79fnfN1+CeQXMPzt0vx4Zh9bdTkx11zc7d
/3IXgsOBDbktdX9bgzf+Zk5jO2AJMfxYa9/FHh+3aXSDpxOejhvcuLzn/QnYTof/GQhoUPFnTeoO
4YfTDUS2tr//YW/HlZS3OJQgh2RhJBENIJU4eO+938rrWf5vK7AqGypuH8x3Fzu/Crs6pKSos6Hn
tbxwEDRqs+f8OZpXIOeZJXxAxPl3r5CeEUVKCqmZVLkgvO5VLq2GBpqwtYfWgtrenGY/zsePeL7e
aoXyS9RrJK4uqHi9bkUazCRt0XOzUzWWH1FOKvZ9Pa/uv44d4VLCBeDOEZihsux1K22TizBrWa09
ZyolkDFx7MHOWg3ARGUtVLlLzRQ/vN/m6yvINl8UvlCTRbET9yjo/V63aUGGVRfjAlNEU8oUIoAZ
Qm4kPYmDqX/QvTea4ubHPQd5582XuRhEuYYQqEAPARQjgZkRFSq/RjjD6Sj6/ICM+u9VSPnOL9kp
hpEyvYuR3ALRplCScCGAm+6HJNUDnevblVop1s3UVkbw/ii+sT7+bM+4sG3U6KC7t6WFqPVY66CA
l1cgjK8nH7Tz1hBqlGNSzUL3/tJ1Asi6Lgm6EraVNzCspOmaLm6fDOuzEo0fqZK9NYgapJlk3hVK
4S4lJqym1c0uBR0fLXLmDmMrX8e6HjoUhy6uPpMHfX8Q3+wcBYzwBxDaJhf5eimO6gBLE0kLW8pJ
m2lWKgOilA07gqPC/vemEG1RwK6iFEGt6+umJEHTMioOgey2sD32ck5NZLrKNtCE9oMN9trl+7XB
KKL7n6YuNhjR0hq8Bb2CCuomjo1oB/9s83krkrraKmU+t+bw9H7v3lqNfzb510AmQPMziYGMRYjC
2lDzQZVGH2znN1tBqhP4L5y62iXRcmfVcbtuiP46sYZb0A+pI5il8oGUxJutsNjZzBTbgvp4PVOh
BsIaZovGrroC/rgZectkrPQPQhZvLXV43lESFCHCRULhdSutBd9M0oA0FlpL2ZSD8uyANmj4UtRd
/IB0e93/P+xkhg5zSAYTiYSLFlPyKOCoiKX2xMt2+Th8If7/jQIuw/v3xWCIKrytrHX0n7dd98ex
D/tpTDIckxGHguFMRQeVSw6P1PutXNx+t2VOUMdSza1kdDtILixuTIXCkGslAH0FZFhXKpOjrXHq
AW2hemyqgHXp2i4Ms2wHnH4SgOySJ11FyLLe/yR/Lxh9qy8UId2Vfrkjr/trJQUXy5FTRir7XL8r
OxWxpFgZiu6DGbwotv7dZSpFOTMRCEDU82KbQdZkxmDFwQLAmnUAfzH6TVMrD9XYniJdmA9tV1de
m23skrTvzFQxO8wBLF7WfuOu+sAV+tvSUP4lsSMtoqiiplx8nmnBPxLGGdo/0ZwUe4qsgswtuFSF
3Gck1zb4Bv3cDX3xkZTq32NOywjqqkiKUNd+6R5t+KFiQCTYnhUkoMBJZySah/KDmX2zf3+0crHE
FqCta9RgtLnWUZAckYOF2UgARws81PpSbcnmf11L9IsJZuDIP0Kl/notmSCgFTxKWAkXs3WErYZx
VNEYe7+Vv40PrWwaZpQeQ3t6KbVXkvPOOgOkfhZZ+rkyoV1Xsi7diZCVfuuTdvXfb++tcWTJQqBA
W+JfFiHMKgL4GicShDNqTfYJAXU5FMlnmQXQaMAGvTvD1JN90M+P2t3G4U9LhGhe01AgiRRc2R7T
qar2dQw3WEqZ8XEg2e2IGZUc73f2rcHdvE2wwTjwqnJh/ubaLJq8hVgyI4n/BC/QPHiyNaa7qbRE
2ElLoX98v8Xtia/vWTB1Qj+scAXiWLz0BQcg6aVGebM9hoiB6E3TugrAOirl5393O3Gl8WBgNRJF
XdMudgSIyjWbdBVCOFiBPDFbUYUEBf3PzrSlqRIOCY4gSp+XOtao+FaVKsOZB/Jz2ikZvLlZatyJ
TUaFTSt+sDrfsCWvWttW0R+rZIpkvZt1rBUVHaHkKImR6U4ot+vywcow/54niEqAAbI6tsrw7e9/
NMQ+hsQjXmuAa2JHgZJQ7Co0dw5VoZlebejjw4yuAWWGhJGmf98KFjRAMlktnQv5pXCggRTKmvWc
/qvQW/d5o8k3MFIgeSRrzb5qdTjOaop/PujxGyvzFwEL1fdwncP+87rH3En0XgEWbKM5MFAYA9Cy
llI4F8VR+Hdbbf26K0s48hbH4+umzLpbOjWqcajiajzqQzPsoT/RDgnsjkEfGlu1WtMNHwzrG1NK
iIO4A44IxUq/shx/TGkbN/La97SqDLoc2XmSwDaYVB1kJspA8XMF+bNpQUGZjB+p8vy1bLdDV1fR
24UuhzPwYtlq4URdQYNFidINzyCWik8sZjz9o22hFY5XUJcirAZ/2ZY2BII9razZNeklOCSHdHW5
4uaBUhvlB/wUb/UI64L7aRrEci6ZojIVJlGt7muUR8u5tptBWJ9HQQY6///QJxV2IAqO0Jm9NGIJ
GERzEoeaVQmNSlcv6lHMh2JPbXX3gW35awMwfKDkNlGy7aA1Luxlj2ZUVRUQaKJq0dmEPQQXUrwv
cSUuHziHbw0evhBbAM13SL0ujAsl+nEyg+u2W1WEXlDA142nuPlgQ7/RynbMcDQyePAuXVxju8iI
rSZJMGHaVpKidzH1sYX57xOEQ73F82gDhYKLVhYpquUU+AjcDCPOJYbKq2YzvQubaP3yz2sB1UD6
w4lDDvlSFMSQiyYWIujCVYgJ/T6jBCNTxtQhJPJBLuatofuzpe3vf5iKEtpxAORpbVv6+BkmTMUr
5bD+YL395XygUkZ4crN/xLtJ8b9uROqhS6wkAWiRXolXTTo394UyVXsr0lTKcKf5Q74TmSe+cj62
FiFIAPiDyoJ2eQ1bmzzNp4YW4VhlABspRpG0zBxA4nJuxzCQBJSZRN6SaNYOOR/5RViEQ6eVtR8r
U3Z+fzrfGmQmUtdAOIgAGC/6H5V5MZghK8ewRoB2tZB6hAh+/nsjgMplFdYxoqfqxammNxPFvDX4
rTlpQTUtVJD3bieC9/lgH7w1m0D0ieXIFvbDujjTQjUrRWVhcZZpOTspqHm0PIWtNiYoe+EjPZC3
xs4EKYHiL5Q5bPPXa2eYO30uxgp8fK9RsDsuzb7Girr/PngmAY9fquLYxP9D2pk0xY204fYXZYTm
YSupqhhtwIDBGwU2tuY5pZT06+9R37swBUGFv7twb7rdWZnK4R2fc3RPuSXKGUvCjZgPVX/VjGmF
Cq6ZnbAgP5gLy4YTxY3IhzpeuaJuROFn6WanuumXUvm0UGR2+q+hIup/kFYkFrWJw70D1HgrKGix
7f0iM6tr2myNqI1r78Sd+z7SsQ1DfZANAI+6M32b7F83R4X4ja1VLlLfY5yh4OvRB9NtHZq2Hzja
9MVT9l0rtHjXofZ7Sbz7gnrDU/Cm7esfnXPON7q7xMSoETx2MtYO1QuZlBgCzmToOznT0nuDuIs2
XdmjUmY405icnaO3Qy3j51vmg2OAN0AtlkFbCGbW0TEQTUoBauU3wVIhGxmmtIZEqs2uTIsG2HGI
+efnA360e7YKKT4pIhUIZL5d8NEACYraD3ca5ZiBGsx+71brqZOw/ey3K6rzSYmQsYNsxz92B4g5
JzRj8lmdFM08eqea86Ve3XMr9tMTW+j9CjKUB1oe35vC12OHirvS0XqbFWwKO6MXo6GFmja5VH/w
B9N+TRU6CCfO+bZGx7Pj5G2RRq4v6xjmktKFNied2aAPUInIQgL0sRvV+rMbXTov9BpdAEObL9vU
bCgoNYYfn3/C99tVNwmgIItK8ZnOrfb2E1YwJZIJfXraZvskKh33texd9C8IUNE5VQUjajCfj/h+
02wj4rSSTSPKukmt/n1KB4UWirHhVmph4LR243jGUalPfMl3DgfYKOpQeeHYn7w9R9enkUuq4JpN
gykHdBt6dZY9detSWVHfxtZNV0wrwgVeSszIpfvv1BvxwZ61AfTgwiKIws169Eb0K62yNelt9AXi
bm8nBa3Mfqyn95sCwEkW6vaRjvYQ7ip7B9nN7fY7mqxpiMJSEqjH4gw33IvFvQ6rK5qsvtSRB0/t
b4VZ4SrPsRrk3ohjKPRiGLqHtLfqU3ThD1aefCw1mh7m9VY0+vb7GrRS9msH/7ToqMQmfi5/Kgd7
vtZmn4aFmFpw71HvkvSfnzLyRaTRiZxRr/lOJFCr/NKmrasJaHArG8rEY3M9+GinDSc28EffFseL
GlQTd1K3tn//9zNT1zBNxroJErpBHhD3Mt0dpfPxpcys0T18flo+GgxtTlIEBHn4c7SaEplVGgWK
hs5jR7to9Wb8ompXRJPTqPvPh/rg8nO2ITQSiggDH2f59JiOSLdmXm7uxq+51JcHT0KvQcOiPCOh
mX7/fLwPpkaMnqpjmlEMuk6PEi2lJegKBkIR0FrlRSIlgQl+now6f+ffPxm9AeQut6lt4M23nyxz
qjYZZN4E/mL1tH7SjxST9qvNc92oiQV+PrEP7lTU3JkYtxy6hv+lJ/7aIJAgnBKFRkCeVbUxW9IB
nRFkIzD2vcF4lUs/aYeOt+aE5/TRuIQbGRLBAYpJjvbKKOHI0GrGuKomgjOPmfXFWEg0IrSRPoB1
pL9mSsUJ4+6Dz0iBAiaAuwkMg+x7u7Y0p1uVFAlXnSRKACcLZZeia0K6TJwTUaQPdiisyE06kJgx
uhPm26FWU40uSMUmiGlqD8txNWiomryzkfZU1NYScSLQ8tHUcKu39AnxYpzFt+N1ykVR1kPbphks
5xwJBiNC3L25W72sPLFDtx14dIUjWWiSa0BPnLU8eoctpzOQ96EnTUuy8ouFMnKUW3a6/3xnfjgK
765twL3ElDoaBb2fonJsbpMODMSuQ1fjMhWp+udYmE7SkYiERxDXNtzNFf5r/9OnT6B0gSfU0aOE
CIvmlMuZlZNXiyAPad2JK/KjXUGEavNjMCos73hS2grEKePeElJ+m+R6WzVIPTrYU4Hb5d2JD/XR
aMT4thIqwsT4dW8n16JN5aCLvDUPdskFwmfmfigS91yb5/aSDqLxxOw++GTcyESiN3AyqdOjW7Jw
jVbNNAUEaKWAElhTzZiipEEZ7MTEPtjsDLEFxojRgkfdfshfX21uLQQPM87xPE1uFVXUDkRu0XhZ
kGVx/+3zjfjBKrKIpCbJtPs+6em3g8WzPiPqRj+V428gDn5O96vuLVqqYkEgl8i/lf777ciLTbQU
m4QK7uNne228ak5pVEc7K4vDQiSRZdBYPIy22FkxLLR51lX0+TQ/WlOMansLQW9xpm0Z/lpTBCQF
7a5I1LlDeYF4JgybykwQzEKN4/9vpO1t+Gskp6UsjKqgOkDtNaONk67DEpGkAn2OrGj5lJ8P98FT
gwgrvvxmm/CmHE2skqhUpoOOrMG8ysO62OJmdWI/QlKj24nZXy42kcbv/8OgznatcBzwlo4G7Stf
ISJqIgKgWMSMUpCHanEeUqfu0SrrzL0a0lPQ8g/cMy5+rGrqUylb2ET1/17XwaMNPjfRb8BTQigG
NQO/ncvvS5zmv1C7qH6AQOsjW2j9uaHm6sSZfG9Ls2soKcMb3fqujg+/ZjXubJY06I3urN+ORr0E
ZdonLyLuxuvVE/FuiLvhWrTDiZdvO39vn6Ntu3JSsKMJKBw/R7W0/AyeVx3EBoVDpDSSHbh64/bz
D/r+FsDr3CS2KSsjjnb8vk5uPaINhmAcBnX6I1nhuEQSxgmyl/Hc/JCjnbx8PuL7Bd38XNKKSBkY
pGWP7p1UViLVYAoFlcwqFXRoXKHSCMaLVlMr29smOhYuzc9TELdxfqpq4aPR/7PidRtJEezst5tp
Eo2W6RZmqNa2KYrVgoNJ7L5JFeIdJbJJWQ31KGpnrS3OCBbrvz+f/fvrCG4RG5lXklgDkdK34ztk
JDCTuSSMuTDP+fNStBbqu3S27v95JEKkRIZI5fwXYH87Er6D4a8lr2SNPmUd1atHt7ZPR7TcOxNa
sieuo/enFN0J3Ajswg1j7Bwt7JCLIp/lwHNilN0rD0hUqLxAFTUmAiehwSU0GD+3ym0P+WJaj59P
9v1h2RDmiI5hfLtgOI7sHTk6TjEixoT2aI/OROtogZ3Xxj8fyW0UuB8YvrzOxwLtnBA0EX2FhaiE
D6DF+jJ5878By6mcIg6ME72deqo9/eO6moFaP0FVGgup1vaGonQYUpkGWOzExfbBySe4jb6+4aKW
8C6dRP7UrlQ91kGiWXbkd7Q6+nqVnFPvNyPiKMU/m6TUwWlbssOlk/RdRdiQGEvTbZ8I4RNzhyBO
+cUm7rVD8Mq6+Xw3fLQXqbyElbwFLKlLf7v1qzxDhjZbePNdhbJm3lkhwQQUtBeFOsTQaxcd+fZb
GA3tM31w7Ymj8MEdgxnHkhJ1oiD+uDbYLouJ0g+M73hGPD7oiCjeWF7pEsec3f7eMFBTDGzkAO8t
tIT6E5N/bxdsWA5OIoaxZ8E5fDt5aMCtAcCQvNraaM98DBTpaoPDGI5gngdKHYviDjKW/T9cOAxM
fQEfmWvnOPYvs2zokgknAJLzEKJQYp9P3po+oXJQnLBdj447J8+nokd3cQC4w7Hs3s4xntK68q0l
izQFMVT3yuGgN9MpyPdxNuP/DeNxn4EZ4dI+2kfAsyoNtZosyslRSL8cI8htYtdouQg7ZBS+kE+s
LwpT3MQzzL2ObOctAmr/uJ3f/Yyjy81qNSUxbrMIWdZNehH5UAxDdWhcRNkKf91BdpMBp5nAG8WM
u88P09GL9d/oFPhRsaITSSWC83ate+AegIpHpCuTZLywO8SutGSc0LKeTqUZPvqsfw91FD1xVtNd
7GrKotH3s500Sy8y5qE58TAeXXz/TcjfAsMe1hyOz9EBERMqsWmG8mqc9a5Cf2yw4nBY4Liem0vu
a9/cFonKf3s6tkGppOc00mMO6cc7MmLNxep6u4Gdp+I0uUaRu4u2yNW/3en/jUI8z6ANgn4c5Cre
fquRZhEklDHhfNTDqstRL80CdMSm8Ei7/kAPkNty43++QY4unP87KKYG+QvGxhl5O2gTu3GaLVYG
Z1nLYxLA7ZitobsOCh5DMbszKkFeCmIAiRuy7Z8P/m7LkM9n71OtQLE9d+2Rb95P0rVEXFuh3cnk
TOvjJXQofD0xytGNbsGioUgcM4o0LYSu43IfqII0sDSGHiYZWs7hYpbN17yb/Z1wZrEbFl7rqkaN
3ERu68R1/u74MbRH8pl6OJg0VPq/XV1IAVpc5DAbdLDr+o1ht1P3mElpCDTYE3eQJ7JRH43HueDN
x5ajXP3oDKYrOOUY8Sy01AB2l2r1ImQfyhBQbR99/u0+GIrYvU8InwInzuHR1Fo6uvqCkhrYDwic
x129RjPvMlda15/4gEcWwfYBqYIgxc4fJAGPGx3zwun0eVTMatCaS/Qj24OI1ypEsDO5kxM5/liN
eZhXs3mlTFud+IjvrpxteFIjGHVU7rBT335EQ/g+NnBqwPRJvINYpRFYTk9gWhMm9kGj3X6+su9P
BVAWctA8xOQ0qZN4O16bzAXIdq41o0T4ukCPH4HCVJ5Y1PezejPKMQULZUNfdIUZh2T03TDxnCYs
EaOjs8a/RdvdPnHPfDQc0dmtOJtGCub3dlI2Epxt5jmIMrktuMM9GsxLloapDWd+hIptLUYNKL7M
/h8IESGaj7GQH60mhUOEATD9CXwfrWZKqJEafgPJUZhxz2lBGrMZ/rEciI+E2glF0UR0yABx4t/O
rmyQZHI8zQoXpvPsa02NUmHdnojAvZ8KDRDwPLe2DBdb/GgNUVKME5X7eWQYZH1sdMUBMWT6+b9u
P0bZYkSkRAlMHYemhsZUaeuhXNtaBpYZLa8IlQ2n9sP76wMuGAVUlMLRFsrb+nbFCNXHi4mUeSQQ
1wrSVON5Uzr8mphk/ecTevfEbRVN2FQmzgvNQsdPXN9sXbZZVkQdrWK/AMtV9zZAjz34oDkavEZc
AFb+X+ZHJQS0NcKzjH80v35lgZOOVcyztCNlTCk7nBE3mEFHnDjJHy0lJ4r3BX+FuMjRtrBRA8to
/SKDs5rya5sieNtMHnrqFBjuP1/K9ztw696jBomI+hbWO9rn2tqhWj96RdSqtTn4Q/mnR8t+9/kg
778X+4F0BHX/27N5fN8Opo5yEJ2tbEB3eUCYco1WYaVX9L0O16izlyiciv5Ubuyjqf096tE9ETtL
Q8tWjPiaPq1nU5vJQ4PG9tnnc3tvi5DUJILGs0kLOvnNt9veBhNRdAKnRHhjdlMVUDwWd0bz12qN
Sz3NwUNlKjYRR5Txy+dDfzRBHjE8WzCVxECOJjivsDjEPOMPOc4cOaMB9EBqpyJJH45CUJvsPtFe
GtaOJpiPlNvGdha5xjTtzbYpqCHTT8V13295fBouQhCKhEDs4zBL42pVrcs0j7QRyblDo9rB2K+o
9ldnXYV05okr8f3jxXA0pCCghReFN/l2UgifWl2HdHkUr511QER0va1tsBx5v8Wq/HHyT2yTD44A
UT9KcLa4Oebx0bdKEZsUk6tyJEaxNiQSmhPRzsY7w1GR+4m68qvJHYbqxMn7YFm5jym6YVQguNrR
x5NiM766KY8SHp+9XefreZyNhHQbnPlTTfMfLCrGv0NKjuOOV3W0qKhRojyMOmc0SAmGbqLOAeaO
SzVQmDlwX84Kq8mqE2bIBzPEjSOMxQOHTNgxcdRylRqgeFVRTTI0JLYU3ztKmmer2Uy//vm8kbji
mBMoJp17XEElR5csQDpVEXX0EMH0yQ7L1X/9XwYhEk2cg1awY3cY3dyEej5ZoREbq11aaxpyu/56
4gV9t2qET3jGyPsRs9kKXd/u/xnnjeRi3kT0lne3JWH3SBt6dUgX3fn++YTeXZDsd3tLiGEl0vB5
XN1W93W/FVeDm29s8z6mMis+z9BDr4aoiXsNZeakU14aWqrtih+5Gn3zxBYhhfruEsN/olQSA3mr
BKHD/e18cecKmj6LbrdApNzIbqtZGuXNVK5DUoQOeJNqDZysWks/oH9yyMtA8yrNAbpH6i7udnAg
9Er/tlbmkr5kBbUY1rkqvVY8pm5NhOJ7jIJwjQK8mAbxCmdIwJITmRajk54VU13kO5T/tdgM0wUc
lwZ8g3RvfpB+3pv30OV8AbgxTdX236drZz53blrJP7rUWvV9NVbH/NKjjF29doUlx9DYpN53uWiy
LgcXIPPqYmxB6Glu7uQkx/JpeZpTSMBjUKNFnbt7A1nLMYRDOCkEYKk/6q9B/6CWkJtp6T0S3jGs
S4deSu3VH+h9eihwCOEBNbRF6XXIylRuhE53Ptb8+GaOL9o+r2RI5rZW3/QFUmsXNDKP46giSV6E
AHn9/mG2zB7gUGML86z0/ZgAIXNp7OeuRBJ4jUxAb6591neI7ps7OeUzKrClVsJ3POvTQaiDrCi1
CgZs/jnd6SjW00xb+Z1fBcsCuiJq0thc7ppx1evXsq0dI4OS4eRQyXBnpwjiRys2eEkTf5GZv1Ls
POpDhqMyDfxUh8qSJ31MNJpaYRbV67fWaalp9ROkI3bzoHUyHF27zG+HTYemioQpRv+7HS/u8KMd
IRFBydOsevw2NDlB12Cq87KH3yRiXz9LTUPOdyAWAE08wyBDVRiIpSasPEADH4yTM7tl8pDZHqym
PQoCKN6el+M0prduOrYTcIkUq+1WKbcpEZ0uE9Tlwy0ri42dLc7cfO+B1Gn4XXXry8cVUh4gt2yy
V3HrDWZS/rJ4sY0ELp/wkiFaVZ8D8csnzR6/NU6q2b+NdbWQG66NoUu1ME0mKI5h5k29PqDa3DW9
hGbdqIThOcj+fR4vFTXrY+t4cIrgkdXPMIm0vAiol0gX3pZydNUP7srJ0AIJJ2u96UaPMkjUokH5
mgGckx4YWZFIc+yDzFuN+DesI8NmK8cOnAzIi4uuPXnWsg70rFvz2k8hQsDd8tym/qpfKKO11ger
Bp31zfRjWd/T3TqXkQ2zTIW0RawukskS7OrUZIt2XSHpRMM/wfj1sRRUjwDCGx0GR97bvVqW3LEe
Ze6N696LG26gkLI7ZH4jWon0RJx1S0nmNag7a1mea6vioO4rbUGmIXALbaVEpEYuvdcuzd6oWmBr
pMB9LUqlSIdpp6UeYUCk/wtyAZejoJPTh8tQjeurnQqyWFGcDlQBAalZtMbaUyJUe3TM6QIAJOCY
tVbPVFgKEIZ0lcf1lWEkgipVdH4oSw6WBqnzF7vr5zYLXWSqtTsHcu6AFrBaYj8PVkmJzBhwwdrj
rypf8jTdOEd+P6ITXEzDcOHqZWfJL0WjwSU672WZtuMBbtcA1W7CKXCdqDWd2L6qzdypRrSLshQU
gOS2zqmR1n3ZBiYaNnZoWEK00NJGkJHG+WpWXF8PcWkv43iH7DEgj90ACE/pD30MLNrFuoNsnm85
SeFez3KdZ/gbCoTjrk1WSwUKHIW+G6AWehra/irvb6oc/sZZh55HllNRKJsiD3zbUP6rVxnkPPYy
X5w/ss2Ue6lrxaD9cDNjaO4rl458qv4oVqLwkEbS5tUwuZMDY8JaCNWcTdOl5qBceL/gII+Pmmz6
EhRK4hiXg4ceVcj1hTi0rBA4ysalPe/jtTwosLuIRCAUrwdOopJrJzbSrz6dB3uj9Iuv5NUgzoaV
6w/2vZfZVbEj3NTPEPDw7dKvTjspmndbs7PEE0iQpf3FnDLzSTr5QFhgFMI/8LNIOehpMS4hdQil
eaDcWisvhwWaR+QozHSYpr7RPZmj4Qlo56A92ythg5a6M4qshD7FCxzfdEDQlyvuu/YJbsaSPia1
38W/3DXzqtu8EJ57KwFJ+E/UAnVA2xqRuVGqt9NywFZdZDDNyBlDORVV/LsB0dDfULaaVfs5QXT9
J1sWHl8Q65S73PYOQMxXP4YRRGNhzzrsmnXqzd+wbIhOQ9XqDXY1e0Sbb22zIj0l6kU63+pl7daL
VOQWrf0WAJ7iMU48qdVnlhocuEKa3SezfjbjKMQz/DAv7/9M3qK03/Cvu1oFqdStUYSDFJbx0+jn
eTTpoK9nB8rzqk0DoF7ZwBgKfD/NbHo1mnSrSu1Ts5uH0FlAjf52R1DxZdB43UC3bJoY0n/prFxr
H93MqjIshoaNnsLY9lfHCIFQmNAZRx0WB/C7xJv7g+fBTaEtVfe760zYCiRjnCIZBIWS+5zSg2F8
BqHu9AE9VNnI1agXelhQB0KNpd4IEkkzSDxy3EVmeY9zQuL0EVZ19ZrUbQ6NFcRHQTS41R91QcQs
hIUlzNDt4E/8GsbVu6PAixfbr7R0vnVqNZ8lnK/4CpJKWofcPt0TlIlJ8cBOxfNAUc9duTT5q5PZ
EvX3ZjZvW6WcWxpPE/nfs/CceHo/0+c4OBcg6NPxG5aCR0g6tf3q0K2IWxwQNInlTnNjaw7hJfX2
2QoOlhSsN1SPje7ysZZVnPf9oukRsdEU0kSL4kFIIR5yBHZXwjXMHTu+wrtZICxX5fqCLnrmn7fS
6CyAHYOiBFvKatd3erF3vEW39pZWJwecD1RD2qVowfpQF5RGbVU3WjhRNB71ZC/Gg+J5ezapxSzD
LuaNCWEl8lEy0Md5OFHVKsOlV2NxPmSTuwTW5FE7hlqcD0spm9UUZYsY5osE2YslyKHAnRVVL2ck
axQa6RrY0TjQt6HCsTEKaj7gj1thrzeOiMzZmHWK7JL0juvO+D6Y4MgCA0XwByt3kwfkwOM/KZmd
W+Ay1cyKCFhcKTipNAKuhPQ8veG+CnxvwFhFOKZ1rhDpn4vbplnr4WBYQ96ez3ACQEua0pgfCjrN
u8j6D32d24MiDdSwNZ3BB5QVL9CrQnAg7dftOxAJXwpQmzKOwYVhozRuZIEYGalLXCoekdytpsCp
R+PFVzagQRNQdURlc8YctFmah0ysHV3lAJ1/NHyaLMxUKfYmnd82v7ampMi225qyv6owQpydap/D
9gD/5nD+g6SAfx6YuZ489kWex2dWgjh94GKpUIKRe34T+nrZfi1Kx0v3rgEAA6DX6Mi92QxguTQf
ll4A+qRZgClQ2Qu/T08tjn6l2Tv4TuD13KGyv1UFwL5QwTGSQTW7LXTutJvna9tNWlqtExP4R50o
V48avmcLUEYzzpoEnsp5Y4Lh5C8JC+vSHSGgm3QGTYF0JZfZsGZWua+rSXw1KK1qfoKeWwLhcWcG
nTMDsUyTjv+tWbh+sZt8FPDPHTezEyrFa/fSL3MXUlPJHT4GpV8Xv4vVnNVvB+GVp6pseU/yNMvM
qB58v9/LNdGYC5ibEGvJQpFbUe5xEc+9/WjYy+Bd1DF9ABvWLrlb3aTWgpbK+8t5ijEuJ6Uw8ibY
SUbkNFYCbp6eZ2QX0zm7WTrD+DFYfnqVAZCxAqmZieQy9PMsrOOJi1GtuvXQG9ryQzRF7AdQxjL9
zhglkgU2JQ7VU9F3E7GxYpBj/YVjuUBSqmdePifONHEDLMm9X0eBtIvWGNllo9ujD1Sy57+DzVck
UZKknnnGp7InsFMpoMkc++Fuot0k38VzBpsmIUednmVKdM6+oFSnCCbamNx9LGPCwauIqzRIm1l/
spTYCqLo5sz3Gx1n55sT1aDxnMaH1Zg0dIjsJKkOAnu6/Z7mpgpab8PED8nI3UVmw4XTomiRrM5g
azQ3xN6MMiJ/NOnnnSt1OsSggWCxFk4mpgMC53N+Bo23by+xVfDaCj5Ljryfz/8HHKc9wCyyaIen
gSX9Tlq/+m3oa/IKIFi9Iv+SvqikKK9qm9q8PWDHFqrYCMU2FrCKNTbU02jW2nDQCrO+7wuhcWdW
+mru3dkpMQq02BeRjUFhHhx91otzs6yGe/LsdrKG+Pt4b6uszTtAQvayowOpjdI4d3gLBK9WSBkv
+ligf70MY7DGQZ1K07khK484xUozk7+nRl/r98Lt3fkhr32vOJdWgTksJ5CCaznxDgVDVpty16JX
lwWOEOlzntA5H1C0plX3+bioAfpVF5sHrmKQy5UZ0+Jrrg5tN6PvBNaaoxVAIYX/R+uN+Q8oVv/P
YNl4tlMedwtM49EmaekNvGcU2JUZfkhl7GIb95y6l00wEkZm96KUotMlSc2qCAZ/NX+RLMEHkr4O
bk6K/sGL3eZnVS/CvDDpTj/omuNlIeHsvkOLgyjwns6Vog0hu1F7kqad/jg18cRxadbkh1O36gtI
s/jFBzN+O5rGeOsLX8GuwuKhfFLadBW7FUmnXZbn3V5ZFXRhX5+9OEjHbLlWXTlr+9JS808XSdIi
sAXk2txEJwGll9p0ong23EOp9ZNG4CZZXwbNArZHcqeez6ZiMH8qZY0uPT1L89Jyeaw7d/TyayM3
tD+AstSXSRAH35vd4LxMSZnfpzYqGbQ0lsPF6CSYSDbJlClYqPGZzmBoukvUqaz6M3ea+AlpMDe4
35blW9ZIZFlg1JXp1zzrLNKm1VT/BuHeL6Fa/KLYLcIqSyo3y/FSVHPb4yAs3Z8EJPiPxWyT25En
/MYpU/mcSturgolV++V2sr+cK8DlkV/zzQM0WGY9LAuBHViW6da2aw2ULWjWAq0Vf3P84ve44UE+
F0C6sGc3N8GzsxvdqGYQTxCLiMjrKBrtp2GZAEV3me0eyFzqz44sbIDx2SC+Wr3NcTdou3QJVOHD
RzNt7RsFbXbxSqkk8Mg2icXfKRNsMyd5bi4gXprWXhk49ju4lKQ9pSXlwc1Z68CXlXRgQhkjQNDB
ZZPFk2V9jeFBP1J5Ud4rYyQOhOM3DoHZ+p0WxCgwOEHlePNdUSb276kB2qqGbEgu5lSY1s73MGKg
nlaeDItxy6hosZ6c651byv08+/49b3qTRZOd1Zc5Hd7yvG9K50czmeJ6zsUKG8pL0+8JBut44Sa9
f5f6MRA6lpceA2IsdhzCju92nj4DWe10q87DxGqtV68zZ4qA6ri8tNYewI8aWxlCf3NqJI8WoYKF
L3OoSEWq/TSl6xMQwmW+4rawq71vFBCPLU+qsKNkAnO2TXDuYibP6iz+8oTTbd7bhZl8K3oafYNM
drYRJAIbIDKKRftTZnl1SbvfdoUTvXL2/ZS1bkgXjbwBpAc+nk+oswCrgh1GW9ZXdN3MOUzbFUre
5Amn2yWY7XYoYAOd25Nimj5NEGhBwjBzA86z9YsMX/ygtdbw3aKc/gdpguUygd49hzIt/e+emppX
IoHlTT+21c/cXs3zhmnCqNdM3N+ZLBFqGdT8Uwen/PjcrIfSY9xxYUeJWKpdrJmTEehW3LGy3BnE
QQx7uCsR98DZN6iK4PZ0u5sJL1UFCPnm+mW7CPvHtAz2tevk/UuZFdZ38IDQwAarlD+LAeWpYC6J
f4ZD1TgV1x7Yr6AfB++FDDNG8pj6ydVqd3MfLCziNTAPLaO1ah6v2jHBSNH0UY+W2C0b2ro64QQL
fsezoDTr2csci99ttLSEULjRHKwW7i881n7GBaKtFOd/zZruEFdCXcfeBgZxSMXKoEsNNwmBxwHB
xmpa6hB6Zf5EmX58Y4yOmoIK/2gNq2Sz2jpragA9o0kYTODaITSZNOxfeP3SvxjTYt07K1RKHqe1
vm1q6YG4NPXl3C+S4r6VefNLUmJ9jXwESD3whP4cNKhgPGkzgdTA4AWm+R/+7V051TwBcYp0Jles
497OteZ+H80WV44qYusxnSaeDtUsdP04fTGXF1LLzctywEnG9jUbAMe1Lp4yr0GaDp8hxiH1LMSc
BqyWq2qtJSRUq+ymgCPu/BRClcku7RTiRzkecVgmRfG1NvEniAORUz6UXZxf9StCCYdY+Pq5NxTu
76Sy6gvq17FiygkTQ5fefE9k2YVnVMexCmdPeBDL7ZYCelCmXFEWffPXGcmmX6qUMNQlWO697UxY
9LXM1wz+dz88a53ybxyK+6i1h+VH27ddlT2M6aK5JJXZ2AGJt+xbUhWyDVtZGyWirBO2l4dwlBlI
M6m+jT7A27BSrQmb0NLnK8tLFp+nUGZ3Hkq8Llw7mbl70xv1Pd+4XbHcaHWujEE8U1xEuztN78YQ
2aU9XJV0x6mzgizRvStUn16gHMnjmGJWwz7TZ3Hmp9o8HYBJu27U2x5d6nbCJWMRLLuI9XL9Okjo
Sbt1TotLiH69jQNmL2bgi2X4mimHV612E9KY5djXZ5lLomi3Unn4ZMft+tL5s9ZFfMPiapyloUe+
GtjcZRFX36Uo2p9+VVpJ6GCh/CLJsFznrpJphM9cf5HzIsobDSkGmdz5LUHgaG5MCZknHrP+WTeX
CrMjG63xixUbiRN5NTjin8UqtAHipuQUCE/yFTRMdTzDwSzMw1YAQItz1vu/HDvr613XD6t6VvGo
f/NIHJ4tYM05OOs0PjWV8n/BeyzTvafX9SPi6db3sRF5HypTVM9axqsbaHjcD6vIfYSXHL/Z673D
LvWdUZU7MYy+t5vHuM3gfIENC4za0terpPSxWVbc4m+ONRBe1GcDZQCTAHYZZW3hzQFypc288yAs
FoQ5zOpbMSOcgHz6Wotg7tP5WVo5Zqjh6rW7q0p+TNRMHUPPXucOkbaCxcR47vBll3LpwoqIXraj
O7+qiKm13YtYJsdLfpWQwORu0bru1suF5+0M5HowNlQHrmzN7JrIlDtKLRQLpE4elbZvw4ac9h9j
cTWkf/kOmXFm+6r90cUjSqexO3ZmSIwZt2ZxzZFIj3Ca9mKwDFEi02maRIcQ1yNK3LfQwmu40Tdj
roqrSROqjmapcIWSlbI9EIU9QvJpL1u1N2DHZVTAJJQBA3fsCxI0c32X9yMw32Sdmi+6mWO3Lfmq
VfuVqK8VOnXm3FYlVQPBvIwtEbeicr8gS2e6gWyd8ZWG+HkMCIZobQQXtG6jqhdgy/rWT24AsMGr
JVBSaIeJql0VgcJLtji07/VsHQP2chwPdyRVKnz7pak3nHZfvmSzNXJNo+HGX8+wpgMR6wARV8v/
2laznA+U6+c3Q53oRmSjEXErfQQc0fSWqL7XjjJIV/0fzs5rN25kW8NPVACLLKZbsruVo2XZ8g0h
2TIzWczh6c/HOTdWW5DgjQ3sm8EMRXaFtf60ZDJQCRidKcVh8IGMHsski9F4ZPHIVMy6SterXOW0
ajbXYBl4/WDPe70KwjtFsU7FRdoysq/VTIgNNPz/Q8Kq6lHWFB7zAnFpxxzGKRsqRSsTBzNyLxpR
x45Phtjy1h3hxBoqM8r6OPAIHo9CZ4jmZ1UVvXGS0KWegalaN7U7Ob8Ty1cD51bcL2HHAnIDuyhW
45Cvcb7uWsY/Pky2KEUgmUvYkY2hChcSJnXLUJcawfdCNtbsIbqw1gmYFz1sfj2RoWaH8LRTQ7U/
eVeQRO3XCImcAeEPFEKe7bRNUZc9REA6NasIl6hDPypT7qZCquJFJOkKKKn8/IE5u7bel67wl1DQ
H9z6c0blhLuoTQLD6FZw5qXIzyLLxNfbz9AygU0yQ7VzqVzbcIDjK/kl15oGYFZ2G9qZVl/8VtJX
S0yX91A+EgijkQOF0DAwzjD34KQWt9e3Q0rJuyOTOz8r84QaY4zF2OzGKRlfzGgxCuq9SV9meVnI
M7OPxEO7KusO7e9aBnYf+SCsRtW2+xK272qtbQCwJLb7r/+RDIE/+vrVHNr5RlRR/yiYNVvs/bbJ
Xm0r5zrV47y+TItob6ylSl4Zbul0NAdWdKOXyuEIimrzcSwUmb0j6NOpa9bmz2jgyONVWWPwokzO
Huaq/eFWAmB+XbeJiYOXFFiSiXIhry2z99xz6gYGrbunVV2Z2R7by3dE0uJHBTPBReYncxcUgxTZ
FYml8Elx34xf9OIlC3r/ldEH2nTb19Ygs4Vq3XkVBDkaIc2od22aUwbS287dVzGXVNZJPxhXRbad
NHOSRHcV12cfTr0cLyBHcN8iZHZFEKWddK5me2X8bbWUxd0sF+pdHlndmLNwiDYcue88d+Swal3H
uG+8Kmsuusg1ZwgmBn7uYrcApiRG2zNPh4ZJzpc2CSv2rpfV8psvtB1WlJp5qIFTH+WUAJbmA91W
YCtgj5hoEvuUS1CCa5cRRLi5lvVdviUNHPzKXC459phpnpNBtASOJ+rfkSiVCqs5Yf67N1r1fTb7
3RTCl6fdwVcVoS/mnMq7lhLECB1UPrcd5X/LceAlkE/YRwac8bPRUmTHMwnwUclA05yzDnvSmLrL
mcIR+OrZTNJm9vegypBFsnwfh0w8xDJrU6jgtn2u8gi0dmSYXB4M86hvHeJJf7bcPDcgzfKWzN7a
vG3QwjMUvClzxm9sDPGcVbL9FoH8GScZE8hvS0N25UXk9OsaNGwv54AZEf4vE1vo8ZY3vC+7jlre
8lI/Rc3TiTREYpu8VDnYLCbKloZWtHkOTaTz5NbEDTvs235s93HUQfHPSPn4votJUdEWhnOXyzxv
+NQxtUKNGvTFYCZutq86juJwyWZWrFcb7u/eMpZ7tQxjd6E9hytnwXMjQ3e052dwcFeFHSLkE4fo
2+QsVcjjt2uOTEytGXMZmnUMbkcMjRmFwLrr92we5dOSF54MRjMXF5je61fHnQCeCXomcDWDAv42
FO7oBoVRwuHbsduclZ3gv1y2Y0NJq9zCDpvcs3/De9iwHagINrK4xHNVqY42i+B44yfYCbB4xaE2
hjn0oXm5tKXxtRCqMfeCmYXbmM/C23DkCDKesdZZtiNLrr7PJ2t5mVFyPfFCTGmh2SiqvYs7xAlV
M3aMkyU//RzAx5iCmiX0hWqpKnaxFQkjrL1VWCcLU0OfDLtKH1GpJj8GsNkn4jxlcgJPXT42WWq/
Msc+mQOKHgPMH27uRdeNupp9r5navT368ifCcb0GZpQRAsA0CpWfGXkxfasY32Wfm0kVtbseNQgL
GWPnb/bj3IAeNvDE6VgslHgob5q9k4tE77s2VRcdaRPQTXOlXiOL6aVwwF60S9rJmQ5uuqImTAfb
EHQMtejiq9jOSt4ZZkCEM+t1OdTDYBVhyW93XsnagEvGkPma66m/09VKUSuiLmLqK3C1tbcre85C
bRSWcbFGRRsFBBPZT8KcYYSq2DP7Q0YDe+/mQurQt4VYztI2MR+Qw5IMYMiE2sCtyXCpewk6E291
QBBHkb4pKksXHO5T9UW00GPc0kz8CFap3Tujc8b4MIm+/OFqqqMwrQCrg0LENveZWeiHvpntX3gu
wGeqfKjdoO0rzBffGcaeyytrWcz1Mm+ZvB1YeQTaNMa2e4NWl4HmHvfwCtXuNRxKwh6w142kQxxi
BrgUJ1HRuNmFyfEB8pw0vdwzqzJ9yPKYGd6mPYl0X6NLUsB5JrCy7p01NJcB9bDM1/wRX5dTBiV5
FjH/ervunMpc+4ArEo5j4KZ57QjRVTsYH3nuTGWUk2HpO+dO7okZQH+avyR8yke9rpiM58xPa4bc
cvaFY2ImRA5XdaMPQELxbZds+RzF5MhHYSTDN/webL9qiBCgLKWeu12ivE6FsdBIMVTkmWddxv57
RifAAancCqLLtDhsc8osNmdltjqQKRAD4SZY3clN7GhiU6fpmQ1UMji76Ml94zZwo72aaSIClS/+
oRp7kV3ayxQ5gTcbcxrEI8lEYVEBqJ56i2O/artJvlUcKQkfwR3OaklJtPPQQKn7NS+Gy0UZdXpJ
deZcTtpwqxN7rMY0tO0SUQ2VA2iNlKNsdyXzlwFg1pjFk9h2/TQuAy/SWGl8V9J0fZvpCbD4MKQ3
DlZPR19zL9YLbsrVdUOAf2gAqN72QmvKlEMJpp6HhV7aAfus1V7LYap/ikLY6cVsOvYp7uvhpzMW
9t4wk6G5BrqH8+oxRS4cSo3z2x/L9NcCt/pagL4+Ku0gnYg0iT6hlcdUb31Dab5LR61ueuQeKMTg
YMlR2oZJR/2o8nAxiSEndHNqn92s5hAcEtBybpLebcMsTzt+isll6feerhjinnTq0Ud69JwUcn40
GtcbgtKs5ueKkGi5y5JR3FFPrChUGv541yu/KjW0j/lcG37AWS0Zr26hO0E5plqKliXWKZFHTrXS
u61dH6QEwAA1kCAPzKXd1gvkMKtnW/bqq2W4w50SNKhB543dT9OIK+oRmiC9i6A1z0pekJIuGqyL
lJLUCYt07Go0K+RWE/ZpEUw7akQWbP1Sn3AXJi+umuyeeOllZcB506TOTgnbTXcRH1CGyHJd9mrE
OghT00qRLZMZBn+uEWwF25mMaYUfWAUtY6UuKw+4E0Yu148ETBW/8nlsa1T4a3FTFVSe+2WMNbQW
9G6587NRzYc5g9ZuZqdsGHedK94swiXKbGcuGLhxb/6hcyN/piHAx52WYn0w5TZb3hPN9KDiJbs3
l1ECGskJFo7ro9Yheg2Y6cLr65uxj5rrUpnW17ai078DdrJU2KC8+rHgrHuK66X80jk5JTYK8AxN
WBpZj4m91Djwl9S6FtDcyWldxc1zMtabApEeJA8mYtz6k8GochGMg899IZYhg06CTHxwHEQtWULM
JZPIq/51xHDxw6EFjak3LPanRZFANQHH5e9rZ0r7sOnW+KvsJWIiDaOzTdVIoCvseuI7pyXx08Ew
mPJutqb5rmQ4mQa6VNkzijqakKUff80oi8sg6bZV3HUqrU9XnVffawhhFrRfzGkoAAaMAO4g8QNA
J6Co1cmTq6TXlRu2ymy5hyf+pUOTqCFhvEcCOF4YYilOVRkhHOriub+LuwiJRbYJ7QOlpmRBjzaI
7/TmxY1lA3Xz5TNxo9s+vsVOQ3huJCt1ZsoeDLjdJEpsONsmIDKvB2/nAqo9AirqJyOeTHvvGgW4
7Nim8hrNZOWE+EoArujXHFjpTLpLyDmLeIPSq7pbBkbE7ERj8YMnPVTyji2AyyNGsfddJJaed1ay
GKeTgH7nDI/nZ0/b0YNNFcN3csTwIq0Vlh9DfMqYGWkvNOpiSh5llNrROZGs003VkBhzYCtwsCHN
466sbWYhw8COTUzlbrXgTaV2uCqWur0UirMlcPu4z3d9oZo1EM4S3eC3GO9H0+tfRtWr9lSSGXJR
FVDxVG51BC2p7GdwvInjz23j09rCYQ8Wm9YnxtSg7JmV0Be8aoe0wTWTJFywXL2mrB+eQIb7oTNK
57dWSeHsRTtWz9vxQJcG50GWN5XEmRvNJbGG8KVPjTdJ/A6JFVfcUMIDngGjuC5azAXIY5zoenUL
JvqtAHFpkCVrPe78qI41JZFKz1e7AsHWETp1AAzUH4dGLPl17tdcnmVTTibLp7XOcxvOicwboy7o
oZz83ujn7OdUr+6PBD04gszEMr51a0NTZBek7qg5QW0TmwYew3gwIspyZ7S+sQqzS6T4P+eoK5rQ
qjTVnptSn7urZ5IIWRXGaWZq9EzzCsnJgZ01yT7zKNmDUdCJBhl0HWIjfzLPEOUk3p6kO2YzOZWw
nivEcJxWFtdwVo3GadI1bAmAf/+2M7V1q0Ggq100WdNTY3JrsvjU9GJWjBsKsjxzLsYO7VdQ+XX6
OC3QZWBSk32FB3tihSOuTPYDwr6WbCit6ObdHBbDaaVxzg/XotXIZ/GQ+3OMkG0TINY2E4dOxmZM
OXCj6qnFRPp9srr6ujLS2TrNCm0cKjH36oTDtclDt6/7RKGaABJkHBB4QjGe5xX8p9yYRDR1XuDi
KB1PZ98u4RvK1Ok4gUzAXgalYHQgKx96e7Ry9hM/QtSiY+ptB+Jj9K7yKWWiWWcBj19hKgM9qObc
cZkt06LPBZYAreDeSPr9qN3COjApCEg7G6z2e52Z0+tUcQeRyAXjvMv6pfni+lIUlwh904uM06IM
3WnrquCY+SOQy6Rx4FJ7fSeHVFzgWoTGdtcpe1aJml7h+Hhqm3e5vwO3KrybVpUAwkw4XOkHyL+F
da08u/2GD07bF4ldp18RHfQ9BdeoByQzqUAzMmNlycNWo8A6jYHUukvstN3ViNB8CD3grvWUCYk6
TW7gWmfzAYXF+kLhNaKHn10VdY99nGMF2bdEcLlnAir/mZTv6fscW/NwAifv1TufrhiNxSBIh6S/
BtyO3VU8+USiEdvlOf51MuR+ghos8Siu6/pLB42PsMpIjReBPKLarWluR3vEIT7SKFrTcqc6NEIw
3dsGUMNCWKFZeWMTetwpDhW2i9IMps9/6OvGu1sHazIgK1deE4dyc4LSdrpax24Ffls5GXYQI8N9
jGh6gB+SeQOm6eWPKfEI1m6o65bUH1SAFJl5uYAVdzZHTitzmn4PYYhEMtb3PboUkeRQDIJlA39L
jGOuVzc6bcCWU0KKKHDD2jChDKHgKudA7Jgmm4koNe8Acp9zN1km1JxCRk5mXLvSLlftaEJaWSL+
QvE4jfuEBNVzwmQkCItRCUFz3LF8p9kgVaHJyiUK8oXjHR4RwOeMVHCaaQQnLtquNZPPdm7m+Icr
YjRJWx3zeVdao/qVrBVnoEiZRhMIqwSj9TM0wMHAYX3fFk3xFWGipfd09fPjGCdlciYovOE2Um3d
ubFJwtYsNSuyd6pewhpKeTVR3Dw32eh9IS7YR3zkDHG0L/wVS+dqmf1166Xmj6Q2XXuXZbNxttpx
rW9av27vpqWyDbQbHgr2eivty8jK21AZA6owKnKB87pyum9VUtDnZsSCcsgj4ox2IOPqjuMADgmP
GZJcqyqEQPwmhluOqXUMrSxH46gzEo2m5r97QPX+GNRG3V9xNMIToyOKvuPEKE4XklXnHYIH6EFk
Ps3Tgj+u2zUI3ppz5qYYv+O58qwTQ4DxhcAEkqvEcJggyeEivL2cLNpP0s/7X2VsdhMFdR4/krE7
3i1JO3LDaCd+bvpl+R27yOwOeevnLz6XdLt32FgwEU3mNUTQZC660IWSM2TFQ3arRLBvcDFQ+NF6
5z/B6KvnWrvpFEii4R9hccFopq5frup68p/JfkHNA2NsN7AAa4Zk2RLeryIr15eU3oq3kgWatqF0
RxVmaWb3G51nj6GRusWPlGxXBvfIFbu9AqmD9Uw3T0c3+ohFq3otEZ8YBj9+DG133k2L2QeGa042
+0CJBJVRFrd7T/vIrrlbGKnkxWqNQwjZ5prJY8aycw3HuLTjimEDqZyK+oT6Mf/W1JzKFHFIjwZT
c/QjeCx/IjfNbvG19ugMU7MUexTh0W3P+ZSElPmSNi2thy8mWvGvGu7mwXbgERS342VZF9Z9Vliq
umuyaSBqx0/H5dT0xvlLl3QdMahraxEDpIs+OllqK7sftNWBPE0LppXFWEEbqV0ITV1NL/f2dEnC
2aeqpl2cu8Zpd2bPrtnHfTpzPvpTW51VajYH7LiT8nywVZvzwbZ6/nGCneenTlctQrLWahINMrlk
L16NcOKEiIwxuhrpcRB0Man+fkY396poDfip5RbmUsVg7ZFKkJMtKGCQN/RG8TK1c/QQUen/IhRq
g1mXeVIcBNSAe6w41hN+EJQeJfagpyaducjbXvonTTHlsKw4hMrTGX3nPb2KZrBxZnbI523MQZNc
Gxl2BU7EIDfNokBhAkiyiyJsMtSRrnsLNk21aeMKuMha5He7lBGTHuTBwPWEuMZ6NJcmfZk9lL1h
UbhUubj/2iZsDC+6rTKFzojKnyIX2jXJD7VVOl9EaSLkGQgNue2E7New8aJhCrC/oWbSrlE/5G66
/PAGR35xILSMvYxWQ+wS34ecYDZUnIZ5W1KaFsKq7qTXe/dMb6yfDNHZCJbqOjZDzkPgQ6bDVZdY
0kSFr7m1nsmTR/CJHLc8azFejXtJ7nsf8vcYDxGe5/N1nWo0IgCov7o8jZ9M0DQUtc1cpjCxLLHA
tEqxoBQcN90lAjfEAUjgv0XVkqgdiqQVGt719AkKe/5NC21dzb0H+0ZxjCQ/GCxy0vZx27vXfWaL
maO6kDbYX5Z9b3WePvhR7t9CG4K4TFG0ig3gmuvAcwTWljlVlPsLJ9szRQOthonKMuhrzA4Bxqro
xUmAKg6d32Rqt6CF8NF59cu5Wp2SrAtju2EyoynSvRoTYNkCRYe1l6Xn3mx9p82hMqxnXd3FbRgN
I9ge+U3mZTeu6mucc4oFBFymTCCiLTl4raacIby5/T1h+LtMm7I3d2NrwJenHq4CvjQLMrT7Ji6C
cV3EdwyI/MbzQiS6l67ywZpdoloadJcm0BglWjDltYnxJq/8uz6PVjugWU8oGiIp2RCGKb5OqbV+
jdJxkAjCN5yZMLjhWWWd1YTrBA4TrkygiLZcwQXCDczotlx0LJDP0lYHi+XKK+xi7bXnxwiOXVlS
2cfK7RkW5etp5qSHnje7Bap3nfMpOiAUVfFpITv/TlQJKRq+D2N/YY0TbAZ0eLeLOPY7LBbc9Wdm
pnwRdD2zlPuqFfSiPbT7nma1yrAhZnV9Zy4SWQCasQ4TTWTAd+GRG/bNnCx61xqzVKG3YoEOZ2MY
nkdrEtN+GlqZHfzEz9lTie9QaSFAXZHPxXG2k0CC6a85BpjZD6uQY1jWGOApzJYcyYXfmOk5+WN+
eTWNqXdrp3nR7KxxLbBp1WjsbrD8QGoP+BT4GI1V/pJ5JbvDkqzRvFtmIKtDnFAY7yRfsd2tHOLU
FhksFR+20EKCCpnRfdq41BINoy8EQs+RImRhr74W1cxA9RTfx33dLyS8NIwBuGIgQv8dzayChKw7
56qx4Z1Da1000mJPZ2QxqkiivOXkCgREyrWMJJKXGSQVJd6ELHtX4B/6VUd6+VoXMrtRqNKNTTAI
dgwa69KI1vq3F400f+C6YIWgh1RcmQ1h07uF8YOKb+pDWpSKEnRsvRuprUaeRMpbf8RiMq6wmI7G
BWYy69dkS2sDZwrkmcwSis8AhpMVftSobjAXWBINvzUk0OwMOAgRAbGj3Dkz7hKGHuRhrQx+sNEw
7Ieha6GVm8GB3s2Nzj9bRNxPJxO/95eVG3w+VaAZZxnoyV1vjWBIZJwNlwgiuCVr1CfXVAdcF4XR
1WOwdoAYJ17atABYJm6CL2CSBSVIPZroparcu3PKGjEs10180xQoiYORr/wNhfp4szV6SHGMAj+Y
EHV3i08y+plrEORwtGY6DDV7BTIRRqo8+cnCZo51srjoswrgijIjWHdPGp76WQC2kQxr6uQhUVVP
52v4zRM5Q04ByFYVP2PZtKggohxICTd3odGkV/pB1igAOGTRXyibzOMg7RhKvmMXLz/8xVlH6ngL
LcgEVGujwqFsRCetinuV4mUIYaGcF9tr3TvuoM461FEMz83SbfdGH7eU+K22dLidzsvBzAB39tnc
A2Pb3oowMvHKm02DuuySuZmvqFyqzjmNYbSXfaKk1xAt14irbuTWPM3r2jrzwETMwCNgnha+nrW8
6TAD/mojY71xcIv2wYSwYjjtV/C3W7xnEdmmwq35Nomy6z1TvHr3cu2dQj/SF4hH4QOMQgNpA32+
k1Hl9pOWT0W1KoMakPbopx9nowhov9AoRhLT1IluUI1/c5ka6kO5+JXNIWEBjaGzjQHhEQCly1fU
pSPzNnysSwdL4+UJ6mFhFu3HjustS+CPqFpmrFHaM7tEGoScgUIembsLudh+g/AHQliZP8RQR8GQ
N8OJm0/zrRAFYa8iivnp+mFX5IM8+fjxx4bv7fHMasWO7xFjCwv21muNh7Xtka2UAdYr2qECKfNw
aqAStHB36hs4Cj9YbRVftHOBLPjjh8vt5Y5fHp7dgHW0nC0/5e3TmRPm2FB3VZBHXLn7VkZspJKx
gPucriJF1gSKFuPMhj9P6ajwiO7zCrUJRQyAd+P03z/5i4695/99jz/+oqOIFQTPUdOW/BxxrTiH
oTB3WeybIaXSY0MpzMEDF97iRtsX/WST7+UtJ1UFAmBOMdLwBcgBPYn/yZc6jgD4789iiOGWeiut
v5LFmpkTelC0xFUZA7finYsRdhSgkXlXO/Xu469wnA2xPW1L+HC3dFM0MUcxKXpSFWPeUYIgB/Ze
VOpayOOwS1EWzvb8wqBf85MQnfeWIZF70rG3NSjto+gLBJJdnXfw8NgBzVsHmQllrkSL2xvzGeo5
/0RXeLdry/m38Q/biEMHpbGzrUCeL49WoFfjQET/At1HEJ6gw6K80F9LxV1wBhIEtf3xp/37Rd8+
72h9LY7AmKI1xsPKmOhop+Vq4bkX6DEstOJNv2u8prn37SI+fPzkv1c2TyZ8xibU2GUe1faX/RGx
3i12LVPFymZCknEeo23l4tX1P2a1/Pc9GRLIssGRAYjz9ik8OrX8hh1tTbI/tzfpm1fKc0j56YuL
3vqTdfP3viB9m+MD9hhCkF/z7eM85Ud+KVipbc9t1gMNhyCO3zDXyNOPP9/fe0KRs+EyjRy6h3zf
7fP+8fmwcrXtnHI3RI3ZnFHB4MXCPpyGCDxxJbfAuZ+MXX/3iRZBTDjgsSYcpxdKOuymHNjzOhHT
z2gB6PL7bEMS2yS/Ja3R+yRn5L0VwugEDyOER/zTcbr4xEQIBXPLadwO9Cv+qju90243Vv/DUmQE
EZnwUil+taNvmSImp6LgW66N26B17n00R3PzyVPe+37ElUvEU0xBQRP/9hebXHS6ecJTehQCDtZC
fz3NErPdz2CsMPhgYR8vkfcWo2/4qAcoyzjNjnaYU7d2vHjbEpGjfzdVBIOEcxy7Yj8UFDWfnCTH
IUXbTvMt1+ArKlIjjseU1P5QUAPjPG5lXD6nEHroQ3OkK6u+9LpqG0ks+vHx41d85/jiYiCETHJW
Mul5u9D/2AVr5K2WjUg0IFMAR6d0o5NuAW+1yuzQFJEHCmGpE2UhePzkdd/5NQmBhW0mk4nDRR0V
KqOZ1onXsNO7aPCeTIzXGXexHE8ZVjYcYvzR+49f9Z3dsBVkjGaxJFfS8dHSTX6Pxq6Ay0IeurNJ
tjwMwvpsKvk7v6JrkujmSFKKiH4+ei3iauKs2vZcZOZyRvWed9mJ1XXSOMjKQI2cZsZyI9H/Jp8c
aO8+mYsACxvDAslLf/tTRuj+575kRkLmDfTRmGGiXdSxNwBJOvnC2Y7YdcLKGX3y4He2Cc8zqC4I
u0bftv1hf6yhFsu7i8OUD5vr+byrjHFPEqy480FQPjnR3nlH4v8sBpiwVbZx4W8f1RSGuU52iTsf
799OtEjLZrvFeJtCIN1pZMrfc+l/llf8zgv6WzY884NsEBTj6DfFME0G88gmSSUBOkaLHAlrS3QS
G7gU/nmR+mg+fKZsMPaGEMy3L5hhOgdP4gUjAoF2fo+OaWrsz/Le/t4K28QFg3B9m8Q35zgS0Bg9
png0zIERBAjc5FOOni/Jxk9KsXeesmXj8T9OTyL0j47PAb9KWdk+ZLSLRlTLykatkzj/vK2potly
JhmKpkH62dsvNhvJOFO+I7JANFLetITr1Lu6Ff1n++ud1+FglqTZG1xyrIS3D4JRUnEFfhqsE8mk
aWm2IYLFTxKH/z4V/xspSl4WI+Ipf47exqRgmeYKkJPXzc85PNNln3boP/SM63+Pw1ovT/+65Ajj
ZVgjEnV7G61ydG6kyLrBD6iYLUvTsiWePuhlnncfP+WdF3M9zkVlcLk59Hlvv95Efmvc5g2tuN9A
GRaJe8kwme7guUMS6jn+bDjP+8+jBWCQKfXdcSr+aBqD64LrIEEQHfwf40RhV6MYp01mZPXdMLfW
z49f8Z0Fwisyxoxbhsz/v1pv8vFxrfAhl6RKce7WsAt1v/77eieTB2DMtrZT1z8K+fY7B487poNg
KIzo1psxPHVZvnwyvfLvugAoyuYqcbkrscQf7d3ISYib2uIzLUbbodQmlQXXzPQFyb5/4k8eHtw8
nqHwur48+fgzvvPLUW6RF2gzq1CCpbxdKWNqpE3DwJKgdlT8HQuQ/R1rnuoORU1sR+DkSIoOHz/y
72uFwRR8yo3J4fY8vrSTyaz8iSnaQWRV64mNKutHIWAkL4VJe34b4eCVQd0k4LkfP/idJeMR68mM
Ew57gjePtjtzLylgyRsMRtKqrjNblUGn9fTPdSyv55N7aWK4IvL76P6q9YyX30P45RdedYKvMSLk
TVQuW6EoSvuTBfre0uFqBg3cviiiube/32AxEgudKn2pN6cnZHuhrStSQSp95GZX5BEuVzag3YlF
cf3w75/T5TMybcRj+djb0vqjEnFTsOvYsVH/I2a6lWQ+7WsyFT/pUd9boK5JT0wNadOqHtXMZD5p
i8R5lMlO7gYdgoUf1kyqJ/rb5hSfSHf6P7wVrTRBt7Q9HNVv32olTqXGIsjqVLVOd7jctYPMi5Cs
T1bjuy9Gl78VH/y/d9Trk0yFLJSEBhJcIjwETAaGMOlqfy5O89I2uvsV589nSNg7D92GpND38DG5
wo8uhtVEpqxXfDYLE9vgqLBwLejga3Jt4rLcffwp/67kWBx0qDZ9KreCdXS2lFOOy5ZYHSxRPeai
MF3npviO98ttZhziy2R+1tX9NxflLSS6jUyhs/L4rlQPR7/eXPpJ7EBNBD7brtynY29cTTMJYn7a
V6eRB3Uk06Y7SVBGMgNQQE8F8eJCCJZk5H2ydN85b3yCTzjSLYez/bi8TCaUmUyHqtHWtPGeQbpI
+GKS4j/+yu+/8x+P2X6GP/Zh5vTFaERMv4nWdXaCdtjCtRgVqeywtPz+xi4TcWZM8GteQWKtLqCi
CS73mMqTGZ8MG3lvffGL//9gBU6Go91aEyYXuYpXjtGOhwq16qvVNjmSMCM+Hzt6tI9f/r1PDPjN
XcLNuQ11e/vuylmZTUEsY+DaVkPuGg4idymnT97qvYXsMkhcEo5v8Vtub/3HF0YZrIp5oE8gQq95
irIYHrEx42cGb39WCrz7QvRcW0I52l7j6AOSjoxAQFJwtAwR30UtikCImuSTguPdp2Aq4eAB++D8
fvtC+JoibTI2lTHBceodiClSw45OCwf0x7/Pe1+O8T1crQDvgA9HZXxLce9hauVBojcOAmX6zq1H
907jGP7yvzyK4Gd/K6yZAf72ncpu7npf8CPpudc3XtQnMJweMl7URFP29X94GNOugOAoseVxF06c
TUI6NAXvCAFzGIaewZcoxHdjX5SHjx/13m9FicYFSBwzN/zRe6FhUk5XAt1Yll3eEWXhXTve6H1y
Vm3/leODk5Bkd4OHuCGOs5irYnSWdGXdVR26yWBAK3rG4Tg9JiBUBz3g9vn4td5bGYB9SBRRK8Fh
HV1/Vo9pvHSgzsjTqsJsxR7XZgwJo65PPvmx/n430BLFouDiA8k4frdJSb/o0FRvbur2JImau9pr
z5HKOadGm46fvNg7T/PIXWZ8AjNfNrnZ23U4DZZg2jj0uj0J5zwuffHAaCesO3JYb4noiz6pN/9e
HyDrksE51BEmTtejvZwaDoJ9UWNqh2N/0nJdwNzM6f7jn+vdpzDlkG0MlAHn+fathBideSWdCUUb
CaxqjNtrJJyfzVR659tttRBEC80BoPP2z/84aIHrcUd56OqrcRlvpYw2yQSu33NVTs43s4mK3//8
WixBQCaTtHoYnqPXspyiTeOEloCEMYr10vyVVu4/zqgGWKAfUBxLHOhcHsclpSkIm6jWkfautkjR
7ciOAV1WVYgUA4OawW/2yW7++9fiXLcZv0lPSYl5TAg2o8aBM/ro+YpmuHTXLLoyhsma/vl0x1Jh
uEwudzndTe/odPdK9D4IQHKSMfp6X+bl67pJzVon+2wM1l8v5FiSDtw1aJFNppcfbSqSflsxGBgR
ZbOkT2Ut9D7vk3/G53kKrSnlxDYsgRd6u/wQgqL2dokbbrHhNkFeeUThTMuUW1fjoJHtZZ2PiA6f
PJufpMvmU57svffcjg06ck4QGMe3f0FBp7MZflEvtQVambS1kkuV2uW/3v9cJ9uMLS5mbmaOxreP
MYiHH9QG42EL83a+Nb1WiIxP/4+zM1uOG0nW9Ku01T36YF/GTvcFgMxEJvdVEm9gpERh33c8/Xxg
9cxhgjTmaKzL2krGogIBRHh4uP/L13trybWPjhQqnotdyNILt5Z/jgepo7yp20Z/6uAIl4Vwo0de
JhrbQpJtHG9IcCB94ddwYk1+qC4so0I2oqyrLoJBq28IlhC13lF/GruDFZrnWb+RC99J9did5+9f
T3A9FLVjke4DJjlUXGFAr4JHhK7EDDQUVrA+BpeonfhON2T9mYDe+kbU4alR2Qs3Xw+6XiFvg9Lj
p6cpk2KsS3sxqkPaUIyhjX5HcgM/IN3M5mS6X4+yPp3/HsUk51WUxVhvtd9oQgfIATO1EJrTAKhE
WEqxqCg58MpPASY+GWwxC4GHRscbi4xV1K+LApsybUEjhj5jDaV5y4HGiTm2/h8ufOZ1NNRq4Wu6
7xtzxVBwEwdIDJm/Q1zlT1O2ZRQqP3hjUFcjkqziYtdJIch71BkJMtpuoGtMs202tl9/o48rge4s
LAjiFNUm6iPH+wvGwRxrOuREPypLbrFNiMJi+qeRl87P0SirXcyFBE2AkcsjgqC+jW7WDzGRfnw9
k48LgHIE0qyYcyzdJmP1VcZUaOVgRkoN0yL9lzSi55BC0F10JYxTVklvS/d9WCLBYDBKBHRL6C+t
HeoGNBLUqaeLRRcdFRlyRgGyttGc10JWXQK+Lbat3nUe4q+yM0axvEclNz0RGz98O+7IeJ5IYKXM
hcO5mnFWobCehcZ3K4IBUCGz6Ix6ciqb+nQQEB68Uzo2urgeBNkXZISDH8lUZdZGqRTtkONVZ+3+
6OstiBiVixAtFAbC/2QVK7o0Ha1QHwcbM7wQ5HJpPqCbAoVUjcMTd7zVjP4eiiwXq1Z62NgZHi95
xTeiJCe5tfUM8nfDBN0uFaQ/CxJvo9D6eZsMFphrJMJcFMhI5SFMm1BGgQ1G9Lkizqcadmv43t/D
0F1YzPe4rmqr94ZuTk//TABG32u1F4/VdI6KXHepdYG2C7kww+waNYiY8LeGBBMViNJdsNfQbXH4
pKc2+moTvj2OTitg2YIkxB/qkWYuI6GHVEQxjandqEl6NiJnsI3gtp0w5H7Dhb3bg29jAZOTWTg0
78mNj7+jqmZIP098xzCu7zvIPUhnKbvZTzwkiz2tqJ+6aHjqJOxzVP8u17rvIx3oiayvapM9uvSn
6hRLrFw9EAe5yYFuLV65a7QQFAtYuSYS+aJUW8prhv5rcsgbupzXaGfmyTaJ5ky+RRMu+jlHqFGf
QCt98vIXG1sRqBKACcT3jl+IX89yh/xnbwMNQ8NXLwoX/HDpVmGcul9v10/20NFQy6O8u2NV0iSH
07LswlYX9gkL4pxktPvzncooFnsUJNtyFh6PUkNr9fOUPdTNQbiVrVHYljJaU/8fc+FaJdECpAmh
r9aRhctCivQa66iI4ydY0c2l0Av67dejfLY4gHqwJaiP0LtdRR0AF0HZZ7Cqk0iKd1i2hgaMECnY
BGrQnoslqg5yV5YHpY/7hz8fmjMKVBlYj48bBWp1Lg0Z1EKF4tzFKGnDM74Iwh6qt3adoSqHdJqu
XxP7T2EDPy4TgPPct4ArkUwTEo4/oDDQ2hHqGP0OU60u4iQvvNBqTnVbPr5akw4gn040RS5463p9
KFa9LpbZZEPLuxV17blXzXt/1g89Ci5otraeodZ/Bmsh+FCRlFELoMwqA9FdHYvwjwau3fkE8xSx
gu9WiTC4V0pKpDtIzJYhmo1NQBMGic748evPuayU4zBjSpxb4BlovwCpWQ0NeAYyWcLQpg4gWxn9
eFOUYbXB6wiyQ1ufqjwsf9/H8VRaIWCSAa+uVu4kzb4ayOjhNANyB/KYxd/SIPC34KxjyI1G6aFF
fMr/72MsW9qBQJSAlbJy1tXyEK9BiNHoKyJoJDiJWAhuojbWtkRf60Qs+3Qo7uyQQNEy5MQ+XqQI
tc34NSIyg3LgIHOAiIm48a0oz7ZSPEv6n2VtuMyYnNUAKliyS69+dWILI9xpU4OBoY1odwg1+lZl
gnHaHy6SBanOEERPUIrcLI8nZfkAzmY0qBDKy8xmMw1hnLupHmq/4IaZaKGV8Smf4Q/vcTXk+j2m
EABNHA0cqJ6lK6nJa2xIrZtVaX9ich/CyhsMH4gD2RV9a311LoTzFIpIIqElOlXdHq2SzIEblJ9Y
Fx9Hoa5BF55GJ0cq2u3HrxBV0T42KljKVtJomyrsZxSb9Hn39Yda7y5yF3YV+4pVLpsokR6PAjNL
wvMJpEvn++LtaPWYJgXdflKM3saAaLzti1PtoQ9D8sa4uCyw7QW1vb7zpZKhjEoDkSJqaskd0S/X
HKtohWsJZaUry2wXvbqp3Xw90eXzvw8jFMVk0rQFdsiggC2PJ5qOQ9eLCUZQ7TayO2fYFDvlQnZP
lTbWnUyCxvE4qzOHbLHTq5RxSvfpMXfx3rB/Ha6fv57M233kq9kox7MZ9SaE+cco8g5AgY2Xx0a6
RObFxf/E0Ta03uyz2j4gn29P374ee335/DDDZeG+S764PqdqvVhqCZ7qDA4gePuncWEc/vRcXb/J
ZcO/G2dMc/QgcsZRb/xdBa3+EUDzwT+xLtan93qU1fECHT9OhWU28xZvEAfhQCd3yhN7+cM9aT3K
sifezUWJakmNl+91UW1eEuf+Vds9P96dcs58M/f9almswi5A5nSSIoapNsBOHfQH7EfENq9mx3hA
v3N/YiUsa/mr4VYh18KxkvDBcIPzguir/TO3D7+duxMJh/RJwHi/ddeX86zJGwMp0GVWKGA5FIsc
PIMc09Xd592Pxn1AK+jUBzsRLtYEqNZUSitcxuxdLnZssGjzbbZ/PlyG9nXjPnMnsBHbPHGwnPp+
a3C9gkiHnC7fb3Je5q24wxFr02zDy2jv2+mus098v+Ws/+L7yasokqhwKKEXLpMMnYz/qTaKnw7i
bCde5/psXi3/NWRHFbAiCulc2gui3e59qBBF3R36xDg1p1NrZRU0TCNuzHzZaKb2vfO9CK3kUsbs
LE+QIjnVcH6rs331AlfBIzYFWUNw7O8XmF7h0+AaWzzgnIfIjdzfkO4JxKL9+9Qs3/LPrwZexZMh
yPASqBhYuZMPzWNxWR2UF/+aciOy2+XzdJ8foivlWrs/sWJOvd5VgAnaMdKLZcUorBmUF1ifvUeW
5/i24ZSbfBO4pmM6pyDbH4ot6wW0ijSTnCdps2wMGpDbyJPc+8yZ7VffLnm9xVa2T57jnwUAGoKA
+Be2HDju44jdJGaWi8uSxYR4I7E/FNcic1Ad6yxzsPC7aa5RtN7VO/Xc2p94y5/F1fdjr94yejJT
SoOEXMUdNvpjug23w3Zyk22zl71TNbPPPin9BJoWgOpoiq8uBDFC1fFUl41do/4uSrBvkadSp9cu
r914vvl6autAQNpP3ZNih6IA8ge0cPxW9TaS/TBVZ0dQWmWLPhKqylId4bE2zSdijroKbgwFspNG
Pxwk00AX63io1JT1Ue5xzvJhqZ8VVp6DB1bSEzF0/faWUVQ6WNwGFrbsuq6i4lKNHyRyRy2s3CtE
J41D3aeNI05ydhWXWfYAlUm6/uO3SAWHaxVJO01QfVk/77KJAqGEuinxasRwstygy0pMVdvsBrn6
9NRaXELY+0jDBLnDUbgBiK9Bv1rtA9x46tkyhMkx8j63HLQvmgfE39BQqrVCSe5TqW8RfM2McrCp
bDeCjTZidp3Gk/+otXlbICDQ9/2+ynT5BjRJhcdQHZWmXYr4Jn39Xj4k3/Rc6Y3pEqUmcGH0ro5f
jIqJRt4aBiaWUt/jOSKkwUQ0RLM2dMcGn1dkoLV+jLc4nPbPNZ3Hn0FjBaYr0R2ct3Gp6KcY7uv8
cnkkhfVBewupV3yMjh9JQKQpwiV+dLBYSBAaVmQbM4rsB4V/xAiGsjcPUylz7Eb9eCK1/bjZFD4a
8DTqwVToldXphJKrMEywQ5y6NZ8qwBsPLeJDVyhunkKJfjLSwqTRacNTVQDLczzJoFks7yx5Rk4v
1oFSwHVyiylGLZQ+1evXH/njvqaESc3LoMAABW3dkg8MccwKpKwcAymcTVuPGDxVwYn2yYdLDp8N
VqUCJJMGMkfAMuN3WyygOaHEc9c7vhD69oijqB1ngWKzoLJD1M3Fxkj9dCOLsXpBNz991bJJOhHB
Pm49ngHczcJWAma2rrRNcz8ERcXuMtFy1jdB4Qt3aiKCCbRatHD2yBcj5fLHb3eJYxB8gPpIVOqP
551pYaYUqQ/RvilQwJnUZJtlhuL9+SiAm5dmAZgDmLLHowRDT29qintkXvDzRAkJlWHMtP/4/ami
wkQkKmv0Kt++8btvmExKYrQAQ5xoKPOLVG0kNxJQnxlQD3WzbvS3fzqrBbMBopIOCCtHXa0ZeRKb
FC9a9OHnKDjEhTDvfTxZTlwSPgYUU9bgbDIpWm4fQIewfmnpTWbjGEKUu6KI/k2KSLsnmpqwMTNt
QBl2bPq9LzT/gWT918/xfwWvxfXfYb/593/z558FYk8LbGz1x39fRD9rvv3v9r+XX/u//9nxL/37
qn+t265+/cfFc9n8Y9vlv57bqMjXv3P0VzDSf57EfW6fj/6wyduonW6613q6fW26tH0bjmde/sv/
1x/+4/Xtb7mfytd//fWz6PJ2+dsCHuuv//xo/+tffy2XoP96/9f/52eXzxm/Zj/nQfr867UJ17/z
+ty0//rLkv8JWAIYgEIpTV9Q/H/9Y3hdfmKa/0RkxVwWO5VepArY7XlRtyFD6v/UKeUD+oWrodBR
54xld739SPon62gh48vsxiU9++v/PNvR5/qfz/ePvMuuiwjLsn/9dRxQYNGh8sbfT0FW0nmStyrF
uw2B9OKko5cYeQhpqdtmnOId/poG6zVPdwEeFCc2xHFyBP+dyiU6CQQTg9KDue6/5IqUIB2QB97k
mzgjS41/j3RatieyxRc4s4jnKOf5JyLY8Vn096AgBsFF0JOhoL661MqNSaUPc1wPR0LhHIm+0JVy
nVI3/3pifksK+T+50dtQqkhsAcfEPvzAis17jG9LXY68qcvic2tWEdpDStCmhI/tI5AUbBGNZvf2
bxhdDg/vlt5/Pu/7z7kanoOW8j1qHhTsQdDwRY+jqJaomDEh3eQlLcI9Q5op27aYhWs5xPnSrgrE
m0wEgS/jyKxecsVsdl+Pv7qVoUoF1oU2CfzMtxuSusptkqHXfJQGKw8HJD5yMsoPXSNET0kfZW4I
Fhs5wDpUz0q5cgNQnDvQKlrrBEj7IxjcNtKdoXfjzkT1//swKempKs5qvb89H8BYCVgbfkqUuo9f
EM54hBWUuTwcG1A2yvLebbRR98yUXAu6onB94oUsReR3C2IZ0ITFQpYMSxpyyur0REPZbPu2azwB
Rd3KphYsS4hOEiw2ol+ot2FRxRiLJS6nuL/JTOyYMPMxpvOxSJJTFe83AM77p+HM43xdIg79eBLi
1dOg4AarGdS718uNOttlHVhIlxlyc8CnwBht7Kni8760iu9RV+Ign7e7ZtDnTZNOmEt1vhneKrSj
nlQIUBGdvhphwxy8yiNUqHJfTyH6gRj8oZc3toto/cAJdF4QX86xpRf2yGsPqSMHqbz1Id9fIBYo
Pn39wpXlC66nCO6ZfsLbPlzz0su2lYiFUeZpJVbu9pxXjeK2bTk+pDVNrcIox8cCQUcRu1PJuhRp
EqFSkQXn9eJ+mvhauy8yv3npJU24ntsxvUu1TnwaEU7Dsi9O7+JEKn+YhebvjaaLfylS2jrF3MrP
CAUiKDrm7SA6ldwrj2rTUNtq8rm5AEDZbyrcVu6+nu6yoT/MFpgNQCWyGWNNeRH6AfE3IUw9jGZU
W++QxUPURziRYKx3zVuqtPSFkPcA870GJJgaVbmR5/KMpA7Qz2fl+G2z7+tZezUTlOq/ntQqXtMe
ZC60s5dARgFiXWmF0l0hNsdwCip7F0kRHXiw0bGU8RSrYXUc/T0SYRL57aX7tNYay0Y5DxDWSL0B
kbcL/JYxwdbF9G4WKvyUlSi9y6Qwuv16eusgvUyPTIBcAJAjlY/l5+/OXCpMiAO2CMnCwgxe2njA
CtFIKnZijBwTUPpQVx4nayx/JG3KJqpx8TnxQT97w1CjFxCdiuDOmjsiDLoR0/sqvbowBDfSxIJ1
0+XR5Mha5p/ARX2yeviSgCE07i2wT5efv5sv/iJh2yIJ75WCkd6pEZqgbTQYO2x3adenbfvz6/f7
1i5cbYqlmIRyChhUXvCSL78bsNBE3AWwUfbEqkJ0Ue0Nrd2ERtHSOGqLnjqhkMzXkhHkbijEfoDI
rRmdT3IN464PIzPeF0AsLnLM3F4WOZ2XTC7Rxw0HX9kOkS6c+9Bnf3z90J9+EbBF+Ciw+D9ApWR4
wLqMboI3RQHC0AKZCVa++RlOoNX910N9tuh12sgLvZB56KskAXn4qqmYEulQ7V8gJSxddM04HAS5
Mg8qCpJnqOCeAhl8Mr8FEgj/BSKW/qF3PQ9qlci5kHujkqtbQ8n9C3zjdS/XfOEEr/GT/QVEY+nI
G3Dz4CytPn84VSmip4WHWXOYbzM9js8zZTY3vVo1N12L47CstG3gaF2hnQ9mFpxY8J/NldFhyy+Q
aagixw/QibMxCAbwm0wNMALCuuFcmkrrqosK6wTC7vjqx02WMu0imAWaXYENtk5tSdD1JVhmixNL
cxhzpTk0+szZbIqz8hjIOMC5mNs3BwFIkvf1OvrkPXPlpA4I3JtUd40urEw0UbVBL72oEvudovrR
bVjhzeaMFEIu4nkidkWDDOxygvCJqxGCxO7Xj/DZUgbLDPKIOtpCTzt+03ODFG1vaqWnhiIao7Ku
74fWF1Hybm6yQJA0m+7ZqZzuk89LxATnyf1sgaCtkihTob5XNQTPAGniSx8bDdR65SoLsTH14+3X
M/zkgJeQbgVDhsjOR2WVkhuSmQxmgVtCYF1GWf3QoxZwIkv9ZJBF3lKkLE5QQJ3o+DVmFs7ncxYS
EZA2R4O6FDBMEYLmlF7XJ2+OwhkwNVYss1q/ubSZ8ScQhtIbYfc94qPVAIooxRF9caxbTqyNT7YG
8Ckyb6ri3KPXV5EapfR+HNvaI0OXd1loRbJriWS0s25mZyGS79eYCONpRgn6BBjjs/cJ9QN2B5Nd
1E+O36eACAcK9nntpYkuuHWvvggxp97XK+OTtQ+VCs4MTCTj4xluCfiMAWXOvAoVu0vQhcrjHIzN
AeHjaNsk1RDZkRWcSl4+OczZ61TomBlH1foCNashqtqpn3lCm6uPeTIJ1yYCCPcI9MdejEn3ia/4
1nFeH+bcZAHCcXpQwV9lD4GmS1k664UHOy3TvXHqMS+KIyH8zWYwHggMyIOjrTU8zCUq+digWtg4
R0WPo4oWV79LVUrvBnT6FbfOJ2MnlK1iusDPXjQVa89torWD4pAWLG5ulaWgLF71XlHJzT2JS/nt
64/2yQ6gaULhbTl7l2rq8cqA89+0ai4WHiYYgJXLVFdcNNuFb20snYLifzLWEhgXjR++FXfP47FQ
/ilNVOxJbnUhwD12mLfwDZudtdQi/nhayH1wAtFnYcj1MTSJC/JUxhDsreLRiPRbRN8UXNUP4xOn
zgr7sRx5sKtBRlPq5NJDFnM8rSxaZMRHn801oltgt7oyUC/Qy52EqdNT3oIydFU6UfNVmy6Y/24y
9V9imKR3DW0WvAVZZ9eT2c/nGH1ixDePUr/hk0ROWAjFy9cvRl4Og+PlS5tnybQp1xH09NVHqNSp
0aaQgkg25MFZOSjlc4qD1nnZjNhBDVEUvKC0V9+3WgXgG8M5wSlqeb4JjLC6imfcZUNJbG/qok2c
DBfr2yLtwGbobXPQo968Gcwci+9oQOjA17OzQUcl4+spcOE6DqXUC97U0Wh5wCPQeOureBY3dZ8k
yIt7TSFojjzU3Q8fOB/k7BJ9NgQxKh/v9kbPXgbyAV55EsC2n+ZqoA9Il8myq9E0kUUtlSraxOVI
o7LGn9l0QlNQH0Mzgoc3qCDpYUzAnt+hLlwiu4NszWFEpGL0rDJV/C1G9IK5jZGqmDY6SvjPoWqW
0SYRS8zXuLjhqaxiiotNd3GWJIJxI2JTe8C8VUFQd/Qvgr5Gv0PTAvkqDsianKkxqtnB1gKx+Gpo
ixctTGPBLXwdjRzDwkZjUgPA/rFx8K3EeJBUDM6NTq3oYhXWRqhGz5elZjNWEnpIuGakdxGq7b+w
uVRYmnHavxrNjKNm/luUCtltJmOGAIgS/5RYnYPFjcxVupuf8bUG/h6LKj7ehXEJY3Zm/n15r831
LwuC0AXoI9GjoNCgh0z18SFUtFSHnBTqe9lq+ovKFOZul0qzuUevO70KQpx9ZWHic2CzJdxXqJh8
n+RK1jD0iXQv1EbhtyY35ca0WrXH1iua2nMtSq37qMKrO0+blPWq5sVGNmuzdMq21LZt2WjzRpjx
w4i7MkJPyOjbC6TYLPqond8/W5WSiNu+10JnLIenphi1FxZCMdkt/bAf9ahGuJ5WQrfhFpLsOl8J
08UFA4Ti0MS3ZM1pS1Gm/0HszH5KNEv21NiUc8RSy0eYERhzaF17oecWIvB4NtFjNofwOYNQ0xj9
I4ajOL3k6mypW0hQhY7lszReNUNm2PGYWjV0T3p4tmo1luKm+BltQxomzjhFiSsjt+5g0lxcC1Xe
nEec4N8iHSqbWPvRwWz9Yg9zAYe1TDUvJitbrD+L1vyhq0K9nxsrcRJBD7gn9t+NkqanngnhAX38
X3Hda1iL4tCW6QoJuWbeqWPxbLRt5uWcBHdtn9T3Gk5GXoONKLSBYlTAQ2X9ZdaJCLgGohJuGkmH
sFhX8gtXluYmVBJkObErPVDKg85X6fGDhF36ZuYmey764UbP4ntUmGIX2lF7AD5Q544uDCkC5TI+
BtIM5JUeNeKA/hzi4jRWvCTdisJt3cXT1pcqHa0RuHZ2EFLORv0GqtYG9e2ysi0j5QZlThjTOSbu
jQ6H2A60gfkyVlHCVUc1t3oezjjMYF6MULfklLOZuQkeGefdXImuYYT9RRgqSosddNq7AcDn/TxL
EzSUSjTPYAoLTh7huiH1mvnUDzHBOjc7Ny+7rnFY49I+q+NSsLVeER7NKbxoZ3/+Vo9TuRuxK3+N
0Jz+jU5+8CCIevEyVze+YMic80TOnWR1wRZb2PhqnP3y3MijEGwdTWvD4cYDZFav+LMxRK424Ipq
0jG8XMQdXso6Gr0cj+rDMAviLeSKAE6XIG/6dMj3UznOB7XHBM+qNY7BoZT626rt5Ve9y0QHsy3f
bcSx3Wq5/K3B7yzwhLyiGVGj3GFRfhCnM0zAB1wvgpLXVRQY0+llZTz4OMp8UxOuefhAQcXWJg1C
AOkz5n2tPP00jTFvICqSzSQDpjQbo+wxisjiDmeMYFKuJs0kZGuZOt5gojt/6yJZ8rR8lF203fry
OlJygdhdjcKLFE/RDqFUrBIjvLXLMDShzaFogiXGLLtqP49urvh14ogD/oNOnyftDsXCeOOPQuSp
JDMHzfKbe8z/NPwz4Y1oLGK5vMYgMhQcTFYlbOAyX90GYptIG6mZDXQWB6wNt+RD1jmaV9lW7ObO
jYJSuddKy6c4owjJno8nV9sCMPwuSLLsl85l5a7nnvzS5L/HIaHFMKspVuCasjEi4ywZzlsCJMay
KhAtheA7Gr7hhLNQYLIkGncVUI+ztu2wQgww9+ApeoJ5qFT+s9432M6UcX7AmKw6tPh1AWvTxO67
jsH6hZS1WDT14ZlWQ63JsCZxcklJtkot4cGCUQVipbBf2Lbd1hDkboMlLnPV5M4d017YSpmu7qup
XU4QcoinAYmIxAGjod9FTWcl31MhjreJIbeepA7ZhoWP3VXVTq+aUHYXwpiq+ymdyh9QS2mahF18
I5davWtMo7xLZRwsMkMIfyECMj8iYZFuIP3tWsypbjpDfWxqJNlFYRjceRhH0Q7lcSJ6YYeCYHoS
M1Of6/UPNVXVi87UgkOmdLozB8lQ2qM8hXttUsQB1I6CfbEwK+1ZqdbRfZ7lGGjVjZAgU6AOV9Wk
18Wha5FH2fALmisHY89HCNPgBlINtrd1p28yoeBkg7AV80hadC8Phrj1A2W8rwvMOXBB7DemRhPJ
kEvcd3sJ3+QyoNKdR615NxuFPrkUNX0Bt7vSvA+NMcPszi8rp8QoPtoNrUR22hjKa4j47lZNlQYz
SOy2biCKh26ahZWEqHqBS/hklXtNSwqXt5+eYzKD2Z0kvyiUe/ZjBoXLTlWt3+n+YNVu2NfpeY9H
8y8UeGAjzaUWzC72rhj0jAPXMzcwInkzWnPnZEGa/0YUUros4b089HiMLM7VfXDepxE4tGjBpZpW
0Xdu0+mlvsHntrvBG1n2ZrMo9ghJzqj9RPLZBEoRbrweXpaTsiztbj6rM6YpNAXXo7HU8ZfRpRqy
kvLccA9wTCHNMeFufE5bRUzcQU8D4qyW3cJHljeqFgJIUstqPiNgvYaKlW9mspWzBotjr4ixje3H
gAVvBC6qF/2+bS0LWmfVnwcRTQclVtKrqjWCDXXgyTHxoHNLVXmJ+6H+JtYaZrZzJ32PGlPwWt94
lBZ1GDOpsH1JUrEFH2Qo+2i0RnsqMN/Mcyv29BnPt6AfWmzYNcGLhslyJSlXzn1SBHkYkO3pgcs4
AdHP7jXOffSCfGci7N/RRst22OqFF3OLVTw/RrC+MnrlKklC5VZJhvlSKLFoEpH0phBoWLd4DDV3
Nf241knkEdvDDD/pQZzMPWu/+BYqteC2Q+0/jnHV3AhDEddY9BnFNlteEXj0ydPkuHONSK89ox6C
jZJ85/QjiudyIN2r+NGT9k86B5oocjFBDy26CBp9L/GSD2IzP5shNFmlac2t3CSiJ+UFaCM8FkNY
WWJ9S4LzW4eZ8NTPeX3Wh/W3DpvYH0ZtvSycXmcyiIHY23h4xEVuVktPvqgV1wpxYZMH2XxrJO2j
gA0a2ohCdBN2M2IOJcn0Lqiy0caxfHakTh/crqYL2clcrGurzbDwaayNqqMG5ldZfYbRl7YNi9Ta
Bv7gZE1c71Ujii64hOwmDtgECdRJ2mbVHHyrTSHYT1l4qyrZPcobpds3bXmYc+CDo+rn5xYShcse
wOPCV1+6KFlyu1HfWDL/R7K5wZI8+oHAsH4ISR5dqdZ9LzbnAs8rzHqFuBG2Yz2ksIszi2CAb6Cc
5UuiWV9McVfbed0+WmI/2omidQfkRssJOrRvOpIUxYkt6ZElbg3fd/HB0B/iKZvRWhOqOLQNqVTZ
bpLlNElgbfJO0C/itA0dCddjCLOCsJsjjJC0PjMuYnPMrvDvLn+Wea7vjHy8w7ZHWwh74jbsouxb
NwT9buDqg3TLcF9Zo0yTp9Qe0yhKLlCpGzYNKtoXgWBZrhh5kZpPh1Qsxb2cDuJl3bX9LiyKzgPa
hod9hh9vJZTNYQaD9hMTNxF9hxjmTWWQnHXm+KCiicAtSygdA/PnA03ebpOHylOUar07Kum8mNWw
wiW/piRQeHUWz06sRZyKUooSSwuY6NIagJMmNRZP8lCpV2ahGHspTH9KTdQ+tn6lekT0/uDXLWXD
WEo2aqcFL8OkxbZe5SF9UCV5bBCeeK7xH72xIj36LveirVZavusyUzlrB79xQYrUNqKs/UHopdzy
8JpLvUIdy82EvyTfbjFXz8I+/w2ROXKVCXByPO/CjjJzJHqiXIeXeLhVjhpw6IqCL2yEsKsO9UQ2
HfZ+jy1BIbp8stQJS6T74TtKNhrEO4V3anM4mEA0ehKlpsVCMNE2Gq7tcWLKJJ8jnqVTWm9R/owd
pbHK2zFJA6+MiIVDltSbku64YxnEHp07jBtDoLjQkxHDItFsMehA3WErtVW1FQAYbIU6UHxbJbGP
7CFO+gvUrKJrQ+/1M2o09XbSlZl1qh9qYzLzRcaouJIiTbrKyQA9jGj7vZmA15xabsRNFQS3YAFb
mwEGtzXN2qZtj5WZOZoestVU48USUm5Tibbpz+dpEb2Ik6hfppXa32RzfNnnJPiYnP1SqzZ2jCy5
wK4C841Bln8XOB87XZVPN7OhpVtZDPXvyIkLZ2lRzLI9jZ0W2aLePfjA986rIsT0S8sv275/oidQ
2mojfsuTpL/Cwyp1u1AWbLnUWwfdzGFxAOS+LrfJTdkXnNsUwW2xlZ5hK6PpVftqd5CweOBiXvk7
UY5CdvuY4CHmW4+DJMebNI5+Jtown1cN9UqniGfDMSKaH2rfTjttDrNfPbnVtgXVsJfkMr4esAt0
ZZmYa4gkKwCRaT86VVapT2qP0x0+Y8LGl+TsQWga/8xsdHOb+PoEr1PSaR7itCljl3cFZOTFDMrJ
7TCjRLQoNF6Sqiwc7k2SZ4Wqet+BXsSYSYd/1yEQkLRZrOBZnhocH/H8ZHR8LalsZ6wSo+ChsKxz
CTNpzzSGYjfguHCZmnP+kOUtYi4RKhF9qSQH3ByjTaNPImrIsn6v94sJ69DsLTXUd4XV189tF7Qb
sR4vi7TCDDNncWudVd7oQab9FNPqEYPy/BwXsxIe7oi3I/rKByvzceU2GsNN9EgetnAJu/PaL5q7
KWlxMcy4PzpDimudXY5Rcqb4U+LA3P89o96HLa4QbKRUF5156rOD6FNXtfu8HLetgs2hiE+kG2ex
V0h5vylN6liygM5Y0DWqk8Zd4sEKmH+PZKTngm9Im2H2L4RIae8UPQm3tJiAxQCHcxvJKH4pflA4
SiU0ZAfsPEpIKDUbNEiuY+ABIHqIjt+MaBx2mloeuiSsLttgkM/6dHzCrec1jGJja9RS4Q1aPW3F
2RKRIh+yw9gjFW6npd6/CsCrckcIiv4hRgfrW2rG9S+t+h3XmDNquC57sg8TQs51/MnlOfsBJDdy
ZUXvDnU/qIcEYaHrGWPi0B4wfd7IvtV4eNeaCI+3gb4TMwwpx+Uuj15osaVu598GA8HLD+bUQ9E3
vuN0HR2EOH2MxhJcvcoEOX9UTwsICy07KRHmKbHpQpEwFkn59L/ZO7PmOpEuXf+XvqeCebgF9t6a
LVmDJd0QnkRCMieQwK/vB7u+/myf6nLXuTonoiMqXBUlS2hDkrnWu94hq/VyNvVjBhIlxWGcCsFt
tdYLvMQ+DagVLgYdZSdSKvsnkOng3dosmEHvTrk4medXuq3KBMJCGx2HopcmHfog9FHQYVgxZbTB
Oep17YIKZJBEc/QtQzbPXYmatPLBzPmF+k6nivxaqmNGcESha4ICaUEeWsIIji1I9Xkg5a2AZn1o
c0pwsYVV4q6ySkq59aSCbvIczpDJwRF2T1uNYQvRjP2SJzR40klIR1yP/jjIhQjdyVqJsBTWYSqK
92BWTAQkEFO3Ug4Ggewooxc/dfzNIjSxqY5cRt9kocpOVllMN0tWmYmNpv9Q1UFiwcRKfPx8g6n4
ODfbBIpYjGcNiNnRioxDv/l9TAwd8EQfTZeE2GdnlXZvB90OoDQD5aewu0dzdglPNBc73rKpMA6t
zpYPDEeKpPbopFvT798w3SOLmuPxrsSsOImovpK26MTJIpv3GoKq/dz4gWRboNJ2EN7Y5deO/MFT
kLmvUdfVBx01xI/DHD23TFmdB4Z1mbfehwaR23lQE85U9NNja1nysnKd+SyqlUq93t0ONTrql9mf
/PC0Zno8dK7L/qsaFy+vIPPuq8WTaeVM/cnpqul6gZR20WXFehS2K14dQFcZk5EZpr2au2u7ytQh
iFTxZodFgT9JH57otObUp+K7mFill1QG7Rm529GZcnN0tKPvXtT1ZlLDjs4jkEL0MQhb+3IQvrpG
gxHcRlHOwEZHrMI2pA6fsEk/+opXlnaKxNRqGe+2rPBvF4jcmEGD6Hj5MO21mHepltmlaJPO9FHO
Df7cY7S4YUwMpn1vjk5hxOaa+18KprpFTP0y3Db2woExrHQz1A0X2ZSraw7rICFuObjsR78rsEM0
grPJlvV5Y0S2HQc9+E7vqex5C0R7XgazeR62ufVkgTEd5SbniEpCTGyt80aLDNPldchgGJZFNx6x
+V0ORTDuAY5KEx7ZBOUHTNSHe2tw+5t8Gqi5q1KT/r2wk6EyJR3Wj6NcRvjxlU3xMW9Xfvbgz3We
rlj7XOMZFaTOVi2fR1EavDyiOsnVwm00azf9bjOM4a7NpH1JjGP3UFq5pJpoVnrBWWI8JPz5Uvra
LJO8HCeZBkh7AvLlLeuLLqrhChua+pNZ+0DzuGGVtzPBFOhBt67wr+qxoQhAdFheKbIQ2xj/xVCk
wVLYH1x89N/UJIcxWa25ubTLkIN5KYPQiI3GJs5aFxNHLx33lYkJdX89BI1hJ5b2/LO+N4MvawGD
dmNffMvXNg8vqcP8M1KoOFcXwxK4EkbWbCaeHJrLzsdNKS2U0T8YuXCfoqoeP5tkFYMWEqYUsocx
I9VsVa+TMgmXr2d+3ak0iqt8gu8l8Xl/qiLZv2EaZL7ykNHQ20U0HDTelTGW4l2XMqHMwyTCmBxH
e8eABgS5MDwqWjrwe4kOTzj2fVcN6gY7CCzwp7pY8Wm2W/daqJpZlTZHRb3kApKnYtppwQSJPjZb
CGESF1p4uu6338vJZi9RHSEjRwrM/kWti4feWM782Y3seLpZ+CSEqb1zoJdce5MYgEcikZ2tS7A8
tsRAmiddr9FFOWxbH9s++aHXeROYTgzXp1D3ZachTGRmnp+CmjFpMZNseD+XnbSObo0VR10SzpzO
6OPuHbPJ5XkVkrmejHM4OKlJ8F2RkDFEAHQWuSAbNm99NpXOkCrFUIgDQUCaRAHjxFGY1ZcBEov7
PizHUzfVi3cYg4kbolbFLbWgG+WU/53lHvewUevIwIzKoias/p4sS+53l4NuJLgcVvdAGvkzMDwd
dGR07nGytPnaqkBdgJ8T6VyX1ZO5lLOMI485U2W044k88fGz0tN4Y63LeuF75VRc4gAY3QDI8uOl
gqhDkJmRhmPEOqWjz66XloWZQNCHiBdN3YvfUJlEZZlfB3Bzjxkun2f4bzDGbYI1/2QZeXmF9Q6c
hhlO8HwYfICnpBQ0SAcJaDknnRmNbWrOa3sf1N1SJoWSa52OxcRqzDOPOaUK+c/ByYqrCWj8CUSg
KBLUcQObRaWWj23k9Q+lbsbP5ZzZARCdY3w0bGiZaO/6B1BNg+ZubX0yw6UTxDCc9eNgkn/YRwAW
0mrILM1z/yZwcpKnKhldt4NPfdBXyueQbwwfL1/2K8am1OPo42BNVF0+HUuB3y7hVXZiLgZ15chG
esN7QC7xAjgrk3Kq4DA61pqr1O7wHosnJGj5aQq0+dxVeLEkFRnR9yBYrKxhLt2nEIR+T090eBCE
SDOUGMyKhynL7nIuoOc666Cy9zAsOHcBg+t3BezWtJ9DcR1VUXUbjU1WHXEsda3YWHjpN543AGi9
LgcYDKu4gCDmPTlkqZ8y5XcvlT36X3xHlFeiy21gyFWzPZgjrEfSbjHurujMd1PQolyZMZi8PGjH
eaZlt+Em71Ve9CAESSQEg7ACja7nITQTk6OjcifYVnPpOVvc2CH0qzmy6jMwKv1ohAV6HAgO7xwG
BveMR6ek0ixcjoXsWgR+db96Qf8go1Coi8JTwReaHV3j2jTybhQjFGQKgs2ApGq0VGYjdLoTdXRe
Hls3s9tkA0d8rtbNps5qOxtdcOCI9xxFvZ+GA6Ec5/46lWdDGOTDVc77USeaEcerqFjakunVTSN5
O0kElce2q9h15Zo/M53iduJbuDbvtApXig6RbweTiVF5/Da4niCgvXVm3tqHNpvZ7v3OYQn35f5+
jx2Nzg3W1wzmVyWPO5nFo8luGvtgSc1+z0X4odGqP1ROBCysI3u4H51VM4rKyvFY7jtzwwFwjLZl
uTK9LE+ipu3eN0WzMDmyxuVAUc8JJH2+DOJsnuyyWa+xQx64B/B+b1WQtd6rrIaqoIUUPiAquPqO
UPGQlroaT20jaIaGuvbDZLVLv3onxmU+9YRCnpsGgahRa5gX4yZ4FhxyxKrzgAG5g4F8bG/hz1Rs
kr1dm0X2rvJ89shic9jnvKxlEzF7w3mipTRPVdn1qZcb4v3A+n7XLzK71shTDqPw5jMjtxiWLdTU
Sd1u3KTVLurxMphbtaYBNpdAo0aYGRdrjY9t3LYsOHtGEZzMaOdOts3MNW1kT7FtgpKeBOOaKwam
WxiTIc9OQmAP1C5Y+NCbx6l/IGybd7EZ/Ojd3M1zyn3wz7I+wuHKqYc+1UM7MBFR3kXLPCGPnRBa
kW113oPL6j4h7q1z6rLW+1hxoFAlW1t/1uX6usTKcr5iFMqRNfqQjBsX9h/FQ3kWLaVzNpWLdyRy
gqUyM6FNupDJhybc2YlNsepH1xx96saBQwqDQ/iNxEfeU2gZ2NeEOYt3LCNmlKILbZHooOLApDq0
L2njp3drPxNT2Al3iYVS0PjLxboFo3o3WS4FS2NapLhzNhjGAgW6W4yLadLqAmiCT+MJh8RYoHHj
bKl6SsA62H0FDfKc2apGcq+/U5z+kYbuoa3551cx3E9yuv+ZzO70td11aerXH/X/oK7uW6Lzfy+s
u/64tuP49UdV3bfv+C6rc70/UKF7xAnvuVSw++CF6W+yOr4C6ZbwNNfhTxsf/P+S1RmW/QepNZCe
KdVdmFG7HOdPXd3+NWTtNLkmwna+anr/98K6/cKQ63cFH8wrfOqcnb33Awfd6IGuHLlQeTqROJWe
5VxNvpBHTzqfszGsf8OK+plxuF8uJLIaz/pd9xWav9KM3KXQCK863jWV7Zuq38WZVwy/kQ1YP4tr
/rwM8j0qS2jNOMb9/KlEZWy9URHNa/WRfwhmVNYyg7/p8LEuVzpEDlm8eRhX2EU86HC+aRfX/g0l
8NtV/s2p+v5bIFnEnddG1Iflwc+/BYnYJnIUHcV1N7SfyspkkChPxAGUb23bel/UBFsfLo66wGGA
s9wS85FqdhgODQL/W/pr+9UrFNnxtVPbpzIr0K5ihXk3ecMMcqfLZINvdbX3E3lstpV1SXdHBlgA
IzYUURYeif5zz/N5XpxkwNSbPsbMJKmANSNypxw/TxQKEDCKgOtrXx3b3J5eqXX06zast27UZTcQ
pSx03KI9RmGtH5gPN4mFN2VKb1IziAlotr8/v3+00/zPtpF33dfmfhy+fh2R6/7/sJf8vUj34uug
vq4/bSX7N3zfSgwbHe7u0Q6PCNb+7m/+r72EL6ETxIgcl1QIm2i4/2svcaM/vq2+nVu8c3wD3oU/
txK+BDMRAxDcP/g+5t//ZCf5hQELffkbg3A3/t8tU81fTRvKbIKaNUDRoozHKwLegrJjylyGI642
Z+rTRr60G6MhLNXhkMAnwJugt0rWrtbLF8ZK/csylGKIhSEfMj3VQ9yRSvJhYG0nJZO8F1dGwW04
ZfazsrT/pnvjoyuC7PM3KuH/rr//2L2e//ujLOFExu//J1X5/h3f15/l/4GnxL6Eot1XyPE5K74f
ZeEfu0fIbvfAs/8WUvNfy89y/gAX2nVrhIe4jOj5cX8uP+sPzkQOAc4d9kZUe+4/WX77lv7vzXa3
KrF5BYhCwcIeEvE3xe8PB1krlZUBCKazOTVnfqa2y97RZIaAQP+GRLwzuf/PK3Eh7gav4a/+Sgy/
yhB35bRq9poOD8gSqqNZYDcRmJ+QMzFY/uEh3H7/0T+qpX+mtX7/aDh6+JBzkf4RVvjzObJNmRZu
VKZCyOI0jIs1JuW4rG/rXuRiLjVUsT8DfqYLsNzT31/7r24rJzbOAIiEuL2/nKSZxpRPwDJtyKWq
Uqx7hvXkWopxD1q8vPrNrf2rq4U+XsSQ5ogr+1X3u4gMtn7Xpp2FH/oHIxsIl801vBCq5KmffyMn
+av7itiZj2b7nNMmO+2PtU9B281AoU2HoKxPrr3Bm5DBsytL7zxrgxoacOncSps//v6e/qKI2Jeq
y8MkIuhbBsw3afAPS3X2PdnJsE1n38qTre/BBuFnlT4V14AB02ps+T9fQbvjDOYNEfQlCsufP6nd
hGoIhzq1iCvd4oKy6Uz2WXctg02llSetK8vcNhhPevqNxoy69NfXhXBnFDs4i+y6HZJff7420k4G
5NI+zqOxJ18uAxxoHj9UiInt5IsObICF1siisyCzvZ4JNFRhkU3mg7EwfqVpUv1OzfPX96sBXpg2
+Cd8tcZtfsSMfzSTrhjmLRlXaXLcNFN75SiVw3G1puaTJsIiiqOW7tqI/GE5LcgI4WdW0mlpsLQS
sVJL3h68kEl/4i/ZHKTr1KzvXAIC3ouxHZc0DMvmDqaZRzLbUDHnq3L8xg27LZxUllVmxSZEcA3d
avPWA112ZqcbUmSbEX3bwTrsrba9DPNCAkYswzrWRxuamSjSoI7AwJN2LemK1871UXo6tQkl6xsw
WE6ND4971vWXsRqW53IwCv9UWIV8722u8u9miBlH7Q5Y+HYCD/1U6M1Oqr6J+tRx+qY4TBmEilis
xYyu1a5IUG5wGXwKjV6WR6MKtte59QqRYMFBS6vLznnBgLuEbpwZlQfjuZWvue+z0QwuCyyN+sZ6
hCxKXlekGDsjAfWZW5WEWzoHRY/PisY4/MZbF0jK5Ii45+bmj1+FYtZ9GOnqvzittfZxn6lyO9hU
zzvMOUOWad3ZfXIEWczxtOSyOa8j1QnqCK3Wl7ItVggQ6+xZz5EjFJDYCJha33gyx4F60Ia1tody
UY14krVqTYBa24MuQxxh3t1ttTSNy7UvK29JxKRK0lQknOT+2ZC5xvlQeELczEThZARoN1Mv9Q24
jdu/kzYEprh2W7cEzaoLDzZ2uJmJ1S6+Zi9smHGl0ItD+d70ikJc1KZeAdLF3G6xgjAC/avwIPm7
cW+W6PetuvOMZ1FzP6A1EjRBULgA0GmLNFwtb32x86Jar8JgsKsr3TtKn8ZynvsvfVsglkrEIk34
dYM/zk7DA+K53FiIGvPP5mS01r0bLuh/Q+g6LoaKvRF4qVeLRT9vpg3PHHo+eIntDW72wvuFAZuc
TJshTcDIEhFoG7xNlWujXRqljBiKbJrXkUjlPDHHQM5J7uv5oQ56OAEmovQ+dgosMmOiDNZnMUf6
gdglr2QsUMO6CjrYTzFhBMZ9Hmr93DlF/35yOalhJylhQdya4ciEFfBSFQz+i5Mz+ySD04OyO7Ur
UVxGibQBmq17Y3ZqMikjsV6KXSRCI6nErS+ucmh8vH3lat0L2OKPNV6ynwFrrI+74+8L2Vr6c08I
whT3/E7joS3N6jZvhPlpUGH0Ra5Z91HbmTcnZgV/6biE/RzE1bRm5k6NIDuL3EB47iS9fWZqCxmS
wbp730yi60GBIu7nVpb6KVv2fSe0VVPFmZLyzbGF1yUVHT4c+ophGUTQViXubK71a184EFOTwMt8
szmf3aZ8wU0EHBcpp/tlXZyc9D2/3MRBtlmRwtZgwi6b2nvZIhgsSQ9rgNbSg0sKm9rsnjpUfmvi
j/wLOElkTaqLrn6SOSpT6FOV0adzb3dQZxu/CeM838YhNtxsM2PDwSghDm3Jg4vqXSmyZk57wQwX
PSytfAFBmvFPmrkCfiipjd5zF0rLjCMBFxlJj5Gx2PsoeD8W+dIgl4ElF/ckjbwqiKjRgdSiosa7
rmV+4QeCdBXQZ2QZOOTW7WVWkpFzHUZbVscaQlQWDxbR2ZmqfUhwdpC/V3Ji2Fzzsc7hDHfiXYGH
P7RhFYlWpnwfo/XCbtb1thumoTh3rKkjZLKeEBBs7hLoC7etLf+kbB35EEdCqCotBiJgo4btuLHd
V0hXRpllD5HeDfVc062gtZeNM9/XhQsBEfb7YPLXV0hMtVYOAcalHtbE6P2lOhTCc8eDroxQjbEy
XZF/jbo5jx6xGcnzK+jyUh+ZBEfVKQhab7pEdLN1sIyWSnyxXDUPV0MfrpBEitAFae77LtoHJLq/
lSha3Ev23KDgRWy7kHOaiGwiEgzVfY7WTl5BAMZCK6Me1APTJtNsLle3q91rPhfBawqenRmPeZav
HCeuV4zvJe2a/Q7HgVwdQjCGgcl+MMyXvrLN9UKYW1kdewxRUDDkpPHln/zGnq0DG4GrulhNq6fP
Zz07bTrNqi7SrtDFfburuc86tj6w2Nl+zKdCvQlY+e81CrLLMRgK7Idbw/iieqxmrLCGv7parShP
5SJcGA6rv795bsHEfx7yAJ8Hn0shfvQMzYAuHy5bmDQm+G3durHaoFUlCC0XdUL10g6pVbjB5zns
4VMveaROVjEa3mGpvfFF6cp9KvwmE4mhh/Az2eYt+0+h+k9acJQfZKR6J3ZzK6/Pchhx7hFGSPbk
V2s2q7jNs3A66jJbnh3fAdK3fAOKUTnRwypTb9V5Z4pOvVu3arvg9C+Ip4UxEy6pXw7TVTS1arvW
ZWNZ984iwieVL8zKwy4Isa0RAa5ozYa53MHdSh/zVK/Q7f0MBBCeb4xjgjQvFjnHvbSC+mIO3Lm+
bhumXOggvLH+UAz55j+zeeMaLI12gjnQZeGQ6CUKvuTEJjz32xh99Aiducm11fAkR9+6weOges56
6cMJNguIYdvgNP5BeH6LI1Pe6hG+6jIiI5N1ODCjNsDm0f1VW8JAbY/4hVmFqp1dvkJ2IwmQ26p1
v61GuMyJ8nubgX07569Yba3XBd0YD3am+IkdTxivINn2taosrPR6b4fBx1YSV+yQFvDF3Wp11UpR
29d9szO7JJ2+cfS9cakT4Pxw+IDSZDSOqlCO/2kJ16g5BcaaVQwGeDincdpAGcio78cLFUoihRYj
ZOOkwOizo5DMdI/G6IoiVhkw+mU/KL99KDwRwiqTC3IJs1jYZmLXzzrnUE85oosSOR6kMgwTFGJc
g9YIBmIpWXl94T7jK5Fncb0A+icOsRsVlUHQqAND5QwnXFflF6jAA3S8keg+Bda2BvCA7JWCNFqv
4aWFw4Fkwcyj0qlldLT0uoq0HiXbcLkUhUU60eSsRtpB8fO/oKK0eugMrTvYCZkMefZWOu08nGx/
4Z0ky7coP6Ca76SII25f+BliK/KKiiX25HtB+4nkv5KPY6/zENsm8+JkB4s/trm5biQwjZBYSyHs
t3mpiptRW8uL6pv6/SaQ2er3RV0M8BSNCEqzagr6p1GP3nHBIfG0kTdnnGFqLW6aQpavvu80HwBs
hyApXGfyEXvNnNrhnBev67zYsMfcSri7hKy7QYUZvsGrr+4iw0L8HMFeeumhquFojmgI+og7uvXV
ZpfrOygFFIDsv7kRr6vMsagig/pF7WkyjIDmfj0UEwTB0zy0QL6Uxi7cFbCpj1tRbh8qPEFh0a1B
8SXsy9k9WE2PqWltevpa9L0KuGIffpxE1N9Hbm+gD4KacYZ7U9kexirbbgvsln0O/ME8Iw8dMAA5
u4Y7mlnGJ6G9/nzumoiIOQ2ulxj093nC71l9nJDO3Lra9pjSOvU69wYQryHOHRycmUxbtCiUXD18
TKsY6setKXR/iKgYg4NPc1Ezr+oVU0bXrm8Bt6OGSaRyntux1h+6tW8+uFUmb6jIrOZIIZpfZ0M5
vKzBFJVHp7AklLqxevCjfqtjZDvempTLUJWcSXij4Ihh5K9sVwhcI2cWzzpDRRTb0RBcFEaBOk3Z
mf/BKid1p/S2PYy5/Ba5aI5FAltkxkF8Wu1LD980cewGa8RctRTOQ5dFAmfznVh9WYrFDVK/xxsq
UUU0ob8FGnR3GsR6V0HqahPX5WSsbbTWyeTYIPq4HELpcCmdHka9m5Qxu+5uzGitIS+TJtlg9FWN
V7YfNi0vdgkr+lv3/r/g4H8A2/4AZOwGlT85SN5/bb7mH6sf0elv3/EnOm1Zf5BOYu7S6z39GGzj
X/CgYQV/MMvC5MglABwEe8cf/nSQBFQEEsMYZjfEDX3gw3/jg/Yfzu79RsArmHYIPv1P8MGfQRfY
mjhZeeZuvYu5I+aKv0AgbYbmYq0zcnAN65m5d/WIZp/X1FqmwiH9KVw+tQjuTj/cob+A7n6ed32/
Ko5nDgnhu5/Qr+O1IMyR+TTR3Qw0iki7Lu77NS9+E6n1lxeJnF28v3sahL98NLarPszH8E7mrvu8
Mut/kHm/rPHff5SfYc/vHwVbTFxiTS5DE/IzjjOFWY/1XHhXT6JiOG3n7p0bFvMhjzTKhib4jUHe
z1Dgn5ezTJZUBAPE/tV9TJaWDrYpuLOk1V+ai3NP2eJdUcn+Lkb7r+4exu7/utCvaBwKbXsydXCn
KzJ9KMT82ByM36VK/dXqCxx3d+V3McB1f3lEfq7mWgj/rs7C6D1/aaalZde8oAcwjmtUVlCM/Vx8
36p+Mr39ETj+Zjryb6j6z5uIrQZmeJ4P+fyXy1aoTlZRhXeqhvAGTiQgtYyum2bCc45bG8l7mJzZ
oQmq4IMXKv/oOXX+qcj9IKMImxaIkB2cuCHqL7SorAzMu26K3yysv7w3JFJBsuL8d34NSp2GYYLz
Fdy1U6+OjpQb4nboNElthrB2nS267UAYz/5+Nf/FU2fyQAYm6QGMxn69M+skhCu0fbeUo3VhwzpP
NzqDf/5ihsy6cGHa3UBQXf/8ygzGMIt1Mu+iekZNgCslkeJTePj7T8LYgR/z81PGxpRLsPXiV4uj
3M+XgZ1fDkNXXC0b/dxh8Dz9HAHItRdDWAMzF2Ek4YtZZTCleEAhsrOajXhzt6dLPltNs3/DnQV7
OXiSHNsqcHe8HWVjcBo2ILa0HER25fdbGKVkXxvQAbfIfy81kl4KAieDt9KMRtzDRRrjKCq6x8Cv
u8fBrX0dz0s/vAnUdFPs5SFjQM9wGGnn2yKt2DY658MyD6SrLvZYPoydycOvXescYZEzHnJzsgCC
ikLZKRm7dEqgZRz59rRcYa/i3HVLCNjatIX86MGYRxoabFhytxgRncLecVCjo8UHRIqc94PTO8tR
NShUwBeGGmo7r+BJ8j+QCOkBMZLSnn71rQ7DP0BU04y9vquHpFddWIPSFvwVxAvjV1dgEwrCPBqf
88le3oaydM9DDPxLVPgeQFI4GOKe+xid20tTR+fWBoCV8Irll4gS2vq8XcX4YDpMF455M2bnjYkX
W9Ipe69aPNHnh0y2WpzoUWfSSH0l38KcKjHGLczOMaUYt/bKRk+nUOs0EZoCCuAiztVgfB2WeZXp
wJ5wFvly9wSZXB0Ca3n2a4NlCBLKaEGZSDXr+PEQCgwaCDyI7jH272/zOu9v2porIHgIqocGqwXa
X1JbHjlU8hM/nQTvsPP1S2jo6SoMq9BJsdMYbrdZ0UaZUf5RRLB147IUjXUCdpfPTaGa8ohibd5z
HpfpqgjVLA/23A1I3bZOI50yc9ml8BW1TEWkOzoPk2ly5/uGcQzCobdSz8+bj4U1d8QdG9AeYtDJ
7lOtcPeAo+u1NxaNAeI3RG3QmiMBKI8nCkKEdZP5Z7j7Bd1c0wW0PM2wfjZ1T81Zq6A4OIwoPgTd
5NfpJsqlBCZBhpa0PeBHOrRWdtPKya6ue60xAMCrvNVpKEN9PyIFveqd1nkzWaHrrfQsfWkjPr9p
SwetdjPZq5uC24HsISxF9V9PFilCzRbRkzSME+jNKK6NI7zSCjKwq13yr0aIy/Fcr+2SbJAq3/dW
3fCKmYOeEmsGrUznXYCN+8LCRCc3RfCGxQ5KYDin/tFQJu+N6mnqOVeKMEwrwGdcD5xp+VwslvuI
35J61WNf3AcaLV0ylz6aFNuYnI+6X6tHKKbenQSj+xQtdTijOo0UqSpRK8/bhdV8HoEp3/QLr96p
aNz2fKpbAy0QsNMntFk8oA2g5pNpZvkLv4H60MwBQy64ycHFbNe9TEOrjV4j7HI83EEGH+MWNLxD
6m7T+pI1cBgPNvc2B7aKJHx/QK3rSprDa4F3tEVcQ11+BYRqyzhDsPWAzq797Esjewkb4J+41Xb+
2inLfVocF3KcjMrmXdnkaDrNSBoa1/5WFglTU89JFE/8NjQ8ZH9GExQvdGHi2la2aIA5oDvHgYZS
eUSoMOijrnuwv7ZxuiY18sB7ZG4xP5jVvgYXc3paVGnQ4Smm1DRuHbO8kXBpM8k3Vz9Zi5/d9Zjd
yFNfqLGA9ANr4lQzfAUA0rO4NklCVXFghN6aEsiOcklmDeRzOEwWHgteYb3ha+QJuqlBLCm84zxK
OcAKxOm2rW8Zd1R3ugU3SArPsK58SvUONG50zMPk2f2uSojyKFZVI0mb1nN1J1n3CFDCrmoOw+h6
t9jQGA569Xx7tHK3ccmD1fJ83rBLv17YybvXehpavFhcu8iMY9QYMGOx7W7w0kv81quLK+YSORl/
bMcNMQnaq6ctnlCbO/dezSgyaU1l34wDzrJszo6oU2PGhf0CPEIoECFsHVI0hby5Xkc/muC302SH
/a1YYjhfHQsi2vr9sMsHtk1br2mosWc5zAi7L0mTDd6aFuXCoVrQ326O7kh4LfbYqd3yIME5Y67O
vGI2Lw1MZgiednL/ZfCYu7iku+AytPlzQ8fpG19mYNanas4i76iWdfs2Pihep7qWtyi2kOEJz/pK
/e1C1wUDyZNuEEKfT1kuyhS4v1rwXwrdu84Wojk4jCJN6wnI1Xzo93lU2oFDFfh8LygiN6+QDDQd
YK/YEAPKMkE8b5Vi7+zlx6AqnS/eUloIfQMQqjOG2gD2S1BKO9k0GMCZg020cfDDAW8m5prB2RhW
pYWfRY9E34x6ozjMnaycZK7d/kNZjsGS0lXXHzIzXPHGCsppvMwilk9qwDWSWBTtK8v1ey9K+rrD
L8Z1ROan7TLbsYOE/COqdtkcMowwusSVaib2kzEy80J/zIgvA9mfj4tbM+xaRmVBzfVlZxxIHxE5
KuyJ8awyARkhrFXZZ2dxsZbSlclMjFjuPCZiqR+PlB5VBskYm7aYamZgbELM7Ji4pUfGSVCDk5Mn
rGuVyHlD7gjaCke7oK2AX1vkuk90warHvhjUO6VBldjk1lXeY3QjOOb9IVP9tWkvejxCLApn+IEt
J5VfhWt5xvgKM12zwnvvAp19Fh1aT5bLOWNG5wNMmfDcRzczp6PhD88mpYKORzRcWeLJAJ0RCJfK
4ENnQ/RQOy7nz7vNYt6Aam7w7rbaCl7tXqNCzqJ+pT7ZRiMJLZlJDiGn/k/2zmQ5biTd0u9y1400
TI5h0ZsAECNnUqSkDYyURMyTAw4H8PT3i6y63VnqvlVW626ztLTMlJQRjAAc/3DOd2oqJl0N4FQG
wGXRhiGe+bu1Gve2V7PvCUanhNfueBQOCF4aPs4Ucfk+U5NF3BcWRFR/IJMHVODwVVhJ6iXb+WVm
6Rj/hoWj1VFIstIR0MZi2cHBXlNjeShWp1yQ/HlQtI1u6Y2jtsrm2TMcFRwluncjGorA5w+NrNfn
swSSnX9J17SCtyG2sDnI0CLDSvEQIb9qYrHGV5xrN+7NiafaKIugYFS/diw+QRbbfaKtEOX5MGeD
i6NswBO6s7epXyq8M6Zf3a9lddMtVXuesyvaY9lcqaIwbJos0pnttFwOWf9r5IOueAu5hCCmWtFF
BfJpyVEvEDI6arVuEMaXMxY0E7YZNbCyoqnBucOqeaARm6bNuy8tnq+7Jt3qL9UWluEuXzaDcxlk
aH5gBMdSIciNlwUKnbw0HjPtU1+GFZatuii/Mtv0/55n9f/nTv8R0Jz996K0vXxvf/z669Tp+vv/
NnQK/4ALDr8YhS9TIpMW8n/NnMQfJJqjzwIVy2MJ8QLqnr/PnISFJo0hBlHgiLjQsdEw/ZckkiEW
KM5rxghTG7oq79+ZOf02MkERyVwLIaSNKgZ95O/U+2oQqUz7lvMlx0BxXIBsvLqVCM+tZLdRsXg3
o798NP+XedP/8YoQW4HMA/1lnsZH89uQxmzAho6UDQhhgKg5uJi73aa1ZUbdQo+4F3bxr4LxrN9a
adfnKUOwuuCruP7l/yaj6gZYHOSGkLnkbSg2y5kx224E0OvsNhvUwcIKlIk1zOEEkF32VRF25lK4
up+LI+sP3dtzF2WOs7yFk0Of8s8/kd+mC7y7EH0hrT4dOMLz32OinU556ZQ5yBzgNGJ5a+ESxOk2
evfC6gwKsFoHMafEv0xHt64/91/aci4e1CuOaxHhgSQRbN0/tuWFgvOUo7qmvGXtT8UTOIesdjZE
rV2uzFOBb+/avdnyXmVMyC9DocIBucBoWJGEk1cBPlJF/SSsivb6n38sf+ohf3t3gjEoeP+riPFP
xfBfxW/uwkJce/jj+rTDCm4wXnyQLgwTjDQlT++hKfyjwR6vpeuSq3ew8RF/diS0X/Fzxvhd4Rlm
GNhWBq5RYKfxCuGs/5dv889UtP/9RgmxZCgMlNQnfREnBKaHf/wYAch44SL4MEqRilORpTLhpykB
Z9bm0TflT5gAW8IgWb7mmXY/hhae0s6t/eleInW6Qe4vvnmkybATbWeISAv7N2IqK+zpNJXeiQeO
gBZiDDlb7JziakRk9M5gbKUDpj6O0GhV+eGaioHEMjCm7QHEU708umFhfWwpQIYjOXgKZFWvZFsx
DiGuYWeEneM8lmGz2YkjMXbTNnZBiXikyAn2oK+hk97XOJHKhxyB1XLIcE7RzmQsDuOJww3APq46
f3r2JZ5Tvqgl+PANfMAxRZExnlRtTPt5ZcVymOaePV468WBiIeL39Dcl15yxTZ08ScVc4X6d23Q9
bcC7053ZIcbb1fCuwClgG8JxMOnlHZirx1OQcYKKvdxyCRsoBB2rs1VVwoHD/3Hr0TrtZhgC1Ct9
Yz/Kcc3ieqpEE4HmKG6vXFN5S7sPIcEmhhRxyVKz3TMqDzFfhiMVIIRk1ReT+JMOB2yM9ABQWmAU
NHNRLrCZTPMj80RaMOjZ+I0Z3QMIPJQdlELZgNs/w4E7bW1evzBYGuGfaMfY6SpnHaio7mD8dEP9
yhx2DGKaneAnhkOfElE6pAVbalmiJtz8D5PuqYbPxrAMvkm9PDA94JwmOUZcjJk9M/L1HBCpGYwc
aT3yhh+BzPHUlmGY3uKydvfe2gOja7LZcRM0MkE8duEWbUpPc8K0RJ3czci4Bpkx09QvFGBpqfLH
jQion0WnNTvLghnMNrbebmws6xG03CTPaVmxe7dKES4vyp3BvUmny8M9yTSQIsJ2eBDobJBF2lP7
ZnCyzEcIpd5zf6VfnATNVHNN/dOPQeUWUMfQ02EjkWEBqErO3WkQfX8wKmafTh28N40BV8szuup9
m1zD/tF7qdyPZlX+XEshBpboFUeVdNbFSoRqh4Sdp7qsm4csZdp+WjW6rEFN48Ep7PmH6Ozy1pSl
+eJPJhYRVsot72FbpuOkpXM3paI5ZZ4a34RUTuxMIFLrwsJEurgIqsep2wsCAifEovbKFx9kSTbm
lMAoG+Z9iCSAOHU802Xk9pO1x07LDGUEABoj6LR+bEgDit1UpPYbpkHGC1bVaifq5lIeGY4qBQzW
CWAc+L+8KStfEJiFn4MxsACd+POssscaF1yPXwIfoV+cLbmAgqwCP3bp+hOxjf1z6SIEYhjYlm9V
B6eukGyyE43LlmOGrxteLrtoMzGz8GoQHzm/Ns1O3V+VeEbjIT5YR7XX2NUFpMeQslVu/dNQTN0N
aGHP2KHm6i69sDlVOribc4TTB5+pV7ZC7mvl9vt1sIxfHUSq28FftkRZPWi8tkvzs3bX3AEurKpP
VCcY4FMHJNSaG0AfcLNWDwQiBeFhQYgUIx/fnsyqLyKrDNwLako6Smhl+e06GSq81APLEGsmLHWn
poXhnW1CktLFCMXM5Mllmtt9FdKP7nq2/wj8/Cub8EoJsZG17Ec1ZA9BaxWHsqrgARkE8iSzmGy2
VdsU88k4Rx+VaOSqTrwOYQ/fulgL0Bdogrd9KFEdoeyyu70ayuBY5hnDO6Xd4ryqYT3ADxXTTZcB
mMRqvx7KvLP7XWvMY5SjBX7myV9/oOFwbktLzgRCLmn6ODE1zGN2NRJBzWYPTw1LL0nylVKPq+PB
V8Ud613EHAbVhTDWPJnXZXswiAjdCVMXhJOZNWdZDrWKq3j7jmgR/Gvbud4eLMX16ZN1bMoqBSuB
fAePzKlCh1t45IFspKeZW6GJNWTt/cAVy71duXcjQLoo1J5OZtvUcemBH7UrOH3GKKBL1+JhDvQJ
L+FLlwb2TTWv614b08HGXz341g/g80+9Gf4arf6JyVriVfbHmmX3ctN7dyseCqQuJyHH4d4F+5nj
GwjUzlHo8URuPQMUup0sEyB/Qb+51Brt3MA/VU4TDT74BBcnQGJxNzNRD5c9eGZv3/ZheZxXwilD
zHBMBDefiVhR/kp7K09cIxsOXIN+Ardj+iDUZLnMvITP06fzEhnwObqBM7wCKEzNeIJfma/bMu5N
GcCDRZzQFnSVqAgiWYf9BWQVrAR8930kO/uK0K7Uezlse2vBnABfpFKgqmjn9z4quPraq1Vp9m6I
BQhZADPhuS+ybM/5nGenArU9pRbttTimKWqvWx1UIkiu46eXzuRQtcve4hOuINlsg0qf2sHZYhck
mkYDlPUMU6wU1GiLxwkMlriZh3Tb+1OBFI1SQ0ehXGBLO6QI3VW6vCK6Q6XlDUg4yCozYJLIc8wS
JuYwD2MCgn9GDyfF3YCoA1EcQ0uUJ13j5RGojPVKHNu2pxI2CrewIRwrcnOkoIPy8xCS4JXoOZib
tSvrzIYiRx31hXt2uClXc9VXMzapaaxZvBhyYP+wcQDtS8dY22Qes/on4yvn+hn5ySoZAcROvxIB
iOC4fPGp7bFrMltxo9XBqHgItOE+EuGZgsUKq8/eyowveM0LlaAAaU9jnmVZsrkVFAffH5kGVfaX
xXOCrwB6GnUeurBvMbAUDI2nwkFjO8yrPuRmNxzxXrfxgmwyZmAh77umafMjT5P6PjDC5Ruil/6J
mY+8+sqDx5lfvmWn+DYH5Xj2K9e+BQOSvdqrZvqf25P1naGEuIRYl2CI1NZnOTo+qkQ5JrJL1Q8+
WfFtgph04YvjiuHHSyVAStuYIvCD8o1dDYxYb9mcZAXAEa+t/FiAXifA+Eus5wrUvF3JdVf1zRJz
71MF1K7h6KPKaut7XzHhBWoQnpFp+T1iJ95npRmb7SsX67dE7IaFM4cm6izL2WvG+QBwDepp381J
qvvirfSp/LbeC84mexkLQTXgFFYbzrp3DaEoruAT3Myecymycj43KRgeMjb4Gzvtj9Vk+hP03G4q
VafUKbODG2yrSDi7WFBYzoUlXvekyGzfojVz5hOE3SwZjD540GKyXioweZdmsoa71e/XhxVNKTCD
ug33le6Y+lke/aW5nIx1rr7TmubRGOrlMeSpcSDDxUgTv3G3+9xhCmz2pUbm59AR0TMOP1vbTW8a
a7YukriHL9e8xmO5usO5CSfG77rLHgazumTleO9vIDh7Vqk2mOX0nPnGqYX79NVLO/2Oobj7oih2
DnXtgdIvDhRx6Ibzbjy4pI/sWLfXxOaJEbBJgxmCZIE94BZ1uxmNHwtUZDzQar3v6kbsa1CiGGQh
iTF0618cTY/eBU59WNu1j2xGWDtAmNZBr8C4695KwmxSd0D3WzgVTX6x/VpG0xAEO8tZxnv22elJ
eyrnrNXrZR376dzP2nih5LJiCcfkMut8YwfE1833PmCshc+LCQUc2uuaDfUhcPrtovHkxq0SH8hp
G+oQNUDYauakgdhCGqDza3AlVDRU0k1SpG56GYDf7/J8RDGVr/a9wSrpxcrH9vaqVgOQlhV+suQO
1fRqLLtNIU8O/Hy6rL3vRYuxrsfKN0TcG2q9NG47gmypPiFRjj8bHVZxNi/Mx3IbxifcYL0rFBu8
PitrcNwTQ3Ajb8OYmeRNA91wTbt0T+3dXlxEfRzMiMEmtrHfKxB9EWaajHNnHO/8RRjgY5jSbyY5
m7lTQolsqTzSjU599kq+4qI6jG61PaK7tV98l9yOZYCZW+sBm0bfDuGtKkfAJkpuEQB/rgNHlnuT
c/dHSGX4y5c1m4gZ3KKZpjYz3NS4dQOvOqyjG3wJ3ZTeaZpqfTHqXiX5jFdmY12CAhlSVd2S/gn5
483qptiY0vI8Qaafd9rxaK0gm0j2xmZD46KzG7b/yC3UZLKtXbabFNjxXk/ZM98Jc30H81Cap+Ne
hfo1SNGtraSAnJbVfBhda0sc2FG0Me26B/12wMDD7qBgTBkNPZfI7HXg/m2L4wXl4B5IFcdRRRtj
8Wx5KYrCOYIDKdhJaz7MtnV+AD5s9o3STw75CBhm5jB/Mwvjoc6KbW/YwS/PFOxfGI8mAY+WU1gU
h7BXayKH6W6tF33hLKB100bzTL22HSt3YnNr2zxLl+LGVmJdcUu4LMrT0FdJONTrYcbdzr6Nx3vG
7X1k9JXuKY6/NT6r7RCx2FtT+uHtQGDlTuAz3OEyAEGuFedIFX6MYfDMhhgkfwoTqO8tdp8WUQie
vR4NbqBdq13nZoH9/7Ota/2mG5bRuyVbllOgIRSvW/tQgzkFIeNX/nO69j02NL/Bg9CYFDUsD44C
fTya3w0sjsM6tRCKHXuWNckw9zXj9sBTp4D9hMveVk2IbaeZrxCoLwIKn67JHWgRdkFG8WHW7Uc6
dW8EgQQ/waWXF/5gc0/8Jo62dFDi1s1gtO9yPDtfM9W5Z2/u5jt8Vut7ZVjyQVvkX+9SvQ5HU4h3
VlEwSFnm9Lez57nvtWv2Dx60rTMSVvdW2q3z4I6NG5kd7QVOTfORhlKcSeJqD32r+jP6OkDsUFys
UytrdTbaQN9OhVweu7yWd0MR8q+NBjGmDOd5ahaD0YYLCQ5w+UejpyY2jUnJg2h15UOfgh0dVm3l
MPM3w5Pw/JG/0QmMzqATdA3el97fzJ+pAccvVMH6k13ReNAiWPbS7zSw79yqL01KAIAwFPEHNU1Q
EqYVKuarcGqKTVLc2H2Ri8DCAtnSF992tEoA41B0ImF/67baKiIffe6v2RhBs6l0GB7Hvi5fnY1X
ist+Vo8pQvDzIlnJ1lUlf+AQwPFoWahjO90RTCB+GkXdnkEPj5GBbO+Fsv0ZOEtxM5R0tDvYto8a
APkbhqI8gTmujib7jY/KDapffd9zvtkeZZaEyVOb43lutvBmki010lT1L8E8BI+mL9uk5KI5hqVp
xqjEWbD0RMe3arIP3ZoZT7ZuH4mByGNXqEfV2daP69YONXCnb6tZf7NMFuQ8sMzJ3KG86T+QUs7m
gROJDWrVZVNMl8QuGKF6emyU0X9dpICG01XGJfPKCmtCbvU7ZWa3jQU31asJcdiBIfLOTksCA76q
hkEOVay7TwN2H9u0YPQKHTc4Tqtc0yeYwRUxvE6I0H6Ty3Lo7dX75V/DdgeM0Ld91j03Trp0P1D/
uDPqflu01iNYyBnuD2ON+7m6WibRQbO1X6RpnS0loW/6arODRHKwuElmVUv+OjB90tgqevPDCnuP
YI9aq+8hhVe1n+UQHtJJGVyF/mZfyDB3HwkjYbx0VVUyNHJduIeE+tro6HY+q6Li6Eg/Q3U/11TH
bFG94CKGGVOaLas1OIaES0yndmPgctPbGaM0TKgsNa0BPHosLcuIyymgy7J0nQFfDdaCdXmoHjhO
2+p9mHTBmBsSLUkA1+jBrzqnFbrLq7n2PpnAVb3kfczTSv+Klw7pnVG7Kt07DSU3djnZW/euV2Ms
a7DQlPuSquXnbDnNi01DEIqwVk9ISpf0QsxG/Yo2Al5c4Q94y8zGhc9ReQrpRSC2OxPjIjIM0ecJ
4i/3TnGX0Z6XNokBw5IXTbLStd5moErHU8MskWU97NMHaadpC3Fb4fDoWruIDbdtbtq6J4QbwNe1
3ATw2h7aICeuyZizx1yQ9rnjSGA5OebF0oPA7+vPUDFzjeHLeOKLFeJ1O3SYcqk/LGLSk4zomI7S
CfRzMmqtU5jdroNYx1xwylXY/hjDM5isjs4AJnInbZvf324b3+vYhOxPtnFYHuZt5vb2Ms/FmFvY
k32/jCO/HfUoQo2KUd5L2nN57i38dUT/6lHLpNom7PIbsMU58lPJGC+fcdHuWlzWV6KTZ8I8uU5H
StsAUlmO/hZllq/eWHjo41zltXjySIbe1akwhsjBrSd5bnBbPRMREtxSlee3WcYCgtXiQrZiV7B6
ikYuCJPFozn4EbgZXUW+csttZwVVjoVRl0zR57BpUwQgFeEhMKGKPpqowOKwK1CjbqRVIzQKoIie
nLlwGGr0jn4gJIYoCXiOV+8jcU2RV07myLHCMgJEfru8lLnrUyVvHq5Jb155gMxusXinrdUpCQV2
w5mxdP3P3JXshxUN9zfCAvKH0XHan2Dv1KuHR44ZOF4msNgWIo7OZ1kttiXdlW2z6INCs+MehUcA
xymvvSU4Yc9gTgvFC0fHrMV4Mw4AeXPKqgcS0lYRqRnTsUP9/rbay3YXdn7YRP3Qhw4P1E58EeZq
1pEMSXjZUSz772RyhXuDSTlP6aVFlItTasbnBEePgv4q2fqcw5mRvZXjeTqO2qXkZ/5M1AxjmDG8
yXjeHkIh835XBOm67Hnnzvs8h2JCO5YGXPGrwB+9+Fx96PD0WS4b0Petky8o7SAwyio7MGfgkjGJ
vAziifoxO06T2KoLWGNTR12fFUHcOVlTI5BquJXLrXEIcVxMCisDpd6DGFAnXFbQ5xK/hrDrk2EX
rYoA0fo8uFOCLGMSf4kZyK/xLkTjMKoPVoODbaqIK6rXSZxVMTkQqz2qxIRejYtbl9T7sSfA7RXi
WnYWZqOf3SlvHeLhFHcFZp6Uew7q9WkdZ456XfuUFGvKR9kVOEd7WnAP65kHDi5MF9kcN9lUdxBS
Q/se1axpM5CwKK2AFTd1hIGZH0FyV86R1xu0gYgwud7NIMt/LVVpe4lLm3d3pQ84cQ9P7RyMVgcg
FqnQ91EQv7MbtGd1OGWm+pl5bvCOtKP6TtZXvhwwntevNkVnf01uISLSZBawU/BDGa4jUGO6uMz3
yFQ9iP2tv7xZazVCcg4ZrpzIlWtprEeDd+g3doWDrasnsSuzFDuO7WTmHZlS4gNcaXNqpoEbFP44
X11uLWZ+8LUgfayYKbt5xbAxYkJiscjhMen3gBqoXkkCa27YYa5XvKrr3rlYcLNI1Sb40kleHTmp
4SWEg2QA9YbegEY/E7V2Mm0b/3ZrdQ7pd+j7eGJIJMHx3KLsgrxcr2PUIGfskpofR+84uGo/UY09
3COm4szjIaxi5hxLuqfBadobVWp9M7pbQJ/oT/721XOb7sfq+2KMeYzb60XQHy2PY06UBkpPbQ+I
0bYVtUfQDV80YYLQnxt0FEes1cH89OcWa22spsGpjzVrR8KU9dGNOrybgeGiSFnsAKc6z0i2tmGf
PVflbNvH6+GZeNxsPlIlFb5WLh4q+tFgegpRWlmnQGpC2TBD/RpDm/icLqOm6xASnvKZcdFum4Lp
VYiUjCY8u8Aou6pBOkuwCZdvO7j6JsW13e/7sQ0PApwgWQ9M+dvjDPJ2OeQkw0AjbdsbQPhteqmC
sPF+Kn/MVyDr05DdoUDi5hWA3acbc5mhSEwMSuzLWPnldoRYySqR/tmpTyKc0i0eJEEVfEGN/JSd
kZGwQAD3a+8M5nrR6EPTb/bmgdbe2XC5sWlZcnoHi1Jtr2i7qQ4CLAtBIkAr+0nAjGJ4dnE2o9Qj
b6K3JsQmXhfkiEG1A4bBG5n74F3lHmKJUuQnYHC4K2dIJ9UEtpMnxYe75cWGrkzLRj0wlS/Hx2Yo
7C+b2jo/wXCNoNnsxkxE4CuUuFcER1DNZaAEkLZVrWU/XV2Le8lo8M2vq+0HRE84vFtn0f4KcZFF
tr25Alw/GP3xyc+27tivgUCr7bHNmbzgWFEu3Q92AUm+t8weE+jm31DM8Up2b4IaTYX/jP5o+lH9
yQJvw8I/mHk+PLDHrn9ZvZw/RxJficPg9EEfMw9PRYlY5qIJ1riQGebJ2KhwCEcGXiCkPOn65ptL
cRzLPpnsEGZFlW/+98UN029kdoZfDErf2J+4FHzI+TF6S/GrKZrA3YWOb9/CmJxO/tya9znpt/4x
R7tgn3W6WjXGv17GRVdORw4DcaStkgAftrL76POeeLNSaWPZrwSe8Rwa8neH6KejUS9MAAIdXjzH
Xc4C9UbkWUZ4XhGR7bKl8u/ysLcTb52mIFqaLa1idxH4DHEAW4emzrfnvDA8kz1WS3ZiJhlwBfjS
Cd6dind7Gglr8UMUTtiGjdjP0RDt/HxUP7QD1JZ1g2Ox9J7Lm8m1Pbh5jFGQ2VXX/AuwCnI/h0NY
JTBr8vuNeSsg1n5ktSoyVHeuhQ8dg3vaPG+izj/ZZXPYWTMdW96YALUZKffg4ZrcjojRmDDuuZUL
E+6aJjb1zhgPVYHuvVYdXyuy4nIu0tMaAnApg0B9g11PZMag5I29bdnJIluydK0UPwnDrdNKbjpp
HQBQRLLhl39btfUZFG5516v5i38lFhjYxZOVidYN+9P1funzCuQlEV1P3aRF7MtAdTumnmWESk+c
pwWRhOcY6iVf3eB9rXVHbPksHhimcuFvemj3ppBmvIiBa4NoYZuQDnQvIDvqMKO+stNT7YNljNLZ
0Hvf670uDuFe5x+NMxpnFm9RMEskY0ZZyAOSbSz9Bi8Yu4EuvZ2mOyYuUDybS4AHFdPwjo114P+J
qjjafGZsq2n0H1y1okvsESnfEt0XnmiQ61c2DpCU0ZIzZGtz9vRpcPWfAZO/lMBrvi/FzFNMr3kH
ZiXw74qtXL+F4HsTDHZqVzKgfwP2rpnoTlfxfycZWJBlSRqi0gyydrKpL8LgSb62tgf01LSx/hj9
J8LY+SjafkJOikQo+h+5tla+aoK0Nxy84065E/ZzWeC6B8lIzZal3RlPRX0abfD/daDbf2Fd+Udt
DtIOcEAe/QCKBNhdEMX+UdohOS+Bn+ecueXASQ1HTFy2VM0/tLDZt5mNf19qm8ryn2tf/lEk9efL
Xp2ASL9Mi8pN/PaymMkXsa1YqmVr+MGuIRYHZxMzb47UJqA58Ns5+BevaV3hfH+RA/GqV95lYF/J
aaZ5ZU799sOOHvr2mu3zNLvXaWbZmeyhTA6vHQqiSe5htKiXJZ1Y4lrU1IghAtJI8B3TVFcewuN8
9cyPtR7DmQaqMGle/XHp3wQwIePkGUzMyUkIy058sG6mhu6FW342Vb2WLL8hiuLxb6kP1tKafvhh
xwpICZilPJnDtjkK+HyPJWMNhJ315tzNVq++BHS5ZGdNlLWPV/42MiBT9dORnM2ZiM0Sf3pS6dQf
YmsSrOewe1vDR7i6VwWJ0Vecotx0jMqgj75Ak2CDOpSTAfV3rQy2ShoxNpFC20nAHXhaHJJokfC2
qMIWzbMuXwJmsJRWe8eguIyGzHVIdM0MmCXM/9KRGZxnAiDJ4RCcgsKc83gd2/Xk1SY92yIE0w9E
Pv3ZqryBvQn99Vs7YcmMe9EZv5o2KKg1lsX3D2ysim9e3driUJRzMCVuaq0/aoJnzMiQixoABi2j
mZTANC3MTpsXw+WASkL1tnAEMB0zIrN01HCC6t9XdDPEcRFAKuUlJASGN7KRbYiCSCJ4yfwOj07f
h5J+jASrQ0ZAGYwZz3GaBHs+2a/Yf2rGAlYVcnwjm8EnUSt5JifcDPdYcbZTH67mcvjz5vi3ZKYv
/w9Sfq/S0f9ehArYS7U/i7+qUK9/4G8qVMf8IwCASKSXebXgseT7LxWqHf7BWBDwr485jxPH46b/
uwgVZKfDf+OXLRt1G09wfm3s1JT/z/8w3D9cht8Qcm0T0zSDd//fkaEGwW9SRA8Vaogy2cZCwatZ
f0o4/0KcA0DCKMLpX9nqmo/YgghZgadScYiclzFg716759wjG03Tnw36mxMcmm6KHHvZq6lKPPE8
O8/QaHjiV/G0MlyyizVCF73Tsx0FxtO0Pff02KZszl1DJEl60yncSd6SWW9OdnbsJ8t4r0FlE3iI
Gg7CiVKz8dpZP/vZiidgjfaxRZcnxg9jkCD0m4qJtVvHviUHErPMaS8xMebWlPhBGVFWEZoT/AIQ
uGstdutqLKIqcEhzVGlJhgsz5CG7L2G1J+6oTrVb7sJGMC0BLSGBpz0VCP525Fo/wxvbZbM+D7Nx
dnFoGkYYiZnAR6si7KuZCPxTI7Bva3N3SJp2Ofu2VA5H5uIHaZPzOdaHXJiXAeZuOn+f/VmCLBw3
0oCMGA77z65BlzSVt9q97Uw7auXJoZORPJd3JAOAS3PUeZx5/+TelbmIrDZDD0/dUBL+ivNN06cq
JgGmvWKA+TS6PA6aT1IXQMV0h05+AWGV4+PbSAba6S18oo+9Y2Nr7piO54cxvfr41G0lvC/b4nlH
x0I+tdC272F/7Mj23AmkkY7KYbRpqkUvxt3G9tMvX0s97LEp7ZAlHoM16FE29Uh4bB+vBJ06c83s
TF9su++UQ189rxpR7BnftuajDBc8Krc67KAEVU7iUHbInWV/ECLesiIs1LWUHu/oY3CRiFd1XfKR
jRaiP/xbEm8T5ZnAI6O9GKbKqwVwk3Q5GzbNm1dsB/pTMqeveRwuiRqr2IhY2PJDEVxwTNJJhCfy
zYlByMRlcRf2ZEPt3DrgPdYZPQwuhMUCyL8Nl46A36xUv4a05orugEZ5bWJ2/YmOhk2s/LRIX4R8
fHCZWJGXxOa4I43StSgPxbJgZEVGkwa3Xl2Se8ZgtWegk1ZX35Y0DoZPnKrrQ9Uys4NFkpKxDvHU
BkdiRRK+ZfwnPaFkGnQnO0FlxJq+fqse4Tt5uxxT1UL6exCsB6qTxHaL+9QvcbGgZJqtR/CJkRk8
ozZBUantKJMhaqHbwHVOpm4jGYijnQ0DZrIzw42oJEjcKPbt+GPsXkY/yc3XlBbUdpcT0JykI6/u
AQdGe6JwQtuAIIAAvT6wyJ9hmKy+L/TsXgt8uj/ZOeCE1mSs7PVEu0g2cfl6XEz9pBZxIHfy3mVr
J0x2cC4PWKMF6RWYT7p7SwvjbI0dOhURuznyl6JhE7vclbDIAuyLgltpLJfE15/G9laYX222RqBA
hkcSZmKE0+gIlN7bxk27nCbxRCIKw/3GVftJPUIj2ZmsOe3pvLj6GcXYaRsfIfcx3OE5i3buplya
Y5GvSADvbQR7hUc+D+rUYbMA9lcfE+LYXHvEmWKSsYs+kTm3e8kMlmk+1qqHrvrmwcNJswKhdk5B
QcVWfIVhfn28o12xPlqSHYnj3uHiioG1ImL8mPomauFuN1cRMv5uMNys+ewvbNgoh3xkCRZSbx0t
26/U+GwrsgZq8hXE04zcZiKDq0w5Iu5YT4WXzbG+iqLm0m6j2SLOZUV5X49fOk+QNeoTd2YQaMyQ
cyvPsJOiZQDTJNf8HLj6QZKEnXK5NBM7P1b0Pl0mEi6XPJtVzzELrwXwIwfgRq7qwpJ+5qOpHqft
LQzeQ4MUTs0nnJOTZpkJ112IQ5v4CWLWePOIzYGhVSnLufnTl1CwAuNmW57N/JRPB/PKjnCd/gXX
Y5xn8lvvstbODNZy6TXEtvVOdTdwxjNM324CS7ox5sw7CazsjpHr8J/cndly3Ei2ZX+lfwBlgANw
AK8xMjjPKfHFjZSUmAHHPHx9LydVdlOsvpLVa+cLLSmSgUA4fDhn77U3SZMWb1ijby06TJgAm9ug
jF5GnlqcYHcIqIy1zP7asdYgwp5fsEQS91xFzmWcd3Rz6eFQgtpIT6C9rpObEoOrQC1TYWxYeGPp
RZvl160qlxf6dVu7cU6q7K4m9nnab+WBGg2Y+FqPdOWn7DwXg2lI2meN5wx7omIQeMbdPeUcZ7u0
RuBgYwFqJtuNthmK8ktXJ/NfEt7YESF5++RWbLxTFllbWt2PcYrEX47d5WftjP1zlKitkNHmX9rK
HOFLfa58e97FJO3hqvP2I7GPR2yaqA4jgpDq8Yw+9LcSLdaF1bXxSYa2Rrwe0aKiA3lejAHZl37Y
E7GypsDhmYlqCse7tCdBNxlDYoMrGEqkmcRR+txN9GcdFv8omO78IuKJTK6a2XmC80dnyo4zcGim
O+E8R3T9ORDfd6mMj3m70qVBplgQvp7Z3l8wFolDb8SsD3N/Ecf6b49D8yao7erNaXRwDu3RRk4p
sWB1KiLYlYG1YtWwgR+GifMEwvM8H5Eae8kZ2dR/YQDFvIGHuc8pvKe+d6AUuF18eYoCfXJ60ma7
ig84GMqdwZ/C4QVp5aPnIg4rPcTJsOsbhA/V9KX2xV8a11mcoxauq/GUlM0tpP4Dns2/2gBFGkQA
qAMzhS/HDrHpEzAd38w0xQvWfhpFZnnZaBuXoqS7iRvWss7KtMCZ23MzEVzCgyKydB0uEM6Gf5dI
dS8KXXWgk/vqWSsrPCyLmneN37l7Z6CbvSUsCOZlii6uP9LG6O960Iy70uu8mwLh/nqgFENmsg3+
6xHXNSrLLI1fpNeY9iLJAUglEg9Qaid9Tl7sGqjauvgSFiZtgmCnna9BjiFIFbeV8tgQpVl3ZZr7
x5aUxDu0akAZ9ZwMz8hVvOQke0/fKd8lzAyfIYv/MrrpGQkyhE9P1ZFAxBxwWBEHBVMoDk6KxwqF
g7Lq6DzAi0QZa5giUL9dXhI4yXMExNEKLniqO2TDYfDVW6xmE3Vlf+mVsHiYwjr/pUK8FeyIFsV+
jkz3IBtr+FIzGPbj0Pf2LmmUE6Oc0di5W9bX83DsiUAfoIbUdL1PzIn+3hsJYsxXgLqbXgSsovly
LK18vejdOL4TEwtH7yzVFYaOdJN737Bn5sF04bO9eMbWspC2N6GyzvGsIk1xL91ZTQ8WVduvpC52
1zJhQYIH6O6wB1LwReN9V69LeBV1c33HpSijjLkPCjXuysxnlsraZ2i/0SmLipCy9OB1Gy5g/TZM
dG8LJzhp5RdUokJ1y2JsH7qE4ls2u4r9INVc7VrXA4qgtyq1q+ckqOtLf+oljx6mkmEJeb1qxYxR
d3oo8X7tXS9LnuiUTZepbo6Ro3dFBObQKkq0n2SE4oRrzu2KjFDLz5/gav21IE8+RiqmRyQRcWXt
vvMz5wWKK6KJQqR7uijLo7Xm9WspIv859Tq1x0g/nXU2O+UCgdlOwU09iCWUT0EVJQcCyAUYCuVs
mwbpOR8Xe6sltBKE/PFdlJGztAL0vwJiPFzU1DjvvUJ+w1F23lb9X9OYHtLwbm26r0n82JAUuLfV
mF/liT5NWVqzhXOCM+VPJxWr5KZXlEG9aXyk5UdIctuZJKwoucTt9GghT4dN3FxZauIARNlt6/hq
U41p+qOZODRUKTJbNw8uRTM/tFhUyV553xtSZebmaqftLlEQb3F4UkbHr6sz+cUZgudstP1tO+PF
yfxb5ZHQI0fvMsv/Lvgsd0uR3qus62/tjJVYZWmFfccihIPKu2+Jvyrk1jtCELKLnmzVGOgB55Ho
HtcDlrH4YokI+i7c6U76ZBSP/S1Vv+687wZOB1SGYqcSx6jpnpbR+1qbc4vgkIJI/twRNDzSxdpC
b84REM0cQyJcgRAm5hnQEQNFmh5dUDwwmbIpbp0VCQSIkXIe/ANc1GeYk+0V9FNx6vskym4DgMy7
lXH7A981hOlEqVNr0f2iGwAZQC1VerD8ujmxyBK43KpoOvDQd1c5da9rcp2y4zCWGb7aps55Mspo
l87UYuI2GEhiReiGfA7+CH7JkaRBcrb2ZZ+unKPCUlziva8F96Rrv4/TDMKh0LTmSsb3jvin5A02
DHfbTYyisesu+5Gu9VpBaqSSAvzaatVw0DmQ5guJzQ0Fm4+w8otlr/m+scajXJwfma2P7dAQMJzU
YAsc+ZVDcUZ/AG9UTWkKJl50+u/rLf9/Zp0IjzrI/15SearS/sf3//PQv/Y/un8WVt5/7ydUTsp/
IZomCgly/K/xSZSM/8UeJALf5LJDk8Zc+7O0EhgTL3lrhibnCMBiP8sqTvivCP68E0WOCCg7/3dV
FWMg/kdB17yiQ1EXZzFeW5zHhlz3TwclQKWW2kPu/wjp9A6o8LWnyW239cgCgs9I56+e1frdoWqW
DgZML3AE0NlAUP8GfsarrG0t6B2dRwkuh10eoc06Q9RbdFf0CIwGp+ZYrd9IB8jmemdJjphQOYLA
c34EM4bV+yKZg+I1DH0NOaFEPHMdS7rPKIoc4Dggxdi4ljdGPjbxkCFozw0YxS/LSyfAWsruvSyd
5UKUbpX9bXVjze/84yP9f/iRf63wU8Si7oQnWGLR5uOjmvXrPQqcMkX8mFCpQS6eNWd96RXeWeGN
XRucrR1NeObkVBfp34WtUqH+YP59R1/9j3mU16cah/4HW4zLJ8XF/Pr6a+aGHQXi9DtlVILlQLa6
vovYmjJFkx3amajVnupxH3OWszxr1dXtRIRbR8Crt8rJPe9lUlHZqesG18x1xIrJv/3+Hv3ajvAo
/RF3QY3QlZhUzbD89RrRZ1kiaV3ru0QxjMI9XoM4aA5F6MFs2VRtL+VL7tuoCX7/up8+G/O6XoQY
SPi2gOXx+XXR9tZBbeFDjBfGnMTUqYvuC7H1xr3K4jqkNyDR+h6wDK4qITe/f3mCX/75+PDyIJQc
4z7GPm786r++7dgfqUmiQP9uQZ9rKP3BR/VfeZCs/lSvaVBcQ2qsnSs3b5aBeFWMZrj8krTgpvz+
SpgRfr0SIjFgsBPQRoGWRtSnD6CXdGGWvFLfFGut3x5roF9q2Vsc/6LluITtzKfy+5f8zzcfAiXw
JCDFiBOg98nUnASJglePedmTiDVpODu0UUlda6eh8/bsXjz50iII5SjT4diVL7UNJCnaj5jG9fSH
gfDJqc4IxKCOOcM8qAQSwAn89FFE2IEi3YOrTdugJE+wT8wDUc510tW47TIPJh+FmgVv3RwJl6vy
U8KjH0otTfwo2uXqASBU2VYcZuBD39O8qrq3398zM5/+41kOkOcCCrU936EtzNPyaS7BYBC2drPO
b3PbtwwCe8htbpaNrgvbwNy6IxYvkTfmoaG+Yb6kBML+tzfLgbMJHcKWVPxdsIqfLiNsRNcvNH3f
YHdZzOEZsxce6RFf9OJfII1j3iemt81f2fVXzKgtCDnE76FFlHpO44jZ1sz87yywKkUPcUE+iq7L
P0wrzucxBvbAhW2BNE3wCUv5aX2a3YnOfrW6b+SRSIuuUo9KerilaAGbfAvlq+HiLIo1/FsNpgdH
QZivi/Uwaa1OXQQLON6W64r6pUwaIHXUGtCgobj2bau4l2UUU5wUbjQzJQqL+IXq3AZwz1/NUzVR
ePz95+8YXOI/BwC94hBTgCQfCCEpg/XXYcrIrLB6jPol8GufExWkJoBWG6WGKGrJkwgASW3U8jF7
YpHl34b36UQ7xA8nyGh6Vza0yd0/P9De51lcsNsAKAJsQuAJ+I9hAV4cj3hS6xfwT2nb7A3FGf6+
k7jLhdsNC7cjAjq1PtPUXJYAf1qLZWXLhD/J+7hZlXXGSRZASGsNnbyGemA2CDOg94L80sE3H0/d
kT1rzuCBP95jA0F5tBYSdenGLlCSiW3K3ecDqjl48U1CidmJANmf+exwxS986Uw6S0hFq3O7gwwG
89nlMxt9iofvLw9k30K1ENYzzC8Ovo7NladWZfYGvfbL/HXuZNXoQzS2zojwp0ZdRV1RYX0pSjoi
WytW5XwWeyyuXwmbUd7zaI8OgwyiAfuMsSEW1/3D2Pg8hXP3CceCEGGYLT6sil+HBjaiKkY0Xrys
Tkn9C5qkHaDlAg9Xo9QamomJ4vej8fNsJPAjYLBh3YahYeC7v75i19pdMpUuvbJ1MINxGjwz/Yku
yFm85dj48gUECvbizYTAuouvAiYWxunvL8NsZ395KFwYNQINg/ChZOCX/XQdqzsODdFG5TMmrbJ3
KW0OPrbwJmmYjZK8Q8fYqqBOb8cujJmndOLX+OlxT4EADYNgAjDV0ya4KFQo6fG1IK823eTI8b4P
LfiBDcrf+oJBBPWRmp6i0u0p8i552BObcQgVi93FCWJBb5780fPdG8F6r40spXXn8aNB/b9DbT/N
a6hA0J6S2CXMmQAHy6fVKpcqqaamC57GAeBhtPfbFlWDGFczbj02Wd5Z4kwzw3bOI5cvcf++s7Uk
BkSeChSUQj2oGVl3sRVNCrTmLNXCNVNks3a2c2gK1M/pcfUXoDE7BfGPAessYcnTGTh0N/8wesWn
mS1kB4RDGs+0zyfoUE38dTA1LnjIOqsEegssefpgMou4AIp/g3l0359jYaORdg60bMwjzlxpppQW
w2D+ir+HbbwzA1tr8FaiRHgtwLd6Z+lUmPvQLFMtrzHB8FMpRSX+zBKXxH0SS9S6Bx22I/jBhfWC
t/uH8flpl8lbgy7jCYdHBQYS+71f3xqmBgdReb08ufFoZqoe5Mp4T0hGWn/r7TAneHTp62Z9JoLU
rI8lGUZ8IBininjZr6V0ejqVqK+mJ3apLbdjCjKX0eeOK7MJxL2IIYZDQpvZbWDaPEsF2n+x7dmR
8IJpr2z+jzMWoSqIiT1uRd+bDJqtXwwZj0QSiYz/+7g/ZirMX39/Ez49owYmxe4KjRPpiZH9H1td
Z1o96JqN9TiWQc3s8LG9FQkZGVSnSRGMqz9NC5+WI/OSaBvh5rAs2ZJd06+33c5qtpB4hR+7ASH7
a7/0PQOKtZ/742XaQ46nJrhu3UYW7sINh3CIq6Vk0uMuTe1c9LeB7EKVHVTvIRPmFCLG+9aEeL7O
pcWDD82EhernxxY3E/klm7kI8Sng17DNxxHnqHhIQctShy/RkkXjvV2XNVfi5zlrUy57c079/d32
IvfXOZE3bxYBJgmUDuyCPp9s2A52VmzPy2OCZArNdQ+ETm/VZKvsWgqwccuezq4EcxwBHs/oxrdN
Sim0GNzZ32h2O9ZFG5d47FSZoEpoUPgQr5UCHJpg6codbt+6+O5lxdrelzWeldcJFeR04wE4mNcd
IuWI4KeG/WNHZgyutPG6JUMKmRDGw9K5dO3WweNegcgjdAE7jcLeFTbGsVuNLYnfaEpHHoYR4CiY
kdnyM+LHEHcM3oMs+sUjjGt2hmk46mhKHGqwi4r7U58E7My2AUwr0vwQRTELn/BCK7CwHdXKw4jN
zd35pTWvj8CfRPo8eEWMlgLpH20rzqcU+mXcdxGNWYFrJabFcYYFj1Z4TcgNaEioyEdnchJxiK0u
TOy9zuvSe1pwIeTWU1Tb8/w497PbX1mkRFr3rBjB8J3Cv2yfVrjnYAp1XVMovoNBDAZVpVQ3YJFj
HAX6l9fGQ07zsGvCN4QKYfU9EZjh5x1DZWl+RAOaMQBUxdQ52VmvqgZLEOcAv5BHRXFfXqM1tPL8
OEotugJNQ1i5PXd5hpvfelerW48M6ZVark7u6Bf2iHLJq9c6OA2RSpPiknpsDn45G+N+Gi8nwNhp
elBeOQ3+vaqES3Uzg10ZHhgrEkKmHlebZR2eBv1QvJawMpF0Aa/MltMUd1aSHqe0ZLXZ5tHkMcGO
oBL8L7U1SL87MTgmS20nl22Lcz1odl3QFhYX5+hNgdaILxAQzTeJ3in4AgQP1BVKhc5r3tahiWAv
ZpjJYuwaM7XYYAuyJx+C41xlDupk3xvNumj7VsrbiV2fReWVUq206Uv6SeTHN8ukJx3cEj6STcUh
yF1L6FM+LDibb2Tm0nXeNFFkahJB2/tJ/owgQ1nrhecVHXcKSQNT9hWzNl2oC8tVbVBcOmmTOsUt
sWiEpe6njIkgpkvqAFrZMmWZS1pGq7DF3o4xNzc7W+dZa5QyNhilLyIWFa9XZkUUPQ1xSEhmyzmY
O4ulJWUF2ToAUvgjXD9blk3TRGZP7yUd754emFO58pAluPqjDXEgOV/qLumth6pE+882YezjMIC3
0tcMgLViv3HsoxZr+0Z/vNWEpjO3j/Y8/7GWkBE0bYrE4ZAJzcZ8PI72EuH/5RSzuc8VCa3UkqzB
avkorCpH6f+jaTjQNIc2hZQZbKfQWYJmm4aJP5DZVnuopp9RsQ9pxf2yEuQ8ybB6znwVZoG5ZLwS
rV4fJCOLV0CK7jRvyprNAJMtdsfx3F8svkefwdyacXT4UZbYsIGHeQbqjpcFq/z+0bWt6zZvFNwS
vufPMCEech/Jx7v2mALQRgcJbrj9z9EDIS/iTwaZZd6c6pf3mzEwaiBpfuxxIx/vJP/ndn5+5dpp
az38vNXWx4//+yZ//ByVApFfBUKXXIBTWcn4lqeS8E5MjO7Cm27EOvNaMX6d1H7gAB7X0QZwsfmg
6nXE0bHn5D3Q3a7ADb9znRIMbjdROdTcJajSNA+owlJja7eUOZShHcFh5eOOS5/kmm0RxDbq1I87
SDKnxztsPt5TIlLOaFtdV3JyzpYhRPbNqer9o/0YHlLleOj30kv5jb0fFObNz3JJGKexQ/4WGwkv
kXxzqRs7SJ5gFnhDf847BTNj5FxmIK0D3CL238I1f4Vgn47fw6RgCLZdn5hL/7ih1oqWC5dv4dZe
sLdsv8pRsxAPPOtjbFPRsvdTOsBvvoyy2FQ+Okjlb3BHRfPmgEln+HQ+O1befDuy2b3pqGWbPyhG
84XmKO3obVHZ5nEoV99cfzXIOJmehiKGCnCAOs3fTRrXiV1avkvg9BfuRNAO9oGsi/rg+POWRxn8
bns/p27OH2EFwCa7yXRKm/g4Os0q7Sd2bniNdsRRQvXZ2l2seHEfWhNHph55T38C4GAqN3xMyXCC
IWUe54H1le/lyyCzECdWLubl3I1AKtdnvVfbGPuLiJw+tGMdBt6TEzkDP5/0TccXNo1+cV3iAyyu
l3KiiObbZIhAUaeWX1yPea8oCkxtxqs7CSllz4TDzZwC1ELCIhlsEVM5ga1uI5hhAL8VZDfQo7L5
EbT7KsL8jrp3nb/i0s2Yb+KCVigKjo9yctYXCeQJ0lI4735baOG77pkmP0zaR/f9mWnqsOCGdWrK
1UryaUje2hOp1QiQzoiLNG99juKOW+Tqec15R2SVdv5erjZkuC30bHP7nFmbUUO9ygzxj/ppSJY6
v+2Qj8T77dNU8AWjQMPPQ+31+b+0gBLzQnhUjomEksUiyyuXHic/QSfMnGFHf+gYVx9FltXxi1Yd
YL/hpTjFqln5G+tH6U1xLKdq2Piksy9H5eQcfcuSs1O17QsKE/5FmYMRhooMTJoifIxHjKnSlQoz
w3W3MNNkB8565uYRxmNKBWIIc2rxWVHF/Hq7FLzLrxPbM2Vh5OmA419H0GwoUtYDy90VYGf0ence
ZaxF7WGPWktykJP2C1xxNU41bxNQBJIvEJxojLKYTqTIYnwgR1QdZFWaZaME18pda0XrMPg+7mTW
4369dlM7dcfzafVLFdzlKyahh5bNNFWFVTeRfGG+ZXxZk165A5lnm/cA+dVi8ud4aapURcp+lZ11
hLdfv8howV795s2FLK6lbDQ9c0/UXW/9PaVONqs9K5pLAG9XUP+GB408oH2mIjnl/aMdNxl9aIU/
MZnvp4C9TfM9GlO6v187RdSzfWxzGq0Rhqq1y59XbxAQlQdWh5nDvuPU7CkxDEaDMzDKyywSSMnq
xQKXEEx0ptBufryTj8+y0RkF4q3vkzzH23qfbgpgCQy3aInNbMLu3zy8aVean6jeq/cqE+Z7voMS
nzkxXswPKpfqRImKozK9jbRQmkc5Zreortd+cfQ+40E1T2VUmn/5OWTZUzITRT7NHloA7/VwM52i
UGjnpXWDjSNaO7zFNxyja5vsiuq5t6wqEifcQOYpxzFgyoHEoJnitce2rD81q8349mz6D9fULc2V
5yiKeCg+XshvI5Y0kOl82B8ntorAuACTQ6UH7y7/mLBobZu/3ISot0BAAj4y19jKlpidMqbRjb6q
kYP1MKS+5j0DN88YSiluSu5H4s28Bnwic1nD+wMHhZF1ZKP8wTzkWpg2I2DD2YxJFEAiR0IIx6cs
90lW8DQePm4IdWAz6eWhNFssr3Os7CIRboEj8ffHq08Hemo5zA+MYMHkhuHjc1k56ekhUK8WDwm8
D66aeNOZp2GqmWYbbFtcRDFSeEk2Y9qYa//9y5uD6z+KwOblMeUhdogwb/D6nw627TDX1tQFlKo+
psaMGrC5/3R3iuvfv9SnQhNPE7p8MsvgG5MORXHm1zP0FBL8p9hK/nuM2Plc453VyvNuSHE0ozuS
iflQhzTjEyaGETjZ9ufk+Ptr+bWEAKaM8RM6Pm+edjjjXPx6LWp0BeXbLH6I6KpJTN+O2Y93HXlA
+7Vm6/yn+/yfL4jZksKBxDNAcTH6VFfMk9YmpsRW92R8sFCgoYSWESw509zPJ/v3b9AxZbv/+WDN
O6R2C6vbESF6Ou9zIXMuMo8knELe/5wxoGKZov0i4QeQKel14XjItFrbu2Fyl2wHetjM527L1GB1
q8d69Icr+nWkc0WGcxKxeAFrICznc1tsiWxrCohOQIvz/lBN7Ot4xuchV8zraTimfASJNyw8mZHL
4sDWwsJsarH5cZth3Y64ItXBL93aZylnaiGeudENP87zoZxrGPucJ7fTRz9Lf0yzf3gTv5YW2VLS
eo/osmI6Y4PHI/PrwKnsPiEEUUffbHAg/75fQsKzYkdA2hfnBPIOqnILVKQVCIJBJzLHFewxSDiF
EhM8ZZPN6P7DdX30/v/xgVOcCgPGGPUp0wkOP08ktk0jIEiT7tiuwk66vfBn0/4ebE8MNZbhig7q
FnMzxTxCetTK8WTT+zGxBhcsD2g+EEjlmlIDBgQOu/Ztqfw4rs9QUtOEvFYzmLZ52SpBj4PY0qZk
391mwgNfiw9vFUhva1t2JZpYcnIK9H1O7crb6KOBlEt2v+6Nqkqnma/yOBkjNBo4DlKHQ3iGNuCM
nW2Qoga1Ms3j93NFDCx+jTj0j3WMLWHI7CTfn5uPvW3+fjcntNnMFZxFzLozjQKeFaRD+FXXlRi4
3azpcgiu3a4wuwfrYzHVdOP43GxU+Uaz2PUlyIKqa6Mq3UlNPghap59n7IZ5GjDQx8r5vmTTypm4
v2sTmlUjaEZKGWxmcyn2Gk6n9VDmbGPHc5vyeIrfcwbOii5xbkBoPbnssyL3Godz5OlTJm3LnD67
saWwt3xs/KNpgQO1S/KhpM7HkT+grA0ssydse2sNdTzZpFi4yFXELX5lHUz7uIHs3zz6SzSu9SMF
btNCYdNhC3ld9x1V68cUCJaH2zvw6F8fkrZxIC+WDrucvxfOOl147st5Ei+OPy99eE2dRuk72Alk
ouyzqrNsjl42G/R+i+ma5u2+wngnw900ixVwo002BNEo7AUcP9wuONSnS4KgexBy9D+nlOMbAlQa
cWligxO0i356k3aZE8urYMVVQL2Dqmy/VBz10ceHHz2en3u+hgZsLC9DUOrscMFVSzGwbXtf2Km0
mo3JUvVmlvsYGsX79oM0vpwzQhshwdCbsbVlSaByF9dEbswYAQWka0i+j8wadfhAtqxVHMrUj/0N
5M3pwYdhlu2WFB5f6o3uWWq766mENX7G0bm+h7aDKQDO6XWQ9oVNkXJsHxWD+syLfch7PH3JW9bq
4ktsp/VuBnPK4adAj8zpihqGqPyLUNsvdc7jWE1aXsIu17vAS1A3NnATD1kwe/usTocbQsSh37EN
7PchlnpYP0SYfEv08IBZTV+0IGIvoCERBt9R80T5EJ+NpPaY9K/wLtDIIfNUp9/TrsGfm5Bcv3gV
OHpyUs7DVZSHRVW0HSt8rvzpcDEBIFVwmPiTp5ADwFs71wNxJon6jj2+OOazA/uPtEX/kGR2/aA9
isGbgppAh7+7jp+meQ1fQWTBUHeH8nEKUbzaorfPPTsiJrq2LPfSoy50aPuu+tFlgbqjWmWSl3o3
+u7QW2AD7WjnfhRZkh70Ull7B2nzfTd6nHCZCnbdMg/nbtcuJKSXU7hVQaSS8Es6img50fIevnXC
I7GnxmXLvjot8aqMCHV/hL1PFJ+lrBY+Jv3vnefgDJlHN2djXtZQP/B8bckYrF/trNOXc+DhpJGO
GaHv9hTPuNxm9k9XZKmMJ8qt2IJyNxG7kNnvuzPBJQXDFIIdRPRtfYVFOf1oLBPqlTrra9dltaCF
jWg/WteOkZsUUFOQ6LTDTq9TDr90iJt4Yzs6vV6cgImYPTw8C7dwcdbB7YWw07QHoQdigQvYJJQW
n/2JGLZBqWvP4fEZsayh6GxsNLBzOQLnXGp8bqQ/XaNrb78Cz2UTYNNPJVxqyGm6A1ZKYwKurMH1
XmmFYicTRXWsOZluhF32d7NT5cBQwLJt876Pn5pkab60M+j6TTMP81Y5rSapjuujxRdS5OHBm5N1
683hdBuJLingLY3Za1ZqgnBiu3wm8qzZaHyLdxFV65MWbbgdWludewShvXahnC8zCswk11Hh40VV
v1ED7Cho8PGlDC3sYwWm3lewMWDhCCtrgB9mXXMrJwlaXjRSbqN0JbvJqZNbhCGICaakfRJ1pY/j
MDvAckb5SnjP08TB7GltyjU8NhoXCzb6+MfCDTkmfTBgS/Ht5aFvI3TOrdfQIsxj/FOIa08yyvWx
YeNDFGPQRU9R1Udv7qzdR2jM9RusrfXHwADfjUEtruCYuEeblWLXzE3/wIbG2vhTNcK47PKX1a6r
o0s8KFIg6pfXyWJ7rGUzM5KdpSEFCD+XZxAX1BaWS3bM/aF9Qkzkcv2jOHfsyj3AY+6+Gp/XbVQl
7ZmDx/SBfKT1Ah55s58DplxDn0qvK8/uz9vBm26rTrWPbRh639x8ZHIQYCSvPUg2e8R6043j9sMF
CMDplE6zC3N2CKujkqWHe4A4RXKhkOKvqIIvlUraO2h0yVPIWf0rRoaeBN0kPuNhC65Wx+oRzcj0
UETKv6Slij2uL6NiB0kXiKSN+OmwxlZ9C4AzuY2Ba8Hm0IV9aKE0fdX9gDNJgZm8bCNvuEAZk3Mc
LevHmGhT3I5QevZukIdnDk2m7ahX7waUvEspuLW+W0ogerpcfBDe0XYpZ3bPu2Cghhpe5r47Bj1e
xTYverykWl3CeYhvOdYX15a3VM9F377yO0Q09anzDEpt2GVDgAc2ytD7+dpJz6Nai5fBUgNyalwG
V2hLhqdUjGNzTEThetsocYILT9VteIjssorOiSDQkPpBEJFPmJCCGK3otrO1B0sACbC6ri0azBfY
OkD/7qQ99e0lUm46C84M8eFUeU15Q86XdYc/ANyTnNsEHX+k2/sMWX0JE5BwzIsyzQmGsozh4Lgo
8hGPAaan9X4Jq3ZIjmbrYQPPnsHFkl6o6ynOz3MOgcRJOgE7ly0GCzUa5XnWgWZz4scpWGtsT3Yh
L9GHKWc3OWwRL3pOfv2zn3LcMCiYVve+ZOMUV+hYzkz+xrkvZrvKHld3UQI099yQG3UumOzsE6jU
cTmCOsVEkYydPzxEVgwbj/TBIgKXZam4yIGZRPND6iLT2IjEK+5qfBbrceJkk23toBH25RRlcwWY
kMLxFVThddqhyFpJGVzT8wxLwFY6SPrBhJEueFMsloxWl9tf2YDkKQyUuZEFaeGXN33vZfi8FplJ
Ypqroat5HkL6advBWUS595yhSC7xT0AyKSvqiob52FSwrxc6DcGQ5WdVChFoH08+EMqUutwOwOt8
5saeA34vJGqSGkzWOqc8bnEE6cEPyIGdaLfKXvTXFpkVhPdmCntL4OUutR+KRM8OAvzv0Neyndvq
Bf5lrRx3H4+JAIXCFi4B+UczGO3ThClR3i+WVwdszAbISsWWmbTnB2rbSuf0G5NQEwL50rBxfKjY
c7SHPeQEyV6Lufb9K8ca5fBE97BUZ1kTeq/xOL6saxI/xYl+iSON85ljQvkwISbYq1C1R5vFA8jm
IFv6LcF6USyiuG7ddDiMSRttdaNXvTFsD3CZpV8+tFUBd6KVCykyqcf8Ovbltz42EPi6oG8E2O2K
llZob525m5rdymLj3UZ4eh4CFCtAiEZDtBIJAwZkbTp9d2qd3+mm6sJ9FwTxZVdX9cPQdH0MpS4e
1YkyZQxsq5yjU1lnzU5UTYG/QvkPVW4Dou6T+iIHU3gl8tm7EJouWR13dEsjjkU7IdT4Wg3BcFxn
IcDyBizCOxuIXgedStbXCNam/qRb+IxRN9kzzs+YiA3ZYXWJnFIhWkSBN5w6yZvbL1RVH1bVpt8V
jdbmSJDeuGt5KEn+XPIWvA/JFmMqc9B4GfsLLkHds+qkhyGI5HaA+/KMd815odQzH1CJRMfajspD
oIPs1srsdjsCv/9iV+VTkSE9ijm4HQKhsq/1JODw4kmrv7q2as8HAX90o9o5C6G2D9650oI3HduU
VNOZLF5PuDcZx5LzEUbutzxxgxeSAZwvueOCTqdVuPN1U59capTPVHsF2aTROuuNm+EWkgqsHyQ+
UD0MQu+bl5cUfJaqNKv2LLo30CqkKhYSKjiRKxxZTpVfpfWWgLu5p7mx1lSnAoiPW7dgHtlIK838
q0J34i1JEoyiouAaMEQHSbglJ7bZUm9hTCSL9k+lHESw4whvoEAWy/d5qev+L82pLdnm2nXtFxZe
7PqRFU4jUILcUEky6yxtfPFkGtUHZx1xCGME0jc+eT9vwxhqlgdOnod6UMhvauW7l/SK2gu9oGIA
TcCW5nLuBv2Wi34GTEBda8RCXczf+n7hWeGh5Jw2aMpmWHEi/pEW0LivstE9pyoao9FJ55XNPDrF
Hx6aRXUo/y97Z9YbN5Kl0b8y6HcWuEWQBKb7gblIqV2WLct6IWRb5r7v/PVzKBemlVS2cuTnaRQa
5ZKVkQzGeu93z2cFzTm2JBV3WY4j1Ip5pSI2SpkiMlWnTtw3dZJ8s4puWMU1dW8AXEr1qu0t7Y50
ju0gQ+EM58oGKspJz6EK7wXKODfUN2MKWQKFwkdjqpX8ygBspIAFnqVfI5xgiriLDkk7EggG0eyb
EEQmJfQ+GoHSwfsWZ5IZBTdfYyn8HgGscaY24Jw9ZDWFgNd6rvX1mluFB+CAwZtj3lBpEP4py1f1
KDOvJUhM2421MjSeEnSKCrXZij1E3pYMTTyo1KvlMndW3LYHeLvtFKQUe1psuLi8wtQSYKtb5MPm
uM660Uvjc8r5COnAhOACVtwkHTUy0HrRFTvttmqLMnzw/dgEg9YzVYjbU/5h4AfUDWUuG6BPscx2
LUCB9Fdd1kMnNtgWYdqzESXJnTtP1Qn2nxQocxrK0UYw+dFN1BYx78Gk/jVsI6SzBJ2xtK14/OdU
cSgtr4o6ysa1QyWzeBCV0IO739FBpZgj3E3izLE4XfOG4txxqA0hx8c6TvyCeThZP32qGgd5gpB3
Yr6VWu2E39qiD5TABUw9TrOHkxdBfDAqluPmvg0IKNgXDQfK4UqNHHU0oVLVbRmfTKRTeFtseVEe
fTfsNutSav2adszOZ84odNcQpK0OqA2pa+rdGY0o4F1KlJGhcaa2bTnmCF8ga/KZhumX26KwI9Zj
pcnXMbKXS/xasUQF3MWKOWJIUze2eRI2VjqOBWG/jtBdCP62apMZYZwNJvazRY/EwyF2kOX2xcTR
z954SiKpcG9wkC1aVzNLXGmtcTJM8CFVel/YbfJFQc4BUDOn2sk1wVPhZ0Z56U81izllIbcOKuhu
snYwE4X6jQHEpJdkuyYJnz1C1n3mhH53I5BjnhJ4DC9y1QPhoMsW25txTDeFkaIO6hwyj4UCn80Z
esyGOMJZ0DeK0cS5FhPXk6oBUNIMdtFnVIN08c9iUj2wJhVsU1eyj1I9bUwjFadKP3BAUPDbtRpu
iF5UCHFSSZPiaC+1h+/K5MG1djWsV7VPdozv97oPs+xHBRKnAvcFGV/NJgUPDLWKIGxznKjq0xbC
fPfTV2C0KCtO1DruGHHgbykM6vAZxjjbRg2il0628lQzzzfmqNan4CSsb0mXmAQsLU/38xUBRZDu
7miN9VVqSyCFuira5oFcO3l6RJPIulaICMqOA5KmI2QhuHXlc/NOXbPkHH45kOEZwPrHFrQNmZwp
PsyKGqUvan7EXJjylit9pGjRzoQzEzYgrSCU58VYg09lLWKu07JIymjVEjD7PpEhZ2x4zm2rqDnP
ORVbqRXDzcjLXsM1tJ1NRDL/GSInh4I4KvwLhWW4fuRy2Qe3VpRW86nL0MNTTjDyrML3MPzOEmmM
J0ZnRp/y3vAu0eX5P/0KSouLG/KAPsrDJyeeQcpuEar9F3sQ7U1fJQGPQN0U6UgrzVlNAQcilhUO
zkGhZlHQnPc7jaBFuO4RY3ztDZPCNRHX5mlmRvjJ9pW4Kz0/3zZ6pj7IqtbgXCF8CzBXQBJeT6NL
wc14RREfVGm9rTuqiJIMRbYTgu3d+bJCDoXVLfpD3+sx/6VIfM7FcxteFZk16ltSEiT2wCaFNWYT
RsfSC/CLKExTWOjZsFwqORRkY31ptEV74esazDZV+IUFSTspPveD1SBzbTKekvSz9WhWgY1TGwfw
61KZT7y1bcI15UwNulPGnoP+IS5DCM7YySD1IVxyM6VEACDrFIXc4CwcjWsDd4fNBH2LCIVAv4VO
IS3WnVH86iGubrDRHfB5E+M3i9WiOx+arKLsuuzsT7WoGuBvihAlF4KQKFCq55dG4unnFM7HFroU
bwTVgb/wuQJeHtJbGJ8NSlHfIA6LVoiO9CfKMNpsk9WWA/ZC1LgiWHhhjeu2H6PZ0M8Gr9QGoZ2w
/lZGch5p+ii2jezFveKBsb8icgW+H+UAdb5JkWrfQocUuws5orrKkTSokFcADMN20pHRlzjhpZtU
i4LPsRiqfsW+yamO8/k6MKrSnvtNXvdGTxja0HPvyk5S46EkrQ/3oE2+GXWaP1QNLpNBmBF7RMKH
MsfvGPJJ9c1XevgIcY27msLJ47IC+7Sqibs8Zn6r7CpgcLPVYWxdNzgvnDWipLigssCbVERHFE+1
74kYYyjlZ778Xui49AymWn/qqlHfxXXe6LAq7X4+rakpWo2MEI9Vw7uqsSKR2PUoHJzS0BlOMqF3
ySfKM8N1RXBrXTHUzVVpiHbD8UU7z8Y8QIzWaw8BKOkHx2uwY6xbwMCTAOtiJ94vdKwqGH+z+WJz
3D/RoMd9z5E8P6j8CnCGgY5DY/5AkYd9OZBVPim6hllnt08oYpubolVHIDlNrmrMg+nG8RU4npVm
pifsB5Rtt3ZtrG0LNQS/fdGXevUVLydtbQ9cVGASYS04BFp+r9iJeRcFhpmuTKL6u6LINAFwp09i
w/gxtkT/waIXxIOq72xQMcbVJF0pm3ngRptjsFSZdW6K6yYKSlb52rZnMUxVUnBLVnoYo7Qk10CG
C8jPiHZjPOl1igP0tZGrQxPs1BZ/vmmHcnhsvnjh0IsfAlRFfBrldtqYK8+s1EYBUCvMvmLxipFP
WGlKQj5ytFCqa5Re2sSx0VbHcFUByleHXTsORDFdaBxii4N2bz/KLGtYVErczIeEdUwEKm41XUZi
fK2MEguqssSGrUP/yjEeGc9I8S2TBt20CUmvC4r8WS2V0arXZEFRhm3qooeNiigkBAnSrAsfvrm+
YgyWpEF8yvXV8rYz7IYrTGgMsqruc7v3umhN5s/m3keNSjhEV1GU122+rnuJK/FGLYy2Lr/jy9NB
3edTCsBpfW5yJHOnImBlOPWoy4OwRMR6fhLsC1QHpJg/dFb5tVX8CQPKEEsPfob42pLDudLUXJjP
o7H2Erx6AE9a3fb99Nx+6pOsIan9GVI5l2hC/ZkruV/XNhMqsxsVWfoztIa5aKX7LV4wRFaRAa2t
wGzRGnXqoKCsh+bb10e+wH76ef4CZICpynRIeaMvXlonh2Kk6AWPop/x7y+Q/pYUpPFMSDlRcvJi
R9K9+y1yNpqz3YYqDCE1TcMDev+RuVCVjT4o3VUAyJGhPr1IxopaZO3tqNitefF+Fx9qT6ikvOf/
SSkXZSzWMBQE89T26u9k0eAHXCnVHA1KTron9D9UhCBUiqM02+b5eJ8qGLfFKzWIeOF/G0ZXvwU8
yAnnvLUVJygIsrqcZ/f7D7iv1BC8O5XKD7QKVO6b1H4sKj84zw94S4r41MqUKhYrJrllPMoKacEx
scLbpnh1jBN8u9FEv7FaTj09HVtf+qe/RVudQEdOxl0v57v6y1P9Px/z81g8//MfP3KkV9X46dnn
evSaymAhLPjPMIdNFTbVMyPyGXpqM+5+/vMf8y/8pjiYxl+aDsLB0anMkFyQEdr0z3Xzz38Y8i9U
jwYrIZLLmaTAGPkb4gCsQdUcwomqDggT8i+/RE5/xmNq+l9U/2pUgKLQYUvVPgLH3B86CGlsZvtc
i41tOmIZmBB7K10owOEECuhwqt30be8DtY8HfDVf9cbNb1XDf2VtesM+29T//Me8ePxb68DHOnL+
h3YQk1A3uJjsLCm53vR4KtpxUj40TjIwK/IOQlsbkDPEXnH9foP7q8tLg5SVC5MFfEYviPmxXxE/
h8kqU2uCGTsQ9nCJyBaYLfbNWZzJ6EhTb3rQkQY1NjwegVFW6kVT49gg01Ry4XIvzx6h7xbc3Yrg
8/sPtEA5vDwR5WOUd2p0oW681NC9eiJNjn6gQaahqtApbjLLI4+m90p1pysk1wK0t89ek3YBF2jd
2A54uGwTrc4eakNaW6wdksf3v9CBHmbssmNAlmD0mIuBUxthnzst3ycyOT26ujUHSBEOPPmtHh0p
aTrYljABnVDzCFhp0RYIfywgoh45KMSLaxKz7efC4k4NJUHRjizbL4qgxVg1kX5RkcgKbovlRtiH
1TiiUYU/CZH4TKsc77MUPl5NuZJfiq4j0TWJ8ixQIVX3XFdArap47IQzd61TIrlK1Y4bGrad3TlX
MYwq0Xefv9/5B8ac1OZjAUEwR2dP2x/eIy8aXgKMzJKQ9MYzfDKyet6uP96KpBdITXK1NtVZIPhq
yKlZiL2qHUvXKiHZutZkQgiT0bGTx/xlFx3OCGI1m6kCFAkuFofQSSvglkC3kCPg8Dy1/i6yNf1H
PkbVjryMYgO+NR3Ie7p+VIb1tm1bJfuOPHkeW9o88l49om4WfdTgjkQchuJ1NyLfdeqQ5ba2neVp
1yLyudr5nQ4OXtpoEXyHOE0mLY38O+iK507U+cd7nVFnoZSh7y2W//2v5NtZOUvBWSsRZN/GRTys
i9pOj6wnB1ZkW9gWcRKQoshN5hH26sEpyujnkh3WfbTap306aTo2asRVMFZC4cE5w/vx4dHEeIUP
oPFw2DksWvTKROWaRlLcryqAsCh6VhRLiz/oPSxoEBpBVkESxS78+rlAyWkWhpVYYSAi2hQTeQNS
NfaR4/n8XRdD1gaS46Dqmzc2ezEzprTTNRyiuZnURXeDsUK4oXyxvH6/xw4se7QiOZFzGbAgpuw/
C+p1jRgFOwsHC/NEC3pBeF7JsTNQrI8/kMMk4MCtc2p9s+hZmVZIpUnxarcwKUHg7M1GJ/mRtXXu
lkW3OarB0YUBhyXYctlShypNGxVnorSWgIHV3lqFmMMYnlxDTbmjEA6srGHfUFJ/ZME80JWORnCV
PcSiHHu5lNmiQplehMI1e+pdwT+k23bqJClnKBPvv7V5M1o+pC5UYB1IaGc57/5bs9LYwgpQM2eL
A5zqJfEF0P2BCohNyfSzEhjGkW49MBqh1nC3sTjxsCssFlDh5HbTJI3pGiOM8rFO6zW0Su3Icx3q
Qrh1tgD2wFVxec7RZYpZfG+ZmJQiq6O+GscNrIqu+rY1jkziQ+NEqCxKVM+rNkHO/S70UTF2Eptt
d6AKbuf4Nka1atvDcNS1i4him5WuxMnnavK7rVqY6pHmDz2pYN9DfQyhiXvxfvN53pgZuXzWkHQ2
U1TM5JLijeYy0TA+//hgEcKxuXSbksP8vEy/WoazHmciR3S8uqq/Hrzs0xhiwQ1I9pf0ogtsVeMj
Db4dKxalUOwuM3NrvgjvN0hSS0e5nZtu76XIjmLCryHJ0s37j3WoFRtQ0Xw+oV7BMvZbGWIKv/FW
NDHaKWZGfKPjLu1ZHwohzEdii0/HvEiyDs8C+v1WBBFnLOkKwPR5Ke/Ikjs/SCI0PxNvmo5cYMT8
WfuzGg8BFY4BMk8oWdZiTOjc2nlUbjCcDS3V9UK7aEmfGROGZ1onrp0eadoqIAsN3lHAk9gI/hWy
JQhkymLNLnycPD7FlU6OLUhPdkFZIRVpfuHakUzboYf8uoo0vM9cw0jTb3Ef+KGrUu7ebXOnCi9H
yzHitd6gKKQAUaHkKSCiu0KYi0ABSgoJGwCR4rM3NmbsxlkLRxspS5psKYDD/E1qzS+DTZE0eBZ9
JXZHURgyvhaTNHoY8KuWmZ+DTHCkJ5OZ1VufL/wtUKaWerQsFBcOFUc8IvKHM8+yg5i4KWWg1CrV
ZBtj3xQ4whkCoys1Ich79uERpWkwJPAz4aCoi3nOvpooyRChlfdVVD+10C/Ttni0R83bvd/I24nP
yUSy6mB6arF8L7b1uMAz3dIENlhdPJ5Hhp6d2oUT4BeX1McG1NvxpBlcnWZm0jwVF+MpKkO1ykVo
UkSYIs2V+LPAbhI+efaRurf3n+vA5dHS2Po4yjPpuT0udogs0QPM9rhAZehLflDKjyNAnBTODUrQ
HiorxBeSh07qrTRSlB16UH02L54Dv8SPb0sM4o509cvJejGh6ElKXQRbpCGWgYe2ALpARBzeRKMn
Z00h0ax5RihOlcgBzK5miX1ZCkYb5cGRZa8ooB+u6g4WkUu5c4PXbUgxsDsYGfcwxCPebTkQMj+y
XL7dzHnfmBXhboKJCaGa/WGHZDmvs4ETC0Z1+vcardU6LhTxi0u//tyDrbvyA9wT3n9dh4Yhh39u
I4bFhu4s3tbsfwYAmqxJkSNNSaOWUjo11E6nJlaO1Hgder65wGe26MVuRV+OeC2KuF/NJhgBF1nV
nuScybytwvx5FNGV1efTkR499HA2llcG6UVm8nIhNTzUY5E/h0vavjytC6HfJ/xHKsMxvT4y7g+1
RbjJYdCzj1M4tf/2MgzFOITVHNMxc9ppvSJXojeKC6Wc2j9piqHsGA7BOebaflM2u90EZon53Gj9
Kf7cjI6Em1uDLPnjo2Mei6bg/6BHLna9fqJYd+y4R5H9N7Z4qiGwJqAfYeTrVPGRxg5s5PBieShL
WOq8NO4/VmAZjsg8FqTeKuLLcTCnLRdm+f39RzrQCrAa7lMOCQ/LWF50ND/VOq1meaIoOL2OqzgH
HV8jef6DZngO6ghUpN3OPBle7SGO2ke10jMcBsIauyzQjQsZDurpx1vhVMKhBPqqpmqL8z8LGREw
1WBKNXV3Cy9yXPtgSo5M3HnhWSyfVEPpJqZGXEGJCe4/C7TQXDSJQmY1MNgUzfSXp7U3WmhdYN15
jFV6YB6xCpEcIlDN7mEt5lEEtcEbwAm4bDDGg5Zbsxg66E+qQP94ZItQKpd3lZsGNYcvVMdX7whd
tC2RQAnXUn37op4Ge2sH9bH83oHeMzRuS2SeMGBmJi16r9b8nFpmYizI1UBTVu1uSAfzrmzsdOUb
1FO9PyYW1Z0vR1UiaBIttTo/n7rYRwantkZ6izhTkXnhyspi/avQzOZMISB9OxXa9DOMJ+0OO5Mc
FK3fdqc93+/k/a9x6LHRtRBKoMKUfNFiaE4GdurQ44RbhsV0WkbYP0A40e/Bm0er0Wv6I1PhUHus
HKqtMx0MbXnsSJkjHl4Ys+Onmu0qW5dbeE3Bl2byJpcFW7l9//kOjFMyIiqZU5C+uiYXi3DVDQTD
X+LECuApu3W0tdb5qN4s+fAHLRE9AzgiLUFQen8AhZGp4gQPLYs0sb7qhUYtY9Rl50nb9R8OXVDb
Rz6YIlZgoqzD+035Dkpj32ROl6qJTXlm3SvwMi+BGRzL0syvf7GmsHGBBye3xDF7udiLABiYPrsf
VHoX37Ar3NmWMq4TpEOdG1gyXXdqJU/7jvPZ+915YAOY891EYInyW8S0958Rn6A+Jrki3A7Lwy/0
gYcsOJiODI8DwxHZBFsW0RLupPaiJwlpOLYCbN21LdQEtjI9WIjg8RAInoGQfHyBJn7BYkkAweao
v7hol8bExUxnzZR+hEy/cdQV7CgfPJXao9OX6ZFhcqgLybTMmURSXqTz9rswmSYk0JSTunFVDp9m
S5KTvg2OzehDrVhsXmDnKfGn4mG/FQ5bSaFnjPtkCr4gfmphWx29GxxsRKf0nmQaBejq4oSTepgx
lx730DwJxktJhcVVpWra5v0xd2ixIOpPdJWnsd7sNFlulJpS2ohhuM2emKE0z4bSjNa5Fh0rpT/4
QCyCiJQtMrqzDeLrg0dgNpKzGQf6qcBuNvYH5wJggjgSLp4nyXL6coontkM2jhjrYpeuKoANU8sI
GMIcnWQlfFxZrHzbGdMECISaSSxpLqhQYBDm8miE5EDrnN44HrBvsX4sntEPNQr8VGQ9XRqr9+j7
/aewdfTrjFL/D18h0Dm8yDhY6pFQLlYLNWr9cKwFx8XOHle1EnbAONrkZDBwuXp/kLxdEmmK9DsY
xZnSvjzWIzMLphCAF1zODlwxqO1s1ZaleAoVBJZQrwmWo6KcU4bbD7fMvYUDMQsIg/SFBv3qIARe
Z5IKmjeXgnHvJOYSfBfnwv7CHRSbxiA3QvBZFobPo04W5/22304NLoQcwEjTkEUnR7Q/XlEKIq3j
dgE6Cef6+WJ22sSRv4OYPx1p6u3UcKCMgH3lRoiPhLaY6x5Qc5GbhLQspbVu4owSHK/pPr6/cLkg
5USmVGPOL5ctgqxFNCQ8kDn62LuNAlsYanrW73fbgWfBSYBUKYcC5vpLFObVK7NzcJvsCFTeJphf
SepSXaNJ1Q+vW84MsyCKyzFn3sb2X46QeWpohW24XjqpGwNZu+uMlb+q0bPv3n+geUPcX1FoSjeJ
qqNjIiCxWFHGQO8p0ibioqd1+NlvW/vTGDTtExgu9ZY1OthQv6Z9eCOjUZKSbGYkalic95/P8y1s
QauBIKfv+Y/4/IaYFCn+9/cf7cC74piBJAUuGGyZJSNVoy4jtJDMuibX6C2KbXNNUugY/vdwKyzJ
XJ+48y1bgTIYK1FDK1UWYfyqFUgY0mQ6Mu4OTFcWqPlqNmdWyc3s91hN9wRxo+N70nfThrDltDIc
G8N32+iPLL0HwnashlwELY40nLCdxdrbkzUbRwJl1HTliMjxY8g2ihW3SNs5WO4GdoBvYW/KDQQm
jNd7Pf3JVdUBoTmY1UmiBMlGVqL/FOFTt0ZqbX44Tjyv1pidIAZg5bQXx6BK5qM5cF52jb5NT6mh
VPkm4bFV6+1JklaYDwR8SJfSmfs97leeFzoY7lI87suvAIuys7ieEPUnapCu2CDDI6/4wEAySWbD
Bpo7n6jxfoOj3Th+UfKKC1+ql31iTNsAov2RhMqhVjgMzQEFbm0oJfdb0fEIayckwrjfpsYXvsZD
67XHZt6BYPS8EAtnVtkQw9IWx/CBITOKZs5i5IV5CeRW7uSUFXd11eAiCc8g+5rGMTVmaZZfxqqf
/KQKpsVsrsOsT1hBemSVOzB9iDTMSjFiT4R4F0NmxCg2NtkJXZ/L5ScTR62THMbondlM+pFN/UBT
bD7E7ublAOOmxWs0ZwJnpaPtiNIGC86oTi4kjvbbnkrSIxPhUFOEoZCizBwvdoz9d2nkFq6zcwoO
zGL53ZZZfTJGXgklNQmjI5v4gekA5pzsGOaXiKXl/PNXGx84QHikqOaBAXgVXCBk4IFi4W7WSWVb
j+GxBO2BcUrOlEAra958LVy8McfkBmJrqUlU3hMzayU8lep4zFtg2YP0meDCPSPEUfhxP91/KspY
ysaiXsEdWxJBZUPVB7bR4ecI4tEHp7ehauCpZjUOZQTQfRYPJEfSfnWckPAma7dSYjXaDHVTHHlN
Lz7nr/fzuRlCwSrHLI2Ms7VYvJFuUgxLpRgyTN8VqcBYI3IN3HSnwYDhYW0oe1kBt5uBHNrWMb0v
s4Pn5FdranWO7CRve5fvwhZPVB6cHvY7+72rJyPgaIvkrciSfEV1PdX6XWOf5A607Y/t9bNGjv4l
ioIqA8+h5YuUWROnIYoMOy2iM5h19XmtJ8dS+ctBObdCroFE60uG3Vw8kJEkJRgigwlXywEe01h/
Lc3s4cOPwpAEAAgwmcm97DVcy4KirVXTTR0rgzVFgacpKID6YCvz+GB4UE9IlJTG9t+NLPomG3o6
LDbskprRYDwXmRMfa8VcrhuEBGEqs9HoqC244sxd+mrd0OsO4rRBQZZE7PwjR9H4iEUALiYyt1KK
PK3iV1M4w5e48JwnqqzKJyyDI/JifdSG+BZElF57Wkrhb5lb4w0LnihP1T6xcPwdVOtznGLYvpJZ
YUFZho++86e8AOgeFs0NluvWsApr8kE7zsDZBS7vlAFKkEI/xiRWpk3oj8pp1uWGtlam0WhXGVOl
Jjim6vVmoCKxXVd6X14Eoi8Lt5RB882oPM55aTK0/mnRdwVFIoBVTpOqVp7q1klA2mMAacKxkqHY
ZmoCZ8XFcWT0T21PUeG9cSjFZNdp46uE+s37ztTydtWIXFwHTNx6m8RZpG9xmgHHoKnjVO1UMyk9
d8jT9GvetMEdwIhiXDlyCi9BkhufVbvRnopen3kUSTkA3E20ND0ZOLp4G1sMDY7pMn7s7aYccAge
TG0LAkhzLsuI8vjTINTzaBfFQaKvKk52/olnR2axhYLpKPjG6hNcIK3I0jUuvxnWOlDVuxMduZX/
Za6gAjwmCwgpvtMl5+lAIh/IeQjs3ivbPHILBeTICgRs/1SohXYPCLrsVjEu3CXulZnz2RQ4Qu8w
4pp+BNgXcYB2hhdkhlbdCgoHb8wOWhcU4SF94NgChaCPKohrYwVw0G3iAuS4CCvK4Hw7KS91xTDv
QQlRzwq/Pr5X+XfGedPJ01qJdUgC1K6226mJumrdOR7Lf4SqOVk36RRzMJiQYbtZ3ve1G6pFCUi4
1OV3TH/1+84LK2iubcbfABs0jJyRRfkz86sAf1ddTPEqNRTjM9Xp6rDRQYR8tWD2eKeWVgSfrK61
bwovNnbR2Dq7EN7T2Wx6tjKQzbm48hmPo+LJe0L4wGuQoOIVrhhND1R2MiJSQGHZlysj6pQctoWW
Dic1kY2f6mDF4bpI+4HBbtuhwiJYKd/Z2+KHWKUmexW1ZdJC2HWyYeVgnPSpEt1UrEvYbYVbW4AD
z4ieUSQptTk8xu0XFPPod9Z9V+eR5k78/o+uG5L0ZPLs4SIDGFe7ZeNEpwmWesAQIHrxuqlxdqhz
L4efzZBY33vAM+zdAwiLrQEX+utAsAH6Hb4MNxKhjQ0CIa8MFzS6jYk21bOm4o5R0QYb0hXQhOww
Ha7RUcinoAoxDu6dTJRbCBBNs8kbicLBLEFkXkQ69azXoq4M47NItClYSXv0mQxl0vgrCnpTY51I
h1pIRWJscYtOov4GbNHG6EHTQh09jui8b5FRq+llOAV9B9ygwpocqGMBpwuDoFVWhuPXpMYJABJ+
nEf2Yzkp01ZzcFO5yGSKQ3CB8jAjW1d336pgCnIGx5iwPjRZp61iUQS1C6igemjVofvkU7I4uA59
scuMyA4R9eGvcFaIVp/WDexT4DVFYoJoh3bDKE+SgcMXxR7wiCo/tF0d30REFFPndReUBqbaKTS9
7CIvqxRKQhPx8qbEBFMt1TvW//qxAOlEMaVRilP0fcUsXyqKb0VHhePWgOPsbEClUZ5v9FUMmA3n
gOsIaLSg/q4GLoF0lB8KCjvugzD2bwDTw4UbG33CQpgUdULc2wYnQMmpwBc43/om1p1aaPo3sVcK
3Q1TNQeePST0ia9iIOKOXA8w8PYCeMwwqXLM2Jyh9DaNHxrXTVrqMKrhh+dAmPVMp2xxdPp1g9jX
P02tOhn9zdBAYdkRF00AuUxO1n8eK6+79bU2pugkqGzzvjS70XYj0WiPHmYqj1XLUnDWamIwnqTM
uArvOjiF/UlhO97lyPztVyCi9W+K1nWgI/QQa20Un7HY1KOIb4inMTZLgwK2bSwUSWdrNvSA0knq
29AKIgiDdtzaJ3rN7cYt8XeIN70WjVeVA3NsLTqOo7MLfDlsYEuYV0roFZ/DyVIB5iGiEWcyaLtn
JFxTuQLK3d/F44Ba42ubJWWwK5vK/EIFaFFU8qxVjfTXCKRodL1ATGdx3PXgMp2Z4jQnmgBE6jYc
jpb7fIbbr8J91qGqOFx1hhafGQHytFWZ6fZONIqqrTO1VB8xeinNNXxx+7sSoNzn+YbkucA1s6Ei
fNCHbU2wG0/71ETZG+bd+KQ4efAlEXmTur1Bde7GZ0IRC0+SECOPaSYxNWkCnALpsfVpCsmaW61m
+Gsk+d6ZoahQ7kqVin7A1dGI4ZWUxfewb4Eb2mhxALabJXePKW3DXdjAC9gaZVoTnAVORWjWmUD6
DYoDca8f4NuVfRzeNlrYTxu2sIqadHsUpx1IzjtbjVMKYUc5ABkl/yTWGg4w2sZkybsthlDLV3B0
CnPFoUBh7jvW1K1gRSvn8VB0iltMZZucwvV3bievG8yVGpflVZsM1VXbgIgEvjJ5G8ivsFDKvJZ4
YsMAAKLBBv9DM4LAW5lE8burcUDld1kPce5dT54GmBETH8/6ZeK5qGzbobDVaw1ZbLSpKTExH+Go
N8kJw9pqrtUW7A/EIkbppS6DCLzpJCFKhWbN2hdKoBnbIMQe6aEGlDRuzFZpyxMY/2iqwnoS0aWS
6KP2yXF6oZ8osRfoO648ebsLJthcWy0Ie7HF0tvvV4qT9E9V0fTt9Ri1xqdi8jxvdIc0MO3TPBlw
sPaAdrMvEeTOvrVhZ/x6/6j65hqBZQrYZATwCDtmPdn+EdKI45rlfKSOAZOvTaCnYhWbfnxtyd6/
eb+p+Xa0d3uam4K5zaUF4T+Zh/2mFENDN4ILiWuhMmVfknItK4OxbjbOsK2k156FQDR2NRyhTQ06
Z/N++wcfFdECAb5ZCLnUEPSxGsSAc7jGhJOzLRthfCk9Y1jbSVUeSXu8ucvwqGTjudJLdloOtPuP
GsQZBp02suTcIwGsaCaQt6IZPhii4PhvE20CYOuQXkHstt+KItXMs3p2Lr3OMYS3OH21rUnpeaMe
M8888O7Qc87xAmRMZBsW0ZBJxWqimZDvJrGJy0ZqII4VYTi6diCNKxaycBtRj34J87E4w/TI/vH+
uzvUoS/JHCQPOgGgRftlpFgZRzgk5bZXnoyjV2x6QRr1/VYOjRDKXohaUDqEBGlxvy/adOIm1Ztg
/PJiYw5KvTEtDhYj6JUPjxCC8yQzyEAgpXpzRawas42rzEbaETrRZiIrcClrOK3vP9Dbbptboa6B
nY3o0pLerVnQu0DdMEJCdNV6Zw+Ai6PmSLe9jYtoc0kIYnj+oQR2Lt19fQ/Fngj1gU8zSo2LGfdv
axOJtFuhgC6UdVUX9tVQDy0njW64AkesYDgWxzBAEZvs7LrrCDT7IelVJzuSDJmnwP6aQyaf+nHy
xqgyCCTvfzM4O7UJ8M10gR2pYPyEslXZgLetxxHdpkatcWUbHBOCHOp22DSE1lBBI8lY3P89Z2xz
ttR5pdOyFRATDvFYVR9Zzw62Qs0dKTly/XKZyBritm9YOU23zVJ7W6f9V1UdjiUs3oYYqE0lMEMN
NVVHPM5+B7KhhbYv2R/Q7zuAirX2IctrvGHq2LrNU234/VAfqo+/DH9UeZ3/av57/rUfeYFBpR80
//rvvT9dF88Z8Nnn5+byqVj+zb1frP/18mP/OV8/NU97f9i81Jvfts9zzXrdJr8b+ftv/l9/+HfV
+pEKeKwbX03e+Zv8/XtXTymV8zdPcVg3T3tF8y+/8rsI3rL+QmdM0GoOR7OjzHqY30XwUv0LnQd3
ByTIaE3Rgf5vEbxh/aXOcS7USOi655TB/xbB68Zf6FB0ElDs/fycH730L49+83sC0Wv097///Lo+
fX8ogmSjUNwCgrWYXlo0BTG5B7nJVd3GTClgoE/J9lU//N3Y/+XD56H5KrolZdJSR8eHU2F5j5D3
i04G7M8+ejGqm9ww48hJBSfTrHUB7SkgCCf5h58+99arLx57HI7zNpcbWw7XhemcG+FR3Mh/6vFF
imkckZgGsyav7ZTHdMAuRHU+Rt7499tcnlqQ98agpsUm1827ZMCHvG//8F0udgjfVEqTSg3uKJD3
VnHvAXSDH3pkI/pPnbI4HRhdrfSmzkjxiiZZ+Va+Q30h1380VszFocAohDV2QC435DL8FbUfv0qQ
YUei+f/hmy93Cu4IfRsjQ974NfVME86a6zZT/qzTzcXs5DzYlhC9zI3T5spt16j2zkzhRP5Zr79E
p18N89oPJAeKVmxAJX/zut6VhfHlz/p8MT/zfqrqtOCjoSWSTGnKi9Qsd3/22fOrePW1kyrJ0NTi
g1bgkkyQHC5UVTXPf/bhi+npRe3gAUDnfWrZT/yVLsK0vPmzj17MTkaJQ+KeNcsfy42XYEFR/w9n
V7ZkN4ptv0gRaAL0qnOUc6adg9PlelHYLltIIIRmoa+/63T07a7Ezj5RhCP84KgiyS02bDZrKM9U
S6ew/rda+k/iJ0527glA9xFp0E6MJ8itx2L/UNXVcIvt995v8k6GilgEkJKs0wIPTddwDbmt1r+8
Ro6d9IQbb7avRKRFuELXMF2+muqflXP/CYtbYC2L6FNYGaZFBqr1dctLeTuH0RnU4TuZ717eqG36
UpFyK5Y4uaN7e9X2U+EXEufg3Nc1Jd0p75NF4kof3Ujyz3Cs/w2Jk5hhOdcQR+Vp0QeU31QsGH9C
Z7H55DdxJzVPQijEwJELOoj2MyTCHnC79oyJk5jAC4ODQWoLK8zor33N8H4bhF/8pu1kppAWpr8z
7MZXvtmLdDHZEaSJc1fw9xaKk5yaGzBGl3ErVEo/llkK7dr+xW/iTlYGetqhAAq7ldpEn9Y0+QtC
cf/saf4/K8W9SytIt1dzPW8F2NG36LvBMHM50/94JyIuDQOX9DlQ9WqLuYYkYzk1D/Dp/csrJC6t
0sYwH+oIFHk1riQ5X5bLNJ6/+o3t5CXAerCOqLcN+0kyHnqW/Qza3TMmTmKOMNCDsvdiC+CTf5hg
fK3iP/1mffoKfzsvW8DB9qxBtIewfUDT+IFUkBf3G9vJyrCJE5PJAb16ObW3uqbzyxx150DI760T
Jy/pYINIGrMVaJt/V2ny3KpzuhjvDe0kJajHvZUr5JMjatHrFuGNhg+PX1EYOWkJaSK4mC7dVsBW
4zIcoydQaI9eAXfpYbLcYDOVGVvEQfQYAwhNS+G3ul2MsIJHST9UeHdZGBQ66rS+E7OoPOftlLIN
EIM0NYMtYAv8h6bqNoSOrl9InKyEj3Gl+GmVSB2oY7bgIgtC7+C3wl2BpJKbciyxEgsOFaQcbr57
3jSLX2q6+I9YRy04C1goC4Raax3/UTWeNYSLK4d6LAQWQixw9HuXYtCbgP+A9CtlXaB3I1Pd4+0d
R5qZ/iAdGEUzIf8Ii/mfc8fF/at+F1BhwpbSDfDD0Sw+7rX0PNRcQjRQMugeGhxq1Jon6F79MUvq
twxdClcDxyf4CGmY+aCYfQrGevncqOFMgf/OdkWchmQfxzLhU2sLUeoXAEKedvhSeaUPcTJzazo2
spMJUd0DUWEX/iNJ/T6l+2ADlCKdxlFt0JSO4VqW5KGKX/xm7RyXQMJwMuP5roA+Kwg/pn0Rcvcc
+/QR/nZgVgAjBCHAFfDNqfdCTeFBqa71u9O73C5UgpAFyCRqn4H9bLYpzCFwoj0Hdw7MFcQRWUGF
uIijpQLxTkMw3D76Rdw5MUXUi7WHBW4hwuk+lmGRjrVf/e1CdTM81CvBGyzBPfixrdn3hOw+iXNi
8r/9lqJLT2LFI2wS2EKOJaSGc2hvP3mEBIM7WQlFZzOB04izQdsnCY+rnEl5hkb524zH2E5aDqqN
DN7btwIcy/4CUK31OmrXc1pd743unJmMTAOcBrDEJ0EyODnM6mgDXfscD5i7k5xMNgEQTf1ewISA
fFHhlH0ty3W99ou6k54N3cKWj+kG3+P0E6HNE5t80gfzdqrZKQ7nBq516CoH00W91qCtxIFXtw2D
O7k5QoCNDDuCEpnkUdv62A76zN3h9NV+af9gaCc1Ayht0pr0tiBzXZiFFGRav62AwYT1P+Nh/PtU
xo9wSlp4m8gRj2L7yW/nIkyrC7hV+xxAIWDtb1OUws9zrgLMvooMAGJm/gS/CZ8TCGM7GVptUcUM
bN8KeOYFRSL3LccT4g+vhcidFJVksFR2w1508fTaDOufvbn0G9lJTzDrRQR/Gezjq/pLTewH7rLn
OAvvpL77ICgg4jU0274VpO2+dFH5kYhvfrN2EtPuADNme4mjrZk+winos9grzzXiZKYiQ93rHfvV
WI3LAWoS6dEOXj0xLBInMyFhpmyzIjMBoXuuQMQhE/cpCjG0k5lM9HijNoEttAEZS9PnEchhv2i7
GdkayrGjREUPB56ClXQtIt95u0SJZQqCMl2Qk30f3ZCSvGRwXPeat6t1I6APlA3wJS3SffmMovmG
whTCb2gnITsFkFxGDD5ky56bin7dO+a5SzEnJWmNPhur6VYMwTbDpYENOSDKn/wm7hyY1Q5DMklM
VKRmu904edyz2adxH4Ji83Z3tfUA558EK7CNzUvQj7KAtkrqGXAnLZuu6hOzRRZugPU9JIuvgmry
q61c5iidOKiVLYYOdfRHnWzPPGn/reX/z169ERMnK2uRJTJKkTpbVLcHiv4j4/Nnv0/ppOVCRshj
WYvLQ22/w8nzCw9U75c6Jx39v19MQCesAYlEnzqz8kNXtTAjxcXHa94u5UUBNaajsotwUqoLXS5X
JhZndqpT+v2mPHFxg5RLvRu6ozxpVPytXsqDHsIrVnU5Q+oDfeOZRi4NLxqsCsYOnU4Wqy9rNB/V
VP7lFx4nQ8spkmTfsRwJLt50Sz7tlP/hN7SToYyMm2UJwgMIzZOEDWzQZZ5DO/lZUZg9ZhzdworM
HyqaHZXuPYd2Ds0GrlPjWGPWpjawxgTm9xB3Pm2xE5f57ToHcn8chWzAQGrMdmyU3a51F9gz1fIp
rr9bjk6GqrFauGIDdsTATl+abRjv27I+Z2Dzzuipk6ObPcnCVrhwahp+r6amyhOYdXutlNSpZpMW
nITpVCmbtn2ctxY+w0Pmt2+5SKANXkAbzfCciT4nKFkS3ngk1bnfxJ3Dc5xg6NphQyzYwu4jA2Bh
HPudb64uaqyikgqNmKyqvLMLNfDOkS9+03Yyc1V0X+dMoKBVzyDufG2n7IvfyE5i4rwfSwbodDGt
ml+2s25uSzrtZ2Jy2pR+s8JTJzejZNUkhtFUMdXgjR0robYPKt2np1FkQhy9fgX33b5Z4a64pPgV
Ut7fGss/Q5Pj0m9oZ50LEw/YyAWiY8OvwRA8NPacfOB76elsLdbAQmvieIwte5juLqT7Ptvab0t0
ye0Toa3qV3TFIzJdNiG/iOJzjb13vqiLYdICauF7h5Ofj013naagqIgtZzQo/TZFF8c0dwNVNXQ1
C9HJZxEFn3bL//L6mr+gmJjcwkRoPFnpOb1OoFF0COpq81srLohpJmVSGYXOuBLjj6xOh4PatdfT
fQjVhrcHUbKqMSjhlIxT30CeeNefQM06k6TvrERXbG5seGyVPa3EOgPnbgD3C2wpv5A728sWVLqz
FJtiFgRtHgr6faVtffAb3N1dmkgBZoyJt8KKQ7U1Fy2caT1n7uTnNM8dqJZou5cN1PAIoED9CAqq
38ydk18E2bQIcKKBGwaJcYSnTr7Egd9CdPFA4xhO3UKR/SuxV5WGbeawfPSa9y9CDKTpbQuqLDYW
c+gzGJnL5tVvaGeFU7VEdb2g1NphYXsA4b457pHwa77Hp6X/t4eUScbrFuPJuhhKEJKm8WFIPfer
2FnhlRKpAm0MwAPafAtRqEBl4dEvJM76BpKO11mPWRtRXm74mIoH135DO6s7lDAS7cD4KUILNLSd
b4Fw8NvAXYINpcvGGh1ibUOiuBzlAyyNz9zf3tmpXCRQV8IPnFu9FywATxKdkNuFKb9pu1Ag8HQA
ioTbI/rKy6HdyudRdM9ewXaRQGU7hqAmooooAZy9AgtPXPP5HL3ivZg4FW1nAwZlhgybYBpcGptd
ge5f+M3bScnedGBlCmyBa7KZh2Wto2vIFvhtJZGTkgJU+TAByLWYLVzXIfgFMr/u/PLddW7CBSLo
BeMo8/vwngz6tuwGz6A4SbkJvPb2Q4wCKN7AbK3oT6Y9bycuhZI3MW2mHmvQrOnDVI+3kG06c+L8
C/Lzm1LchQLBMkPQyaBtCK0FMCUzMFjgShHW2Q1YXePzkihyzyDy/BiE9gAppPU+5PP+WSTRetvD
677PU0VpdLFscTJfbos292u0jh/ASwMBd5hIeY3muHi0Kwk6H2Qr7D7Y2227m6ZxC8NTrFn8OYnK
29ToK6+17fLZ4OMO39y1W4omVK/RAK1DOZ2zU3snJV2kjhVGGxW3C0R8vpmePk675z3QhemsId53
pwCMQvgtF7Vdj1BU8AyIc46BGQ3+QLhBh1rLO9PH6ABTv6PdBekES61puaHzC9n/9hj1NSwv2Oq3
ubooHcEmrLdxN6A3j/0hKbnKQZrxIuBgBTqFWi3WapITotKTtr3Yy+oI0YDoTKF22qJ/k5IuUCdS
JVS64GtcbEBwP2Xd8plP9iAjdtGqIfN7eHQBOyMr+w7QRVPs61STYi2n7AENxOGfGQ395z3WxQFm
bJUGIhp7QdfyTqXLTZX9M33g/w7t3r4h5tNPBNshD8bmdQhQsuRjz0MFUQ1EzWsjcFFHpc1qPUa9
AYljssdlhZVjllovtCFIeO7pnDVjItPBFGMp61yx6RIOdS9+M3eOZ7tbiCJKzJzMwaUk0YVu+j/9
hnYO531Zw/rk14odTOXdPN4EvfGDk7iwozaAPnEPiErRqDFVORuyBKIQgNX6zdw5nsshDTpMPAHQ
kCXHFZ3sQxvAhtVvdKds7uuKTi0FphviSJ+jZgOXNfR8DnexR7vctRrRWS12MtyF0ETJd5J4fU9Y
Gb49SG1lUhipQxrFQGcOUrH1eIBkvufgTpomkNaw06DTQqS0hlDxfg8hYa97CjQD3k68YvCnZ/Am
KtZh/z4u+prV3OvggFL726H7JO6l5DtYUEEw5pAaWuEFZr2IhFBvc5ITqp1qOGl4FHUki8A2N1CI
OXNs/L684K59Z1eXO2sgFQNSKP8sKL3jmxdRFrN2ioBwZGxLSvBNRQYdWVFlP0qGSsMneaCR+zbg
DdhsIYf2Ovar6ppN7H6J/fISWnlvhx5KkMhjOEoX8RAFRd+0B8FafvSbt1MDQNRtmtvFQEh33/kV
qaPnNbHKLygu5kju0QZYRoPBjXmdl/Dzrhevig4S/m+DsvRRY1YDENm+1i89DaEV5ffWwV3AUV3T
hUAAEH4euq2PdkkukhRill7xdkUikx0C2O0I7hY4xNBPHuWnqKOD38d0QUfpXsHfuGRYhBV54Jpc
7ME5WfB38tK15VxxOKRpv9NiQxvreoIwB5Cp4pyBzXujO6mJj0mWpMLEt3J5RY/8M4SlPvkF3ElM
saQ2SqFCX2wrgxxXNxzqgXmdx9zFHXGuzGYTRSFAZW6J7W9VzzxTx8nL1fKmGeFQVMwsrIplkI+T
is6ZkL8Tbhd3VMkNBjIdYiL34LZmy5ibhHhda/kvwCOSAoo+Y+JweZNHgt41tNK8eOAhxEnfZj1E
m9tkr7e0sJBJoUw/pG3n1bLhLvJomlPaVvWSFsHa3ZV7UEjmB2Dmrs+BgLgV3YFhLnpk5+VpQ6lC
64d9g77025BMlVIjtOtAL1+H13ImkNhqvVq0aEO8HRqOKFC8ite0AD1H51Nw2BZzzqv5vSXopCWb
SSTXBTHhFkDdtiGvi2jNH1457yKPynXkQjF8ywFCoHkqFcmhHua5wJ3M5GGgF4jKYKH0/L612cvq
p0QQQvj8bcAJCHjQV11o0c7dZdPUHyGl6VXco3h6O3RQMxIAZX2SCjBM5ynUgEA37YRXgxkaK2+H
ryoxT81pidtkukg3ooqgCr0IigiLU8xuQcjGDnYAAIy/RpMWeRbMfm94ULN6O3EYdvT1pNAwsGXy
dZNoLy9t5oeh/8V9NeUTWbPTUpmDdX+p65ReElKZo9cqp256RohzGkChIQy3hxju0bvfAwp8cJ2g
bMBjIIloAce6m92uV+Vk/Oo2F3Q09qSDafhMi0RF90tUFcClecbDSUx4GC81P/V+WEK7qyiGNuaw
/TPJuv9v14A79DYk3RZNEYQNaaGi6racmxdplV9IXLxRW+k6ZBOEKeM0+AClQZs3shoPXovEBRyF
J+JjqVGisHqvL7MR7jrDwPwinjqJuXRsCyKDiGu6qUPbbfU3WweZX3XlYo5EN2AbTyD6YoxghzQe
2494eyv9Lprp6WD626up6cJNVARRhyoqdCbRrvwAUfz0m1/Yndws5yVZZyACIBkQR4eRSwNPoNGv
b+ACj0q7iW2cMTh0O79vLJzhyHLOP/f06//atgWKzglLhHequsKVLepWKJkSqUErTM/d2k676u9G
d1IUtpsMzyjYENskFvd73VQg+7ZxvOQbXYxfJeeieHoDQeauBuMUmqIPoh9gnjh6Pb3BNu5tdGgj
WxwWp11gSMNDO1TLYaWQ4fRaNC6EJ4o69K4NliT86Dhm3yuYYu2JXwXgQniMxuATfAsKOaQ39URf
Ns2++E3cOUShZgvbUZhoF/FCkwdBW/M6wVj+2W90J1Mb0KwgaY8lGfP0y6L3S6NHr34td02Om0Ch
aNGQCZuGGa46dYRq0UAu3m/izjHKNgO1xxhhAXl2O5STnPOV7p4xdxJ16NQybeCEF/DOSY8m2gCB
5bvw2x1dr6dg0BGrA7RXRJPeoY65ohDs9YqKi2hUax2sscLE01NXJRRyxMt+6PfiwV0xonWrhjEz
6KnCQCOvkz3KwTUs/T6oCz5K1F5KXaEQzeCUeiyj8Kvq/N4RuYs+ajYqdrrhTl7a5TaENltpzxEX
39nTXXdBEaTzv5dK1l7AeOInWZYnv4/p5KbasiooI8xa0rK9YKL+rjmEtv0Gdw7RvorNkqoYK2Xa
r7MaUMww6X7+77HfOYlch5M0sG0LSDM0lDYhXs2uyzucTvVFtyxe+iQwQXMydItw3ecasRkTkOcj
yaabbJgGv6rRRSLxbKO11gSRn8sHCdm3jXK/+sJFIoleRnGwY2hOGHhv/FvTLn7J7wKRQgYYHLxH
8ElHcr+g0cdKWKf870/6zjJ3kUgkMVLPDK8SwWjlDcTM+UUqtZf+SQjV6rdHv4AShzjZGRcq4K+b
RiMEjpNeAj8Y3DlAdQWXJFB38KCirLruIqBIcZcZ/ZaKi0bKmjJpo9PWktXx10quAyiMUe85uJOk
ayJ4V08YXPDpWE/xLZfnoGXv5GjknJ+mnqsK0qxQ8pdxzHKdROP3TQe8g9/lFHpu6i4uyW5w94pG
/JS1apq7QQfQ2t+Ul0AMvqxT8XZdM8AAHYtyi609zAtdj1WUnql03wmQC0/oGJOkHbBBrsGi4Zn5
nTX0qEaanBn/nYz6RauIGbTly9Pkq/mZmv6ahH7UDGgzv02nJCmDtlpOvUUDPfauh/g/z0a/g8PF
Pw1VWFrYl6TFZPR91u1XIuZ+PVEX/gS4dGs2innXGm44Yz/1OfqAfq1FFwEFv4ZsszCdK0oA1opW
kxsd7H6gMHiFv414E/bTtHb4mHPX3U+h/kBV5kf1BAX17dgwtoIfUBJADi6rH2gC7ysvoTloeDuH
6K7GnUzktKnz5GlO23uumfRcJk5uRrC2GJMEbeJNGJbDoOjzZuFU53UaufinLRgGUPURkmW1z2IS
11lnPJuWLuwpTQLT2wATH+HYUQ7tc9BJv/XtIoZgngZpjhW7IdPRCRu7XwSQEfQ7oV3AUJyUGoZO
NCk4h+gUJUExm3H3DLhzhoaiPzk4YaUMpXhc2vmDEeEnv2/pVLm4OSddOiAvAUZ4soSMMJQKz7Ut
39nEXcyQlC3gCACsoEkcfS4jkYMLdwnjNb/z2fXYADpbLANMygoYx1loLujpycSr9CsViZOeU98v
ppzwRSdYQx2XKgNgC+4ofu0WFzV0cu6Q5BSaVvZPcG64psTvwQJ+9m93rECPay9LpBAsYMu8EenH
asm411JkrmJRVqGAhntNWiy9umm0et2FH3iNuZihYANmWcIpo5jbzOT1vprDxhav5GcuakgnixrC
AbWcWYNjP3W3VsdenxJeHm/jTYMOtzmGUiXudp3HYyMPTWp/+OQnDNjfDq6aksEGF/OOMnlf9X/A
A+XZb2Tn0JSULDtM95D59XRkXboD5rj6IeKZixkiPA5gBITkMWFw3+rXLTEvftN20hJ77MlQJcbI
Gf3WDOzHurNvfkM7h+YSwg9ugCBpAZpXlsfwMSsWP4ky2Gg4Wal4PMcVHEFQi7MnvEJdjPXgx3lj
LmJoXhYqujHCRrhoAmyPjHKAe71ggszFDIkMzoR0RlSqlBwSPX3QM/XawJmLGJqieqhglJUUO7w2
YSE5PI7b5PVs+4ttCRGwK+Ex4l1Pjc2NgQ9i3LVepz1zIUMJnyVsRU4nj+yHx0bG6gXefKXv8E5q
BosMp9IgLnBWPNQyum8zv0Y8c6WKhqWa2xDYB+wntgvzAJYGtzB8y2a/88HFDY1ZACk42G8Vdl8f
klEcM8H99lnupGc4JDsM4wc8yc1w6Ox2ATtT++qV+i5saE8zvKfGiHgbiYeFUHLLw476LUUXN7T0
IayTNkx8puxhCvgzxMcLv3k7d81UlREZZgCbl0kuJJ+qfr5u2AaHX7/xndZQSm2V0hLQLzYurypq
BV6gW8+14oKHdgrodCuARtxKXvRx9VCufrJtzIUOQfg10EmPt2HTL9ENnUtyCJPWnkn/39e1OG3e
HsoTbE6n1QzACUYiOWSNiX9UUd3VeTYJ4fllo7c/Q8wDBJ3gCQI+/cphdbrmS8DOWYj/vvvxi10X
EXbHXRMoCKL65L4LoEkMwowf3ZMxJ1E7bqEzMiM8aJ/dWhl/y/pWnwn9OzN3cURjSJu6HvEC2qcD
hzskvx6abjl6rXYXSUTw/tlmCsWtHelxEWVzSCRd/FLJxRGlsNPggpwYDjKsDTyRa/Cp5mr12x1d
JFE7wgq8j3pYPsz1Bana5333oyLBTertUjRLGKxQ08FTYskl7OpO1tPWT18VN+S3g8tWVSE2XQBy
MjvBRHkfjzDq9f2iTqbSDV7AK4MRBmXVIRuyD4T6PZgD2/x24mGP9rCUIdplVFU5FuZf6zlbvfcW
uVPjtjBYldUKeEjbnEy8VSMLVQV+D6Col99O3FbwIt6AtixEsoo8JvVtMM1+ghfMBRNpJZmtQkIL
DaHph0RXczHQavDLfhdPFEbjHKdbiNGjachJvTzAj/nJK/ldONGut8ZASZkCJWe3G7ZPPK+3evCr
AVw8UZ8KWIy3pxJ9+B412R+Ke3mPhMzFEsHjmFZ9f0Il2/KromJE60z4iVExF0qEu2fb7x0ch1m1
AyjLajvcBXTLPvnF3EnPzAStHPA+BHojwCxkSq+gCmT8NlwXS2Qo/N00rLHxhBBfQrC0mM8yQN9J
UBdKVBoOs+jgdAmd0/J+b6dvPC6l363oFxUgFBcynFGLxnMfFKSbf47dtHuhH9gvCKJlrKZykGiy
zFldNLRvgN7I/JRdmAsikv0mh4xjdN2OR9kkNl87T3o27Abf7lvRJDqLP2g97eGUN2H8JRaLF1oG
KMq3Y3fdLDM640IH59xb2UdfeSU9I+6cniEsgbL01EcMy/LjaWiarhde6eMqAGVVpsnUYyeftuzI
TXNfJcar+8lc+JCKNQ3SleNqXi7TYUMplCnS+23jiXN0dmM793sPno2WzcdS9/fruXvcKai/ovCY
62NWVWNG92ZHZV7HpIA9XfptHgN0c3axZi9+UXfPz64kQYArVgHIw3U5xjKv0Qf1GttFEAVkbY2E
9zdk1eX0qOQeXgIOpY//e3T+++i4CCLd9mlcalzOVbk1d9oM5Us6wNIe9gRjoPJMRexOIag/N0Nj
z+aUiyya2nJp+qXC1Xps7/ZTD6aEytmZPf7UPfvN93ahRQON4dFW41gFeZi8tEPaRkWT8QGc0A26
bEW/bmmQ62Efu0NZsgSCh3Ew+i0EF3zU2TYbax7EUAuu2AEmq68nS/Ez3yp55zc7/fvfQLykBqV4
afGtTEQ/d8MkD2FY+kk/M1f8KJ4HlWRVGRfbuMp8Z0l0VNnM/NLbBSDhYT2orcUiThvyITF7dEVt
n/htTC70COrMW5lNmHpvh+vFAO9Zhn4Hr4s72jad6CBsTi8+aDBhua6PwAurM4IO7ySfCz2isOHN
TDPyAqbiqS5qHvJPRHZ48l2mGpacODJJf8G0snj3mFs++B1tLi6JjN0Gr0i0cLI5SWEWkgTZXRnq
kfgt1F+wSXiPhJEHsoA2i8m1Cdc8CKXffuhCk/ZsnAgrFSti00YvSzI3H+plaBq/leqCk+KaVDKo
sZgYFYex4ns+mtDzqczFJkVmitaqQmDUujZHK+IbUwnPboKrlERpkCluMXiYNf0FCdqv0279cEPM
RSfhjhUMS3Da2AQvL5V+HeNO+5VDLiZpAazECIvjoMzGx0627YdQktALg8dcSNJ42tzrSsHGlCyo
PSn/88TD+d+H5zulhYtI2rrQKkky4PtEP3+DEVFDchTmfXycjLLP//uHvLPru7CkURohSYDoyGB7
RQE95aEO/S64Li6JjKAR2QXbMqGDPLQ1gMlapZ6r3QUmUdJm3TZi86RpXOUdFCQvhqhtzgT/vbic
PsrfTsMtbms6wcIKlcv6LSrlHVTS/fYvVyoIilJxwCGfUCxbeID68kNXJX6Xfhcow0K8OXcxYrLv
BM3huoogRTT6UZSYC5WZkrFjnUJvS+3xmnPczEPr5dYbMhcr0+2EtKQBViaYxhfoGX7oWFCfqdne
+ZYuVKaFW/zQz+2pPSwDcEF5UZfzuYbFvwBlv6kIibNS9nqamnpJgH5oB95ezRVZWR5kIkguWzWq
j5qUrc27DDvogYuafQqAIF2OYQolhLxvpZiPM0Bwp/8fDkoXqymjcxoGYfivzeI3s3NhcFXGd1It
ePIAB4mXd9VIxymveRMF+TzNFcvroaVPdTVLcQhpl3ZXuou3zlxGyzQve27sDjVcAKMaG+LfNrA6
miQU1/XM7E9ba5blQE/LY1Vl8/XSTZG9EGkgp6OxGmhkC4v7GTLrM+Ti0jXQ0NiZa5aX1LSv3d5Q
XmRrvbXHZl9KeYhmXX5LF2v0sZZy/bQRI6t7wA/ZnJe8F/3B2mV+Wu2ys5+RbEsBAaxGDje6a9cP
FrZ+yUMjJKd3EOPaq7s9hSnDrQy0qGBjuw/6Fa+PbL21a9N1bb6G6VTuOR8Gs8EIncAQkG1TC9lI
GEDx7QLW2rsEPrYLASCMVTldwaZV1pfdigbY59FGNru0lqvoMIxDWX2Cj2P/se1w8fuw81SpXMZU
1zcZSRryoJshjA+ZQTf7LuhEu35Mh15vcS4gi5NiAwu7DE1RBbfW9qCkipe7eci2+s81jEJzXVlJ
5xAkMjrUj0EMl507Ee0zVJfCmbDucU7myuDZNgRMO4/mdQkfh5no8RoVfcXzduv4CMcfZfcLuMvC
dPuYDqUai0RUXfrnpIO1Z/nQzJGyx5GwkXMonstxhePB3Mrs+2r6MvwJp4Whf4kZkE93RqWr/hAk
LMhuhzXI2g8z3xd8AL7Ics7h2rzo9AC6vt1Pk8QzXntgYDWIl6WZ0+5D1aS8SQ5JD8stk7dT2E13
8BKg/FVGAx6e5lHupbhqCKIMjkhdXXCxl53JKVBeT9WchuuHqW3RhGBaLM1hbVc9/pV1aznMxdRr
aPvHQz/eAunMpxjVdcopAd15W5512eBdASJNKnxRpYijo+kqfhxGQ5pjsLchvnqaELj06aQTB7Kv
zY7nmXZ66FnUP1RLnUASsWqzL2XCTXVDORtw0xvLatjxCwWNwt2vT7oD5e0pOOayQxTCYxyuw3ic
ZFp/JnvXjZdx1gY36EgOAdq0oiWFHUzyMezb8HriS9wfdNs1UR7admYXXVxJnmcJ7KRz3it4ZEL+
uezyZVHoTSvYO3xpa73anFe8CvM2wHuVHMlwyWGScQEJOfYF1G+82Zph7w5aTLU6JuU62Dzkrbkc
zBr/sQ7UpvmYGiMBVK75eoTXcTVfmjSJ/6qnJYATakOf2ZB1HVyhm708piypuquuN3ilWYa9ysmS
Zi+xTcejzui6XYyQOxEPW5UFFwGcHfQ14IXjl74Pq5t6FuJrJEPMSkrIFR7UStf4esrKunsyASy8
DiKEps5xV22f5aFps+Gxt1w+qg48+XxYy/DjVkoujmNDCD9SxRs4t7XddZft5rE0AS5rNg3K5Tjp
8UmNPb2yDA5bxy1m63ARtNqai2kI7Vqgek5lDqmN+cdQ6ZjcEyE7kQOB0je3VTvjDa0DQWy91o3s
DkMZKH0V76UeC5y5drwHKvha83X4Ee4VotNWzXEMlqrCPtPH17ILp1ctEvzneLHop0ODd6JHATY+
zyNi04/b0jN5A/+lFFiAqhnTizjZ+LPsQznfJqMBFUh0ZpUX87zXwV2nmnm8gt/MdqsV7JJzbqDK
dFiqOFo/RnEDjcO439VFO9htg/Mzsfsno/l2yfBGclcnotHHMAbBOE3Q1LjLdqrIYaO2A1uyk+Od
oivVP4dVaXZRpTPb8kzyIcqDTtfbY58JvIVU8d7i7wSMZbwASh4W4ZqW8mhbvQARtGX1/tSlYo2P
kBEGs47Mw/6UpNgyYDGRGfllziZIZcMRb4mPtRbrfQl0Lx64+bSpYrVRbA+8hhRULmcq58taKXjb
5mm8qDwG0/s2jEV8sbTN8Pp/nH1Zc6W4lu5f6ah3TmtAAjq6zgOwZ89Dpp0vRKbtFIMAgRgEv/5+
u251d6Xz3MrbjqioKoe9gY2kpaW1viFa4GU4L33Y77sKiN5jvyxLfzPXjcnQcwLIV96adinHS+xF
mbi0Q7Q8LpGhxdZbQbzelaEHzYWk6jhs0WBSI7+rQFrwxyPCM9ABiyo66hHifIcG6rxVFZeq4yYd
B6hgXQ5TERWwhaKkPGFGdZd5WBSgtc+1QvcVVj2bpcvpfNucXdKuuShbnoyVoV/8AMpzKOfVChLz
Z92Ux9AEXa5PXEH7JIUMJskKqG4MNC38kGyGVn0vjTd8QsF+TUFGwUTPo6hLvABadjge+MGtRs/q
s7Tt9BKt2nUxLccgSrIoEwdTcAMN/tld+paMd0XphzJpe0gCmqrkJztNUxP7c1ufULFRyQAaXUKN
JgffNtHJtetA0hnCD/DcwB+Vz8bm5osP/u5N1ZrclbGfGdmmfot5fweAmPX3PV9JE7vAknxb6ioq
k3LWk0g7NspnmkUSlXVvcGuCVe17ccvGjn7Cohqz1EWV110oveaQ0CvXdlvZrPB3gFmVJsbUsyft
Wyiik5WWh5zDQDjxwtHvYkjvBfs2L9chgRRFn+/DKgou4SLXjXFbeNrtRF4W/pEXEzVj0rt+Gea4
J4vl16bKAz+ZGxgWpVGl1a3ujOxSY0nxoFhvdUyymQ+JLfUQNyPswOJeymq+8sooGJPCRtWhbXRd
n1wQrHo3BJVn7xij65gAjoN2H1dIQVS4FHwbhsZr90VZBqj8jH4dQ+fntaZT02x7IUqbRkLRY+Xa
stiF8K/pNu1MilTL0Cbcn5BO2Uq0nye4G0/xYLEHxAvVzzrso1MBRngMLdybsupgZFvwkiHSg0JT
pbmjod0yZByxw2LMYr5QbNITCcsrp/M6Lkg1E3iBT/uhwhkimGkQ85byGHdq0z7Krt1YPC0GtsHc
Cb53xRSiCmMket58wD42+iXUPT0HXPrtQMZaHLMxFyqZnLHj5bD22ZRIq2CoZLrck1tuOtBLFSh+
bIyRxKj5QEkTdIke6rKKHVtdtTWhHLorPuXjmAxDzdW+XStoCrsiyoPjECAfibvOTOP3hWkRxf6q
Ye03IQmfU5vNoU67TjGSFBS5A/TXHek/h3nm2bSjYTamrYJRJx7I2QfUyUyRrBCfvkBSD84+F9n0
Oo8h9GlaPyNFMleYTScZdNEVKrJrtvMEkqudbq1YHqK+1wJzmc0kadSw1DddPvEnIwzDGlm8FhlK
lHldEkKCtkZfnLVFai0k3nbcgwrBlmeRTw/wgtRRykOi1J0C94lc1ZFYgxjpgNrXDfUY3kDNhitw
pbI6zec5ixKjI/p5DDxXofZWyKrZeyNcNuOmQN6aRKKo+ZUGQiFPqsKCdzM5W11PbEAbNPch4hDL
FVC9vYjySp+6PKQPqM1PQYK42ewCRsPr0i1kSEtpCnu30n6+w3OTbzzMIIrYQvSgOJAVXigxRGrD
6WWdlpBt4OaNOp2rh3lJy6CwwSeQi2W/lxj9Kkj6gEbq21gPcEZdC3RpY+Wa6EGErSsh6pxLsvFg
ilskizeQZqsaqOumYz+MywkaU2Of+KphXapHKNklSPrJRaEaNyH7tbo51dC5+gyllJDErRmhPdmZ
wUFYNDDua8QaR3OATOa52dsJAXpv9dC0G9tXYMfhWacI/vKlyAGOxNa7GXnn6WvE8crdtyM4Rqd1
yXFWZW6p6oNzImJpH8CzKc0cXcOUDsz3k5XKzt8XMwsRbyaWQ7J7GJZhT1eJY+Bcwv34E8acixOc
xOv+zTTYQndC+mv3tWKgFyVcUuVuFpEv9JZP3phvIBOUhWlTknor/YA+tYwOVznH3p8y2o0Cp4V6
AP+Bg1Scar/L1jRq2nHcG+tKnoZ+2XiHKAfa7haJKB8TGG0W/WNYr8ZcVlB7Q8Y1NQ6lj3zotwRX
vmqyFQlmXedcP5ZM1ONF2YggevK08NunidVEXlM3zOF+AYv3YeKCG8wzba7bqRfFvoe/j0iRVtMq
6aD332zcGDUsAfmBRG+cA1vYxgVdZ8D+ltG78AKZDUffoO2RrLrTBivGtGvclSICgjcA5C44YtZH
eP8Q8PGuC5Jl3g18oZAOlJmHFYTBLnOpQafCOG35QpYZrROIn8VUDiMBX8HvH/xBS0w68MZd+2za
sZxfIohQZi9DldH1NZowc+13xrBQydmrUfc4okahzJJRMzLGS9A6vrHd2SKuKKL5NFa2L1PtsHvF
Va9wuFXFUHz1aymfHAy8zlV5o4iEXXyAFYAu0ay2Y409c0m5h/9mMAGoxtmdMn/u2uWGwuEyX5Jo
4tVkUsSCvMGgjiEkUUocmtqUlRanlyFfGGT50IOMNpD5tVXKi2qxCXwQGImBxFEGUcFBJWTCYfvT
VIF0jiI0qIl1kCJtJBB7l0EGMHAcTnrxnygreYBMo6Ve4ue6UNcTnbl6Q5jtmnSOMJe2+dgF4SEU
k4HbgohcHz1Hec/s3ZijQnDXtIHRiRWyUThlqBFGwpoj+AWIo9lGUKqKCACvga+XGFZZnFb4ntyz
Rhbljk586q49yylLJ0SY8ti23XwPA1Q4tppmzP1bU1QTslPUCsjbKLhPNwEBtXAPUNO0Jj1S7une
LpZMsVjrWh8XO2fTLreUo821su9A9swknlvlvhKQCO7DUY2gg3jG9lA2HXmT6nb0zSmY5+KtaZbM
mtgyaIshhW8rzEIKi8NqO2sSlPiWIbT+rbmqTdjusQjHp5zoLIz5NIZ7Jtfwe0kCHFcl0YFIFjRL
7IZXRaAvB4yKKeOqG1GljpehbnW8ljPHSIyruIH7NUhvy+q7mGB409kO/pQy0bEbGQ2sOXG06zhy
H2xvsdKN6AHg1COD9LDFpgfny4hvWQdN1U1kGK9eHFXNuIGuqPVhb5jTCGsLCXZiTI++yuARkEuc
0OKaRbC3uxFwzGoTjjJ0k6w4JOu0WAebn1ZXCIv4pnMeAywNkniB8+dw4BCgv1zGUZUxXKXm8ML6
S48zlNfywsZwlZWfhbbhK3ceGZ4JtdZd5wGYeFsUdSEqy1qR4Su4RsAJDOi0PJEwor/FJTpxMYVe
OCAOUTrilUNFDnrCdVdWeyLnGobpY9hKnkC7gn6iBJWn2EFq4r6iAaoysHTJcNJ0sg0P2G9AJ/QB
ljqgst5KGJtVPEI9BxIMCfG6vgBUAGEOQi+TwzFAGuKnXdYCxzbWqstOPW1WOJHTIGMJjnjh3Zx3
URCTaA6bxIS2eJIQRTsMbdazRLE6fMzGEGjpzkT5Q6c6+bkag0oklFTFV9C/1vsQNhF4yBkbOk4+
fhRPOY9u5JQVXwIyapp6c9UccJPlhi/c2yCwVreVKgeGZMnNdTJmod0J5QZyqMsFCGofegpZYioB
w5JyCoXdrkgD1BZi2kZhnxvhPjVnCJlHr5/b/F6dgb9fTGWQ5jB0YvzvoOWq/L4GvB4tGopdCvWa
EEeHIkOh7aqKBn1hF0E25ehBxqfA6+g2fV9W4R1EccmcBB5D1M2wazVjiva5yNJ+RHLfYYJ5FKU0
T/excKgiJavLa4hOozoSi8Jtqqi9YiJYHmdWjXulQ7KcBtU2/Yt1JMNmUQ+DOnqLrcGCJGHBoyku
Qam5cYRznURVV3exH3DPu+Hdkl8OPA9JogYTHNbQednBNg76322VqeKxVnDPu8nCwmfIUenkkrFQ
6pYEDA5MkR3rK2EnDgMSnbXLpcOh+sC7uTstGfPHBGcnqAyJDBvpgCNZddP4fviN1loXaRUgM4lb
UUT3HO6iR7TCDWSsxqlHljkV7hNqNA0yaA9EVxxtynY4eX0g0Zjt5+Uzaef5kHn9ymMdZeWVmdr6
u6ZB0DWoQ1BEi2zRa32qJxz4TlMfRmU8rnR0yVI5nPNFoz2IQwmM2S4s9WTzGDI6RXYfCGXCk1d6
xVGbSs9J71fOO7JsHA3eZjC8wUSwUrEYhzyI6eov3c6HyNTzGDo3JcjjsuuCzezCz6LbccwBHqUO
+KMUYXO9tLww7EKjyf0GIn1wCyGI6HkJcbg4NjnV2b6nmogd8eUy7mDz0g/x0M3FnQA98dYfsryL
+yxYnkFbDJ5YMzfHauDNhjTTdslRaxHNy8yxJGLf2vkJ/QM/BjoG2Rq69YicLblSOF9ec9S/4Z1l
ARHYTEifPuV0dYcOe+ctODTWO9TSoUSqZTbf+hFbj5MNRBEvWaSPyuxezDrHwwKnM+eTOQ12QwRp
iUSeK8E5LdU90yp/oiEmVxEWDbBLvhh38I4ELa8HfNEkQ11hKErYEF0tSrMrqdbla4Yi32MtMnu9
mGig+6ihnyKyxMvcfxdqeli1pigsD0odS7FC8ywEpPMkujw/YGC82FiYrABHM9dLOth+rmO8fvGY
eaubUonkuU9GTxfACqHG9p2vEJjDauCoQcPJMbqLcGi+LqIxvPZ4WVvsOouyMcW0xTq1i74tyeym
7Wq4X23yYkHddSJ+9wwXF8Kwc3OO6nzt3dLIGw6UkwHWLtncvPhiXd7CZTIEBchFdNgS6vB7AyW0
V19MJT4qu6lKMsTdDHUPlOZRiczZPVMoUINiN4/PHWtqFs8Nh5iB7vshS9soKPuYKZE5JIeLuxid
K8pEoD7/ABQMd1Di8RqFQ6mdv6BEaJrtJLvwDQuL7aVcrxqP11dRSatLvvZTFUvDx+tORuoS4Tr4
VtUwI/8F6uL/0Wx6Lw0AXefBGlEAFh9M7ADu6pJwHn1MByd4Lw6gCUobrGqAGMEU9yakW5p5zx9r
Bb8DgavCFN1UnpuHtNyXE8IRZfPHrG4Ccn5df+mndpNftBamwRvnzvPHwDm8WEfvY1yE97xvytsl
z7CNbqC1ScN9Icl6ZBad0I/hHt8Tv4FWL1HwBqRynuUdyS5YVD596KW/J30vS4lSS74CdeXbeFXy
xpPsYzPxPeMbzSUQPhrMFaWyb2aun2kf/grY969nuXxP+R6bQGc8x7WFyj7bcE3K4GMWfPI94buw
hRalQ7c295ovokYfS01fPvKy5XvCN0d85VAGgKBZAycHMUuOJujbx64tf5zgfOjyCKdCkLJr9rai
wRJ11H2ogQ3g1o/XRusIhJjuTM8MvG8wiRtSqrT/IRAaJIB+vDhONq7mAgRNqN+UaYkD9Ce00LoP
IRJkxH+8OvcXFBDteRKONLugKFUYvn704uzHi+eI4nNdtQBjjvZKLmXCjP2QfIx8bxQBrUgU3iXI
U/7gPqG0CAf1/PPHZso7OG84oFfmgc2zyfqF3xRV7sfzqsYPBRT5nvaNtqiM1jwHy95DK2fuvENQ
5h9TYJLved9iJiSSxEC4i6M2i94FoAs4V3/ovbznfU/KZcEK+S5A76JPU4eeFAp0H7z2u9VZOyjz
o9INeEnP9joYN7qhH9p75HujiEmuXRaEeGzUcrdzU36Jqvbrx97Iu6XZQz5TirOwXsDHNZl5tewL
a9f0Y1d/tzTDBcAClUHesRwjC8PwPqUwpfjFjnnmSPyMO5Hvad8CdRxI9oILo+cRuaPiGYxUe+IA
u+AGfWGUtcrK7GtJ3Z8WWv/+4v5DvbU3//fq9p//iZ9fWoOaAbyZ3v34z4e2xj//ef7Mf//Nj5/4
5+6tvfpav9n3f/TDZ3DdP++bfh2+/vADLHeBkr1FM3i5e7NwQfzj+njC81/+//7y397+uMrDYt5+
/+2lHZvhfDVVtM1vf/7q8Pr7b+eY/O9/vfyfvzs//++/7d76+muzvP/A21c7/P4bFf8gHKypCPKd
8Ob4Qwtzfjv/RvwDjTrJIhlwQnwqzilZA1x3jl/hQ5JyiTqZH2EWnHFktsUZ7/ff/OAfLBAQZUDl
VtCz2cdv//VgP4zM/4zUvzVjfdPi4GN//+3H2REQSpgMqY+byECEqM39GMDXIKsNH9YiyZZMQQHQ
ymZW8YAGS4l+pxP9JTZD90IdgCx/eUV/Pslf7/wjKPqPO+OtsJAIIaTk7xkhwWyr0lN5gXMhxCvj
ICfkWyeHLNhAW2UZ02hGUe0whkP1BvIIoA1/f/s/QH7/sy7O9+dM+jjIRiyQaCG/2wSApTMWhDGk
CUHQEpxWtc+TEF3bXWvBdoONvH7z2dKw1AMnIykGQ9vdYIn/C1TsOXV49xznno1kBA+D6XF+T3/J
y2EnrzvoX6ErW67iRHiVP/nYVY9j7n6JvzsH2Xf3klBiYJEvAReR71G+8Bia1wkOfQmQW/70gGpu
mIoqKz1UZWAtnE6t+JVp7M8TjANNLHBsh3EuBxTlx69n3exQ48dJfFghlotDsxPVAaTLqIb/mOd2
vSuIuQpWS779/QD/q/fqS4lxFsiO+Xuqhm1ksDCDLofXZL28kq7MyiNKnahzecr+SnXt59nsEyI4
i1B0A5zsp1Fcinp0Va+TSmtxsrV9RQl1GLergz7QRKutt6x9XOq5aX6xjv7FC0YEOVfVwWGLQCn4
8QWbceAhGPd1UjkpTlPpqo2aKEm1Kl/rnkaH6jyv/v7dngft3TyKoPBDpR9iRP33dH+kZqPUvKsT
QwT5JmiLmVoiUv3iNj8PoU8CxE4RoJIi5Hvnk4YDhsoMxPhngfAQe1Vu46wZ19e1yetfyc/9cXL/
8Uvh9eE2AsAyid7Yu4AQgMLQdJAtT6bSLz8FU41eek3JuKMU3ZwNCFJ+lQ46z4E8GbkHsPkwDGGy
wDZg07WNQL0lb+Zf0Zx+fgcBYYiSjCJghew9fLRC67kdsgVovLzjy+kMZU2aIarmy6LIo/91LMKG
QxERCXYEsL7eLdZ1IX6OhhliImyNT0NHCpSxeQ7TZ382z//bOXTe3GCnHSIyoGCNHe6vcU8iAqHU
AaHyuRijHS9nzKHaGPUrd6WfV2ZAEeVxgKAYVfKezzxk1GFvVMCLzc10WaLQvVvnGZ27FW2eWIpI
vRDP1Q915qEp9Pff8ed4GwBJLfwwwtaKzeY8uH+J7QC8KTjS4jvmIC5868ZiXWK2ygJygaxk1eVo
0M38xcb289oMAvSzGQTPIIH006IBkELJJpPw1QNk48ZDFfMTIu+vHPZ+ijqS+CFCQHQOewz/++M3
G4MSnEt8YxDtqHeDRnZ2mXWhf6yKMUP9NTT39Iwh//vX+Ufp7oclitgaQDSKnxcq7vruENH23uTx
CW5ZoY7y6JQBo7XXNcCrFdAO4R6iJovaTVWo5w3a7JhQi5bqFeAuAAugfRYd0Pmr+B7OmvRXFhN/
rI0fng0DjYKGhMQU83/OZ3iLJswyeUuyQnR/BzxIOe1weAC4jLIpjIMmKE+Da/KbrFbRGZbdHGw5
KSzjtXorggitIeFE18KtfCx+ta5/WgTgCoQEGQ8K/BHSnncvbnLFCsvyek0GWoaf+2Gqv6xRCFUF
2IcXtxCF88hloT1MTOSJSAPp2jsGQScGoWIkiJ8FdOL2bAymII0U5HWCIJvnjd+PgUqt7t2SmtUg
JFeCwbccKOapg/LjDEguhlG6FIDy6rXtMZmSiaEpvF1cOMw4rNUM7U7g8dHZM4u1MVGOXM7SoXRc
08btbSbLcuvaTs9bw0L8HVtYFGwYqdAbWCIon6jz2upJiTYnEHB4iGgc7lxPixvgBpst5KerPEYt
Xb+AnbEkZJ5rnYSuzlXi452gCO5N7gZ9ZG+Mc3TkTkzBcyOezISMaFjrsHouZemuCgIb+c3fz+j3
44Kojjw+gn4bxIYp/v3jMnK6QrNtapvEu9LTFpI5XG/QC5O/0ls67xa41F/mp+9zXJ8FSPcjTkX4
njleOoB1oj4H1tUvZP7VY17Uo1e0tDZhkNVo47VHV2qCzzxsbWEkkZYDv8kg1xZnJIOpnh16foE+
jbgCigD8ACWj/Ga161ZX+QV3oDP4DDC8GMw3P8Gelt2tVb12KcfCyzd5DSggtJ/0js3oLQDfsPZb
2Fx/WRloZ3G9oiFsZ7iFAGCrN4Uz5Otsl33ruvKJ9JXq4zCr5vsCkDsVI+EJY7hoEpvkhk2xBXiu
TGXX3Z5DYrGFSZC/B/fX3ADTFk4XRVGVaAXDmnJXDgQtjCHMEfvVmPEj4kGQoo7ag2IRBA2I0cUf
yLs5DG4h+CQuK50nrPKI3I65R/o0i+CwvPMqI3d5vritH4i+Bbyerp+5Kg7GR3ntKwadJr6VgqVd
7rTdgTDgAx2KnQeQZ11PDwCDA3KxjjaxpgpQBV3KWwr4Rh4PeIplQzvpyX20ht6R1GublmjV32Zk
MXedH1T3jOX1m29HW8cRwNxoDWph4RtqSrfLRnU9Rqbjux44RBMTa6PvvaF9i6XmiacMkKIlaQGN
UgAluiAZuOVj3AduvAEepLulYtIHiXly0XSZOHoD30qIPGx77vgJLx9cisXvE+N75a4IR8sTD0SO
fqOazh/2hIq3PFu+eCVIf/EwztFTjxl1B+eGM3577CpAQEFr0DP0HAbS0f0Mjkzc6OyTaGZ20wOJ
EE8re0Vrr9mUcI0D1Wn16Jy0y7Rso/6s9Kz8gF0utQTatxbizkQA9sfrCNPneCrBz8fN+u8OoKAw
aeHZynZTONLqSmfmBVi2+6K0YTz2bF52ABahqwukIvCXaNN/AsAbKJlMMUByS0NuWemruCTCpZ4C
ukMV60s/T8jHRKkSOxVg6FR8vAu0GTZA13a7LKrhFYnjW7vz2zJM4GGK1YSoZQFuHvEGS8+Diazn
DUcKnHW9abIqy5ICTp4PVJUPOcvQUMehRR+qnvA8rZvC7lhkRLlZh0V/hmLiijdZCWDLG6WwjXi+
ThwwMjc1PFJ32s0khZrIeqlG6Y44Zkss7uJ5Qr8ghoT7fcaBnB30DJQG3+Zk/dSX4lOJkyP69EzE
vdccICTvNjP2cWDnIxqzfDYp8FnVVncjBJDWKRKvELVZOxhlDVSnljfu2rR2yqC7oJbYVbxIoL28
olMLBPRauX4DU1T/FpQ775r1+U2rB5NkTPEELeHHRgh6CCJ1Dx/57nZcuuI1n2R9aFp9UQ72ISqE
SmUNbGovvhq3fq2CXoPw0VTTF2Q7r5GPzc150zeI+vlPJThTmM++f3Arq4ALqO/g7XENW/rmRDrf
+1xm67VwwZxUqngGvKxvisdQRa/5TEFECpfjQtQlgpSKg3HaBIPddSvt0kh2wMtZ/xlkqynRgl1T
sE+TQZht2ayPoOW4pCbuBBjrZaMyfSZ0PSqP8p1Yqu8wgk5NyJ4jYb6RvHiMxCxiKVuZQBwjBBkZ
8CcgmAFAMssL8rs7x9FdJRXZehb1D0a9CoY+pklayDpATUxdGMwxnWdgfdC7LlNhkmPjvWiBv+mp
GWIGGc+kb0uV5pJea3/BCK3AVOSlukD6qeNMtyjzGMnSuV28q3rwZ6Bq0HKkQKzgDkQc4eRCUhbO
4O/UrR/njZfAyqS9asBCjoMuQ2eemwBnIb73mgrCC7x8ULPcIdVZkSCIbuOwTsYCrpXaoFXPsYbC
pr2uFpJEA8AykhVvYZ77B2RvAhSgjqEPV1LxWiHxgGha7bnXQYvhSUDm/ZhhnV347WqgS1ptqSnw
6M6L9p6ZrisLhNzkMXfve/2Q0Lp5JLCfWYO+3/TR+ZChijEBXit2Zj0gm7hcLVrRUYdy3UpNqs9K
4VA8PE3UPjVVdrS9znaFa5rY84EX9lEsQqkvSoRwPFV9kW/MFFpgefVjgIpinfiUYGDq4KFbVy8F
hP6xHOjWE8CwI/+KUaVwMUhbt1UZvii5TAlirLrwOjFsjJe/WKaKdGKIiE0TLHHQqzpBn0ykEQML
rzTmheX9sQO/7hgNvI2dbr6HwKHGuHfxHcfDPPFh/QYX0jZ/BbGuOQEEXW/RoNf3vhj045p1GBSW
A9JkvHVDTAOYGZzd0kpV27UiO2TNOzMDpo458cagQYpZh6LGaJfisqgbSO+Z5S6n/p7O0z2YHRfD
aO4agFkBqewgnVCIxMuDBW2g8AXkabVpc80P69Qz1LOWciOLrIpp128y7YDtG4qrFdH5ru+mOyJA
9Ylmt5NySfzWXfKuA0rG+I+ABl1mYaQAwFDA0ufHzhMXAFncsrxDoBunK+YDAxWYh2ydkHGiarGH
Het3kCUgGmqWi1xRxI2muZjYGZOr8jYGh+u7hLfSgkFh/FTwpkWqOp+q1sq4rRlLmJ4vQqt2Xd02
MbKMAMIv7pY3mP1bihcZ6/OA18NzoCabgk288xBwYKDQ5NUVUYCDAKkRs6hpHsGxecHJBkym3s5e
XLF2THsU/jAXV3+MVbBcdXY5Dj00X/kYPSOAi8QU65dsgvJhTBU2cS5L5CmeuqAFI5fw9DAxIPZJ
C7LU7VxjUqJ0AcxipZc4L8BJa6YMvIh18FJoKGUJCHfbCfJPHal2eZiDu7Dgb4birmLAqRj0lZLe
1F+B/woSaHS+ksIbYlQDom04DnHow6e09vMeOFV+3SCPToB0f5BNdyF1iaIMk8CBRearmukJuunu
usoAFhPKp2nJbZd6i/cZvuzFpa6XIBlNdgX6Z7ahKDDoujoQ/ZAFap8Bmg7gysbv6Kkg+WWQlzBe
7rEbN82YzJlH4g4OkOlZC2TS3Wsx5S8yKA7q/G5zuT4I0jdngGZwmAUI77bu8YkaZbieAbZX5Qay
mqvcmbzYebMut6JnNyGw54Lcd8LPtq6zO8m9TxlObXM5JpT5N8g0tiRap9ivTIqKxivT09EW7Wkl
3g7EnTz2oCQVAwO5VdWynYLwBlXlR1Jnr2XjbwVsZFE5Oms0bto2uJ9Ffb1aIM7XunoO+jXt+PzY
hgVCN3ZY29KNP/n+dmB9teWhvkH9VG8dDK43rOZz0sFsDDWwIkPGieGIBE3bprRXZTkjYZc2bnLE
d57N+8hhFhQN3+Xg88Zq7u+7zm56zzPbEPW0WACqFqNF+YkMoYwDRy60R+6YCq6gmgripPNOIISW
G02q4SgXrjGl/DxutTp5ftHsIB+OFzR4TR17MvpSoNqzyaqlP28FAJhHyw2gFac1bC4q6aarqWlf
AvAA0bOEMU0bIiNHNv05rLubIASNdVxlvheswKoJsXXXa9wzr9jzJfMeC5xKHlQYfZMAxc1FcJhI
dxdK70FkXjJYFAid9L8XQTjhGApEzhQEX0gEwBL6xyAZBx2Nz2i4ImRNwrAJIMWenlFe/zoOIajQ
fWCARwgf5EyB1aVsC/bQunOrK49hzR8qFd7nuRegrNHdon9zGyjXXhEm+mRt1y/+7B37wbAkl2Oe
oi175/SEvMFm2aZW5sYD+D6xmdOokAYHJGm7pQQAFBhtgaaH0CmK5tdFBn6H/T/Uncdy5MjSpZ8I
bQENbIHUyaRWxQ2MLAGNQCCgn36+7Hvtn+4a0XPNZjGz6U0XmcxMIOB+/JzPpad2jFsepCq+ym4g
SmRkd5KYL3XfdfdzoNUvx6weMCBw+KMjEdxrX7Ww6lgt7Q9pTw9mGzrHNljsF8Ps68iaSNRVScqy
HjzSJ8BPd4zS+41hpePOTYuaEO5S+1GQqU/CFTdW1V5yHmAntRoJNnjBBh53yomscnBcuO7WM0mj
bz07WEnGLpxzlCMrR+iNH+Yy2dSm1xySTH43+nI+9X3YxwSO71Sf3DU6P03jMEQtiMt9K3ueOotv
bA1nAnTUtZidgsyKZWkWkbDWblvYXrIpQKdGYVG/qlUffPyim4yTJRLAbZbaaG5wqqwRusdmHZoX
WRs/V1cF91B0s4sICCFKX1m7OudrhuZhbMlUphf87DtRJsdssvYMhgzWMPLCXmXsw9rnDgqmZI9f
E793swv08pqO/asMcx1PS3r0/W7PabYRIPQiPds3sgdqQmo7slp1QwxpG7pQTcuFLWkYtgWjluxx
CP1nWcxO7K7dvRLu+9KEd+FgH4ZamEfcoj25OUyb1TBti1S/OKvxYuZKnFUgH6YgfVSmfKyhW0W4
3b+JUe3thvtudZ2bsZJzTGjh1LnhaV3JBar2Qq6KtoQOhkf1Lutnzijp75yh20/zvEXHOFZrb/Jg
0c1t4JJaISfdLDdW545bNYbHvE4eTFKq8ejPJYpJcmQL4c6up1cICcGG1PZ2Nmlq5zLYJpP5q2/n
671LZCETPtt5K78No6s9VuJJtAQ9qxztgB7VKiXJCTxcO2PquiEu2c7yQsPYP4UiyapYCaOsN8bc
EoEziiJpiZmaYr3FBL+Uj17e8Zhe+rDSB7ccs4vSRvkwp1L9ImzJ4Wd0mpJR2fg8raqTqFl57xin
ZEbziVPpWj9QctxXY6zngyGy6ba3vbTfm7M/v7ZJ0d61eSCSWJhEFHe5O1j31/wyD2tzTLyjtKtq
27tWGWy4pQK1EXoa4EGaz5JEnHmDvdd/9to+u7dQlTdDutytVvIcBsuDicL/Nc9sFVHBJ+ddGxfL
l92td5Pf2VGurOLkpUvFsz4rCqK8AkP+zAfEFabtKCThSsebjQ+uVQ87Hz3L0DQLRXZJjPR5dsxo
BXIRz3P1mNA8V+twb6XhA0JwEy/dNMSk1u7mDAZctMjiYs1GmcRpomE9ZEV5lxXtVhY+SyykiJO1
CDbAu75UF/jA0ZPpWDEk5myXk8MPrS62fK7dGHzBdOim9IRxOL0uTZZ3uMLP4zC+kWuTrJMSw3Pn
W9+aoH31/RwRrmqQwtl//FXgOqfnSAjIpcV6zkPcqxjY3jIs8qiPnRgPRAu8qNLuawXg4alu03er
5obl2pBuVPKeHHIMG7+CLEDVp1gdJBsArpAiaTxTldkbVsVMGxZSHyCZHw1bPeaDfdevBP2y2UrO
jNe/ZFnIfZov81PWGjXAh3loPunL0i/VdME9lmy1m/OgekxbC2U3n7HW94bLLGF6RKDcLGlwyiZv
JTsObs7o0mUvCUrHZkHWbiiy4kbgp3niBv/U3XyP3VbfYQwuZBSEstwWzWy80AijuBKZX56WvluP
PBa7qOPB+tzW9HjVuhb3vj8sAGrDN6K8xokFZPepXbzB9RrO0iEql/nh+kpWmQuBok1vtQ7ESyXp
6IeszLZT1tcv4YqA4OW1+2SmKW8Be8gaMck8zr0KN7PrTfftGmbfg8D3vrujO74OlYvfvXdelSmC
c5bX1V2RGtTh7lxcqiAZKSWYokd5QYhLzUSAFuscdOMQz63rRsGk2Z9jMsTX8/fC1xe+FiZoU/fJ
ZLvadG77QLBq+mwz1CfumF09k6O2Sic7Mx5pth1Eg+PY9MMxkFV9yMekPcjWHV/seYFO2YXeO3k7
a6soomNKKXPnhDWb9HyLtEhYl1sW5bCyGvnCUYt1gG8ZEH9dvDEemHsTx3/yxjyLJVGc0yo0nvaK
uXDuEmDwXQqZLtDv0zL9Kuxmt0B73ULwzWICPThnieIRSlp0sV9G5cmntMOLvaktr7v07YpiZduj
eIEOwXPBagndpGHxDZFkQVDxxBwzoDfPVj6LfRhY6GfGMsRZP9wvNpV05XrVEYZHs+ldAWBEdRjB
R9Hqw9K6/mauJ7PjeK+Mo1y84hZ+THvKU8eYIpktckfwJiXMnaZPvijdS1MMN0Zt1RvPdkkmk//7
1ujCZf+oviYJW198WlnZ7UKE459BKEyGBPY8AirPu88wJJ13U2iYQ8zRqywqOm1+b69KM/2SKjaS
pIIXce+kTjxbWcEFubjsHlqoBSkX54Xs6q5dhxEBiTgDiSp9XZz9IAXO2DAaHC7Iw9J1KBUGqjX3
9+QOxEOK8HOF6OXRnKwsJDnpIG2Tk5nlnTyOSZ81qNRouyezN3PnJ8vgRu7efuiSyAM31H0U/M7p
3Q47ngUmqYX0i5xpTpRy7b38ONWDTgHtqupV1/2fUwkQIttBc3tFhRW0IuYhwSxyoeqHyDUIc69U
YrtHnhWepAXy0vxJ1I73ldZ4hhUNP3vi/hwnkO/WxZHydHEoKBp9GETeBg/VSJF3csLRt3dJr8vp
IPu6f5NexUXVlATYD/M420UfLdBjr0KIbxSnjFBrF2fLYNvg6qzZmU/wQqr61lbOfF+x4a3b2YOw
DxkbYYhNubiw4wHdET27qxfxVataxHUtAvmztwzt3C2j59Tbwq0dl1GZK9KNAjw+77pZDuqALE+s
bibua2wZXtZhxJPLQOkZ27Akrp/0AR5YyZ9nWBva7b25Gg+LM6PIBuqr9olPW9M+nFoW3pTTuyRz
I0LzuzEVCIX6rivb3Ui2C1245bgJTXUYkZgfVuTWTaAz88y3/S2jqs3G4WfArjxYHdP6TZPgccjq
R4smElyuaHd0XOgNW0hC04bUlbdZCgSXaxOf7RzZ+rSaH102AVEQnsHYKNXmji4+qaPRXgmDdj+I
jx5GY/ow0967lR7LNMpw3qVjqmDGG84Tknn5bIeD+yrMtjgM7vwV9A6P7mz1D4pqe0sLlQ1RpSz/
JPlbowLSBF8xMiWhLrtBryvHMKz2DqFO72GqqoAgZ0i2L53BvOy1MwYZ/MRl5hbxVG3fDL5ovlJn
SlVcXplWJ6VJ06E1XMetO3OyiunAGgEaesctO6LHGavKIkm6yo/pG4cBdacKyb4Ei3OTq2KRW9UG
bhhnXZs3W3tSnn9ucgOIgmxIeQA5yAARgFSdxdmvteHewRzwvQNxeMPfOgYWg+sauvJijmRlz1Mr
bHnk683Xgzla1krEGg7ADUEobGN4RpjC4uZIp51UvVU+UDHP6XPPHlgbtJDgKPBGg/8unEJBJIQM
+40N2SGlgEluOidM+h3JGZ3BsHJawekCSieSXSntm9pcF/uptKfOJLrt6uog8mqdDtAB4I1E/zom
xqAY6o/RI/N372iCNZdSMdbZiGkA4BLZbcqKvhCoh3EJvdbKD/xmgCZJB/HD7AMXNbNTd6kDxS2y
/HI5ubLmkeiU+o5reO133Wj3BgbZNp1eCU6HW7ubW0hvRqYPtUEbWFXIG/elaLsDPrLpOvMBEqth
TCatDjfdxPQype68XVNy+szifoX++sYjlSaLAvysOnu54/Duz7njnZsxqA41u3r32BWuzo8JLcd2
+31tyXWbrZmMtdE5salCaqPGmY6ZNsDyXIfvy8xcK3a9wf5B4tHYMTNP3pPG0uZVVsvea51n005P
mJLo8kkLHpCgqS3Hrl9umq7NKOpyrgVX2+pc4YDto6zywtt6XuaDxUZfmq6QJOXqNmSlZbkUG65l
KvdaN/r5OlbZDSEP6bkrQy5zO2i+K6NctkPn3pDHLr/m1FweDDO0Hli6NeX7KSg7koprelyFeBqs
Bs+PK+DDzDXgKILmZMwrncSLCvXOSAfrlHNEqNNMQ7a3huonKxOKTRkm6snqAH7ECHIO74TFRLR/
3Qfsr+kpY3zyUYJp2ogqhAVFOC4mCFyZkZAGn+mSE8lsFuSttRPOYSVDd2rMZL7HvDzd+1x3cWjZ
b06zWnnMpNb6qlARGJz5vbVhwrG8lAxaX7PSlg/EXd/tCWFnMutgW89j8pAkQ0uoMlju6y4RnAyy
in2raS9A0KAwyD64K8NhSpDy+J4EAEqmk7ocjx0Zz33gleEX65b6fTtO8gaIhr61E+LvPgol3bdr
kaC/nnYqezVFYp/9dvjqSqtiEXtw9PNkvllm5W14YvS3hIrtE/ailglT1376eZknOJCthaxtc9VI
C3uUO6aJ8ExdleSApmznazCIZMdG2Chzq8uaK6ycvOUTdFLxZ+Dfou0v8vuQwd175iz9+1QFPCZs
8WDwmy42vIU7cKPTSoHRrCfB5DiEV7SWtxOlyE4TJSaopvRDs2b63uiGU8EKBINRyuQfEBRQrdzO
RigyC/eK0JCr/S1Ta0BCMFAs5FuaW+2k4tD5+ACiAHPlGptDUe7rQlRbD6MOgCyxZh9Z4gU7I5Mi
iXrm2oxg25ZzNYBIwFZcdOLM6vGcWYTh0QzN0AP6ldXWFE+tK1D3p9TkVgkCQvuB/2SLhnYAR+We
gWTIUC9LrH1WWfTsvgHYKZ2adbc6Ql1SY+y+/KWwb4ty/AkijsymVuuRniaNfZn0+cauDXGEPEZI
0qMQddmReGaDDClTFpnvHSKaRtSvifMwW/4EA6i1wk0yquVihcJ9bNKJyqNrKyCUTXCLgBNEpUwO
o7se6N/ynRZDGbVifsQTYjwvXtM/dEzFKF9zueP6xx4RimKnqtx+06Z77dwS1z6mLldiNM/Sf0xy
HACBLKpj2I3hoS2G5DAUPgpdHm6KQMgTt+yxbLL1G246VO0U7VEUXvdgOIneZJT9dLTsTXwa7Ml8
n1wrvXXLHCaCbWXoOJ51Z83hKxsL0VfNui72xCryjZB4C7DjZQQpw5reTluHMl/tfZKVw/3aDhVl
RpVw/WewLKZE/6hLoq9FQ65WDcMn8Uf/VklH6agdcKD6euB1mOkx7J5jwUg8DiYro7ApqtPi611Q
mSNsY3cHU+4wJ814dMmOopa6J8uaAHz5eRuHcvmm4SNtMZK81HX53e2xmUhoFuYCEsptxI10Q+Im
IxtGGHkCzBHKKwuMQXUPAO1a3xhGtWkANsboKvNNSTdOGG3OHpHCm/MsqseRynkMYKJupL5m+AfG
kSDywpNk4Q1S00LLnBL4zM66U/mOFX7pGZ9HzxfBmRhOIQ/gGg2rGtenVUxyA5NIb0cuYpBvGiuV
CEkIOc++KL5q/GI7NzDTDQPBLbWX+dKb5QGpvTjV4fLRalOz9bYyfxrA/uLcnnIn9uzlZQ3aCX5P
PmEZrPUKjSafg+wEqyB8S+qkRrD0l5yfMAvOyrHWxSZIaAwGAnhZpNzGOFcGbbUcJ+N51m1/soZp
Oac8nqMuG8pDiJqGCD/rO60CBCUwIDFj4ow97X4DqS4fboOqRUNHdl6cQOzRFGlCaLviJrBx/oUj
IAZVt8+5MLArcahCxK3dneQpuHNWq9guBhyOFu3lkpoeWrAgmwvpTMfA3cJz35CRztzUJYToLzfr
MqgXEIDTJwi08t3wjOOyGCe5DAJaBozLG1TsWPTdRz649f0wuOHZK+r8ZEFAOqjO0C9J4JjnTong
RqZK/UA8FufcUOnZNEFKJXY+4FeGqo7Dy0i2nGdMHRiTMfRJm9jti/rQLpgIw+BaM0pgGPNsl9ul
asKdZRluz9zC7e8HAne3INHkOaXxf26NNrhPcJxuKxMtzEpX+F/jUslHYbWfga2bG13xONzpZZQH
vwVfmjvEu/p56b/Cnil/hak6ornjeK6tszfTel0WZO5HOBFMhuHjKzMGDBeejBGp8VoyMgGS4zYB
p7dJhD/v0UzMkz9VRpQlvIOmw4BVTCibu7LS+uTNc0imGb7nSZZ9fh1yy4+Fk2Y+cFeHT50EDhYX
bT1vMl8DiutZEnhYZpMzIK/67YJd7VD7S7/Fm8Ddlrtd95aAzurRPoKw24xiLHWEcifOc2c4pxRN
xYpZweK/OKklfmXBEh76jppsBG0vXlrX0w+T4xgvTT5Yl67xu9Par2+FCurLTIv1YBdud6oTTz4a
NdyHqE1r1vz6auiQ0a21jieGYxu7GensxbxckParrUtjKKIRGV8eK6/hlPfG1ES/TrvR2Rg9q5Q8
D4RXLN22+b7YTTZsCcknL5nqy192CXHKnwyeBUHApKGHzoQjKhwLLvlcijBqCcI/W+3iOhGuOCvY
5FK51MCmPvdal3sONGq2yiWgfnWHTFh+4V/pfmUBHYP2JzwMM3r2IO+NjG7huWbBAgMhnHFxYtjB
HXBvH6YWHCrz1cFTQfFUeOkpaBrYPP3g2QfIAUsk2jrvozmTjDyceXRllI2tubCkb0h/ir4YmYuC
b2nBYZ/AlZhftp7UqQ9ZCrxx7Zkphr3etCEzwLQam4ucjOTNWtevbG4CJvLMvkuXc2zK85uy9Odb
exblzm+NCaqWd+2SHQLwwXTsBSuSVVhcpD98y7nIURPn3IpzCald5i57CWenpLFpW3ipuK6aO8hj
TbrFhMapR7V9MAGHRbmVoywNdqGgiiRyb6a1yiNvqSXvyTN8LEiBE42e/x0ZL9+Bmt1r15222dDo
S1WMXdwBF2d8RUQBS7YXCRN3S9G54S5buvpo0TTE9hx8D/0UkwNmyn2tzP6tMMyU9etJqjdVr7oD
cpTiBsIIQbNrRIua03s+b3xE+PHO0CdmvKeThCRAEGdXZgviMXSnxsj6drMyxTDOoAjqZ/AEotl4
9QREEirAZXXM9Z79BTA8IBMYK3wKkxmtz/SYCgrRi/mowzAoqrn4gCmxdPWo04Yanf8ntppDmgFy
rQSKGRYVGpL0MHq23W1cMY3bFGPJDvnPGOJmch5h95Q7IhTMh3wHE9bsfoCuYpGHSRUUlwBIDnRY
/fva5NPBtNuKwiEgIN9oo323B5eBagt68b1zDbyCfrfUlz5xi/MkZv4Oir6EmRf9cjqIcWOM+iGz
kTR1taCBDo1cjzkC7D84sf8E2//dcolLx4N66tsBvW/wm/2bFUO9M3by33b6FZjMDCTX84oIYR5T
j0OJwJl17Tp7PzkuU9B/Mqz3GQQDlCAgE9IFH6Ykqbhi5waDK6fhfB8ykaQaK+aGRR69PQDPrfrM
+FmDuQs25QCK+V/+4f/bgb5L/r2TWv7qf0/0/S0E+P9R7M+6Urz/17m/p+HH599ign/++3/F/uzg
Dyokj3gMgVyPy4Df9K/Yn2X+EZhu6Ao7JOB3jd39V+zPsv6AYEb8wvJJtvi4rP4r9hf+gb4VBPwe
xzLtwPOt/yT25/4JTPjLtYmpxbF90g0OHoYQQ/1vzmMHqkyPFPquu3XwnjMF+xbgtCoK0d0E0FD9
n2DUuyKjQV512304/QRCaJsmjH0Pi52bGEZWmewQs0OMEaqu/xTHnTBbQ4SttSJS2Np2b3EQK1J0
uwSnKPJx5haYFVkAZ+lDWStStZhBIeQYCe6F4jJIJ/VgRc62dVvMwBMpDg2a9ZLBlWBzyk4x5Mj2
6awDpNckK5ZyF9Dz6X43BbZb+ge/7Oxxo3TlX4ky9nXNZAp+M27mNefUDttQYM+XnpxiUVgzFKbB
xanEMD9Fsizp+Ar/VHrICwz7Elhum466TMP8vH6XJ8y/rouzww3ERbqdO+zA3LJYIUrAnOU739K1
i30+uDpPBvYLYtbjocuDtWnHaAXdI+nxOgACLVdIH6dB21+UTFfFITUt+M4pisv2l40/Rm7s1WVb
LvPt1FdfsFYyBbomlZhcOMuZ7a1LV0KyomYcuqghBlNGtQpaGhTAxbC1NJTtXwsTIqvheQUg/izI
UpZblnvKNILRWY5Xz6t8S8zrkDggX3FkiePKczoVM8VXVan7QY0YRObQGZ74utzhRft5b5+V4ZQl
dN5msCl+AphyCuOQQnqYk3MxwLmP1dAY/a68Mp2Ax1Tr6EdSi7Vjv0hj/WBaGlZxi+5RbUsuYAx4
12FV1I9L35zgRqbMtUz+Iaimxo9hftlBTN+cY1wq7XQ4MbESb4EAmopUYfGTuYvr0d7l4AEfZAbJ
GIhXWGNckV4JLAmjCx9mM0GMjNAReMOmWniX/tgwWTOr2vE3hu5xgwSlPbqMUSFVzDwzTNzicTKD
4ozoLlMV0UJWJByy1gLf47Vl7kI+AEI6b8pa5j8myBzT3vcacIrH0cQtiDEKrvG7gHIufR6QkAdZ
r7Y6AGoaqRmgIsVPybSZ+07CiULWlPGctvgamMLguApnlWy7NbiOtIuUP2rN8YXE0nGZoVh5QhvE
aqp22ZeBgQY0Z0V2j09X/3DY+4S4WsBZYgQVYEld7Ba9aFo8qjETsfueO3ZmCuLyMU5CY6/PMajg
4wum/q4DQdrFVmbxP4uR4hnY2aLDHfPf9luInKwhP1jJfmJa4mxSAFIfDVrdk5+szgdtpv/aKmCa
EYMNvBpdKs1D4FfpdAMSaUDCR4ENEPKBtW0yvMoOd0jBxVa1FU5U3Fm+F4U1WMIN/RF8Z78HMMZc
0ZMQ4zA+RFTR4yOI9+69clvSgciPkxm3/sJfja2aSwW39/hNORwxkY+aNh3gxy20ZauxQtV1q+Bj
zlDnGUs5djLf9QyVeuyLabZMuGdqLIjVHOjmxNTIG3YcVYu9KaSFY0GagVVh8+0ldOxplXWI/b5x
jTGyPBKEA5pLXUw6dm0TgbcvkYgf2UvXz3lsqIl1bNyAyzrjTMRY5FxSm9vUpE7qEjr7xFJ5PK6t
m+L81plvcpWWgtrFmYTZHWc+jnqDDd0G9lebyjsbqeH0MM5RzmD+ZYFx5r4Fyjs5EoIY9aOaOxjV
EuClYYkOYAx8+4a4QeWNMv1u2SIbP+YwIcvgTmiUsQa/abw1AZrJgq+p7fIRO6MxLxM9k+O3JgM1
D1oyMHYjtWrkHJsQziGcKP5fGKe6d3ladzrqU995mcToV+y+SB17b3lj1+3bamAeUL9bCtYyUE2j
sRcya2j8mXjyUp4TgXO2hjxZMc2XlL0aPv3NOFjt8NjkHgsZskwnS+RxwwDGA+5LQb1WTQ1XPsdx
bkuyQXz7/RDuqhRVaWv1mH0eU3ZusbmNLvAhMBkhxR1EeYa0qCTzPlzaJLkaVOpb5LRrvegIFkOK
Kut2dTKQ5bVEVt9q17lOab2VrhLvIZekyHHRkCTXShFj8Zrq4qqpYJRIQhkRUdkl+dysKm9H9E8e
ptrt6evxell3QKMRDSHaUrVpIEr3icypl8EdTctROh02UQF1+af2vPbda9Z12TGU9S/Ife0l5dl0
vTSEONVpTRGMVyssDmvJHC/KJr2KY+5pnp6S5y4DO1gP7c43pJeCDK3YYkz/THO7W5d+/DRk3f7A
vBmUFyAdytsVQ8NgJSlC75oRckz0Tm8CvFilGviVlTjiNOEn6egoeQAwl6s1vlhtYwSPlJJMgfuw
xqWWTqRymP6m2DpthSIaQor+CAClzLSkYVbtEjYThuicfs+pOlapiLMAqmi8sPjn5PgpyM1lXVUd
uVyuh7IP9bRLi9b9wCmE5h+xg7hVYIpNMgWzhNN3ADvcr4+e0hnIZdu29+OQe/LEBTUPG7Yhe4BJ
u8l7CoRq2Yo6i+yHl1TY8A2iOCerSpoAFcgK5I5Zz9jdwmrtTkA0Hiu24/IrccnfhuEYsOzBWJpP
5snt82Ro9qnMo5eQccHX3tgXFotwjYFCNoHdI81ncMzzxDgk2rLuHM+hOdGqMIu7KitXeSz6hZOf
4iN74CRh3SlbSvOD47j5T5dvmQ+0LmzrfYRoPLw0QRgOewO3KRBC9t1Yp2B0Rkzc/qjUoen9lTMo
rDkWofS65rb3atUaD7Pb2j2hSNStK6nZt9jcgcH1knS59ZXRPj4peuU1MjJTfE/mDA5nXg0DTxup
4HAykfAfrdFuy4jVFXTsVpB1V++k+NExgMR0nKXsKoD+uH6vZi73ne8i4MaBrtDTM7/xP8uZpHNE
HYf1FmyGfRa9W/IN6wXpwqCKmbYWCbKjW/NB0CvhEYigxY8XjNw643trxUvX9FhsfMk8PQK9SZ1o
rOwSiCaVLsxvGChxHPc4l2Kynkymu9TvSbJl/WeIrfXkdXb2ZmBKfQSSslhbfykdaMEIVJdcuj6j
YL+nzGJlosfivr5XPfJsHZK1EfWv0XWzG+33yS89j+J9oPRr8YHY7p4VDsMVOriSA5dB2lnH3hjF
z2kYPRPSpkpeRT7pX5lLA/+mOpJKPNlQsLbhWGbWt7myiIZJYnSomSlKgb+38o4wv1HRK9j/WTqZ
FoC+FBiRF6AEWKFlkRj8Szo5HJWbG7ypKFOWJEcWtPjbWLWjH3K/xDyqFZLbf/qaxOHoOixICQ6c
BOc35I1FxzTCZPUjH2jm2bHbYA9Bft4uCduaS8CY/xCwvKbI/9bm8Ho+Sw5JvvKC3u+v57K1lYcC
TjK5pA8ez1tyUkznzWJF7jb6q3XAhOE7XAe51Ij/EFj+LYttW47vhwJfzRX+Ypt/ZjL/8gmvMB37
zCypniWSCJsWYFNazY+/9JzEoBZgqn8FqVxVhL+/xdC3TYtGUzC9oun8+9dY9C2ebw5zaISOF7eL
pwga2sLapuX4Txyk//lreSYr5B3LJu3899dKTFJHXY4bcaDo2vSpUb+pKRQsSioABv/v35f5W3qe
Tw8GwTVnTs/LKOP3vV4QuiZoqq1HT8Pp4y1+Q91ai/XQKba31ATYti1V90bNhTr5tR18sdXN22Y2
i8XHls1aPHecN4Ip/WdbNctpNdpu+Yc/8n/8hvkbffgUUHRo2n9fdctyGYLfEx9+IQO5Hca8OpCK
THZ/fhT/kf7yfyau3LU/m6e++/mzv3y2v8sw/w+Clcii/+WquIKb/kZW+sjrr8+v6edf0Up//si/
RRYbTFJgO37IeEoE1hU7+W+Rxf2DLwPtxb2SjZj0cCX/m63EuO4PD1GGIDxSCz27/99VFgMFxrGI
aQXuFWsQCsv+T2QW7vK/3ZzgF3wzBHNk+ig3tA6/b3dUQcMQYYRubkrPHQ4L+4v65ok+YdTJZcba
aeyzLi/MS5Fob6fgaJ4hWXTPc8NqEKopLCu+Z+6w8si4TojNHkPM3ee8ZZlPg+2afSfCfFz84A3F
6ezjENtr5m97hagY+snAQpOAhe+solrPLGEbDxPqQDqE7neHzVobv9XPPnvpdsMwvwr6NWjGIjMe
giIF/zz4Ch9g6yzN9yvl97g4wjx01xCGk4EvKPjzDy3/5Kl1gnTYTrYkPC8Nb09paEYNS6/YvYHQ
7yElRZUgZyad9t0x+68Bkq7t1Q98pYw+hgDObFAmpIPb+hA4yXjmRe+hNOzCpXnwu+BW2WyAtfNs
OPtLShJqWYC17FeysvkvlH46+jrN0pL9O4lJ7HYWR8kKjP7UidK7yWmFP9VI41LMENRn4TzhXjCO
01JO+95N4YJPAbT+uql2WSUOuV+YKLMuK786c2ETzOTrzYRJKjKsPN/N6/i9Bl/wgCe4vUMcJ4/A
oOvWc3ChBeU6EFoiL8WunBdwY0vstQSJo166HNHIEnGFr2HF8UxtgBPfFJm+MxU5r1mP8kxA24tB
CSmGAn16ZDMP5SoSxDPsfczvLX5Y8sdUVVOuzXe2Pzln6kr7o+pCA4tDVx8yPr9j0A/MLYe8F1h+
Ldq8tm9axrkJDXXC7mfhu9glr7MRQvoz8PFuV2KuVIASpuWARtYixBQtKe8yRKZy23F9nvK6i4En
6tNS+O5DHWQGo8Eup+MaCDllbXkOoPxHVHPOPq0GPkMPtn2MZcb/LoNZvgdFXR/wvtTx2s7W0cHu
+FyQMdiRcFdR6ZHeS8FJnrLU6s5h4plH1mJIUO0jOQWC4DiNnTSJppa+ggRCaZDJN52bSQqDsWpo
6qsl4L+xd17LlWLZFv0iKmDDxrwex5FNKaW0L0QqDd57vv4Oqqu7pd2lVBTP962iI5uDgO3WmnNM
lAXZLA0fA3X5bR7Hwcd2pPvUrjjbimW0z2ZN1WiP1BLfqod4CqR3eG023XKBo3Dku3bTK1i5kp0R
9m5IWWt+1WB+jwbtySAMzyGCgBMaXr6PXmYUh7LzVtd96X0ri7YmXjJCPGgQ9DctTnpo2dveW0Yp
T1NLmzPCTfw9XLAlgKwY3jdwJ/ayiT8VlJ98oOAEJOmEC+lgA6BSDtH1CMYUA1GORlBbjCOsqwbr
DvrMSZYGJj29pX2XmpHzqx7r2ve8wrpykvkeYWq4W8NgOEpM2Ny1dw2Aar/JyzM6v/wWCeJl1eXN
NYyXczfWxYOzEMPFZ3DLHu6BaJBvpeAAH9NkGu0uOTTFavT1hq942bWbpQzfIzl8WjjhIHW3Gj+q
aSBz2EofDGyE5Y4i8a3bGJ/xRtofPc9ITmah92fRWOfByb+lOENOoigNEo8yoNja8t2kAPk0Dhn2
Qe+xJMKtmg0g/LaFTCB8Fy3LB/LX/aBN7zHDfBtF+HkenA9B3hzaQsPo2mG6obp6bO32CFvPl3bz
i8NTeFXq8rORDd8dgaW7oPpynLLwiSLLO3eVAsVoFul1Zs5uEVP0M7Cr9wQa3bZljvBt0j6VsXGC
UEZmX0bOHfkY4CwvOM191oiQuxOWNh/juP404MC2Y2tXmZxSiOO6i5z6Ene0dioK/RL0fnWiuH/N
Ls4f2oHSiFmdYK4kBJubTBcORc62sh7sTrR+lsxMjY6xxI9TLeWviqCVk+aED6aFrw/F1ZVL7skp
GgPcqYV3G2J02c3FVOydRS7EoYzyaBmTje7Om45L7x7d/Idlor8165hqoR3duPR0dwGp0pezXYrL
3BK3Xhg5u0pzsZRXHhutTF472rQgNsq+J970M140X9IH2NlWdEMM9SXJWWRUWBpVVBl9R7Z9udTh
I5Wls63jbImsidjz4MYs64b+JGtK1zg/g4CiSFbY99E4PuYZuWaMDKoYQnzuNcZTHyfv8sFpz0QW
gaqOxP0ozCNFwruM48yvNIxQMKadfYoAYaEO1W6TmNUzsVMEVFzgRKVgQpBS+k68siLwOh07awH3
L+lXUnDC0b44V8k0DKSTLHg1HWrdSYX13oRIg8qyfYhq7EmzuXztWwPRQuJmP11yrN57Gi/NbPj/
7kVZTLs26TAQibz+7hIWuosp5mGrT5sfeMsX9Kt253tCq33SdBH/hsMY0ZR06g5aP0Jyv1qWjmKH
1XnjiWYivlhKgtEO4y8AEaA32VNPtN1KRRjiQ6MXGeyjqB/Gc0/h5VQ79j3N1fKowfvYhV0k971H
cz/CJkINA6mkxyHumAO2ii2RXucdJy9rCTREkla8t2VNG5IwPiJDa19oDDitWOVyok5PCM+cI22B
6VutU8RZcTD6EZXozBzd1lWxs+dKTJdt5znaYYjbYXrM7VXvEZdhWh+pCHYBjc6p16q7KYkFyWXL
Ma9qHJyoIeElmD0pwPE5xIIf9+U3SZ5S3YQH4ZUHVhYI5ekXnb4L9SAdO0PKTj7puwsezB3FxT2i
ioNXooqIQAyMcUpWWngbQGjzMoyf8PJ5fhWn871FSqGezU/VMF9zMu1QLOv3FcponEj2HWIyuCI6
K2sXhCNJEDV/I338MkjzX0RdoCEtQfjbsIgOvEIdvs3iTYd+HqdDnWXfEnu2dj1KQizrtKDriVJS
E9NSFo9NsY5N7MTMKmV2kqP2NBOm9c4u28bPPfMzLR5mztYL8YHjtdNMPONzaX+IEfLh1erOXo3J
v3RIJsw0ymOBvtqwSNhC0hN6uzGdUSnIebhISd045zE11r0ug/mQWuF4k1I7uTLcMT1nXpP6w4zx
mvL+F1rV1FSd0UZJQakxPlZjF1yXlhvcWvR7Dq7Uko9jnS9Xw+B1D4MjvzpRXZ/qwtWu56H7RWLy
qUZCddT5JFGvDRdsw+yvSWs4Ry+xOoRrzdj6pCKeQM74rbPwGbkHy54+pXNQn7IxJZMRh9bqpbry
NPuztHLUgSGaBUxfRC4gyeQTIJYTKz+LoKzjpx796eWc13O6t5222tfEwXyrKT1Sv7LZ3HTpkYWt
KuajHYkiwwcWCzyI0uGlakhVeAC04+1zGvI+jhBYtPwoRlKDWA7CWYN5U7ObxrOf5aw2llUtzVXZ
TaZ9MGdjagaaIjXwqLSbY6xmZlpO7mmE3TSfRNh/Dud47slH01A35NTe8xuXGihqRt1ErOHEs36v
J4aGEcOyW0rJ+hJnd1o4m8ZXTuqoPKVntjiiYtQjH6OEItPeJLMiujUqfQ2Em6zZIZAsHMkrN3F3
V5de5oydj9Nk/FFSYR+0gy0y0rtxWxTTJ72xw1+TQTpouJviRqMHFuGRo3ArsvjS7INViN6LtrqE
r8WWUHPQ9he6HtVPVef29KGowhnnJV6iZI9GY4k/VGxuL5F7IcYAHQVCw6yj+Bzg7t9T7LcuyTKe
aVxNU48AcQgkKqB2DL7a/ABefneCNZTh0WluRytP26smjaJHhIztgXTX+NhaY9FfkS0dT5Ro0WLP
jUmQqADjU14Q85vzF2MVYtkvEa7sFn7im0vNDmhajgQv3NkIKsdrY6mgEVRDHohbCV+Dk4nQmuHC
BJv46KVSPmElprg8Qwqs8IqjYTmac03rEHJcS3mht5aOi1nLIu6SIQmji4FAhuYwTpXL2oX+9Wsx
a7YE0eXG2j6ZKlgYM8G04vMYtppzWTRYD45jIeL+YBoevoHd2CZNdcbxMWnv06hZxn0+1W67djFq
2o70DCSHvDnWTwjStY5CYqcjd7N7dN77Oi47nOMsbR2OrzBGdzw0SACLsiwKtgBdaN84Rh6bl5Mh
ouwY4njNDkJLbXbBzBzND3PoRlafSBuxumeTvE5NfDuc87zwo9UVxrfOZfrFDhIQPBdnc35gacjH
c9AE7/XOwAG+zE483YwSB3ZMAqnxwzWp4fkI2PSBiFLD4MiCjbyfrzBilrdaxyLor5CjEVdMQBTT
5AKKgh7hDh/pr+rVIUmmqbjT6xG/BHoCjsdmQjsSIhABupbWjtSCoQz1Q/CZzoL9nsCa/CJGp7nv
1jWnaeOc0+xA82aY0oNdJN4xSTAltOZ6vBMCx+Bi6ncOpvU7ml2gekaP99pUZKzRMxT1F2/NLfYm
y/oSRNEHzk18n7i8wHdERQDwi8G37w0v/zwOdvLOiIeeFOpOy9hiQc87UFYNKGbPk/7Ny2xrPuiu
btLOdDqP9FtKy5z4QG809eS0lxW2H/0QoRW9QsVDo0y09cnDOIPpvDaCkohuHAOXg+cW2aGyh/QR
Ofq3jtBBatFecyL329v3rnW7iAFuOi8AGdONSNDn4TC9p6lGtySp0OY6PSwEGBzZuyZMfs01OYTk
4aXeiaDQcD8SYHis8Y3thkGsFlTT7b9pFubJ/69WdfOKAafI/rtq1XX8NAOW/xdR/D///l+lKiH/
MCyQ3h6wbcRg/Oe/S1XeH/yPOl5UncqWC9iS3/irVGWafxhUFv+qbRmgvv9NATfQA3kwxSn4yr8q
X/+AAq5UWqnGuwZ8UhPNGw1J/utlWbedzbxlZiLmdYAs5YHU6I9uocV3DuwZssbtt6jQSh1Z2IgZ
dariFOFQ5VDdffmDsi0kp/3IwgiXcbA0MB+0Qnsaiuav0ukLFP3z6riQyh9ngpi1PGlCEuaP80xH
QZVSX84St2NGXapZhMYxq+yAHnPlmdracjb/bEADaIWpeKT7qSdLdHBzHZizQXa3vQxZvIujLo2N
PfXv8DzbEJf3jjG2P8wW2wDUCbyfdlHqDpndJjBrjSi6QBuBObWlxOKArwz3lTuZgDdWcPK1N8VZ
fRFl3pjR8saKcMQtYJQEAjbFdJLl6IS+7Sw0mGk4A788Q4CT4alIDHYJeZoGHWmiHN/2be7m1m3g
UOy5o20Ui2OnVXMKKyqcvvfEw17Ri6oc1OlTad24S4hxnNixm4opne4cntR9IY0crQWbgXk6BDj4
aCKkQCg6jF3EL5fvskQPbkrif01vR2MIcF7UdTzLgx000oSvYhBZfi1zSAZ7rTWJ+jWIlI1G/AuE
XZ7Xz/t7CJI6+7JqTs19M2p5Ul9Nc5/Vh9UTCHLZI7nWuIJCMkFkkhNJVLDoUqxCGbOl3UomWKK2
lzX7zi2siZDfPF1rarGbxsmh7qty/FxHyVjfyFArikcXnhl1oKKUcvDwpiMS+uiw3WvnfSVQpuK5
igMos6Ro40TqTthm6BpzWtFWfT/MGXZZp5acS888pjoaOQuZuxZVzjtagXZOh0zLa4fZWkriHFdC
Ru5iG7Ksuer29Nqd5Y5WtlGkB2SxpgPyp3d6/X3QFnX+KUy8ZGmPzMkiZBOije23rNDK2mPkuTOO
ONRRnnFgK9PLAn6IhaODClxUcvirdXqHSH4MOdfvseS1+V0ea9a7oJNae2pZqBBAWEvziTYoH1E9
tDOBLw1V2QPv0S4II6X4Sze1iQgpizMakEuHI+E8pM3s4j5xgvA0OnnzfUmqdjl2HIoHf9ErM/zY
s8MGWsPVdEqhbFPgTGqTDjR2EAEp4BrPmhTUIqH4iZqwB4JIblhNA3cExGVpEHyAI5JBayJMyA96
jfoIvKxrvnPSoeVtEmyZHvAcYlgcDTlWlyOypPLWsDPXvM6Gqc6u4pkwRmrS+ozjVbeWaHpITGTs
56Cu139Kx5m0S0YFIW9aSoUNLdRoUwpxZSAOuKxT/ZzMxPft4tCxq5/Y76z0LMt+Dq9aez0ttMJo
nlqcGtkuJf/wIu4qdA6VtuIHUMkLPVwuMRNl3erxTduGcNDAw99+YkGHwHAqJSiFfZcO+eBLnGGY
aIKoMvy2XavU8NIoGpjRXJ3F3NrWbkY+lh+CWMLKjERE+a+vNI6jOkIeFNFDr++RYcriTG/B1k9h
V3BKocLv6UcTyI53l6JobM8V2L7H1AhFeBMwkF1f1qI3HkKk7Hp71LLMSj6WZTBR/IRIPa0AsELW
yZepwHmk7XFiD90NEBiO7Pq0AF4CbQCioydul3uxY2RDZhJp1XWBQjS6QEud1T4RmdGPwrTQUkQo
FfEeZimyJeFFITl7TWYeJqrwDzGVt+gkbbT4Oxoi9VW6TC4152UENzPkvaQBy4KQH1L8O9MDX+VI
gR+vAbohTQDA2hldFnIKt+BDDMUX4bgVB7oG1FGyfJlp8xjvA5RDyHU0d5rLr1ExzEJ8MUikw4AP
yYvRTBp0jgW6ETu6PwI/S9ktnHR+hHVBzRYwhBUEZftETzyIwSeY84Dd88dETnRef/j//dFf+6OV
2P26Xvqi+BG/3B+t//5f+yPP+cMyDLi4ku/lhV7adv8wPAkKlQ3Dnz0+dk7/3h/JPyTgZJtuhWV6
FmfS/2yQ7D/WHjW5fg6dcaqC3j/SS79s82rCsOjysodQVNLokPE1x559jowDCJ122BLKJYWa3uYJ
xHQtoZrghCKgGoi65k8UUabbZ4/3b6QBf3/bQk1wSxxs1uNUOMeoqZvmPYAaPXwMp6X89fvrv9xa
/fuxCE/ZUq2AW6b3wMaHJNvlvjJyyqwR7icDy4fORGCZIL9Ov/+x1/6Y9SaeiShaW7eTMSxswKuI
LHYctHB4AD5x38ikW2/6vzqK//4xyl4U8rpeJd5sH3ujsm4MgwLFw6izWF7PNBQmsI4L0aP5XFfv
t/1Bym67cvVqcNYfHDLPmS7LCAXiHpZzFB9//wMvxS///YsYZM+fmIv8SO96Ux5HmgojXi3kpPsq
bUV0LdMoETdGj6aSZkNdzBzPM8sAiMZ5ujn//vcV5vh/b0BRFlWQJDBjzZzg2fjVe1e4PhKWX4CS
iQTfwRsZaK8Cf7su8Z+mx55FxmX/ELoi3xK9yABjYnj+CLJwzgeMzzwCV8i92ZS/kBzGb/x9r32R
yqxQMlJHBNXyOM+t81kvQWkGQ5/8I/HQfx6emh+XuQmSTbORRxDKMRuUtrzmKJb+dUp/9WD0ys2r
CXKlNsqqjiS5YFAQPxojaqEpWJxtM4+rzAxNNiZVJUgd66gaQpgFydwc7Ary5b+KDP/49pXZQMCM
cOcsYTYorT6hkreqxuuaoXT4/cf7ytzmKIMnR61BrG3o+HnW1sF7J0d99NGsF0+/7MChOPfotUz7
4vc/9trLUOYeQRwJ+v9qrefNjn3Xxm3UfSRQW/u17frr7z6fO12917FrIrIrjfw4w4giRDlm1/rG
21jv82/mTld5WDDMLHhYc+CXmrvkJ9As1UDg3IxXv44jy9v4M8p8ghw1gJmnOX7X9aI7F3ZZ6Mel
YLd/rOJunLaNa1VJB6QQxBNeFr8S6fLIgShaQU/e4+/fxWvPSpk1xnRyjZE9Do22KT5mbeOY1yFe
hPpTKt10euNRvfJFOeua8OyNR2CyUtdBVtnA+77Q8kV/54UwnP+R7u0/k9MqnXp++TKgl8HDsX20
QWLa6clkfbGXsnpj5Xrt7pXpox+c0nF12/aHjDfArj8HnKvRnf39K3jt8srk0YN5nrM5cX0L8Dfv
YAYouuNchspj2w8o4xmPh0RbztP3jLwuLiqDRINjkzjLeLftB9a/7NnrdcRsQjmfbB9TSPzRcdv2
Dgtb/c9kjf99vcpAc2i7eLouHb8yrS4+d4s5IYJJ81HfNsTUSK+JNhryhsbx0zasrIs2F2TjJL3V
vLU2rx/i38xIajQZ4rBQz0decR3MVXNIQgqCd1ToBvsy7AKggFNIqN9nMKbm156O2ltxbK/teVa/
5/M3k01h4JQL6NgyA0FxGWlt4LCzB30UHxGL0RiFt53QeYkjG5hqOlGMOyAZM8uHQe/sftsDtpUB
OgdYz91UC/zc0WhBxaPj47gy3/i+jXX/9DeP11YGqBy6CVppDUsfH19JOS4YuqMMliVDNEYX611I
VMGvirNzfrYWt5C3k2mK4oYzu5t8djFyyzdu5ZWxbCtj2S0ScpYAj/iVE5BAYi/ez2qaYLJsGmi2
MpKzhmbJPCWO32jV6IedQSc6NN3wx7bLK+O4N0BQJEmITq6a3C+S1e221elJb7u6sizXZogpS3M8
X2acZGhkufC0+7iZ2ze+sldGma3MEy0SBSmmxvXxqwTiwrWaBr5tZTDiKGLpuCxjpJxr1lkVwj9Y
WrHxtSj7enOkt5+KxvZtN8hhSdf4bXdzb2kbZ3BbWaUXC9F+byN96VfLDD3k8LDYVE83vZj/Cb0L
PL1I6mnx2x7u8EImGAa2Ktm2m1SjIG2kpBp9+cVPRJzvRWckB5IDxbaPSipDn1NPScByufi0L4sd
YNdPBZy8be/1zybOs3XNsCvK+lm4+IQhdDf9XOgsz3UEy2Xbg1eGM1zSrjKbefG1ABePWNvGAf0i
f9vVldFsVoOsOuQ4fhcIiz4r8KY2h0O87ermy5XFLcTiDg6vVesElBMTjxUGIWvbPCqVoZzoWkP7
ol382oizU+ut1G9pLaff3/v6fP9mvZDKeC0CiWrT0EYcwvInx850OFmYtQq/G5Fc/v431qf8d7+h
DFlzwMCdpMHomwzc915XJkfDKtNtx3FLWdeRTZvWuNhoKCxpX7ie7A/JXGycbtb+8vNdA4z+LHCX
pPfDNrOukDg4NwSebrx1ZcSyUENZREbu12USGMBhRYuaEsTjttlMTRWUMGhSbaHMU0HWvUy7sLvu
gZVsG1SWMmSpj2oD4D6Qm304tg/mqLvZO9m4drTtu1ET8eg2DLSgxMSWEAxFWkl6Caj9N32U/2M8
S7QUoEcwHOsMtarZ9gLokPdWrt8rn7ylDFqzSiyBJnXgyWtfCDcxdyACgo2vVRmzKdo3DSfrX7du
iVoQFvJmJOFrt66OVukGvRuhqYVJp+/EevV284MxldGa6kMVZKtid0o8FDwuWRFkCyfbvhg15Tmy
pFvqdD+PkyV+1rGVnULaiNumedVKlk555sYhF6ebmPuZQzxjRHTKtr2BqWyXp850gmxOh6PsAmio
wHt3RgUKbdPXruo5ckgYRYlHCOPtQsMtin/2yWJsfOrrl/Rsb9AuxKuUEVELiLIsxHnyCwAnsfHi
yuIK2BLebqR1R8RixaGd4m9tv7xlZXzlWzeVYVq33pSwE+6PCWGZOzuJszV00Nl468o4dUzAC7EG
wRDSqXHT0h65I0Up29aiMpVxOtH6LTDe9T5gN3T7kESRPWqdhjdl0zcjlKEKJ8bL+yrEnmPBn92h
q5d+NYru+7bLqytrHIimnHJW1qDNLj3kyYc2TeZtm2GhLK1w5lFEzLL3O8/8Cs3yHnzI/bYbV0dq
Oyf5PCMEjSPtlunxyyycjeW7VVD2fCh5cZw7RuF0fjJGLhmV8pFwtXLjC1XGaZHCxvPcHiRB3MX7
LHGuHVH/s3jr/1Sm8GW+uHOsn2PVIiQF1zn9iGfjk5D5G3Hzr4xS1QfvxmOoyUSbfS7bdliAYEYg
QDXDbVPvn5i4Z/PXEGJtSK0GIwgawM8WchuSg2LiKrZ9L8pA7Wt8QFlArhTqHBwnk/MUxSAON118
5aE9/2ACN66dIW56AiybmRwBUOdt+lbn9ZUHr5pjvcK24krLO79E/3pD2J5xk2lB9WnbrStDVHSi
a7om5nMEBbUjvOiz48bbXumf1vVnr3SxSi9ZmcM+iUkmwVXTF9Ahd9vuWxmj1mhNY2xybS1pH61+
vpFWe7Pt0soIBdYbhERhdEc90LQ9PvXreAEUsO3iygg1jKpyIGZpR8zX74j5+wLvMNs2tRjKQgpy
fGA255lkUXEPQ+sU5NHG21ZWUasaZwSBZIOVy0Cckbiy5LYVVKU/QFzt7BI0tm/n4bVbTj7q1m1t
Vl0ZluBtp6jvuekq/7CQt5M4Hze9RF1ZNTMPr8KS8hKtKH1qJu/eXext85SujMe+HlLgUfjhkJYZ
jxCHhJ/0ZnvYduPKqmkWwVQk5Ej5rYaUQBSwogPv87ZrKyMyzVDfOgaOWxmzuyUU75sFkGDbDKsr
Y5IPu64znSU5isEhSaCgB89zhm0DZwUkPJ+/3XZwOksO2rG2HxqMdVSxtz0TZURGYVRbdTR3fu8i
5hhN9JtgyB63XVwZkyP993kugvZoRNWZ2BSPlMyk2/ilKOtl0/d6qmVc3M3kndlX32MLxv6WGzf+
R9dlyVmvXcDqTW7eSa499cPWaytD0yD40jQng7KxMCGuuGFyiZfD3vRUgFa8/FCi1hpwzfd8KHIh
LlxPPmR2tGmDhV7v5bUnrFtjCv3Gn8y5S5DtQsg+CHZA8aapBbXgyx+oxtyCp8cYCq3qmzYOn2g+
fNj2RpXhOeCZaGyT59L3oURpnpJQCrp10z7C8JThiQibQCJv4san6a4v9ctpqLeNUFJUXj4UUjx1
y0H46kOzvMkQHMJHc8TGJ66M0D5s0Fz2Q+frVXZvadk+aaJNmxRDJdM2UivmEEOKL4QU8JKNZm9Y
ya9Nr1MVV810FFo3J899yOwvIZGosSMftl1aGZ9T0wWpi93Qn40M3AnJo6ciJ1lx29WV8VnKsfAG
5Dso6PXlUCzlrWPCvN92cWWA9pVo08gYG79E/gIKs2+0K7hl8/ttl1eG54jPRq+tnjc6zD9adnDQ
e5+2XVoZnh0LT1ThqPZTO3w/VdWFnufbvkNV2zQEbmonGVwLTOHRkaQMAYat+L7tvpXBGS/EoDT4
UXwvqvapNd/m7lvbzvWp/m87xFBVTCPsxmyoHHgc+YCdoHHs5Ka2KwT3iSBCatv9K4uoTCFNABsF
5RvDnomsT1qVPm66tKpgmlA8ZrYTNIz/oT0Pq8PCGKxtrTq4TC9nxRCLRdyYghu3jE852FGMKdXH
bXeujNFoqqu0Aefjk4VLcMpi9rNFnDBox22LtKOMUysKQ7d3Mz7JSbuPc/EY19vO4iQqvXwuWSwJ
bOu4dDB7950evwtMe1MbynCUMZq5c5DXw9z4ZpATUuaK7t4Ix3iT0hcHwcsbF2AxSdDgSwz0ZcY3
TjYydNptEyPQ9Rfb53wKtG7CGukXQwXYaHBO5Nxtqw4bqhaqW3GZlscjZ3q8wrFylclp4xhShqc3
gl9K6rDxsXMBPl7mK4Iwt/XNWOdfPhRyyBp9EmnjG+VwZxr1daN32+5bVS81Md0JewSXAkj1U2w0
9xiKNh3igMK9vOtggjsQVknj2zyZnYcIHc967m6bD1U1Eta1WktKr6ZvE9X7hujDXvM+bJpWVCmS
rnPOKqReE1Rs5slupFBx7HW4GdsurwzPZHUjDsnMuPGww7q9bb/PYn3Z+EaV4Tkk0sYbacJq8xpB
hpJ1y0q6rXtuqDKkXitc7HYln0sJxCplriU1D449NNVNNRxD7f7X1LFcrc8rH+SP+9Wh0nfu03w4
b3v0yi4a8a/uhRMguzCMYO8VlOb8ICCt+Ljt+so0MKc9aL08qHxXayHKDWOV/yKLftx4JFXlTEYO
FXr0tMpvonllr5FswvOXp013r8qZHGea4LTplQ/cVADBRrUOvGbj7KvKmboMfR+BzJXfwpcGhb+I
9Fs6k7KybelQFU1gV+xmnHg2ZQRrIe7yD1NmbFtRpbpYi3LMNafnuZOtjlVTb09jVkbbvkqpTAiD
OZhzlY2VnwRy+aQTNXS2sFymGx+MMiOYzMJSzLxWrwjq9uT0AD53ZKjZ9cYfUBZtWn1pSdoGT54I
qYumcUnKyrZV/g1V0OSkOWT0rql8x+oe4pBAsLR72Pa9K6M1DObRzLKwhi/ofS1KkvQiAMrbHooq
NOp0yP2LKUufseTtbKQvO1JTnW0TjaUsrs2s0aPPuLocZjKYjeoyLd5SMf0p3f6bA40qM6pj0sIq
V5T+AOAt2NEtJqZNh0lDinPuhek5r+bxAQRCdmECn7f9Lopq+YjFzanvQEO0zYPn5LCf6EuW5yQt
LHvnZDHF+BAQD2hSQifq5sNYC8KodDJY0m9lFGk1fDQoUgdDUms/EqQKOJ44SChQNl3q6aKvNTfx
hTNF1kVQJiOxX4TASkIA3WQ+GWbSOgfTmbjmmMXdcgprDxS7nomlP+VCTMuhHXKz+Do5lhXcdZat
JU9Qb0A4uovwBp/Qdzs9VN0ij4k+SHdfOIKsMDjIYX8OjTL0IAkW+ML0ehEPwiVreBB2cwH1oVl8
opXd+TTmGRlyQ2OF8jg4o0UJO4sGax9mFVxNffC8ee82sensyC0hV3nEAO5dZKbRWf7C0x5Jr0gB
fC1aftsUgw4aC+8/QdfQgZaHzEhKZ9suRJXWNHk4DAO+fBJMwv5j49YLNdTC7bZ9/qq4pi7iDnW+
V/oetTxoF8l1RN7Pts2fqq3ReXLScqvSn0sIQ4dSHxN/qvV44+ZSVdcYxE8umplURPXlcjpilu+J
+NFkWh82zTymMuN3OURM2BzkIlnZr7GyLqXWbhPSG6Yy3Vf92Az17JR+pHvId7rWgVFkeon4te3e
ldl+kPVirrEgflaTPg7+szZpbbpCbGuBG4bycEYnBrWVN4UP1kp7ItLF/N6QBb5x5lSW8nyyejvt
QVXakixvlnWS6gGtbHo2qsIRVChpDXVW+ZGd/wSO+BA48bbxquobBzqQkPS5b9kHfgtDNJDGtqK4
Km6UA4osg8opyTcQNQGUpjswu+XGZ6LsuRs9NO2UZrUfEtm7A7T8i3TIx23PW1nBQRl7Q+GQL9bP
fXWLMTE+l4D8tu3LVG1jBIUDrqTd+mGTWtcW5zYcL333ZdO9ryiF553CsSoyQyceBmePAdLS4QuP
43jjSUdVk1XOGCQLLHBqHV2zR69GUoE26v6me1elZKOOEVvGRYmNNssubcK7OoiAjb3NPUBG6stn
0yZFiEwKPKoseucyKkz9KyfmeVuhWdWSOVNeL3nLfpVC2XQRWEHvO3rnbJvbhVIzFGbWe/E6ByRx
HhJOBCyx7/K3si7XSfBv9maqoIzM14lYJBdw7FyYPyO07D+XvM+36UqJKnz54KUwCxB3aQXJGcbl
ReoVxl4PxlG+0Zl8xbVnqLIyzKzAiDO38JfMMJtHotwGot6cgjS6sS21R+xstxqI5OTAHjElUsbj
MHoCSynLbW9/JaI8H3dtYhUE9Bk5YO7w1hmWq6wO3yBbvPJyVNVMONF1IR+L4Fk4NpdG1ri7MC7/
Cgf9h058Q5XNYV+29T5hW05sYURuUp6EYDKiosq2nf9V3ZxNghCHrXXnEHRGcJVDynb8mUgVfdu+
TSjT9aL3DUZgUfimaYAXmsZktHZJaoEM2zQvqeo5G8xVUwh+YO4Fau6l/4Sp4fu2aytzUtblc+f1
S+FXTdESFmj+WjqI9dsurpznwnoxiIZ2cp8t/ykTJDKLdlvtQpXO5Zqmk7bQ4QCyhhaYrEUHZlze
b7tvZTfVRWQMGuNQQONv3GMPYG2Xy3jjVvZPU+wz1d+Y2rE7pGbumylJjLvEdevLyOmLaNv3qArG
LG8qTbvQc9+RBdxdzz2nljFve6WqZKwBHxwGXlz4nhWN122TW3uH1O373z/49QH/zTqg6sY8YNTD
aLACZ4tVs/UhvdM7EvlRlkeb3W2xbbOvasjc2Q5c2wxLX+/NjvAK2SXrN6TDnfv93/HKlKkrq2Wu
xQDTvZjZWArAjfr70Ai27fTVOCPgEp2rE4GJ5VfKQ9xQyl96o9j4epWVsuBj1FJUgUfDAdw7zFr1
UERym5vJUGVkWVwAxxVttk427n2VE3XWEZW+8aGLl0sgCMQcQHOR0QynKlHW7r1mhfHGB6Psa3vC
ZEETxxkKARBOgPmq+suSeeWw8frKIgKQJgiqrsn8pXGeqB3d5E70acvHqKtqMrL86FbjEMS0WgLm
q9t++Dma9bbmpq5SwmLqCAVpvzz2yg3obbTuRW7LftPnrquCslIk/bQ03HwQRpSdDFHtoJxsm4pJ
c3r5yXj24syypf5mjJ0xH4p4Tb5IiiIZNh1CyZF6+QPuMAYVe8/MX/MBD26o63clfr73296sMloJ
3+WkP9baITTCqbxMdEO/FaKS/Rt3/2dp6H/nY10VlsH6FZNt93w6di/zd7VhFP05Toe6OXFU6sWJ
ZHC7PdQym8prbWbffl05SZ1/IXzcOvW2WC4cYk0IkVqCHrrCrKXpu5wgGbHPayI8ScuOguWpDOa4
PxUVu8x9L5PpuwkD9Wqoku5yjv+PszNbchRnu/UVEVtIIKGIHfsAsDOdc1VlZQ0nRE2NQAgEEgi4
+n+598nX/ru+inD0UU+UjTW8w3rXo5Yjq+aAR8ADQ4GR1CT7q4ox3/IOIAAevfZNBgN4pFTJjn87
hUIRKD+fWquivcR/7ZpHRqth+UPE9O93FBBf//xJSSVFTe2oD25lmpfKj2fSwzKhlHlqAuaF/pBU
/PsdQi6Fd9BPjvQ8+AxYetw+LVLLBwr69nUXOdhi//waQ6TTAVVYfUNX8ovT8Z2M65frluXFWYas
czOwbdc3DMz3vKPJiQ7uT4Yd5635L0vyUno3z5Gpd7fqm9HCE+Q0uR1WwXKDuqIMCLnrE0iVnbqq
mkEuXc7iUYIdsaT6JrIRPyRA9B1329Ufr3pPly5naqtmZIvsDJVIFND1wDu39E/v6XfL9OJoi0nd
zHqaNWCic/MB6u3kOVP1+m1t4+gPlaTf/RQXxw/kCfW8gP57qBuv9XFO1xjqsKgDS3rPaAFF93V1
H3IpogNOaDUAceHL9DSC0I1/wkF05QWWXcQNEQxHkKr3+iZGw8yzcPQs/sMB/bsf4WKTCQYtJ3hQ
stT1KPxJdi49DplEZ57XS0euUheAEfDPrZzi2bxpwM+pzkaCmHWvP8tRXDfaCof5fz7dbXJsmm1q
b4RI/RGa6yyHTe51yQq5FNItDYqFbI7VTZNkyRF0HYC6ZHNV5YL8L892buOuE11VxktzRwCbTgZ+
3Tu/1NBtjHQOTI2q3PfkUMnxaBp6VRkSprT/fOEbjNAaJ3VV6obeizS6h1X4VVEmudTQQVaIl8Sb
Cq7gYbxrnfM3QLR8uOo4u5TQValQy8YiLPa4dgdrJ9hSyy45Xvf0i11KpJ6qlEQNYFzOAg6znr3J
rzOHJZcauhqW3dECTPxNt9HuOEvf35Kxu06KSi7NxKJtRWPPTM0NMGdjaVX2EInpT4ji34QJlzK6
tSXj7ICpL71JmvVIafhoJ62vq54Bk/rPxagG6ccu6SWAMeMTfPxv2mm47nK9lNJtal0BF0SAAxP0
Ju/nnhR7l/7h5P3da7m4/hao84EWHLCJgMMEgmAqLIej8FVr8VJKt8Okxy3eNphaMhvgpBbYyWrq
5XWCNHIJ0pBmw8yFTiUGrYad5llXASO16ua6OUiwEf75o868r3oxMlmasKN39Q4qgD+8mb/bmf8S
nl1q6WDijlGMvlY38Rax5Z40JsWAUQ0vz1c4JQ03TSp3lotxMemBo54citHrdIFDpuXbcZwlGQ8g
sNf0mxEpXW6qjDXiqho5uRTd7KkKo58BB+973hXwwoXHRAKy0FWLIr24hTvp2c6y1B0asQKtWXk4
Fkeg0V719EsFIQO6cO+0dwcWjIKGw79iYHO98uEXm3wOsKuHYxZgEiBF5hrQkkLoK0+/S1FPqmce
gY7iDruBAUTw219kUtdNJ5FLUU+0WzNWHRiA4JFMpQwKfCWK4bDrXvrFTbxDWF01C45qYel3Z9gH
o+h1A5vkDPL5z4bNGo0xTGBAd4KtKgi9DaA680E57fryqg9/aUHXN40HbVyJcp0UoHnj1s49MIeA
C/0hEf7NEXsp25y8nnfQLObDPCh7MFkSSrAUrqrvk0vVJvKHlFlm5kN8NqEDvA+2AYm4SuwPI9J/
vnsrlsRVHg9fZhiJdy4Z86Gj10lCyaVkM1EzrBnmfj7QNrYF03Gbozz2/apf9VKzOegsI4RV/rBQ
8HozcJ4Brk/IdUHWpWazhvCZJBHzhwEyr3zQU/3UCebfrvvsF9dOEqxlMR/9IZLoNSV6rw8AbF75
Yug/f9NmCvGAvr0/wDCVvvRm1d852cV1MfmlBEYZlJQHm4A1SiaSr5ZWh6qCjO6/v5jfpImXKpgu
1iPVA8uOvOrS5UXNpjHHDSjG6ZhMFrfgf/9jfrNhLxUx1cIAVG/xJVKaAbZK07roV0D7rnv6xYFm
VSW853h6XfcNaMstBBrD9vO6h19crrrF5Q0943SwQDsVjRnb0pnqurPmUhEjQebxJk2nw6IB4AF5
k+YwMN6vO2wuJYmbYZwDZTodvNq7Y+z0xz1u0+t+0ktB4q5Msg+oRh5spkRhurUtIEm9TphPLhWJ
vdiEF1llD5GJpqLdgetldrvOuYlc6hGrJOmmuOX20HhQXEH+6YoMzvXXXX+XYsQZ4HR0b+vsCLT0
/gr01PrWkv5PVvK/2UqXcsSKgT48Q6x8SCegZuPzGW9B07puK10afoFwg3L1JuUxiVA6X6IfQ9e/
XrWRLvVZOqZxBX6GAEWeVV2+7JDJerW6z9c9/mKfxt3Ahp1M8pha00OI2K5cPfC467Pr9uqlRsu6
bEbgZOVRujhvJb3ryJWX36U8C0Zco9+A+z0ClXbYz43//jplLLnUZoHP0FRKjPK4n62PdIiTIlFZ
uG65XGqzWtIpv29DUsKF67af7Avh17kJkkthFkmhnmHGJCWH4Kfto4ekb95dtVT+lygLNkJqYn1S
Uj6b+CaxHeauVTDzx+uefxFt9DYe224exDEZYrDQ9wR44fOo3p/8BM/B4r9kupfCpSbSNslCxY/G
Ru7WV8tinpwgdX3AnKqowBveg3r0e/XH5Po3h86l0AiM8N4MvevAsP/cJq98uS7qu9QXpR1bVufw
XNa8zyD+adIrCw2X1lwDtL2yaoQ48n4ly9HKhTy6Seo/GYj/RnhH4vOP8x9aGgjyqce+FUcMptT5
qIbG35sQDVDMusmON4EuLYanQWeiL6ujvi9gegqC9hCtw59cVOPfhG+Xag/RbowvoKIcTSaVgA9p
v4U8xPjr1xZ7/pYMvcQ/6ZO45zeNbV/bvXmN546lt5VrZvVdTrU6wObq57oweGDmXuzgn//3bRD/
f8zYv63Ui8hMbLTqwe3ukF6uoV+LuGs6ag9a46jujqpadZePgwHjKO/ZiIBwbbepF6cBjFMF7mNc
t9qAba2X7aSqLaq+MRagpuwJBPka0OVtDyFHZGzHB31mYj8urgoxP61RIkadT3tXR01OmAQTL5+8
sIieB479nqdyHOpvdlJmjoHqFI05sV3DI7zcUAUC9XAblzAVemPt+gG+g2Fp8lSDCwVv+K1ZXZ/H
co54kssNPAF9G1vNwUswKHR7k2MYpZvxAZ0Y+o+WGiQcrWizv4w1+MfTPCagV2JYgeUz3pAuliXQ
5gaE5RWoLk2Y678NqPSLOV+nmMTgm2a8Vl/6JtHyh6ln0KEw/bsPk8lhEddun88Sxlu7m23NeziN
uSKExsW6FJi2rQ47+m/0ENFqdUWV4XiSxcLDBmQhXfaU3MfZwuWxSefdYNxvHLZboCX6AoDJhT+2
ZG6ykjQssEIJPiJ0z0wGxCxck/N1rPnYQ5bbDgqkSIm8XBQoq631gE829pPIM8oFho2W5qZKBHIN
XEDczHf4tQbV5IBqo/Mo46gz5Wx6+nX0hpdh21fxY272jYH+CQjt0z7RjL+pkQrxxHzF2MNeqWyu
y27HYFNylGGOYaOxczF3jxjryfB72aax+HA12WU9HwmssBHCGzLsGhBctobvY2aaoS6GBR2Ek8CE
rHyNV7GCstr1CfBzdRadvUO7uetDhNGnHdpW2C6JGRzrDb/lMJxoiuorPXHdZyoHn1MeuVZ9MfA1
mAlVjy1yyzkdWdw9mZ0+hAkX2xMf6rl9XVda9xmWw0DnY8tSBxhvrRIKa2G1dSVKVyr7knnWD/dy
3VHbU6C1rlMerD9T1WWWCoqw23vGWAGEMGvfxTqb+BGuPHq972mI0QohHoZ8IFwSv9QYySPAdnro
XDmc+Ug3f6ddhEGraRGJ/SBSE2elqlzafkd5K+uwaUwyLCVgmoN70jOp+Ss0faM5tiDw0lIOZEjv
9jSi+iFWQe8/m74bZoxZTdGQPI3YtOrQW7XRkzVxO35SEUCzFHeirnmaC5NI+0S81/H3pK2qbMsr
IC/rmxCWJb0jU5MMn9vAt7QAKIHAwqAOoNLDDzzl3Y/Kh1rXuR519j1lfLSfYEmwqwItSQQ8GJIY
tkdMv7gM//MQJT+Gdlr2k6F22171TuK4sAo76UebYJnf1pruT16S+gi+etY+Z9Ms+IFkjVXvR63W
/SVgOoJGkBXAbCIrz/bV/OSC7/u/NNp96r7lI9tuhqHtqpsRSLfpfh6loEWbsIR+yThN5M846OoJ
vgPRHXqP+w/MhZi8DWld1nCVisq12bNwB/DIst/CcYp97mSTyNJ2GGB9JzbV9U9xXTXxKQzNvB0i
MIPXW7lNhN8IvmryifBKV+/VKGtb2M1HMNJsiXSYQDEc9Mdld+n06MjuyYlZbruPoL1Uw/OcSqGO
ROlBlH5tF5ydIc0mdYQsPp4eR7lw4JZhfVNUKO2FZ7WSCUeJGtZw4Ongp7okaHEu97qFK/axqmeL
2ZRILPWrypxMTsZay3NfRRP/rpRsbVH3Tvs2z/q4IgBWJWw9uc44X/pASVR619M477s92C/MS3yC
MiV1DA/MFZ+iiWo35e0auf7Qn32ccrgg7vppDJhmPKR2Cl8p2QIHk6/uYeYKfgh/RIxd/6qwhUXR
doqagpuQDp+2EVBPuGIZA5+8nOl9b07BY/j5dQPUcKpyNXqx4rzfbQBMtvWI7UKONsnifoR5Yekb
uC0TLgQNiyP5vsNTzj+k9fN0SCVHe/zQB2oAHl5sn950Mpb6sCw167a8jn2234fV1ShMr8CRyVtS
bUgsMP6o1MkBzRfl+9Q00Qee6omWKuEzWONkiWUptn1v3yays/Z28XuQN7MZoqocA622Bwbi2wuJ
Xdt8QHOAbjpvus5LQLh17e+kRtr7tKF0lR0T3fxN+a3SESr4RK0PpiatLoZ9in2R2ElEGEeZXNUE
jFzuLn7vCajO+dwn3r80KxH0doDOoH0aYI/YjPmyJaAuwYw+H8Mk4xOo8s4/p26M+m+0WbPuARBx
hzXWK9Opn6zLdqwEA58/dxjqrFmO+GZre0iNTtxHrhdV3bm6adkJs9G8e5wnClDbAcdRx0vwtVj1
a4e/NozwnWrTWzc0dQ3lN8aXsEYymG/dqdaDWGxbw6CoplBYk4OzQGXmi996+gF/Zva2xMqvXzuQ
BmA1IKkakmKEZ2ddRDifqmKtLFjNFPD020xaTOqlfQ+Fs1mmLCo2O3twCKchrJgLWkRcoAuVqRd8
3DR9XsNWN7dRTxO0G5tKR/OrMfvQ32HCQe2Iivp9/YFbw/UaxrqExO/O7T1GCqZGsT/uRCbG4STe
t+qUtfjp4U7MQal7CDiQx2cgU9x0Il5Jf7t6LgHdxmGgYCRR4zU6l3uJXU5gcljvgH2PTQCkm8m1
kznodxk/isTgfMs1C+30THycjd/2ydmkzTu/rOlpSxhZnxKsfvW5dSu4RfiSbKieNToe4X2m8RLv
dtpOa9mzOfW3uP8jW+PlUrMcwi5EqBE8+WHHjznVy3EJOjIfRbx587LgnS13Ywst8XO7NKopklYN
7vNqBU2/GCq2zOTrAndzizfFuvpnD6Nd8gLUQSK/DQmX+uvYjZoiKYeLJitMS1txa4R3G+I3RTI+
5GM0b7gKuxXXB6I9+Axz0L5F6eDsMWwQdoroO1AEW1IQXOrtaZ9H/SpmrG/g00PHi2bd0VYzok8+
pRRiGgCWs6otUMBIBDCag5hvaCdSvuRsJWZ8smpUmFOP4fmK5KPthkdmbIi6nGN+9Fs7jH49pnGT
LM9xT4Bs39Gcl69J1gd1XDrglV5GqtjnzAENVLqkQv0oayLPn7beVkg6pjbQZzQtWf++08Lt93Hb
jwMOzAR7A0MDUDdmNxrOu9NjZTpp1yJLkvplg1wqKlbemOW928OIKXoMS9NQwPuy0oWQcWOftUNh
Mlem7sYD2zCM3R0xYBsfsor1fTmRiuKXaFQXPyazPeN/uTsHPxn0uKouZLaktDTzSOI5Byl7+9Rm
Hay28t1g5O/VYjSXvdWODw9TPyPiKlTdRkXcwkpwK3C6L7kInPlPdIabxW3Ng8V9L1aCMJ1h6tsC
b8+SyJ8afATybh56Lwqa8rHUm5r7G71iq39JyRSWIxW6i4GzmeCTFycNy0rWQVOeOxbvR4nLKPh8
SqvWPc3Qwcm+MNyI7kG7anvOtjM1d592du+yTJNDBuzRimsUIUc57QmO/dAtUX3SvE/969xV8fK+
n+a4QC9jpF+3rgpLUQWV3CJcA2pVY8ZoQDM1n9ZW3Spv4ZeSYBgfly0r9t1Lmw8gaPHST4Te1ogH
PgUj2H0N/y2Tc9mOrlAx5TWMfpGpDUPS8rss1NvPBENd7SPF1jE3e+t2+ThGdHohAb7ASIGYf6h5
RnfETnEyvSyRhdbbr6Lg8B54RN8FE/4g3jJY2GOG93GbMvpxCFF90LTlOjdm9feL7uRzHYBdKDWW
cZGucyioqprbJEnkw8zr7a6O1+7rVi/tB8m6qQBy/V2XTuZj2spe5jWxDlqludN6zFfSyODyGtHu
dtyAHNxu+ULrNx6v9s63WyZLLGdemH3e12MPfvzdBi3qmaeeiQ91Fxi8/JFTi+i2MmIJXV5h5Wbw
VtgU+dn4avMf05TzLV8as2bQ/8ZL2MrmbCJx6rZ1h9dONsWbBY55HB1FHtOwoS1rvsTR3RInGGXG
UHwgd5OKK/nkotX54wJzCPK2847yQm7J4u/nxKb1V0SuZjyknkb01ja2SR7adelACK77pUM6bqfs
jc2dJc8jm5k9wH1j6+Fj4bg6DdEiuy+RAoC6LdKtSZuSuFb5fE4bhKLSz6Ippg4xSsgrFjHW5Vu6
zc2PNUvZ+LCsw7J/B8ksIBxSPkuxujvsrdTmLcap2gOslyp6M2Vd075bYxSMDkOfMHP0AudOiYym
FqfxrCo+jMJQ9oyRoza9h+iaxWUs11SeYgyVrX81UPCb59n5zJJik/Wi7tzoGOE5fGIytDH3lnbb
O6TGgiILhv52v0dhx+FcUL0I8aM12JIfNJLV8EWnWp6SASoI5kwQX2LHdPTVoBGKNHkdUpAz0blQ
BVYHgqW8mhec7m6a13Ix9ZR94jCC8G9ZwNn+2blR0rZMxRjhvqr6NFo+8LC3KMpElAqWe19NppAV
6+iT27N1+yuBR0T3c2ow63fIWuAn32+dWiVcKtJhegEYPNXroV9gCXwjm4gOLxy7DCciYdOY4XhS
q0CFWfWoAd22jKhwy7TSxJTJPiEEyDvOeQ12wID8AxFfOxbbYs+xCNg/Prxr/TTV4UbqWk9vnYuG
5Ti0kZcn5+Sc4hfbZZjKkXbr8lXLFDP7XGnpvvqgR1SyamKiQuo5vm/GuuLFiIa1f9jaNqnxk4gG
M54OrZlissuIoHTkcAl6m/dEZrB3GKuHoaaoTlVr9n5kdEO1x6f7bp+3ruvyCYzXHCNz9cwApcva
4biFLN2KGljc+bQzhwRNyRmVJh+GyOZ+9sG9E3EQ6q8FPJzssGtCVMnD+V7Nawcwye3OTfp9A12x
aXM2RLK6A8M74Unhur2NEI9uJLpZd6zgG9z4sbjzOOzbb3JvVIk7PqmeB+qmQxON+wzZTFRFJ8S3
zBcExWeXR5kfqwKeXOwjWzxEi0tQtT1Jdb4x8LZ8DEvgYWgK3EjWvKXo+5Bjq1TvSxulTTgsK6Zf
kPRFKEDuQsXNU9YGgoS52fQThgfmU1c1vMeOrOa7gaDQ8Shp7elprnz3NUOwEp56HdydH0XfqTLb
trVIUxwcKMXU1Vd4pbRNWRucnU076UfvCQK4HeY14dSJTBV23wCzwcgQuW3ExLrH0TPXPU7V7O5n
a4f2G53WTB+GTE+vSDrZwUQMg0b4PDw7bbsAxa5bk/CWwsHm10Q5Acweni0NFjHijLwLwhwZUOVz
MSK8H4oM2pUFPMVsRUsA56YrxnFai25GxojAxsq1wJjUVuexwuIdN027wkJdhckDmNLQx0H2HuUV
H+3S3ImwpOrzGpZxf9iTdWs/whtmoA+GN3PjCs8W29wPGbRX8N1b15LwFgXQakmeKbiX5TKItYXr
RQXkco97XryLFUPyWjmkRjkHL/Fub6tohSZ17PZSo0+d1nnlMXn2o+rBczlRjdA5r+Askv0aPIoQ
uLMQ84PnuBKIinaP4+0xyuTgP6CjRaeHgGn+7nkK4Iw+JTNMloosm2x4Nmg4fk/2PoJ7UZ169UkN
NQbStLe2g9bOJK+GSt/koO6qPGhwSJAxg7eIs2+xn1SDHBEVOXfUbt7iHGfEWjX5jspdWmrBleru
tyCQZuaY4Yq/IsDuWTEgEV2eN1vv4R2xYyQ+h2rs5+d5aWRzlylZm+Zg5ko3p6VWa6xw3tL0Lx0Q
TX7VWx0QYO/SwolaD+P+EXVWA03PgoTcrPmKu3y6XVsXsLPp+EaZYkf0UeJ7WAzgIslS2IjnfeCz
+Ij9ELqDVF7BXSeL+/UhZHOvvwSDBDafJtTYHuOI8v6XbaXUpR6qib5GdDfL00aQlTxVAyhq7zIU
oOjfaff8ZB1j/V9p76S4XeO6I0WSwIz6ARdZjcu6XlMayoqLNbMFOFSQ1hZ7DDnYhwXOQeSOwwWJ
3GNhCX03c5ZYYPHI2j9Ki3JUzi0L8BK3avpFUtaoJ7pXPRR2FdH9LUzdI/qCmULBhwKEpD2gN9Jv
9hgY3OOOEN5YU6B4nM7f+2BcBHjg7rNT1CFr/Ew6MyJ054jvyniStsWgJuJM8zSjTKILzB54N+cw
zInpPeE0RQyd+qi/baBBWL4HukmHb8UrfxPqJgvllFqrDx1j2VhS0Fq8zsfJbOqIoLeT91UC8zAI
E7szOgsksaFsVSPXu8pDtF5gyqeWaQkfAeLgOV4Z9HrRJhzqO76sbMfR7G1yi3NyQCd7xBWWo9wU
6xzDlHtbjqafu2OyzvH4SzSp7iKESHHiGViwcJr5y2rTYdZJo3vkXbEYXIdJEXWTvOHU0m096Thj
2Rv8lI1/OK+51eKLN0mbFG28suE5FU23forwbWSUq9izYT6enZ4Rdy/ZviRP8zlRuK+iQa+4Y6Al
hfnSVtX182Zih5hsmhknC3IypOaiQEk5RVBOnJH9j2bDkQ2p0SYM+TX5JRqPM4xfERdim6NsDpLL
MN05OczZc6rapcaNmLX7T61QdP3atmHQx6RO+ijg7VrWg1PMp+ZdgqgGVwOVIkmPFkf7+EvZJA1Z
7mMJJ+Mgkjl7jVGGaIBGQZnTo02SzPrNRvMQvQw16trvlnM8jrH1LetoIZYRnr8YKbNTd1IG5X0s
ksSy4yQQ3/EDGIPzeI/puDoNxY5S+YCAvplEI0qIuHx2HywK5g8IIjL+oOckcR/6rtXTnahZGE7R
DI74V3RdKlKgncUx8DKYaM47QUP0MBA42LyLZjc3n6MdzL5CIgDoD9tssumpcR5DICYlYnndOyis
iow41LIb1vUwSJnqyP/IuLPVKwtOFbSH93+77HfRDrT1hHxpUN0p2JptOcKMFsUKsfr5dkNjid1O
KCaGm07znbyheJKmd41Gw6OwxKA5fsCsLZmy8x2+I4U/Fw6i4zhROheMmzbKseceuXVbgpZKCo+E
I4khOx6PTRSjrM17VLK3vAN+LMu3cbVpOSmRJrd+neV+a5M1Ij3szmiYJUoXNThiwyzj9iGNJ+fe
UgfH8V+iTmbzQFACFMcuVbP8EAIq0GVXZ22NyT1IK1+avu/4fVV3vf4QMryY+41m2t2RGbiZxwWf
lYL2ve3pSzsLU9+tLfqIHxHPNtVSkJlvzVi2Q2ZQnUvgX9aQYsZmtlEBAwi+2RLtDpHJo4aw9Wzv
K77Af4+4uJAS9o3mYFDxdvNJmDDhxXrR2ullnfDS0BrCSgDwmwq5fWB47Rg8kqnS+0cUiav1uGAn
H+W+iwfkCjy6p1El0dniBM5u9NytyOgNaTm3N7oVY/qwdwOmkmO6Df5LaGYJ5wI9wz/i6AFx3lQe
B54KtHIoBElkdNlScORv7qtZkoy+DDDhcPR4tkGNkbqtKcDn2bTLpS2kCUGXm5nOtDXv+FM6VUl/
SjDlGm7H3s6srJfN9g/UwWUFlSCCttKwTWI+NqhVxnnk4jg6ohXjm7LLaono2o7Oipwz07BvqwBh
/b7a63Z9D7uCxKPEqKpp/8n6lNXfrR5IdyIM43knguLW+IiJ+sm/drBrVh+HPk3WhziJ3PbXNqat
fdi2OnKoY6w0KxDBoDiOMtqMEnLjHIRwo08eZ2JcKPwGqOZpwkdoy3mnVBfQjXO0BpPkrPZbsqOE
0PKpW0DN/UiCrt3j5Pe4vxNAwiEuwDesMAcg/QZquhNJ+x3VjIiVbZpF1sFqFIFY4XqsdnNA7V2j
OICD9JzNhHM8IqNpYcUWRfGEzZKNE0YJbHp+g9IiK69zMqXy2YmlizCK34jm53y+H3+KGdYCmLNO
69M4SIQiBOdd94FNE/XYe3VqRp/bzGHiGJk0IEpCkYaUjKYRpCesHqsnqoQPRxyj8Alcur5Zfvl2
tevDsAuTfkIwwJM1b8d2vts2sa+fMmHs8oxbu2a3DuFKbuB4MuYA5dTnmqBdF9y56NO8IDiW4s4p
qPCfUA82GAYHGmBHBj9qJOcpoI5J6r9h2HLMcgzd0HBYudUoTkyjeo9ucFyXywJg8fsWqj/ci+BP
wNdQLlkl34TFtKkteoKy/XLTV9M4+LzBLFySDxnapaxAi2+afyFfrlGjQl5K/DckZXsT5dyjYdzm
KU5Zj1JJN2ASIoeBuw31ccVII8A5/Zpw9QXTx9s85XMA4GW8MUg5mrYII7y1wx3y4TWNy4kpdKz/
ICc7z438Sw/90m+kRuFxbaJJHAeAHbuygaT6ETqqscD1jKI6KszZH4auf6Mr+Vtl8B+Shml0m0sY
40fMRo/ig9+Gai5tjbAGA66I/AuCSfgOQci69X8Y5PyNsOTvYY7/+CNbSGVweND0yDPgCTwcOA4j
Kih/+EK/e/qFEMcCbuaEkin6oea7nuK3kNnqD8rZ3z2b/lP/gahsNLau0uMGAkKupu3UQFdx5cMv
dBM+jn0/zDw9orJyQHugyasY+fR/12X87pNfKOWqdWl8Kht+rEnkcIQvFfI8HPZXPf3SpoVqy9Dz
xntBZgCbUi8B3NuHD//94b9ZoZcuLXyKTbBri+WihKQ/Xd+YUBC+USBWMmpsbmcIU28hsU/tVaQy
TCn+83dWWR0E7CvSI8iQ6adknNxTG6Ma8PcX+j//MKFy/+//4u9//A9nZ9YcN5Jk67/SVu/oAQKB
AGB2ax5yQTJJSqKolXqBSSoK+77j198PrLq3lUgaczhm3WNdoxKdgYjwcD9+/HhRTnUUhO3qH//7
Y5Hxn/+z/J3//++c/o3/PjwWb79nj836Xzr5O/zcf+zuvrffT/5hT6DTTu+7x3q6f2y6tH36+cFj
sfyb/9M//Nfj00/5OJWPf/7xE5SuXX4awlv5H//80fGvP/8Quvnbni4//58/XBbw5x/3XdNE38/+
wuP3pv3zD81Qzr8ZEka9xLXoKrCXGSDD4/JHhvtvZTpqoTbYNBxACvvjXznjFcM//3CMfzuW49p0
rQndcaln/PGvpuiWP5LGvw3HMnTdsizJVCsoc/9v5Xd/+9i/N4Mv8c8//yvvsrsiytvmzz+eWh3+
44olqaZ0dUsKKSjZG8a6ncs3C1gUsTtDvQUr8+gfjNQWQkfdfR0lOsKQW+Myab0CxAIcXm9nde87
ThxfMZ7One4QnSvNZBOarulku8FcBNnjrG6BDqfWKXalX+vvk8ItPockkJLKXxpP5OlJZO2LUPnq
vQwt3/c00gCcj5ETKsst0GcxNl6TwAXKtgR+ML+rSnT31owQy8YVmn7n5HXz09VbbborNTe+FuVo
zNu+0QtQ3QJPf3CDatC3vuysrwYaRc1GxGAQO32gj3+TjGX6xhr8AdwoihhkPsi2ZnZ3R3ZKRmOH
jReTZd5rgWRUuw4ssgBrPYQs3YhJPzzVTHyqVHOr3KAsWQeoLf92jJ7bnJNn8u+9sRxyaSHYaGct
ukaJuRd8MzveaEUQ15tpqOuGDSndmywx6mj3sjljccWnZ8ESpCXSePqPFJz633mAPhLaHLkW7DnW
4nkJGQLR7GIVyOGHLsihAKCiKryhRWRKf86Qhz/25dB8nQZA780UQYy78AW4Aae/kcX0M9NFU0bn
f6g1Q7wJtDmG9WDgeGNduTupFWLXFYy23FqxOcwHm+G5y/Q4t1E7UeVjsc8zO7j0a4jlHfn9yziS
urR04YybluDCrnr7lELllzl1JBbkdhTqC2oI4l2SJxH5WtgOugfjhSBROIae3IyBMh91I612xgjM
tEmSUszfzaBv3M8ceUcGBwDxsCJncbpy/guowbfvQTKG8MPgUxn/SdG5Ka2lC2+gAv7yNp++lZIK
BhfdWtyKbqJSvVY202MnnHg1S+C3yCm+zbZpZ3sVmugqvmzoNMpbDFkYkQY0NltI++m4/RYQWbnp
czqYDrpBeaJVW613ljorTUXtltaiaKIjLUu7C8s75Y8+WeXKIIxqGPCS5NmYGGeoylyFfkARNwgY
215OnqnoYa5jt74Q6p2t0MK7OxbXRThCl87y57+tMDB1F0G+tAs3CFeO5c4wE+FfwSDonWt48Ja4
abthHC8pAZ6GDCyRqa3ICAkT80oa6944WNIOM9kCFWxkMKvtSDvMXebHVbfJXb/5bEwAtzAPS96s
/1q9HSdvxfoSYFYpICwqrKYp1vohs8iGqRASyFrq81xtDWsY33SOU3abyCjkz5etLVfq5MopaVuG
FGgfofhknPGB20T04AFxsJm1pLuq69JGSdA0EeBK3bvGFvo+U+Z8HfKBLxwh8ZSInBpHztRydcO2
GQTorjfW9+kliyqT89P4I2p928SVTX7f1PmcfE8tRzbo9gf83gfHmu2WU0YBLGU2FlPJ2k1S6oZF
AbdpFRIfNACq6Y7KQJ+/majEqa0OkAnjYUTeh2dyIZ5QjO/mYn4/gEwUjB2h8/59Med166nBmMIQ
/GSopvuy1dW8Eeg1qfez30fzLzOqSmu40huVkBz3g63Pn6qo1/rHACn64NMgh95xgSmdOHkjh0jI
t1GuG9X7HBLduA1EUKDMO6RmYN8kuj1NTPkzBsffTgyxmN42QSGz/eiMVT15wRyhl7+lWhGJL7FW
tKo/upJaQrnpYttNP9GaZUabcAxmY9yVdiihLJnzOH/tHBGl4CZWboGOlgEFM93uQs05lmk6xDdt
oJvh27p38vigpiKTV/yMwJ0Rdx0LkKkEy/GPNA9b/1YEsk53MKRdXEcDVuQUb0M7duLsyMm1x2FX
jtaIksNMXs6rHmoaPOfOFr61TyuRjeZdZozVJH/lCDwO9VVVZqkW7QoTfrnY55qsaALrTH+SYhNM
/ZQfgyjTnEdXy9zuk6iRV/yVKKu0g81YhHb5QwMTF9uIImq1jeAphO3eNQateSSysduF2hbGj66b
pvk19C5ikg2zCCtxq42IdVWbKJjDYmcbOvzDRLYx0Jocmq7YitjJ0y9SzHC7amUUw7XoVOZeDVRK
9K0VlG1/DPNe094qfQp4fbScqQYfwjya8jtil/IXwt2Oex8gkR6qbVdaRvK1YcJKyJsOQg+BhynA
+huiwkjcTxD+zJt+nJrCMzsxwfBAY9O6dgAFIrWLcisYP01lDY/FhZLrlYWEjl8bSWpvoxIpdgv9
zbz+GOmZ4e6LdsjhkqVa0Kn5h5NrzATdlGwZpMPUKWRyGKiU5+1tAzfIUAfAciMt6T1PQiaHOYFl
7Getbcyt3uSQCpXTm4exyZIFwOVdocBntxFzV68d5sXb1d6OXRl/tClJdZ/nMAekhvAW6+FxNBst
5Og6RjZ6oFIpxe9G16PZplgMsPQFHEnq10Uf9AjE9K6PcMxmHqk+DptO5kvVvYNBqXaB1DLqH+Yk
46M59mCi1NIojm9HLdHFnUNjCSeiKKtZ/oC2ZERHNpeWbukbrc48HqpW1yKxCEj1YRjjb6OIdcez
qqKiuCSKMr+dJ8eY3sAnHyI4SabWA72LobKvBl/vx1uIWSj8OINtBG8MywmizwzOCJLuTR9nIGD7
YQiLlvo2A1hHBk/ore/8QILVbz75KEtFEJXrOB0petvwfPuNM/pu+KnpZRRdKQk21F1ntlTq2IPu
moHnjCRL4h0NFZpfIwnHzIb3qO6NEELTxsRTbGbfkOnDNAyi/YKgmAMfcNYM/XNmd3p3Y8M+G49a
DcH9jeaH7T3MbSl/Tq1lQ9Z7+a04fYfJoHQaNVyL/MUl4rDX+iowJcJEc+CSVROjQoo8aY5NVlS7
0a70TTlenOB8bk+Yhg2Ez+tA/L3Wiop1UxodvYVeAinqKofid1UgNb+BKTDdz4x2ufAgnb6Fy/rE
EpLrKDdy4Ny1+oPmq75vB4B34GFny2kcvTHs561s/ebW6ejGKjLf2WnKvKS9usoJnkwrm9feFThP
Ya21ITrELivGpJCgdbAwrxNcxbidxtS/gRxRwdGmnSUVbM62rGtrG8TZAKG+Yu4P3W658SqhqCXy
caSjE786ioqDLpfg77eAywhMjSpk7P8KGUt7HXeGOFK1uzSX53R7sWLzs2kxsC0b4ShrrTfpa90c
s8QaLnyrAz+Xmt4cipS48lCNTp17biW1SyOY1qmOYwtFBGkbbLEkD1uBM8qfxrKwW/9XxS3rt8gF
IaZWCz0e4TuEQ39MoqT1ty2oPPkprLAjpE19+vqam7QsXdiG6VqEP/QSG+tW6NFStEqYzLbcNLSi
K/NQjkGddds8dUy48+SHQbYxK9O8JB66PuLK1SXjC208l+A2W0vW8tvOChpHhaikvDL7iNFlfjgy
z9wRnXGf4x3DA9qH+GUx92qL2m1kXr287tOsYTnmyJ6Qp9gQShy6eMxT85oIVCctKmuwtPSr1BTV
dSCG8K0PMfqSbtgztgB2BD4CHMeSa0G1VLSw3ElTPWJs9zYg0tqMlpXclSoe969dFg1Jy3HiLFNz
Xg+0TzsdrqBVaR48Ihs6zxinN0GhIbWpo9l8oTf/NC15chU8sIo+AClssC5x+g0nhDXh7EFXb+La
OUIPgg8r83ojys7fmk4OwQ5ymHnBJTxj1UFA0uTmkIaRn5xaDRwmroFyadRE0/Z9gXTXEbJkt0OR
U3ygHyjZGlpvXWrmX/VKslglcBNkDtIEnpULQvj7eXVymzBEuNGhsOGJHbK4HwjsqUemG2FkyqP5
RvODrTEX3bxPlxFP22bSbRRY4TsHl0YpnR0poBEKsvxOkjQUH3L62wRd7welIqrqEKYctmWX1unn
nka1jTVVUfvaT/7kqEh4YV847PRyl3+7qzFE0lZ0DcOxQNxrL0oyVJpopdnKKUF50M6avzrk2S/1
v566ZT65zeOuFF6Jt4jcbGVWwkwYw8pvDkMy6h9iUwz3et4MqN1SYtuA3aBH9fL1OfXJTxZdRHYB
Ski2cYarE60nhmZ2hH8H6MZ7wVCId7nG3INctOUXDvVXIeP8HpLSeEtPYvz+ZeNrj8g2AnpxnYDk
cE5rWeURQY0UJnsL1ZGkE/Y3cFFUNB9TKfrNkDeGN2glwkRxMl7Y35Xu2LJuAc2cvNtWwF1yLc3G
nFotCPuxP/RdMB8ihyqiO2buz3rux+MUyQzmR5tsKVBG+7TvhiuVKHVIdMTW7MhhbFLX97sObv0l
lYuzc84xMvkwhjKB4ijhn568olQ8Dm09HbRqpBXRYuyi1szf0Ui95DnPvj6WJBiHtAHvpVyDHQwq
yLqimacDSiBiO+ZCv57Dpj0msaU9tFrY3DLWlp4s5lVeEiF8bpFK8LjKxTh11tUiZZDT++dOUEgl
MZ7VQ7KiV+S7y7f96+Uz9nRn/gN0sNPQxuh4cV2AFp2u0+V3+e0qwyQYo5gm6wNfoNl3qTHSY1kz
vCdzkmMFr3tbCD/dCqcK3o7U3w9tEyt4N7X+Aaon5dW0+iJpQ6Qxtcmh8hrZmwwO42OuqUte53RH
iLZdkyeaKoUF+sW7uaDXv/2qzMmpMOTAKIgs07hOtVHO3zQt1XAAgZ+8s0u7uc/gRRUWlPZB37/8
qdbmca2utNwnKhX+Z/2lkoF2DrpiZm8o7P6Ya2X+3qr674kR9gcQhHTbhIN7nTPX0HvZ8OkDxxuz
GLYJdlH7tiUDn07XbWXoNNMCpdPaZOR/pRp8yV1oQ/nYZiYsgU0lVf85olz06WW7p+52sbskVNSr
XJeuN+pUp3YNxJQCu550D3KtOAC6wzIoRnFIQ2hRbjOkx/+FPfaYi01yBep3aq+czBGwByjd8u3m
xoYX9EaLqeLUc/wjNEb9gnt9bnliQcFdxuXwdq5ciWZCcOucSveULNx3OcRKixaoztp0JOPAbgqm
xesXKIBrmVysOL5rDaOipXXfIHr3BqnTY+pW4jABG+5Nv6djcJTFBc3zUz/y9wayb1SLIW4KYqTT
DwpDrm8Q2eKDyijY0IDQ3w/8f3a9mpz/hSnm/QqMEQrRmnFqiv4Nwmfhzx681XDfTBOSO0UxOvvE
Z2z7hVf5uXXhHW2HSgxQ+FpOpTVoYYC4aXjxMFq3DZpWt6qqy00OWnf/8padm+IBXK4ecS0P4Vp0
Nhvo3RhiS/dE79owihl/p1t+9SmhO+FV0fOyW8oi8cLpGzop2DrWaF0rK6nG614ChXFvSRrP6yCG
NDuQ7esMJNzjX5ILvuW59ZFRLzvHFhlruc1OhYPeO63uOUVku/Q0y+Ij7HszPRIXZZcetnMXSkO1
YeJQiNRxSKsrJ9yO9lfGuHrQsLvqnVHY1bShbu3E7WasG7PawSD3xw0oqDN9jGHymdGFBZ87UxCE
pc7NeiXF+JWTsRKhTWh+GlA64M0ZYzZuGZJVehVAwLaM6ZKXc5y+fmuXTA9nY/J2qfWUAHtOM2Gh
6eBVyo72CwRwDHjtbmgwoqHDnCxaDKf61VeSZJ6LD0DFq3kmO8bH7aQDr9mLYvW119PBMyBibq3M
uTQ96rlvugRKHF/qJfa6bKw10diZWmF6OgxfaLdpdyRvIkZMk/nQa0wJNzUYr6++mQ50bQNyhMut
WGe2EfyB2Jobk9dpCnetKjKaYhDDaNLK2r9s6vylYMvQFoW/sRQ012cmQlyg0tRkeFGWCVppNBNe
dTTc+qMW3qciSy7Ye+ZSckKJ+2x74YZYq9QyU0gqDDH2RBGYO8j8450Ms7+SamyvXl7ZEjr8J/p7
8jkcDwftPO6kEuvQgtoRHSbdNHulG7VfmWiZwVeHTH3hZT83A/IAakclTRFRuKsIxoV/PdZ5YHgN
PSYTVRMgpq0ohPnl5eWc+xdwFRg1BEmASLwNq1fI1RBRiKXh6anDmcARIRVWVH/pYVZue7+v9+Bb
vRe71SWA9vyILFQdy0L4jQCRa7eyLFsGOs6j4ZGXGPteDvSCVeavqQzHN2FK5+nLC33OHNAkFUpF
9k1McWqORjKKAJSEvEGZ1o5bXqb7ARE9GgGC7lhFk91cuG5riwu8LhVlbmTXDIuI8NSir1V+wQpb
6mNuuO1d47ET9vWo0OSgDj288oXHGu86yBisF3hRa41NJjD2qLHAgu+0Xj9WBIUHLStQ2stSJ740
peuZpSkyU9J80HwS7tXHtMhVi7DFWNmJ8CBKV98ltHxfzz1DqfWyUBcu3SmosEDLLA7HvDDCgJnX
MnZOpFPf7WFdj0ZrHdE9h+Tmpr61o8shvsFe88afa/8oGmV95X9Vr3Qvi32mhjmcH5vIfn1Wm4TY
iQEj7b4NUpqUehV7dIFVm6RFSuDlc7r2ZCTphNb8l4CGlG2dRI9uT3PbQJvw0KjpoY/TMrwrUdqP
r1VUJnevN+aiEkTZXhKBrsnFJpQ1RkdK4iSGRd34TpLv6ZPrj63blK9fF3jjgkVYHE5nvYUjo5Rk
pWjimo2wqjcpPcT6BmZlQwFwqPJvr14YLzWXj8cHa+vRKkmnfJhg3L2AmrpHmuR8Tio33rVhLj+8
bGr9lLNhPAewZzgXZNtrNmBsQ7SsIKPTydG213R1H8kt5F4ph7wI+TBI+3Nx4Tw+TVX9/RXCKMgl
gS8QG8dl7Vsix6RCnRYNAuFufqdZHJNNqGq6bQcKvD4Dom9s0fkeFDjd34LVTftolGizhAyre4+6
FdU+ensuzQ145lso2JVE4o7F23iGv7lJmxs2xXwhVe7l4+ym20oW0z6gTHWlGEXh1aUMLomwn5nl
xyEfTnxsLnnbWlu0pffZhCoy7KFL0PNPJXsjawu5simiJaStQR2M9sIDfXZPF5sLz5CdIBXQ1949
GLURvaRhL5lR/isyO9drCBiORak3rz3MiykJfsuug+msQw4zRuccbYBhDwkT/akMnnncp9Uxn+zk
VeqmOFpMkdxzSVHYxAktq/4NMIrmuZorpYZ9IzX5NrbrcktHxPDaK7NYoVioKJOCv6/pdFE6h1Fl
2TRlogV7GEVSeWNkpx55ACkpDLWbuhWz98p7uhhdah7cUShKa9V402o7syqDcS8qYe5ca67oQBuc
92EZwYBPBuWlXXdJA/+ZU7JA0gvwis8j8lh9T3TYDCNGmohCptrphZzf4oemvSGy6vXro5yDT+AS
UOVdBzjImrU5fa/jng5U8y/H1MdsG6OIsx3LqP3IyLXx4JOg/nj5qz63wIUQCfNsAdrOapChjpZq
bQz7yOp/mV1h3HawWIDZ5HQBfHreEvxI3eatYo2nn1JmOQC3ZXLhUMZAVUDDtbgNzY1U0i/Eiuug
mFsAy/M/plbhje2HGg1s07BH+aW8je0kLzd96TdblZjt0r8a3ml9EG9RBxwuRDorGt3TDQSwhSPB
Gp3lepwukw6lyKaNYdi3rbvobcnh6AZBeJfa4wi9OEuYKpNHjXVfKMXcF+VM7p3e++M7vambm0po
n9EnCq76aKIfwi8phZPT6tqFL7SkHyfvz/KFlveOh1xR71/+/Dc/4ZNFurR1DnujbX8ZeTp97IXt
XHATZ1EmRnhW4XDA3CQzN0+NzCpNwG/Y8aanBbzEC3tO7Zu3Th+ae2OcjAuYw1mUudhTlgJyIEkw
10Oq4FaVONcee5UUXrM0jZqdjDxQKGPnOF2D+sa4zKCH+Z+WY354+So984phnjSWiAzsYa1L3CEl
0PkRjLZKjekbozJ6/UB31/jGLmr0xpwi7d61VmvJC1Npnv3MZJhwKJa62Zq6MRvpMPY6Jw51rW5H
auvc0DUsdipL612fOJeqAs8ccVTPBKeOW2ySF62uV99AbZyV0e/LqkrR12tU/AjkaX2kLWJsN31a
Sw9pMPVXHw/9rqSbptppuqwei8lImo0elqhf9j4jF3p9jFCNBcrYBc7ofH95Q849DoeBZBEMiv2A
P3N6/pqizwCl+34vehLTck5KY0/GWKDuBs7iX4jFz7dhiScoIoIIWbjT5bf57Upx2UykSYZhb9If
i1JKOD/QqIGT8duQ1WrGq/0pQQXFSnsJXClZrG6XUSJn2s9Ov6eSRwNVDto6PqbtPGtbhx0qXm/O
fsrzwaBNOA/L5fttea2kqt4xH3XflFFyQLTE/IKaaPndF0H8urE5iw91DKRilnyRBXLKTm1Bopuc
SU+nfRh2zaPopQll2B6+vHw8zoPwlZnVF2zkUA8Kjdp9Dx9q19ht+NWo9Rg9CGLkX5XZ2NobwywQ
gqGs0H2BIWrucji4+yJpzIMuo/xDFTU0Wb78e50dW+IchvYsmAqwONDo6epT0jyzIErwDJ+hBhns
p6si9PXNRMK5f9nU2ZkF3ndg2RHq82QRWp2aCqpg9pOkZrZk1Hf0xxtyH2TQv/SpyqvNlHTjhefx
GYOGbpFGUsgwbfDwU4Oou9DwZRvCcxorv9XZ/M+mQ28P+tfWm7CztUuTqc7eBPJwKmv8H9A4gy97
apAELmUAdyy80deLdyIK1L1uJuavQNKNssnghwLOMXcM/TNGiNF7GGmXkqqzaGSx7tAZQkFqKeSu
jhmhHoJqCX36QR5WDznFzLc0KXdf9aYtpi2Cd8Gu6XRFs4aoLhzx86PEtxQuyRmoKhdpFXPZqGpK
n/5Kj9LK0ttkIQ9hmYx5DjI0Pi8cprP3j3Va4J06FCFBWWx1bkvTTi05l8JDPTLfRZCQ7/mivzLE
M3cW7XVXKaMvXn1XqBzgb10wJVp71s1SHYpAZAx8W8sakjcJHe/Drkobm+63WUzxhSbSZw4TdFAh
4KiRZJ0B8KPpapYcWtMjiY1Qi5jGm7lyyl1hmOUHs0SZRg+S9E1PA9sm1UXx+PJtXW7jSdDGQYGT
SisWtQ2CttXlCeLZn7syNbxZJdm13zErYHbj9sI2rmhefEZCCA4r20i9CGLbyinopDpZnffS00bd
/1KN+XBsIul/bbI0QN6w85HBTMImZf7ibI3ltphE/w302ZYXfpNn1otuMeruFHQXfGv1izAi3GpK
amTemATW5wrWGWIGTXUhZT53SQvhCO9ACwuxwvrdVmhztTl5mZfW0S8paDJCcIGdhTme3frOK0eo
Pn1enmvSRfBIotX1NWH0d9CTmzCzVh9+ho4pdug2XKrfLEdhdVSoOxLDOzg/YtGV20OVjvHobSM9
OTGsqagKdH+yvLlyRZscXj6VZ98PoIHOXNYC1ZF4cHELvwcGeU1iR78iWiBwtjdBAEUI8Zf8zmiK
936c9LuX7Z0tDXscShdWOM8IxaKVPVtEy5gD6g5j6H/S4cftoP/nDZrltXlpauKZT8MYojSO/YSu
QsM+NabZyKc3cWx4k8inD7PbNp+yFE1L05zDa5IzCvLFPG9fXuEzRhcIWVq8W9QE1j2wWachMIgC
hwfJs7wte1e/UYWN9DTlir1ym2mHNOQldufKKPgb7Z4cSRAqNhHI43SlDYRvbR519YDq/i80I4sb
FMHnZJvRlLezx779nIJ8vy5m/tuoA9tH4lUNAOxTo70xpVLPOvXQj4N+JfVQIFw+z8jEQAzaOFYS
vDIe+NsiQBwnlXtB/erUootmabroeD/QST3X+3yq5xvwMhv5ZNvw38KAgeRnxlYPo9S2i61O98uF
V2QVDzz9CiwV/i6FVQD11aMMitUyA5pFo2uUHtq0b64JvIvtaFdQZJLE2KBYk++m0bok0/F0cn5z
C0+mSRWAejhdkByXu/zbXe3MqXcSP3AeotFPhjdxzom4D1NpzWgoW6Lbj/mY1G8bAx3mSXWOue/L
iVGr8WCEbwsL+ZwjXU/aVa/8bv5VBzmjjyHPqTzymsY2xp8QKdou3uRtaNzPHYqS23LQbaTHYgge
L9+Sld9hLUTH0qTUz3MoqFKfrgVt706zi5TPWIpuE1sdGuTIOafNpnOT5K3BZI4L93L1/P9tkTtJ
3Lp0wKyL/vSE09ekWdZDP2jddkbE9OuotZPXhll2TVescYWi6nSgmsZdbevwdeyGJ/P0+pB7kV5y
X1ZxpF5orRxSXz24fYhctVO0uyB0Rw9dwUtY66oFxl5sGYvnUQydpnC2hm4QVKMleyzVAyoEabTp
rG6kqGTQ9VtQBGp3vdOl2xaJzje2W+TuVct124vBHFwUv8oiOLy81+fOadlsEgYqiYQ/63NLE4js
08lQDxWxxnv6ySsqXlPq2WFpIPoZ6Qc7pfPyZaOrh+bvb8AHp9NqaZJYwwcjQ3gZQNKqB1909kEV
+vAjtu3Y2DZ+IV9XIvjHFooZhM70VsvVYZ58ZTZ1nKgHoxDx52EiK8mJX5kgUOTey8s6dz/L3i4Z
CRRYitsrn1uhL69p7PxDqvoWar60N2ge1NspKY6RFWjbYO4yjxmP0YXz+7xhCTDGVlKbWK0xNOte
yN5SD9oA7DtGfX5lu5m9od1k3JRdse+H+rtvGdkFf7uidi+HmYAdo/RoUMan5HbqKay+iywZVuk3
pAPt8mOfhS5i5E5gfDJ1ZhCgYBU7CAFlJkEZCquVveNsJQYdo+WQ3UiY/xz4oTSyQ9Ob8d7UWnS9
Xt6UZy4caLHuAq1wwQlIV+9SVLRFUtCo+w1w7Jvvp4ln9XG4NdNU7Ih+JwRLNWa/NXO5qYIR5u0Y
uIe4RALi5V/k/NCDodJVQdxBxV6tUfo2QnwrDHvnAaQ6vDbafrxrql77Pg2Wll1Y9Pmthty7EF85
8Qs/YOXQSM1LiD+R/5DkaXvjG2Z99EMr3jJBQ/s8G1DAm7G+dKvPnw2CKrAV0m6KZAQBp4chRjE7
nVUffauFqd03ceI+dL4NLOmHErksVKr/evmLPmcQSBCsjmAOYHp1+pysoBFJ6vG3vrGmL8IXzR4N
PtgdiTF97Vr9x8vmVsPEltMOhR5En6k0QPygLKcLLNOY+oNtB9+qyCnVhyJLFr1/GAH6TYpQ3EYr
Y2uvpcgvET/f1GaGWvlkt8aBEQb+vldNEtNxixqWZw1t3H8t82a+8Eme2XiyOdI6tTRaEHme/oqT
O05m5DfOg19LsmeLwCseW7rly2T4KTMEI+sw5oF5+cs8c7QX+hxJHgUoRqasUEUNmtxsTgqrJiNi
siIRtzMS6V91LW7iC2/Hua/jbBHbQY0iU6EYe7pCLaWiH5pz/E23kZergKIPWd2kGySSgxuFtvX9
ZHR0ECTNeMG9n69yKf06lPBhBVAEWW8/0qrN0IXpt3kuaOQ24iTfDkx20DfMfLk0I/WZw4Y1kHVY
SyAGlARW68xju0MKJ/lWLL0W27ytAARKxg1Wd3QN5e1etoU17YLUD4x9SkOB/X3skZItZT36G0v4
+i+9qx37Zir7Crw3dZ34Y9I2nNNXbj6VGVBblDqpBVCjWd3CiAIVjaZt+AOimJttiw5BBaLkyWcs
Rtt+fNnY2e4vkQplh4XXTPlr3Zs9J1ltDbEb/siEn9wiq5genCyzDhqfZ9MXmvmpVtGt2fSXCLBn
vgYmIKxNi/iUUioVh9PtCPMxzTIkRr6j1hp8z0U63/R9Ob4v04qpJSq5NN3zeXuwHInDQabW7WlM
cACpHhPx3W+y/EqkrvalH/N0n3ddUjEdSU8vtGk9Z9BlE6lckhOdlRRtPx2iyB/l90kvne9zP6o7
Bpahb9VE+c7s5aX6v7E4hZOMCfdE6ZI7TH4MfXsVtMwG9fHOEtpPBGI7RJCGCgVxXYTRsfbdKL8x
6zDtf6ToDFsayhRMdruPGtW2H3JzqgIvMue+qq9Q35iaC+EU8fj6d1s61Z6aXU1ofGdxTaPDDmrH
rP+JpFCoIQblNiGRFGMbIns7jLlj+bcOw48Ogeak8ztZg05v+FOSOy22QvdtGQimHtQ0du5Gw8qG
t23ZIWmQ21JvrhjkOORMYgxC2F75mOvITEMyv5oBA6OrejKYywmTPtO+tn43mtuoK81074Dv/zSJ
FZBaKlui86E3ovw+YTSYCrea1ADj96o066piOpgTf3JQs5i+IlxuP0Dx0Cmcykg+kJ/EyG3JPuj2
zB9Jw22TTemPsG1t5gLmtvNFKxH+WOTOAiADJDzCu0rUQBVtafJXt5ZOMuLvnAaxlWMRKCu6t+O4
u/fb2h+Z5eRnHyAdhdNGm5WMdlNsgyNpCKTdTKIVHxH6ao1vU4ZcLtPskyx+1/fxeKPsYEITHoQ0
3SsoJ9mnRo66fkQiomAq70zFaNiB2sS3jOzxnWsZOGa3sQOthl6W1ozLFFHp0sZuTWH1yCBynWyi
Mhi8pGZRoI86IEE2GFGS3jpLuYftc/1Plt01udcwD09tLJXILxOzM7RdVJRJc/BRw7310ZN1t9FA
pfmjqhiiMuxh65XQAZUPmSZc5nuFjjfSKvt11mJdMq6K4izsbjTnaO3XzF8y8udF17pwFglzNUwR
YtevdIsUx+EBLMEerdK4qVPvZLiBHmWlPv3ERbSHMB3QD5Zt4C1ZNWovpr2jS7tiVOWQXEgBzhwy
aoPQAui2h16OtNzqUSyU2aHY3su/1KBntSe6Rgt2aAEY71u3Lz7VPaBegNplWriHNkRg5BLh9gw6
IPAAUIcDRjUKlYWVG5mQ/rKyLA9+tdOogvem0zpftcGYCcSy+t0Q5nFMKcGv93HYZZ94nS7Jz56F
XMhogB08sbVJwdbfPp0rIydxSX4Q3hu0t2Yy2JX5Ikbca/ZbLZ9LZ2sxOOrSnPO1w14I90ucZxNy
L0H36t1Nnaody1pXP9BBVl41T9WxFE55QOthvHetCt2Dlw+ZXDlFAHaGDUJPW0B9w1k3qaO1PqOK
Mro/gjKy5xt7QvNHW97oC2STdZwFCESVizKmbS2Z5bqqp2taybAm7IAURRs5Nv1HqwiyR1F2lnHh
4px/RBrAl3iS6AWS5HpOt5ikPyGl7P/Qi2K+YkRUe91Elb4lfJq2VV8XF+ytS0BqWRyJmUn1mctC
GHN6U1OHWYORW7g/XFTX39u927/znXLaMV6hPU468wahJoEZZLBBj7DyvtMdrl29vJFnKfHTL4FC
CHEUJ5f+7NNfou6NEupz6jLKtEPLHpUiZxMR4X0K2366/r+cnddu3Mjarq+IAEMxnZIdpG5ZltPY
MyeEJcvFnPPV74daB9vNFprwjzVrZgADU12s9IU3DJMj9qEVJy/DKINXPZyHj6mZYzhgZogM3f4t
6/vjfz+FbgoCIdSMFz3TP+umad6p6Dj37nOJjKx17/Y9Gg99NzvSc4de5y7RqvlUZEX8Sesm+en2
6NdbelEl+f+jrz6EOYIG6GYteK6GPNpZuPhIrAWdzWV/d5uBO+CGXGoQa87WZOjjQIeDD47C3xfh
1trBwoXqyNM4nK3Inf+u8/a2y6wlDV/ERwASrd6DonesyXUn53kcTOMrMmXOzp2mwYc/Jf5rqzra
2NbvHVmwvkTGHFrS5OU7/1H97sFlAaqU7nMqa/NJR0X83zx0xvtZxOlf0lXe5kbvnVIDfC06Y6sd
k9REhLUeMRbGeOMRNej0XBiRM3uwt938mKem8e2vtwk9aZp+GmUbWB2rzwlTenCUuAielUDDJ7Kx
mOBBTXjKN67Yd04DAy2LBtYO6sEq6SszChminIPnRsVKssgD9+dsYE2GY1Bwp6Oe5Ve4y3yN47o5
3p7iOyu4ZBkmQFlaVFRvLlcQadA5QsPZfdbQDXWPszrHiYeO1LxXxz6bN6KG9ZvJqQeJSwJvUpMl
41hFDVakt0qqSeUZWrHAaEefptRrdCt8CUolJYrAKVwabvDj9iTfOYZc8rCAqIyxS6/qzqGwqDCb
fN6gli/YbvZ3pIroiqEjvzeTrtpYzvfGgw4OuosUjjFXvWKagXWqqZPyrFi1clLGXsPVSZ/SveJE
8YPgK6gbI763jGhN0lcgT6XDvVpG2k6xGwSa8iwrrM13joU/K6Kxce7nYbzVwn3n9mQsMqUF5k8S
t1rF1EQttwz74DkXsJ32CPFVPzQND8GN2+W93ULcQb4Pp4Dtsjrxbl9XmA/bwTMmI5it6cO0T9Ik
OoGaw6KhmtP7epqDjUfyvUFBOC7JH1CuKzIztMLCxa9KvmCj5voirUGBBrl1F4ZaddeVmD6VehQf
b2/Q60HhTi6daRqoyOquoYBD0OOdoloSg/cQucLMXNzIQPi0COjJ6gEDe2gAsJrF7va41yu5cDaJ
gKhrwdhZY7moWNejDG3ORNIatVexEIQklIx+3x7nentygYKy43O67Jx1XdrqYitDmTx8GQfbfTCm
bPLiwbY+C13Zwky9NxTCsqDVIVPSa1o97ZmMkljtQvwghyF7mBQ9/hpmuLqKsUj/+lqxOOVcLIBO
CGHWgbGsmrAB4MCscJ39kCmNcg8Em6PQhw9OiALm7Y/4ziYBecbjwB3KXbama4gAT9IOC7kXtKrM
XYQa8g9XgWSfuXF0HhQDR8is2HItWKdZfEQ6KDB6aF1Q5lvP0TTdOhd5Eb2oAHGPhh4HO0NkhocV
oPFIhRmPIWXU/8E9cNy7CeJct+f83moSWiylMLYNRbjL5ymIqsmukOt7oTrX3/NMxr7AU/CzPfdb
nhjXlzYhBpVscG+cBXbr5VBmgU3vbFXZSzOmRrVXs6hIngAyKfo3KlTtJ1nqFuadt+f33qDUwjho
JJOENquXIiuTJO/JQV60oZZHVRbuJ+pCxsM05uEdhLm/RIsyQ4s6AYmzCVKXf6wCjRwDolqQ3rwY
tW3i7aLjYF4OeMwP4Kd+x5SJN1786wVcXkEaUhT6FsWGJfL5I0IEjBbnshvTF3ypZgQipP0NFzHT
b7R+1jc+5jtjkdOh5wGiYHntV2MRRiBxOJTJC0qhxvx1SmrS/8ANMuUek4Di6+2luxptyeM0KJVv
xe+rT4mpnywHI2pfRlQ7/2tTKHYaASqPr2L0/4exyMxASCylDophl18R64LSUueoezFUdIla1UqD
PW+isRsaBVPQ2xO7umdIwqnNLpkZtRXyxMvB0HLFlCvQxxcXq/QHAz84H4o/pu19fI/L2z7S8+T+
9pDL7/+zJozcA+0r4MQUAFR6bav5FaUT5KmM9Rc1UQlfWjuv1L1OrXAj77teM8r5NJG4rKGUwC25
nJqb9BBn0DB4aelRDN6IefQpHIO+9VOUdDa24/KdLie1pNiIlMDs4DVaY+61xlRCDVL2r9TEPTYN
c/MbxIPYRxcYhUglyn1jCty9TPT81+3PeVVtQEvQQqmR445hBlyhZYn/OHXGiE1YV/f1b0qm1s+o
zsozmdX0uYpFcELOd/hVqp3yFZWD8SRE7PyjZ9Ow8a3XZAAqVOYiMwsMHqwnSAHj8kdEuTIGxWy2
rzCFa5SYrRgJYDPqZEVdbOqaUxqp2g/FNWbxTRFZCChuMrS7DA2ChJpxpv9EvT2I71NVK9SNt/QK
wUC0tUjyCZM7l2dl/eOMCLBnm5r6a+UkxudeBMZPBaTVDyremCOniwrgSPUI5pFunqs4722E4hTt
CTvOYgkmRP9PPSfjd9VS4TJuLJ++2jnLj+NIwMtcwgqQupdfTsOduu2BW7+qdet+wBFD/tBMJcUZ
onGMj0M8Y+DotpVrewPl+syjOxGGu74uh7tWhEO4C5EfNzfWc/1ULT+KRJhIgKxmUc+7/FF2T5zY
o5j+Ok/p+GpWWvHbTKmqClbtM5az1tZXWPbHn+eH+ibh8BssG+MM2AaXA46OiSG1NtqvcVGroSeH
vEUa2EZdpAob+bHALlbFqW1SPZHGnbMreKo/B7novcLQsl/5RDxzCPU2+ztLigXrQOl3SdZJgExA
Fqsv4aTFgvjXgl9JZ/5UEtQVPcwakHKx8/Iui+vX29thfR8zHL11gxiBtjcwy9WlFbhdU3WFLl8l
j4CHUzsNEaVSznWJkuBg5P1JDE648fXXl9fboHD4qfDbEOvXwaY7tWGJYyz+QDOQ1dYIxZGWF1ba
ZqE9dfjrHkez0e4biQHH7ele7zNgDHA7FtgsUKk1XmaYMbk1O0W+Thit/1su9j9hHBln0Y3JbnTC
u9vDXX1dYNbCWEBivHZQ9FcRGJGSGkVxHKOzPzSoEvdF/jIa3dT4bp8NHnUtY/TgvG3lmeZ6dy9Q
dcIfVtYAlrwuCGvajJuQEyWvNXah+ypfCHtuHWDXYvHu7W5P8uqbMhitTRX0CstJCHF5lMra1rFF
6JJXoBXR5FVpWyiQG6l+5FGr7AdrQvns9pDvzI86/iJCBi6IWGJ1h2EHE9Mo77NXE+uduzpwnHM2
5/ArIiCs/5ehAOAuwhbLhXE5OyxeRZlgZf4apjre0C7OmWOo67lnJxQINub1zqdETImojwwTnUFn
tV+oQiKOq9T5K+jF0I+S0bjraEYdp6lXnrJi3iq2vDse3DSQL9RArrQ1ITwmWqxFxWsUm7Lx7LKo
2ntVH82zrPNC8cpSGBvQyauzD9ZlOQ3LdQM+dL10Cf7tlZLY2asVxyOEg6rc10VseXWXALhRG719
qISZHBblp62g6Z1tw/NiQBpZwha0si7XcoKcGctAzV/DbixyDwxLcddUQxzR6c6sp9sb551vy2Ck
JdzjxPJrSak8NyKkI5ridc4TY18Iq9sDKRyPfWBIf5hw4fk/jMfLuZBVKH6uPyy+911YZmPx2tWx
dUdBItnNc5098XDldw3P/EY74PpjYvyGmwF/kcppa7XRalxcrDIteZ3tQf1cya7aUWCenijkb2HH
r0NOgih8v0icYZdSylqdC8iziUawlL5KpyodL5/19GCljvXdbRA1dqa52GHGXYGc6o2P1oCdRtPP
1UYL8XpB+RE0CHg9hMrCrkJOqpKTGmPF/AqzKT6aSRH7hciNX/ZYIurmFn+L1mEk9KwACC5kOSS0
VvdqYHR92Spz/tpM4mfTVe2dNHi4ytneRaRKh9vb53o5gYbRiaUsiRGeuha06vS+Swx8BV6NRASP
kTorhyR2o3th9K9/PxJIQsIOmvsAi1cRToRG79RitvsaDHr5MOtuuB96GR0yhIqOt4davb/AulBL
AB0LhEGDgeQul9Efqco0N6kdK5n+W+aFOJZao++pqsl/SoluUOaYcheEarNFWnl31AVSxj1nEGAv
G+mPUQeAmkMbttpvCA9C7Fun0v9pRdsdQegYL0app9+7erHEuD3Z1f5cJksxhBYPyTzP/zr/pDML
IhrZ89+TPkGCtvLA+CyNPPwUZg2uzzicb3G7lmf2jyD6fyPanEva3dwB63KoNRp2rsvc+I0VQool
YzH/o8e2slHleXdey6yIMRAGWMPzspbCZJ5rxu8WHM+9lirAJAcl7nH/yZXQn3SpdX+HW2Nib9V5
nihSTOLt1UPhjN2Il5IwcLooh3G//D07VnjS7WSEmf0wE3DcXrzV8fvfiNzecBeoEpLbXu6ZssqB
Cuup+A0EMdo3bmzdR2HXH5ReKPvbQ11/T5It+gC0yfgfbbnLobrBjWB7ixDipJzqCYTYDOO3wX+O
rCaDOmF0z3894iLyofIuAd3g/5cjatIpBhPkDLZsceOeOsf9FJP1uru4RmcYrFiXbMSk10cQCiDf
kWeeB/9K3GMK4kJJRA85FC8wVfnQQUTx9UqZfjcpmr+mEsmfBmi4/OftmS4P0eWJWKwWgO6QwyIF
sAYSu4kZWi7OBtID9al+kGMX3mPQ62BIUsrvEk/Mp14fbdhrjThbuC38nSEnXCfgF6hkLS/losWw
Dldb3e2tVi3wpEtgd9/hORV85CtHXiyKLYbI1fGnjIFGNN0C6q/Lhrpc1jIvBkXBEF3Sb5kyH8Q2
pmZ9mcktMbur1WQgSDbsH2hUnMflz/+4UO2hGqca8RF2bIDT+x4LQaHv0jaaS1zieEI9EHWtPHX6
UBYbt88bCPdiSRmcOG6pHNKn4J67HDyoUCAuZ4OtFEBfmg54aYT6OUxL+RRlhjl6qWO3KthwwIY7
zJ1U96QFQfQDFtJc+FUssS+usCNtPR1ddLLAUSNWwTAVdL94wlM2KnzciFrhgZS1in09uEH000SF
TPlk1WWYn8wYjUmv6CLQhngfTsTF2pjXFYJDcEOj0ReGdJ77aMh/hFkosDWa7dro9igzOtgtUQSa
4QvVRhr9uL3b31kX+PU0wmDCwJBeX1pUlCsjHQ1NepabNfc5TpofDFFlfojA4X8kguOPBgOOLWbA
KoWgzYDONXcYJ5z0mjTickV6s0gD0WQ61plQiJr7oSqm2h/6xtDOadnb6Qmu1HDG6KnM9hVNkK08
4uoGhQJDzZV8ic2IiMIqgrGgeUHvGYzQa0GcYTMmesxDK7D8ql+4efdsCblFEb+aNGOizoSmHZHT
Uva9nDRI8VFrkE8IPWEWv4q+xulj8U0MdTT9dcSqjibo/oM1ztbGCXhntkTdiBXx9C50jFWyTXqU
mG6i057CafvObmWV3Eldn+XnFtUI8VAQBWcbsfbVzqJHTjGK4jafmYts+U1/nHhNii7uKBTGIHCF
8Fo7sVpfq00t87JBlr6Cn/KHGgBLsPFwvNXXLo47GQ0YyIXZB5IEyu/lyJPdF25mGFBMWrVv89NI
OtnUfolyZ/q9rVI62YXotPbOGRMRtb7tAN95GK0o7z7Y+cATfiCjnvVDnTjJxw5T3tDTah0YeqZk
Xblz3FYcQ4JVeHxlMy94aYR5Yw8qr7R/hUlqdTtBeKze2wbJauib9OyCs9tymnX8E22chpMWS5G9
yDI1erQSiiy71GzqcpcCcpQbUeU6MAEORbuSXcffAAGvsbgJ8bNK3qN/H9xuZ+rf3BQdlunL310k
60FWHz3phtZAqFT/bnxRvEDx8ACMProbe2q9j9eDrJLINrRSquxS/07q5hmaL5VTHd07WwYw62SV
zha0V4hy8BBo4dnrTKoF6m7POSIEWlLLJ01Xal9ERr0jheYZDhV1X2QzxBJNFIeOltupzsGZ3f6g
q1V7+w2IVZAEAKFZKJyXu1jNBwmAt0R1IQvNfaX2PS4Ec0qjKNjSAl9FAW9DLQnHUuAkXl4bO5Wd
ogc1bpIHPXCTD8M4yfMcY7J6e0KrC+F/o5ABLEqsRDlrHqAyurljNYipVEUoDmEUxH6Cy9NB4RE9
SysTZywWt6T43/uKDnVNJNxp4yD3fPkVLV7wyHZYyZGV9rs0T084SEQ4VuGzeXt+q835Nj/eM142
ADoOALbLoZwgU92GOwYVqVjdgfBXfM2Om11UVtEDm3ZLnP6974lOy5K4AfLnJr0czwjwgFxMbA41
xLqPelssrBEt2A8JzAQjKEavs5K/rDH8b5LcJCTknAtkVS4HzfTJiqvJRRTcIQCq2qTm+QKko+Iv
e/jr7ykWBD81Dfo78G4uh8JSbNT7OkRpKFWmwqOANGH6BHjwX8yQxU6adr1RD3vnizIiw2HyhoTb
Wkkys+J5qIBZHwYpx52s4xnzMd0+YvFbP+hT+N/Eo3N3e5bvbFC2JWPxZC3d0NUxD8GpWR2rjLhK
Kn2rF/FhsHmorTjbwnIua/PHu7isHfOiH7VwuRbm8+UHLdVR6IkbqAcDp+VDYpTFjher2BllWi/u
uvOhceZyHwTDVvT/3iS5R5dCP7gSOjeXI0N4mvKoy7AdiYJsh91P6zWiQPrMdbaEFN45hQvpfFH9
WRgo6/q72zmtZSSYqcSlxHGkGmc/7vrsox429EeVdkt+9L2pgdpfIh08IhjzcmpLd0921PwPctk4
1kT7MRBBdocHwa+/3ykLCo9uHw8TmLzLkWKlSmw1yZlUOOX6L/K1zvqkkYNoHgWU+cft0a6/IyJ1
PD88QFTeEDi+HI26s24kLhd1CQzyoAg3AdgRYbs4RelJTREKvz3e9XckP+QuI0DhbgHSeTlei8r/
TJlbHLpQNe9Eiu9AqM/Vf5YThJ9vD/XO876MBQ6IvQj+Ys1L7iwrR5mvE4Tadmm2vjXYKSomMrLr
6tiPTSwPZou39KNV07gmF2raPPXK2kDKxiOpCeT97V90ffFQS1jwslSIUMhew7xKdNcrqh2otcog
MCuPFzGRz6Ml5mxnTr3M9mjcYq9k91GibYz9zkLTNgLSg0LOYjm2/PkfcTp91lID4mIeZEICzhPi
6Kc81J0DHt2Vb2MK5t+e7PU19HbDgq+gqQKVZ7XSaTQPhCC5e+iaIjl0Ux/9CJw+v4crrO7jSmk+
ZEYQeIBei437fQ054QYkDACuSLeMKxBZk8u5hnZrZHk34rQUlipsaMni9xX2PDFxPeRWYzxnOcbR
kZlbD+o4qp+qviyOxTwOX4VdjTQPZ31jN15/fwggtK0WPTSYIGtcYY8vO2iTgrBIFOHZ1Jtun0x1
fg5hHj2WpvPp9td/bzigfVS3FikkeIGXnwDKHs9ch1qvgj7vl0pPE92PnT4pQaf1875KhZsebw95
fbQXUCp6IPRBiKXXmogspkPVRRoHIwnzxgPpi/t5A+Lu0MNQ3LKDWBOIWWRgqEs3m+IFV/IawwiB
mNhM8qI2TVTvhFOOntV0+uexnXO4PH27M2d42bT2smduzx+Uomw/G9E5Nwur2Jj7EvRdvrlLykXd
HhTgIjC6nPw/TleWONrYkTwihJy1aBS5U+LjzBpuEciul5Vx2NWIz9Flo4B4OQ5N175PQ3Qno3wK
v2aIIJytVMvOIH4Vz0yd59tL+s600Cx5I1Yuvt1rG4wmsXIZCnyfkpFvHCKn9+iEhfp0e5R3Ng6z
4UlYdO5w+13t1dJpZTkjs3so0lh8bccwzTw3GYZzl0NQ824Pdn0HAw/gVeUkUrDgY15+walKJpoJ
AcqdTRj+DBXX/EmFWM73CLUqzZ53YlSOUS2ScuM+fGeW6IRyHfKmL/ZI+uXArWa3S7S2pERzdzZD
USMZQrMQK19F/XZ7ku9sE8Z662YvIN91Q9LREO8DmyYO0KGzU8hluYuNEuE3jRZeaCdbClrvjrdI
s7OMHP71q9441uh0kDkPVgITI42d9GQTrNw7VSJ2Opji/f9hfuTti+zQwvxdLSIhbW3V7SQORhZb
e5cu2qFIAtunBtLs0Hxqt16UZXEuzjfvNYebwIV+y2Kiebl4RjKFhlM5yBjVVGwPZd7aX5RohGsP
t7jZqw4ibR6uEEIiAwMTeGenDTSqCY12NddqH9uvrSvnaj/xk2gOceGyq5bq6uVPmvGEqk280A45
6d+ZXz3t8xHzhNSetno0V8vLUMwadDpyDYsuyeVQYVwD16FpdEASvXyUZTcew3kM9+0iPtdT/d1o
sV1dO4y3EOBARoFfBRN/OZ4ZBYFS4JRwaPUaB+AmQ4Demyet/UtewdstQI4Et4F2OqCv1cQSkREZ
9ol+5GjGh3YU8XFCQ2jPTf799o69mhJQwQWUsKC9iLbXNtdonjWWRJTpaOA4+YVNY57wDww3uqHX
o/Cfpv67XDDqYrZ6+eGi2daxXWvMo4YWSraHA6NTew/GdGycjXv0avvR/aTnyvFbmtnIIV0ONRup
aMeidRadhOQF5WfrLsincqcl6rBF8r/afwuCGojcwoxY4F2raaU29eTCqJxjlAiEnYHDQlpWjIfA
aM+pqgQbZfTrr7jQP7ioF6YJjcnVruiTDhhrXTpHYU3jHkXS+RxUYouG/Ya+/vNOweydWAFhXIJy
mmVXzRHLxqQLebLdgGCBRZ2zTvP6Hg9y5FDcuNRlDxPatIcPnBA+qY7lYkDLtwiNE7aBVuq11Ppd
3pDGTr2hRvrBTxMYXp4cm6k+aJjk/Vd1Jni4UtZf6Iw5H4FAGU9mkIiUeDidvmFu1Z2DxNK/DCOK
WZ7sckfzAXHrkTfE0nxBParsfAy51Q+jo44/w0F3sl2FZuu5hcwldrY+JZSZa92dT9SwuP8SUbY6
UidTYHiWXauf5KBjqOjqmCs/qkXf9g9QmIxxD+7J+uXSl8h8PRTh16BOh5+ZPod4GNgURx5kI4LK
4/IBUBOYrXwsmn5oD11mK/3BMqto3tGmz4qDLWSGKk6ixvbeGkAZPDmgYn8NXZHlR7TXHRpsgaZ5
vTnOwy9D4nW8kyOncT8IIxo6Wm4mIk5+nVLV36UiHrPy1MH6JYizkIn3BHVvKzxq9PoMg1aSrIMc
VZikyz7mTSrDvaylGbwaAiGQPYFHLfxIjYzsvi3H2fGdMKu0xo+EUld8QtFRPSAcjaoD0nhu5nqq
g6ywckBmJh7vi7wdx9esrMyK8pvh9lxH3TR97wMbHqQHwaZ2jw3C+Vs0wOUYXWxI6huctKVLTBeX
GuflkW7zetYgdMp9JOMCDTzkKDNMHVIPmbX5AEzV8WSBwleu5DQ/4U7sbt+R62NOQE8AyLHgSqHC
svbi7eemmIAcxfvAGotTazc/g77LD5ajVAdbL7bEpN5Mt/6cL8k/NxePGlAxKArrhgkiWSGGS3Z8
kkZWBofB1ZEwmcdaN/dFbhpiN4dZNNwLvdTNe7upnHbfgMA+Q3HtXMj7gDaOtoij+dAHlRrsq6pW
HS+rxDR5sokcxLua0A49sBaj+qHo1CT4AuQZX1MjJ7R9nEapnuinGJWXATKtOMoi+5QRhvffW2lr
xV6vBr3dWXZC2cI0EuAINRpIqo+kkBZ8zPqiaHZoTOYo9diSSIg2Rl7/22AUYh+iRAlRS8cl92up
D23yMcFo7kFTyoqeClfKs9pHvdjXFQCPR7cONeM4tGqo3emxnvzWRJyYuadWpFget0bsPg22XqLr
18t/WanM8qFuzR9irYn6D2g0zfthgCD3BfR0op75rWP0nJgoK/8jY0XOD+084e0QGJVdHEEj2ngh
5Qm+4HdWAsKLjmkzPEVjnjvHSXGLFPv30fjgFtoU/TJmeP3ksxhCJHRhXLE3kapWvLhDKD70LROX
Y+o1cQ0NIYHlov+oaH2O5d0Q0d6+c6p0jo6IFEkNIxXp2q0XDdZsnnRyUwW+hFvJJ2OK1fGLRW/r
V0tYp50pmmnyWI6lC5bB0dMMClkFHlTUltP/uL3xSd1WR49OCX2opSwA/36BhFwevSaMBp0rrzjR
Cteqxq+o5dgHXL458KFSFLL1oGC69cGxM+trOgbjb1dyLTyVOXJ/XlLg4eU16CIUXkt5p7ub7Tx6
Vp08fJQFD/k+g9vS+6iHlmIfcSCk4aGViJ12G4+TjjByqOcf2eND7OeZqtdeOSEUyXrBSnzqFTmU
n3BAU7KD6WRBsVfVwYz8vMqNGkDFoKrRQ1/bWuK1kzoXna8ivDMeClSLkw9KFkfRPq8yp48QnixC
57uYGjH/aymzY/7Q67R4dprQsP1OaF1z70QSVE4Xq8bk+NwHevroTkHvvEbwpEouIquJp8fWSgvt
NHVJt89AmcYHF407RC0B+hmRb2PZ0/xHb8/2p7QMMq8PkYc6xXNolhn3mTkF3hRUVbSL5r6YPS2k
g3uIqQM+Cr1wm0dwbHnwr2VlveUh5oy6TtTZxXSIJaf7Q5BC+tsvLLzWDyIjPgVNrXS8nxmUpk8D
Qk2dp6NsYh/MCEBIYlKJ+VQPQ343ueGY+GihdOr9lCtOcEb32P2kmFnoJJ5TjwOMA12vJ8UPa7uN
vyW6rf8AHRx0kz/UnL7Ch/YR1rssbTN1p4Len3ZBWibmzi4cU/HpbISF5Tc6b52XIyPnFJ4D13pG
EBIk/uDBj4zUj2oeBvaLPRsK2KPJKLJ9iyDboHrYMMXpJwIX85+xypvkK5XneafkWuyAb3HkS52m
2ueyk712z+dXp11lj/GPlvMj7wwoEguCybYrZReYs3401DiGoGQVsD3LURo/sLaLTC8MumjH02lU
x6jJ5+lnDlJW+9ggbjj9LN3GYJk0fUwfxyREJxkjyfGr7IAZ+LraDjuMvmjMtn2a38lCL8LdNJSS
fRxEoYmtuhPEupcOZp5+y5Up+E8oZWt8jFoN/FwUD2p4sJoyuzMHZdK/ghGeoodmcFzqRmVfRF8D
o8li/TikdmTfuzW7v/PqCGp8taP+k2T7WQz59HXWRvNV8If4NogZiTDPiDQeIM+NUVo85pJn7k5W
WhhY+0nUjfDjGG2jn/ZM/+b7EARCITiHEj+eQwRGxCmcQ8c+5FpiPNSK3Qx3U4lK94fQrWzjPAdK
pgGlisuetnSYgKmZndHd60Wnp79ooPXumf+WSbAKILncq3ZlHztrkmkJFjIckRyXSjT7xQKn8Iyk
acr/eg1Y0L5poEKqAZ2Al74so2YXZnMrPymdUf8jtAqN3BwA6XScBl0UvluG0bmDhTN9qEENo92W
8rrs01ZT7qlpKAR/fU8M7XWV6yJZPql5d1AXg8GRCnwW/gDVkRYf4iHrvlW5qyu/icGMHNxdUJQn
SN6D5o2xqv2SahgrG0WYdYiBVtnS8Kf/jQPHgoa6vGdjAXpaqRr1hCJdmh61OYAZktj05kaUzhtN
89uuVpQvW/f7+npnWGojhDQgtlEJWyW0cgJkEI6leUoIF/NPTj3X7uRTGKlfDD0MrUez7qGMJBGg
g72CpNqIaGzGbSZGxZyf3LHlyDiI2P02p2mGNl3kfdt5gblI9c1K0DwPAOqTwWsHVOG9KNecB+Ha
lb7L+q7rk43i8ls7/SJyoqOytMCpwS6Zs7rKkAQZWTLSYD85WiNxVjaKLr3XO82td8j/J4TNRRP9
TPPC+SZyswLbldml/eSIySATQFYqeFByGalLaqOJyivoQAefSbJinFel1A2PyD0z9gpWrtr3Jmnj
kyhKzfySC1T6HLPVWk+LXMzhrbLLnA3ftzcgxOX0gGAvdXrQxaDm1uaUbgukLZBGfxrwKykPaa6q
HzqLTLps6/xjPKmJu2/BPUWeK8cAeUO1+bee8sLYTXnYnhRn+lfQ23nFqQa2JjIX/TfR9b8cYPRb
BtBXgQNVGXBtOjhWXm0Km5cbWtBxre1mGk6Qt6YSLnPZxIUn45JmtDeyoRofsRn10VaHsTgs9jTp
/e3NfX2kkGojYCQsfasILH/+R+lbdCF90MBSTy01z280sVpQ2D3aEF3MkzPKjNj19ojaOlFBuQBT
PtQgoAcB71vXHphqWzpKbp0AesQq8IuyADzZk1yc7dKInUes0zLVh6rgnBSdUsjk1ZNuz77W2Umg
e4gWuvYnWOBz5sFlSnsklSwnxkfKRH5sHLpI94lg00eLfysf65Qe1cYc1mVoHFfRXqDc/Vbypgpw
+dVQ07MTKIXOSTbOcF8SEH2kDu8+1BVM164eUIvHXXOrkHI9KkXYN2WgpUjrrM+ta3Qw+jvKvyVs
C/NYx7U73BWD3TtPMp3S8GviGq3z4GiRvtVoftuJF4eKrtci+s80SC2hsV7OGGqVQm2ozM5NoroP
zuCgjNJiGyo/RbRFn5SqGkovrgwEobSmNPWPYVI15kHIKcg9NBzU/o7Fix6nOO7r3Juq2kyPY6an
P0ap489oxCWmgOQ3+e+GORqHMglKd4MTd7XzoImD7ATawM5bKFyXk5BNE3a6misn2+oOkws2fTDb
6ZW3xHziLZT7SQs7OMmm+TqZc7BR3jOuTrsLSw1UDtkC78mVgI7eR2U+j3Ny7mej0nahK4eHtK0s
qjWEHhna/wmIuRGabvXFplxa8fKbzZPez+boB2WSoQULdVfudZsAN/D7OQuyZwfaxofJDpzikMyk
nH6BlgVcmxBwGvxQ7uh68kTn6O3TgJ3cwwTSc/RGIQJl36slRixejrHFL2Eqgkx0nCy8M1rNavdR
ZYTyTMfK1c8A+wfHm5qkVKDzkirHMJYGy/EpWbkQu02I+BjkobKtHjfui+UwXW49lg24FpVekKL8
43LV8mF2KYyp8Xmw5Dh7BrTmk9bMwyMV9OJIHSA+u/TGPVWTv8rR0U74fbY/b/+I9c5Z2Fok8aD+
UUIBvrT6DW5RRjKwuv6c13SC7tOAWMTjjGvxiZ4etU3DiC11J7R6MA6KWajRWUSFmh7++mfQEYdP
LbgIHGAIl59inOdBc9KwPSc2OHMov/bod6Wqjb6ph5nmhU7U7k2ZKB/6MUs9RD6LjU38Vlb5czX4
EiizgNLn4VpAj6svUbshJbkorM5DMEvnGLZuO3tN79TO/dx2gGZB1/fVAylW/SwqcNv7zBLFY9KO
XY3KX1/ZpyqVEh+hHnTtoaujvt7VsA6TFiSwPgH47dUuPmAF3jwUs5qPmF8AeTz1Q+GccxEEo6fY
aXlqXFkPJEfg860DQpDKMVBQqN3oVa0L5UyXLvwyUR5XUJ6r1H7QdGOW8MvOimO9jKqj9Ls4TL6H
VVuKjej2qie+jEX94P9RdibLcSJbGH4iIpiHLdQklaaSLFv2hrBlG0hIZkjg6e+H78YqOVTRHdEb
O7oLkhxO/ucfIBjwfen7nf2WEL1fZNzvjgTpvE5kwtphXMjM2eIBn+3rAWw0zFrLq3Zt2ctnFeMX
sWRy+AoiN8LOv7z2zquDVb1Pd4WpD+uEEuWsUpwBNFU7i/aoQX3Nor5Hg1KWedNHugOEGZldtgQX
ztZzZjiSsNUniqqE+c3mcV5us524+tT0wzFbqQNH1ylq64D1XjceVN6bY2hXjRyzY6drifY0k+db
3ze2vmzyueiLF6zzlHwJADruszTQkm2JUOjIzc70gEZbY/hpl6aadp67FPFegN734eImXrYp81yQ
uYVtOGeWVWbKuSN8Mlcn5D8cutxr+xcNeY8myEORZhWNI1s1wI09+Xe6Q07Vhcn3DlhiKCBaYbAO
X2nlcZ7NiFrFml0mY3XE1L6/m1NHT+CddHVxMOhQ+mEf50ayaZ2uWcJy6OvXpSEveGcIhELE3TJJ
rxGU6JsMwkcW1cJNP6OnqebDtBia2NSzaV2NTjxcShM5N6ldvyEGRFwz1gRKWnNnV6a+hACQqqo9
eh4z+L6rONlvsxR02DDmqjg2ueHc6UvrxHvNxEz3Hv1d3kWD5ebTbirzzPvy8c75j8UFpwW0GBoP
nWcA47dbp9nqs5/DhmDrtOrj5I5wKPFnfzCM6n5o/PRBoQd6oMY3r1rHaUSo15NVr1TW6UvSQpq8
MM3/sbQQreKpAJ90Ze+dfdoplbFSQ2EdO4Bk8J7FVaFnlMvebuj3Lzpt6Au/+I5RB91y5c3SK12l
Bqzqt0NQDWNhxJreHy10wAh5aq+cIquXmb7hY8q6DFtbmd2jgRShxxESmHWjgRnBuckLy7nwRd4P
AK/PQ7h8FO7V50+jPDtO9Nptj07nudlVsdAE2+iJPbo/ELxn9aarpK1dfTwN1lH96/SiTIBwBGt4
XVFoe86TIEhzn9gxXVoE7ozNnjEPyydtbnqHsiJrL+mX/vFrtGI8WujcsylczupNIotLtgZvFQYY
S7ldCpxZ0dEGw7UlC/H741c763vyagaCCBjm9HRZdH8WwF83uXx2R6fOF3u79EsLdkhvhLakZl1A
u9+/E1MHEgwXEURDEKvfTqI6cCYvhl6/zfDJULejQYDBFzXQ1D7Mth/HF8CX89v82uPh5oGsdb3K
o5ddi+q/XmvWSXWLHeEiQEQ6gxUAGQQ5V8Qh9rnssfOpvdKSMbmSBoUYgd/mPIybYIiLH9pKednS
6UnzMFbMrHErbVS4zaYtk4Umql2T3Io/RlOL0B+1yjT2H3+T832Qp6eh/8dawF7t7P44WP399CMY
tmcv7qkLXCwi2AgEYKIdSBS66e1SufKbNqAlWmLhuweUnsWjrGv1Utum6C6UbuuX+Wvur8+yOupB
LYDkR2/8rHgcZt0pq9JOH8vE64wwsRM3SovJ+Kba1HtKp8kDdQyKC2yQs2XOr66aDv5hxdEdOe+N
lKKnUFDjePJVGf+Mh1R+ijV/WX5oJfk/m2K01XxBgPSPUec3fWw9DVwsOITONrpSwq4BotdPM98m
uKonuNjH2q5KX4ZlXJg+6L/M3X3cJbIid2pyi/qrxkm/bOZAJS2hFL0+XjKBObtDrCOx2pWtmx26
DPdc4FovdlxMYzed9HzZ9l4xuxGT40qZwnaiiXSgaxJc2IlAwUvrkEKEai9VmOsn/msKsPvh5cO5
jJPQ6t987maXe3hg5nNsnMrGSLLQrMfM3be1tmgvxILoD0tfqnKbtWM7Rl06d+lzDCFEXpdIEvT8
2krzygghlztyk6BU1i/1sP80qd8+IBsF8C4dZO7pPOjb1d5WLaFjeu9CO2iMRVyjughQBMuGXMNQ
pbrUbux2xvUZrD1Iy9AYFs+IRAtgc9J9FYy7FjIAjSfIVDZHXGkV5ZNZWkl3jIl+uVoqTt3fLawQ
pNqNBvwPgQ+18E6KRMVhOxAFAuZXxmY8RYbd9k9yIgmMVv5cZ/6mqGschTdmohkHQ86O2k3GHMj7
OCjrfKcFCb7bQ+2P88lvWhdERMOfYtuO1EJbUSSOdl3FmdNGyBXVJ2dE17ktRnJizCiVs+jv6NKb
9qnOzYQmdKEJRY5PN80OjgENAJibxvVwMCeCHTXk0dojT1W8ADzR21d8UPJdCAKiTNbzWV4PzXQH
W9+WD3FVoqW9VE6sq+jsW2HQwl0Yg0Ig+fPrSq1VkOPs3jipRo03JRadgA7zjFu1IBQwws16DenD
61mRxTnEG3NSDa31dG2rESX96eOt9gxcYWqjjaPzQmWHK7lxLuzqK2VjjGE3j/0S3ytC3A4B8HOk
ig60o4zz375dxgdjjKsLu80/fxgcEGCMJc5+8nbKasquzbys28cpsNMD/TIZeiXMOv5YPgh/1l46
bgwybEknP3z8zucV3frSbK7clGCleRg+nS2XtC6YC4T8PNbKS4NN14wiAESGJhuhsMkjt48L61M2
Gl606HX2qIg0/VIE4lJk4fsxgGHIw5gwGkHYzin7Gt3SFieI4XHwmOnkwZqhUcj5Ro5zu9ftJvsu
dHKOit7VPn88BGeHGiMAFPKHxAaADsn57KJR1CbdVYmE3zfiSewKZ0znm0y0wt4QFjsjBsWEMazq
Kri4mf55q7cLgHfFJAk1pgUB+jz+Qs8g5rVBVzyqtVsDYm01xXp7mXWjAJtZaY8VdnsyJE9Px/o7
sMvlaZocrlv9HFgi3WTaJNSN0kY6C1yGVHwirCqZfk9wmWbxa0asqG5n+Cm0M4VU6b5PzIBI5EDF
xc1UD2kT+mluzqFbT1NKS7E16FTnZXusVEL+V9GxCrf9SK9G+sKcI6nrE4pHuvxQ0jIDBwnTi8f2
Nl7wM9gB2VbjDlxFEyKMm3zoPlGYVQ+uNS/fYnbA+ORUTePuJxgf5RbK9RKgiNBFt++8zG6ipXeJ
p0zdQfdelx4VA6mpRh1f4wpdsDn0reK/tVLhPsR+Im9KQfd1P8vA6aLK1MyBoWLA+uu2bzriRkFM
h403olyPZGe60APoXTVPMNlF91DGfi+PanKEFZmQjGmpVs4YG2WUljKjJTzJKd957eQ/IhLxqtBL
4/ZLDrOBS2gnlumr40rn23qf9+GdDd0DvJvS3Q/ZKAW9zjZFU6RG1cJj1dXBl6WmPit7bg95NgnI
VK7VajdKUeKFfq3mdOsKer8cU+UIlyMKjM4WP1tFa3Uz5gQBlvtkbuzmm68Sz31YRUvLA4xnzbiC
Feh0OOwEXrLtqIisiCrOWpoDySb6rWAHFs1uUUtrb1o8XPxo8WaW9FTVVv+1dQ1V3SADLQA5YAP+
QnPmP5RKqs9mNU9+aMJiKDc4M9XBxpQwH/SxMIvNUiTBAVISl6RIl7QioyBNIS4gG/Ov0yaL572j
/OpbFVQ0hZW/iC9cK4sA742Vy+MWVtlEuBPAdthD29PFS4WaP9jXS13PhJU0EOvayu8ClCtOGkft
rJQYto7dBsXVbE0F+WBGOf5oCpnkG7zkqnpm0xz9546Lp3UzJHLwkJelWhNWZNt48tAUwsQ73LXH
o+FJz37qZ8OCMDAD3GUbWwbufM9EKOT3zqTMuYsns1JXmhMs2GRrmqj33qD1Et6hyuURlKF3PqFC
ScabpdGdLhxxHHxdlpmcsUnV5MsrE/OqnIZt1qTYkpCHtSV1pt5LT9nGJw1KzZLsXOz+r2A9lb25
W4saKirp6c+TVvs0Fw23jhHSxE61Ez60DnknK6mIBXFSINyIpI7uNNqVKB7MZZidcMilFl8gwL/f
JFG30DinCAfEA9J7e0RB9IUK4mb9I8wXcwMLzt+KOtVvZr1KSdUa8uuaxsV/PZBZdOu9HgnrCqGe
5xqDUEPhQMBFyB3dFimL7JMv/Oo18DqQ6or1bByBs+P7sscy8wIZ8f2B5DhoWblx0GQE7TlDqaWv
d9aSWs6JybwYRjhgNWUR48YCRfmZuVhDxLMc76AOIujadFmeXfIk/cfhjEGYASGSFIpVD3p2OLud
XIQ7ZdljOemURpgV5fcdzakrWzbxkzXq9sGx5uzg9ot3wger22p9pl24gZ5dvzgfWZSk3qzMdc7m
8/SbSbRTERiVfCwcPASTKO+zOdmzvnBnSuCy6leO0br/0VLvz6/ijLbmmABl/58w99e1t5AAuHax
1I+erqenyvDSX31cLgcI9sW93tFs+e/FKJnsGIKvWlgut+eujDj4rZKKsnrsvKQsSTKc8mkL58sO
26aqvA0Z7b5/Nzfqc5loYk9zGRfMlGrutkXM8/BxUfJ+9pHO5a5mSkw+QJl1Pf71+jXG9ZjrGvWj
aqviW9fXzY2ccYXF9Lk+5nRxpkgm7Apq0oYLq+4fS52aBO0/sAIpt+/qIY9Tupia6tEaOnE3Dpa+
IUZq+D4BLodz4XC3Fb14/Ph9308yhwKIoQflMiycgt6+b2E0WlvNtXgcB8iYdSY4BTVFxHI4ZfWO
fhE0w49/8c97nNVeFo6fBppYtpd3C1y5LdVCV9mnPFvguJZaZYFmkO0w4pmT5wYSaKfYkb9EP65v
bAzswjhOg/4Lu4FW39R+s57HPT7g14NdWOIOjIJDOY7N5Yknh0HP5iKXNNSq2Qp+zqR2wNPN5wkX
KSOWs9WFQ9ZSy/3XjQuLAdgRbNI23w9C6duhRGeCSas/iifpiWLZBJ3THDR4j3ujHvWDF2QV9rFA
RHAHS6+5MKpnCAWTdcX02LWoKGjynTsb5qJXlpzq4sl2UrXrNJ0pQ6WEyLZoorId80Op5da9BS3x
WsuE8fTxRz3H6Nff5+bGLYLlswpu1nn217rxiJ6Estzqj6wWtaaxFkFFCT06v6ZgzE7gVnbYLPgE
7UXjlp+GOi2KEF8d7xmWgaR9KJ3/er1g7/I4+0AjVhWVfT6z6bk3WoGcWORZ8WihXTgQMr3EcLtt
5yDyMb4ZFxyBPh6Id+sJV2KWLnZoqMxN8M+347DAJo9Bwu3HJtZi/ziPlryJGwmjvGqC/KBgq75+
/ItnqC4jv5ouM7z0H9EFnbc5U42aYJiS+XGYNPmpa7Tq0csMQRop1fXHP/Vuh6KgxK+Aq/rahqF/
8vblEhJXsVALkqc6rdsvlTK/qsx3jyXXexkO8ZBvXbLY/+slnR9FpcolFT059jln37GlyQfVrYlJ
IbaSI3c2P9KNpqLMi507t/G8Y1NS9uFvN48XAND3Q8svo9inuwsgxux++76LOVVTXgzpUwU2c0Bv
BSHWWG3F4hah2oVzkIYO/7s3GyNWdExXKFb0kNe5+/bnKiYzd6jMe6T8aNoT7Als7KqO8G2F1FLa
3S/dQ7X/aUFeS9xAYkhgR0pwQcbtMEF3Xg/ZNOz63kC8YdbaT79p8mzXZZl8UH4g450FGaQNCczN
YPmCMqXX5C90VhEautf7YUfWcUe7Po0bQkCcMcOXCW3GlVJGNTxQjRvDq5H5QXGXO36jc8vKibC4
79f2d9hrKF0PA9HsGS0Zr/lcy0w+N8TGF1DhMneFysdk2SaD3rwabAj5pnJFm0Sz6KwxdNml77p2
QN1CYa3DKErL9pff2bMM56Gr+1un77SvAqLzcAcLsvuctpX2gq1691oshiW2yK+WB9eRsR0lY+r0
N7o1OI/2JJdXWMNcPmVbGmE+Ai1HKH2qgvBNMx7CYk7SW2WZGaYIejGLayILqscB07L+qiy7xdkQ
HjdEdZBBa0toPpUhQXnErdmBr+RWx1AuOXjzrEfky03N52YytGA/JF39Wwk/Z1UUaFX3ha+r9Knk
5q79ak2MtR9gcYsNZSWJxU4gKv0YA7PcJMIqNFKctf43/8Jfp8hUr4E7KovweYxeQ0Cb8VlTc2N+
qdq6vG47zoVrlFqWv81UPIjNnBrDV4szvdoi48IUAACvG+E8Q/AOa2jXFM78OQnbQ+vAFTbzqnLv
ZqJm6Z7q9LkefG5L087X8Q28IdLYzJ6dTshmE3Pbm4gPSqziMOHIBmaQrukcjl05h7YqpQHJHu1C
OFSDwHEvk3K4bWawk4joTWP87DlNHl9jGTWa43Yx44x8A+5bQf0Nf+5xDJ0mKT8PqNjyzZyMw36c
/dR6mqqVU2GZRQu/hFI0DalPZytM8UZeo/biZSI+uvJfAO8D97VpoclusBjpn5vEDkTU47orjkSk
ldVm7o3ZvpE+IsAryPjZ9yGxiPKtkkzjKj9iKl3h0anEa8Ix9SWBu/dNFqVsQ02vyx1MrMC5E1ni
3/Ytao9tE6vYewH+rrCu693ZI067RqbmMf/JDEdZlSEhG5yfbP59dxocNd0NGgzRDVRjmgYDm9sQ
SrenK5YRnfFSoH3TH/J+ceM59DLXffRjQH8IZxLEqR0D/cBlkF0ETCBXzRCKPm3mbZdnTUYmujUR
gE3ms/dcjZMdYKrpka0Q8qiY1G1cSQspclKttHbTqIoqjDvYUYc6Y7KxbnI5bT2v44kgiFjOrUjb
/qUt1fC6Mt9+FgaTO1J82ummG4PuW4kRVnZTxqOoSF8ra8wfZtcN7UxM3lXeSUde6VOsjVRjZfbi
DGUnf8at39tAAoPpRuYgzNcGSWt8yOshKENMcKtio+oZWoeR0hcksR05E+CGkvYJSn7tRrnVqv41
7uYxvx77JlmexOAUxqFsZpyr6Gdp+b7JJ+mEZl8jp2A+IoLwOS0OmFxNtBerNscpIx1zfIyyrI50
aPLjBv6UNbE3eEm60Uc/tq+0dBDJteeRa8IImmIOfSHNGASvyIxNH7f2nbdM3iw2onKybEe56gIU
2kX9glyYdK/BiRGWhogCrAVjLduat5ow011JAeE891Y8DLdjDJwWScMvW4iV7lCFdmK6n1XcoASL
7ba9HRjVwdk0M/T/o1WnxrIzR0CK0NYMIXeT49Rb0Zm0EXKcJvsIortwHwMXekSBKiK13Whqcnyn
DGw5Cf5E77flf2A2exch7K98ztSvRdTls2UY3XAYAz7QXdzP3oSOQl86HHPImUNc6nTf69EyYYBY
mTdSS7WFGc1WbaXXc6/jGQxUWEzeBhVYZe41VGT+Ka2n9nelAqGFXlFpvzTU+iNKBsKyt40Ve5cM
cM5pypREvudh4UQBuMrYHevtQerVdQ9hZmye/CRNp6tOlf5V2uAxsMlxJumL0Kk793eSB9k9YJem
oUNkNeKC3NJ+GuAAblH2505UZMykrdPY8pfhtUR0pCqu+8ghUljfi6xVN96cyUsB4++rrNXznfKR
YgeqwzlNL3E9WEJG2j5JjMZqzqsh2E6F4Yeaq4/a1nbTcZMR+FtcKEDeXyEoWKGUA8rTZHzXFApa
XWPg+vrJQlrI0R60ldz3gw+Tfpn6lB2375UZZeOsXhShrQqT7zy55Az/voCmdDZXIh1CPzoEZ9+u
AYgtVGVUTwuikB8Yxqawn1KFRi2ttAhtlX71X4taVNXc9ldTfzjG52QW21I2o0mGEmyA5KZLHVFv
dNsvHyZn7h5HmIkonKtBXRjt9+/Jz0KfcYHa0P7q69//dWFaWtx5u0RZj8T+UrotabrjSPHv8mKR
d65bPf33t+QuBCSMEdX7Szcc17m0zM56hAzZfZtm4YQEfQzRBHlojgan7A5Noxf/FU2hh48zbQCQ
tpqdnfvSVTW0JTGmxZMzcB0Jk6DBOaSS4z0i3R4F/VxrYU93DfFg51+y7Hk/n2GxwRyDowXU8I5+
kkmdSGo5+o+DqpFSQWWFp20GWdRaTtptBrxpD90CuBjVyJG+KIVV9IWP/I9HgAqJLQSXwtVSY634
//rIUAbaidCI8qmfci2cVY7PojJKywuTJqhpkS9lmOjKeykDLRhxEXDGC5YK76cZW+EaV4qPA+KN
89sTSK4+5o3XPXHNsfY0FVWPW5NhX9uJKB87sy2fP55o734wWImnREoQXxEAK53Bt43eCQ1Ot/lk
DHZ22yhkiiqznWs6O801EpFLAQvvsVqAQ/gQDqDOCl6e8w68Cm9XRJjxk1Nh+E0Hye05qAKII+Gg
aUm1U1XmPpNH4H2y3QG+u2mp6l6DUHjJPeU9CLI+Cu/NJsK6Rqfw9nN7DmLHRozxk10OCoscu7zz
SWPBkqBEi2MUZbYzjVLbqESPvxZmXESZ0Vrf0nkwHmufmI8L0+8fD0SiFmcJh+FK5fHObpSzRRvI
Z3/7ZGCTcKPTCvk6FJgORpmDYAqjrC7bNDCZgMfMZb5OEoMLSR6wGhyz1n/0Y33Jq+zdisAbyVkN
av98q3cxNXkcBE1rpAUdGL2dws7T/O99V6hvdro4N2wWL7PTWQc0+/pVnlXOpVis8+mJGyGEWVrv
61RBRHf2iQJChZxiKNqT1mR1eo2upS0evLr0uwNiL4xrMSxEFvjxmjg/0flRVgW6PfSP9FXOTXLL
pMykKHz/Icdl42ffc2ved/ypuTd1zoCtO8l22FlKNu2Fbf8czmb/w9sKzhicXhD68w1IH1ooaxpA
PjSW4EfcS/e2rhbD3gozUMHWWYT2tcDnwY46t5vTC0frOZsLw0O0Vjh+IbyEAAi54+2CgLHXtsis
k1NVNtP3ydTQ45aLrCOrK/KvSLH6fWAn2imoMLudMPt4rodxCX0K8EvY1bt9gmdZjS9x2oQ3vULd
b59FazDEh+tQnAyZzderY96WW5Q4xDhLHS0jad1wCIIkxpOkk/vYX/LPY7vE1uHjufCP51jNpgNs
ljiWENOdnQkiM6xBARaf5lEvr9p5lnd2O5EGPEBResUS3fju2VP3ZJW+9guAMkF07FzYpN9PCxdc
CyYxeybg3DmfLciR+otidE7kJ8VV5JaDqBBH2Ppzq/f2TH7lUA6RjVbJDYnFJWT+40F4vyA4DFF4
4qWwhoCep+IM2JuKqdGnEx4c8pQbk9wt3hBEZlxW+8JS2hVDdKmuXgf2b3iNUto38KYkDYE0Dv0c
n481x1qTN4ZT1y9DELpxSai7KhztCmTnUqL8u32Gn2FsKX50TE5wVnk72zJYA20jDePk68VA+AMQ
briGDP3OJj3eJQTbRR8P6fnGur6XDaUDxphF++E8R7GTU6cE+tyTvSzBYRqX8tZNp2y+g3YxXjGP
8890sp0tGK7HCluK1L/wUf/1yuzqFDqw1VHcnC0wu5oNgkIb/bTgfRXvwLzG+S4ZsD2Py8wwrgpa
eMWF9vi7icxbQ+Bn9DDxMLnynQ0z/BLZ5bN+cpIhw56lX7oD0MpgR7o/euR4x7l8ARGMZWRXcfrz
P4/5epawpQO2UFifvbHbN6yZsrVOnGkVsahW2n6pVzvfvMdp6MDpJfZlCkqFZMCLYpRuFzbYd1Oa
VNK1cYcNJ6sYrvXb16fZUOuzZpqnhf5Pv7GzWrOvcgPrtjaIk+zCFDuX96zVHHcyNi6T1141dW9/
rktL/KdQaZ5KgfXfpmlGB51BX9nqBipCX+2HLsfyQ8ZpbyGJdKFlVk4+aT8gk1gWiPU4ktZYwjNL
siDDmzYYi8IKRzuFvBQ1dt3JY9/Neu1hFeqkO3plwokq4XBLqr3BD2uzS7fIurG0CRcXRmsRcVWF
jTt2KZB4VtcjBhyTnzmbyVmL/j6w+/tsnER/oTVgWLzrm92EsaCmxmR3LWi43pyNxZj1Fd0k91TM
E5DTWJ0ELlTkcMSYc1VDTDmfZoV3HLK62nZTr/Z27ZbfBz+dX3CQGfdwR/VLD7V+gLOHWnnKVBgY
Wa/WZm8fKrXN0UmxrjkZJWD3PtOSNrghfUAORlT4pbZnwGtQRuwngm3dm1LbJ+xi2aMw6vKS5cO7
TR7RDlZ48IG5EJB+c7YFwn1L22WqlhNRoGmBSUoab7J5msfIM2pni9ZZkbgWW5uPF+W/fha585oQ
QM3jn9cciKQ8TF8q4+ThtuJcaW5LtGtRpaDWTUOm7k0HLWrXNX1/oVH1j8XIecYusJ5o3DjXv//7
stci5ITXp58go+W/3dZfNmmrmSPkoUBvLrzluZhzXYuwF/lB7rdU9uenGYddGSzLqJ9iNCNfEzhC
QzRwLysB+op0A1NgEUfo+2qTDrVnbptE0bAwStFeGXCMb/zWm8cHTHLcl9HMLTNstMX1wilp9U3r
9mLeqppuxNMAQTuNsKjJvA2GRs0hQ9JMxHNel8HGVlmBeKQdV+47kYVZiF1nIC/Jn95J2DlQgGic
lSbCBYu66e3QmiJPGmXV/bFUeFLeJnEHMr6MApt9hBlZ/FDnNrAm/XEpo7hY3NcahZa6wQg4vQu0
BS+rUoGp7QZHFPq1PgWFtkdoBLO6gr6tjrVVjN+E2Ypim82atovn3Cov3ALOq2HI1oCRWA/4mJJQ
C58Hj+WiqBYTEjoi0SLvPvVBY9yLwm3oztBZEmEeiyW7Bjwe79uyG8qTBd42hESVi/Qz4vHygqrk
rGTgpKYyR3z0hwhLh3VdSX9NWArvIG3ocN7kjG2bI/9d8iXSc6OzNq5H/08PWUzVZzNzS7VRM0rA
UGiLtC4c4u8/L5f39S6G5IO7CnvG2wfpnDZYJscVNyK2p2aISE3r1EvlwLyM6C3leBbOXkvLIOvo
TIdlN7reZimN/maGOd4fld/2TgqvEccfg3OkougKtSEwWiOqLKn7v+wsmbDmgrlz49XtXOA5k1Rl
5MawnC8UBWf7jw4BxEenA6mbawbH5dmoprjNqT6JzRsgraH7oldGdkUvVhkbIOlaDBF6iNjZLS2K
jeePt74/Hsp/7f9/fnvNtIG6xnrhAd4OpD4GGEkO5ObhQWdP0PkhkcZ4gmVo4PEvlEp+EjVZ9TwL
3mAo57q8GLOoiFXbdWGTm/0U6YaIMX3t3eQFbTeq1W5MfGeXwf3lCHf6/CgHHWauiWEf7FN44TqY
ViG1Izyx5qvpD9UjTE1cEnIZ9O2NFmf62mUyZxmHdpvTy8t62YXpME1NZASldd9PPt7PxSDm5Abz
ofbaT/F82+IHmfSRNUIUpSXFLHyR3TCXO1n40y3eltwV+nxskl1iGPX0jLQj+9yP8Gg3Pb59r5oH
3+Sm6uwUmUlX+a9+JrEukbIdf8qYnkVIpdNxwWFiyn0VcOvau55WH8mXx7Kzlya39BzJ9AEzNfQQ
XixgJ4cY8WX+TQ1Kj4K5A1EmZteZgyNQk9bsVeMZV3kdVBkvaI/z9sIX5gO+/cCAXGuSHAXf6v9z
dqGWCrDTHJb0Bs+bWm1ohAwHW6e9s8dGfDn0+WR8+fgX3y9OGGn8IODxqr18N5/pe3qctCK9aarM
Hn4GozK/Ybvuj/siMMkZywWxVBE9zNL0QiB0L8I7CRtHVLjCoe3olliCpVgLL3TXDT25zvPMmPdL
UjnTxhaV6eLIFWSfZ61W2Z1DEKZ3GKASWRd2uz8KqbdjhwYR6gplG1vXuyAAqc8OTsBaemO2dS+u
VC/K2sB6Ak/rMOhqcZWaKs6ug2aoAnjhokpNGbWtN+0UwQaI1sc8vuHs781t5feV6PCXNPUvTtYE
9w4oN37ftllAcyDhLMnv8KCePzU1bjPbNrCLXWCxy1/j6Jo/5UtmlHuWjI5+3XHbJd9MXT7N4aQJ
7BojI4tNJAGdXfw5Vj2/B58LBG6zH3/bs9sT2wWyC4BabhA0mtg6324XgzHNTdIHwdGDcv6r9j0H
emmG651hxw+6xtcKR9ojQDNpGVz6HGcF9J8fR2iG9oXWC1/m7McDb04WjJn9o+J6xkHcC4WWoHNF
+cNLSed85iJVeJiRBcZ3gCIne+5wEHB/OL7KSJDAgGmMXM00vuP80vdtWBrefG9B0B+Na0Pks3gG
AISkQvhkMQ5TlDq19plFumDT5MQyuYsb4iU3eFD6ndosKL126CDy4HNipMG9H5Nnyaxmk2uBCrA2
opILqjv8ZiuirKe2+TEZE6SJC3esP2P+dpauLSGWGyo/+hfnw7I4gtVY685xGmpZ4WyAKWJwZzjN
sIXI0nQ7i/v83pGizPepo8kXW2OvpGPsO81S4zwFkf9X06Zudq3TO8vCstcA+YK2QQoggL7KHSlL
Lp1icnptG5BnjOlYt37Ta9uKricVSInyDIGeLDhsHV/YzR7mfyI36PAC95sjuc4/Gc3kV7d+niXd
xutExxd0/Bmfzklk9lVroRF9osVZWg85ns/jTY/UFnJHOi11pIxsdrY2/AuuALI2DWgo/lLuW2L8
1BN+mQwrz+WdWoltxF3g5eKxhDMJKWFy57bGH6Fu4i8VGaEJBxa4wrzFxdEWL25s4XPRsXK0Z7ij
AHt9OQn8nBsUE7ENJwensGDGsLDU6vZ3luU+noY1F6XPHy+tP3fh8+/o0ZZAsEtoBLTmt2srK3QH
35Rhjdtcu6lu3vrfKVKT4nXpzLJ4NXxREo5pxMsWW+g5287pKm4dPRbAZvCMNGnDNp4785byOjfu
2z98bNH21nOCDf9qQicxzPtWZc7oPSVpzlHr6KqxONWXdHypyfVOX5t0bLcl+qQ42AZNZwdR0AtO
fz9ZpqcAgCpDIQGBoE4pPS9cUf6xu/BM5KW7cOl9zAvejgDqIb/wZTAfXZiQHUKiYHiwNNsabllz
pn602xEJQTAOWXcren3J1IUHeF+JWR4KStrowEDOO+0ELZ+JRvdoHAcXmP32f5Sdx27cyBaGn4gA
c9iSnRQsuVuS04awPHYxx2J8+vtRd+NmC2p4MPAsZjDVJKtOnfCHVKriU2N2EvGALFRpJCS4n94h
pzw3u4+//qoUJLaRgMGcIBVk+Amq/fzRo6ykGd+VyT1KlUMKrV8pjqOe4VinWpVzJZKuefbLaiaN
TbJOWo6LPtX5atJSG0NCqr/TRN43FECuMMQhzFIkkInfRfmtq/FBCAZjqNIADSnFIhAqirbLVam7
7Sbrpna4q6dk3LsYfJm+OoukPxZVkek3bNchz9D3LaS48pouPxC7YlGYZxSOv8NaIEDVUjeJ4l65
gwvpanvEDFUYmHPl5qcSbgOXgdV/0Tri5ZWF3/k+sFp4VSj38eeacsBsqBwVmcT3bpR0I4BKOgYv
aieQ5wYxNFr9tUHw5Vlg9o4WEVkUXEvC+vknAlvU1VESJ/cy8UpzR8o2mJueFDr8TDbtxo+uGmoV
0M02eu0wEGqPH2/I5aydRyMIrjSp2CjoAdG8O1+fCstJUFzw7uquSG7HcCn1CavqsWNs8knPwrm/
klu8NSDOl8SwYtFPQA2Js73WCmQ6nFW5KhyqXc1BW2pk4HCEoNe0d4paNvW3TMi4DdKxAYsaoUoH
sKawIvezJqb8uy00EaJU3aOp/QQXFXFXXZ1y+9qI9J301kI/HaQQY2u0MdY9XFUZnMqzG3FfeyG5
oz8pfTr/6gfZPSgT+id+k8ewX9JlaJ9mUfW4uD4tCswy1B6jopKF2MEgUuS9LSEH+LaeR8qDV2Q2
QIMJEt1BGQ3rVQk1pYk3Hd+g2Akn78WV7sLlWcJwmaiis3kB0Kw13IuuruaWqfZ9OWrabSIS8EG9
GkfKIY4yINS+YnArbuFoFtU1Prm51JWrb21xz1H1LigDgt/59sLjO0nTMXHuhmyoPuOb2X+zXJB+
2HrbBYBjpxoEIWSWqov9jwxDm9KFuTR/amWysRwqqh6EyvQ0oWvdcIN3Rf5zNsECviTMVecv2Cl0
QByV2Cu/1/VkHCw77UWI7mq0lPNSoK619VzaNsE45wXQYsep2207eMp4X2tQQH41tVLFzWM0RG3b
bCOlTwrhT1VaMmkaertw7keD6e9zj+3BDWJxlblrcwT0fAL3AprGNaz1ESYtfnJUO6oZyIk2puaj
8mMwVDFmO7PKFv2pj4/uRZeGs7N0+RcqA7DwdZB0EqcC2FfT67BndQhSV8eFo9GV/KsQaHEGQKRQ
hNppFSCm27h0ip9JqZlKd/Pxz3hnf4EbWgZojHiYdaxGDSl600tPQNy7RMx8o3gt1YEbzSqI6tYc
9nNru5u0sVCB/ueFIcCxpwF5AA1bl7wIZVKOCHwvQBZ0KWk87g1NH5X8BKUBUZjnyT2UmGu10drU
nlt1UVxhnkZkMDG2W0LqX90xJ8rJZPtwvlsw3Y4TNElvN7sJydPMLzO3/62OVRL6Pbrx3m1ouvOn
RhaF3IbtYCqg2U00lYc4ce+SZHK3PZmes7T1tHA3e+iyw+r3clS/VaQ5v4ZpigxY2+ZT+4nkVXMP
Ie2I6S7ypsS+6yerlz+zCdeBB8VB+eo012b6sx9ruiZKPSAGY4UIag9bpgso7G9aMw2LfoMu1TXV
27eL6vykL8K8JLXcYzCZ9dU2WEYGjlGoHlDqMoH+zAy/2RgyLaZTjUTNF04saQKSHN4ztUH5Ha3z
3h030H/nFmA044liXxSJ8h8AWgRrP94q7/w6QpBBYxO56YVEsW4k9qANotCFA5x1Myw95CyG6MbU
YuoMb05dZy+0sv00RJ0dvujVmJNk4xcS1+gRQTN89mD/GhvkrWLzZz9VTWz+82am/0u6A0kLlhjn
6HxTSYfu7ghz9b63huRWdROIFk1Dj0XcmJKNssenGV9aE4B10VzJEy9zgKWktAHi6YvgxRoLMkxy
Tntk7LGiaN0/WNEA4HSwqwdy0IFOsqvYvJJmXXa8cdykpUsS7i6+CWsCje4klZ6Een5vjTDs77os
jO2DFw7uvomLI5yS+U+KcpqPdvD0bDcDgOZ68Mqjim5gdSWArVHBb6+cXh6JMizLyy4zUFW30rNW
3idzr0xxAP5Z7Te029wR3Rhr1MzPFqpmjx3SuEqATL2VHbu57rHWYcYIH8MfoN5GODeowBef6nLo
TRvVg1AqL22mmOGRKKRENy1iYdVhkYCOPs9A0uxrabN98SUJwiDFkRFeuFFksee7KMPLIDfquL0X
hZsmPxLDiIoTsGAXqXkms7cmsOQSxXLiJYqqiBRCZ8ji4UsjhnQX2wquHVxdGlIjCi3xAh1nGkAB
MdX5HsLOL57A2hcnlWEdOhTZHP4I094Rfg1/PtuUVe6+xA7VjV9rE+GeuWfo7LUig7eAXEcdm9kG
UX1zuLXKNIYLGIXjIlSQuJoiNxL/p/wQdmHuoougW+KHjalSvzGVVLW2jHRLRHDCiPJ21lvseiyr
6PIHYWWGx6TZM3+EQ6Ipt3LU7fakZKO95GY2JAfYQC5wVk2PD9JqYqafKeCMm459WfvaYErpVypz
5602M1a5sdEzDQ/RqKEXaGU6qR2ypg6m7JKx2k87Zdz+5jRcicrHvB2mQmanLki5dnAz5auNNDwS
AZHRIJX8cRS7uGnReVrKODJn4BTWeixjITxuYScj7hW70LrXyOphvIXwO29xTFLQR4vIOhYAxrXo
eZFpsDChncGBQ3uZIHG+rWRUMQ9xAUFP8wK4bg1vvJe8FIk4rVUrPzBkiNvbuNYq59Ag0F0GEwHl
1RoK+/uc1Sl+TeqYetN3NVZVbEAZDuiz7Q9xWXQ3qY2twa0wNfxpfYnm9WvERXLND3GNeOSQAzhm
wPYGZWdauIIo6GM6G7leJPeeQhtkryWTszEmC5aG0YT3zG1QZ3dxtKGZlQ3ZPqeVEgVmohm+k6YO
xhgIql9pQ1xGQX4TORzkasIOomaroI8YhiqbLM/v2flywvjFNBMwx2Xj3LcC0lGAQQu3NSYixq4V
dfNaOKH3HXIYdpyKUQ7dl4832GX4II9b5tTM/xZ5lVV3QkiHXAbg6D2pxKz6dTflG1mj8IL0ObPb
rr0mYvHGQT3LGt6EABf5bOBQzC9W93JG2pClXYn5QOpWEWrBNb5FOH+oKXhAfBYDWpgxHM7SzJqo
D6Zu4DVsXHTWQFTkQqn7zxpcjOKOlFsgiopJgIdws0njYvDdUsx5dOUwLN/k7Be7DJqZSkKZhJRJ
8n1+FhAcZWbXDda9M6Lu1qWl8+Rmcmp8Ha7lE/R1iG85+OLHoo+cK/PQy3LKXRQYlmkFKRayI6vX
hcc5Kt5Qie/ZNG6R3iitVn2RplriqjO4AqsS6RgRo/6ign+ib624TazQH6cGWxsHZh1MTmpSmI3M
3lQ/wg/kNZLuVH6qsiFtjovsz7SH1Jghr4Ejlh40yCMfh7ofaTijHW5Egat43Zwit5PG05OqKqb7
K9Wa9LeZFjFuT3rcp4GWG1MU6MzUn2P4WqM/oS/nbEPTgYKI3ZD07gp1LHUsvvrWg0UE6DwG0GPq
tZVsiDWKtplUtRDf9a5s7ockAqXgZ2ATjS4QWD4cR0OD7/vx9r/olxEdiAwaohoOswf05c6/LVNA
WrO1WtyOTV9agIokp0CbHXUPKro7wVXFXsta/JUove4mq8t3MPzKg1rhWkXQlvvJbLRbU4vcU1IM
KK/bGIr5+MldK0LWVwEtKv5aChDyNRLaVUSOkIlOYJA3t1DnrYObZfF/Jc3uwwRpaVvpavmYpf8o
y0UIXOArFhNG1FZZf7UmLYRyCFtluM1qZAviseqDUNWLAIr/cNBITPzYcPorW34JOX8fNyYOAOkA
ZZKf0S12Vv2pKqkgYLt1dyjMOX+2HKQE/YjhgfRblY7+lR2wDoBvqxGLcISnKww8/nwDONJTmOip
3aHCoJE+WBGrfodsVbWZtDFig3oIV/1j5r+suXRIwDew6/ANOV9T6P1Q17jHHADgW18RZmrmTeWK
tHgwQadhe6U02XMuybauLPzeq+U2pFQDcbLAws4XRn7Bw/Ne6w6lbJuNM1jlvIPzHbc+iArnWrfi
4tXSjGW0ujg1LLPitQ5EYwNEKqh7b3JzjDZjaidbjzRghwf4a1OR6n98lt/aDmcbh/VgXLAgYKjF
FPX86brcGyCNzvahQTk7w3epnkQHdHlB3H+GTGYOgdPN9vxox1N126RKZd9nmJdUn+u8oeauZ038
wDVFj9HnUhSk1aQBeCSBBqhsdDuxvrtapv6siWjjVp9Qe9rYQ5k8FwlEtS0XnucdYrfQj6iIoXaZ
FmgG3BeNZw8HL87y6MWbZjS0doUMoWtv2XBm+CsWuaX9jBgLEzzQ2pbzENRqJ7NfDS0o+O61sOAg
54lVRwhXlrTyiiIOZVB3efdLR1MuvlMRcMt2WMA44mtKydvdtGCyNjWeaeIGK7q+DgxzsojnRFn9
fiAX3hYu2K2gqQ1Qkvrg9GUN+MHQKIKKCAJ5MYkCrLLT982zk3hp+fvjj/XO3qA96NE+8sgx1bWb
rKKZlEPIAdxMpdDmZz1KNHBkufp7GJu5e8imVL9y0C/2PmPtRTeCHg75jLUWwffinlzPyuKbtNGy
BxCkWrMDq6j+UGIZl9uPH2+dMmCw8v8xhoFYN2nD6oTnZSnpIUygfbDpNOgr0DpEIn/cuCHmpkAx
q23Rom7le0p+jdbyzoMCNlokPdEeoc5epStWPLhhDgeaQz6GoDB09VZolfHJnPX+18ePue718pgL
N9MFdk1+gmzk+YnLMJejXmvsA/fI4Nd6mWBJgrNZcuXbvbOOC6qZ0R1YTjC2q0fSvBZ15zJ2DwLB
BPNrr/aDdZs3ptpdi5AXtyxqJqhtQNPDtIBQsoqQcaxjcIFtzwEIefjILHY4qcJFSSMvqhnz2ozZ
mTf02ZWZzGq/vCE42Zp0g9A5pphfLatRtndNPxrHKvHENktx9rSNGiPTxjCqA8T5rPApZpw/ShGZ
h48/4jojf1ucrugCHYWZhCHr+Vc0UQNM2zbUj5qHnhZccC8N66B15765mZB/NZ7aPhn2o1MZWHAp
VvHJg5ebYTJsqXcimt1pKyw5WPTRsVD8lLT98JimhatvPv6hq5jx9js9xkgUpEAE6Vud/05NYOaD
6bt2bCZH/aIXYZIEaTt2AcE6KzaN28RPH694+VnocDMKWi7pRadqtSKtOBXkQ6MfsSqbxWNXTO1L
pCvZtBmdXpNQxlTtOwrCkbgxnNb88vHqqxqc54UsynyQP5cm+7pjNsneqBgH6MduEUBvR8365YRW
HygFmnMKVp4bGKvers0Y2reKPV/ZF5evm54u/WXK6EXE6s06+6+mN09pAhmfjaOosKPpywprTCvX
Xzy0gLWgck05X4maq8j19sD8gXQRtTvqN6uNiCxk52E6bx5DbHrGIHXM/kUpE/oPZlzrnz9+u6uT
/v/FmMLCu+IlU9ed7yYs/FS9rQrrKCfaxA+jI5U/KEQgcGwb6vgJf7mIHEz+O00DaWxX428HEpy7
fkZeaaLk7LUjI4v0VVFARQT0c5xbE5XKf6wZ3p4RZO8i0KR5iwjV+TPqCFAMEhjckbER2W0yKsrR
7kP1EV1N4HoRBK9N2XbjlfnjJa+NPbsQ9xekv01qvbr+9Ci2G70MzWMlZg+vBBPp/qbrnCqwYmPc
FEXe/tciLQPvXMGVdrbEFsqX/v3jL/z+z8ClaxH9Ip5rq0+slMgfjYpjHntD0ZA/M9KdjdAzEmOi
UO40Gdm3djJVv6Yodh9ALYVwTeNrHIR1y2f5CGAxuB01jqnNaPn8I+CRLsuam5SP0Hb1jTah8bNH
OEMAwxExIpo9CK3PczraBVSXFHkWbxjmJaBE2QFqcj1duWzeOdjow3FfMyRGS3TNxDcbs8jSJjWP
dZ6CDGviaIfutr5NHC+9l2HVXInbl8caFTiyIPTLWZVxzPkLiBJIPLjvhp/nGroBRjt59VXNALkX
9CiaKzHkMmiSiXC+TNTnyUvWN6kXppFS6VV61Maq6B5lk8zGfmyHfmPYSoQJphv3zqaI6vq7jXXQ
N0/t0ba6UopcxhZmQ1QjBG/afBc8dEmXUSmtqTyWXZu/8nu6IBkGownSMnfnfRgK/S4NMff5eMNf
fFjiNLt9Uc+kZQTx/PxFa1xKvRgQdgBIMRY7xrI+dGqkQWXV7irm3lce83I99CMA0C74cvCt6wZr
iY7/BEY0PJbpGIU30uiKZ7MCbYYwkmjlNjXH+d8GV6DZWZIXuvRAiKDrxLpA+R81Jtc7tpasupvS
s+J9nTm4BldWMQ57dbbN9MprXTeS3xZdiNPUsuysC35NZDM3ycpcnDJNFxj8YGfWfEOTyZ2fx3Y0
k03TkqLe6rWXfaKBAJt48rCbXWS68/GmlnVTb/vBjpQrB+tir6NehA0ERdTCZ72k/EWTVUEp8465
I7uXtMEwC3knF4UhSnrzsa9TqlUGnNmx6POC4tuJr7DM3tkBsNhBbqlwiJlQrBKkXsvr0pgmcepx
4LrVRax/D0u0NV3ZiDRItUxcm5pepGQ8MwIaixQvuFiEQ8/3+BjiB4DUh3dETn1W7kojy2+yynU5
zSOG36k7V+YmivFmDmgTMGv6+IhdxDITcgqiDtQ6iw/VOnZmWg+uHm2tUwToJ9kNqZPt2yoV0d5i
hnTlfF0+Kw64y3MuOB6LYfv5s/aGjItwqNNToijypgKD/TxbtfEDnt43D5W4HcKaANaRHUKX5+Pn
vLw7l2+Kdih5GBAic722UaLA66ATekqQwfmC6q+5x/JLvZGD0ny3I6tEvQ7kggwVIDpDEf8Z0am6
ctjfOXiLHDDdMmjhi4TmKiEsbNx80GF3jkaLv2jDbFjKp3gUivXIQAB1ADTTyV5iWPSLZeyohAdT
KdLR1+ohKfBoivT7ZtDn+cq2f6uh/2o1ERHQ9ABfAB/irTu/utMLWepF76YeWRxX+xbbbaveoL/n
9H7WqBMG5/gPh/hHC7W7c+02rgMMdNptBLpMHFysWlD3SoYwCdDqSNCbK8f8K9ZmrnELpUcx6Y5P
iOImjAR2neONf2hE958lovLzCYfAagiYTdXVNoK98Hrlyy/91fWzIRPjYaxKaxI3jvNdlyTprDmy
54TZrtJgtmc4gY08L50kR8KSjwXq/5qJcAMaM3fZpEPgcJr03lH7a4YUF/cor5kfAnLQNhFsWPe8
O64dx4YrfQTLZTEpzgzxRdha42xbdRC9n7suuC1hN8nTxy/hnYW51OhQQYWjFlk3HGyk8cuQEHT0
rEbDpgUWxzdGAWm/RyUct7V07p8jESnzlWN3GV7IyFRmTYx9cbFfN6kIBDjoZqM4SWlpOZL4Wh2A
mK41nFnH5Eqj/TIzXUw3kG6lzUGRp64rPLcCpdQjJ37qskz8Bp7TpnvZJ4Z8HJTBs7YT6kCLD4wN
ojEHjlo+oaWmVBtDS2tj06q1cuVcvRd1KFeW6+wNzbAuHBQhpFn3dnSKh8J5qbjNH7pShZelGaic
onpe+0wPx5s8N0P4Mko/Ar2L5P7jr/8mLLY6Am+iGAuxlgbZGhMMPhe5Jim846B0RXVjxsrs+rgy
6PgCwVuct3lc9ojpxWmDfmLvWN+E1aJ3WJlZ0h3GUinCl9CYZOgrZoYzMWjrCDh17TzqOGd9hiQV
5X5GG6sOwmksniYsFawAZ3ZLPiDKNcV+Z+bi0yyi7LfTkXjQ7C6M+8ZD2nUnUiOJn1w17qIA+IaL
UqOFehYThBRVadSPQ/tW05psa3UgIXdRpcRTENZALvZWKZV9l7mIplshovvQddXQ26B7U8a/Ei2q
aZ13GO2kyWQkQduz7/EXaVu8KC2tjfwFVAl0xxsS1Se/LT6DE++newlrbth0pRLVt6o2q8ZPw8rM
6baVpj5tR4y58M6I3BKQYFzPjxh/Gj8qr9Cg7qRJ/PLxx3ur6tYfD/lrbg4U3CAcrLLgviszS6/t
8CjNYvpvKoZ63keuYttg07rYDEqMGyCPTPAF/bx18+5V5yoTWKV7ebZLW9n0ftPX8sFEn1X4vVt2
v5ChrOMgDcu2upJQvM1cVj93wQFo1PzUC/zk83AbFyOUDuEpx2gu8n4DaROyUSnCSWVtK4ruer3P
6kchW9XdK6CrGpx5BiqZNg97068QRqWoagajr31l7FRzy9buGC21ifDnwdBe51BlHxiZWv3UhiR9
cnI1MbeIfKrjRpMIj23hIuePVoWn+1YB7cLCbQ6nDc1QvWaX96nJP1Bmuclq3pdfRf1UbyUIhmvn
f8lo1i8DAjA1ImjL5e4/fxkqDRkMjrzwyCjbUH9y0eE24sNvjAQjqqkyvxUMx7ALHqZCfYAH7N16
saqUt/Ch1MEKwh6v1JKuz7Ua9jLRBbaBSRZAPUIzlcD5D7OlY5b2ZBSnlAl682g00fw9gbUSPwA5
tg7Qetor9/DlinRjabuR2DOAhZxwvmI0GrIqUy8/warSVXx8mLtOudM3vmgnRkzlNXDtewsiBES4
YzpJL3r593/1+wBN0ewP2+qU24N74AbEk2XqGDNXYJ60vdqGVXv4+KxeXrO00sHTco+/13nOhJJ7
s9ZVJ6TEW8s3sUZvM2PWgi4vksDocvQWG4ZbV5a9rJvIb5axE10/JMzXaUUO4cO1Yqc4DV4dOg8x
CsxlkHhj/R/ORHCSGcHPHurJy+R3xiHZBhamd0135bJ/54Vz4qneGMEgj+et9lTv9LHekMGcUALD
naYF80Y8jL7bJqTrsi6rK+n0O+vBeWVUg7Qns7d17SJHMSiIOTWnEp+gfV6GP7wChBfkpHaPWWF0
+vjjvnOZ82iMYtk2iA1euGYW6A4N02TUpxBLAm2XTBGUGhdB8pAk2Zh2DflGtCXH0fS7nn4yl1Jf
ZvEJnpRMr5TK7z07/B7C4xveae13qqKEgllE35xEGA57oc/VvZFqxgyfs3zEOhdQ8MdP/zbdPg9l
C9OPHJJTjLjWWpSDiZWJkkEHGDM2ccgMI9V6pUE2eoe5cuilJ03XuBgzCJZWMRMCbQif9FFFKbDw
yXcHGehJ7SKVrRaKgay75kBMR7TSRwg8pcSuDRN3XVGoRaB2M/CIjjASwfjqjO9GX6b9LmpUeIWD
i+w0KMyytT57o3PN7/ydM7wgJxi4AyPmOC0p7V9hwzMTxRhtmZ3qpsue1Sizd7CZYQUkxnBbVXN6
w7138/HLfacwZByyUExIFW3IbqtLM4dbXTTh7JxMlD1PfE7QDPpo/KiHRt/bSpt8ZaIsd5HX8aaF
sKvbWtMUPQhBMuWYF2rTP58tpkQ6Dj3cWYt85vKW/noLkydjp0UF8iRiLcWBecKcOMd9awRi6ur3
VYqW3ZXM4XJLL+1kqDYMMIBWr4k2CDkMadKnzimDvaKgsY6EKy9heokTdDsgdzbjldTqsjphRQP2
2NLwWyRyzx9ywDUF4BsrpuE8f49iaQbZPMe239RFv/34E8Or4P92doDQbkaYcbn/CFs85/lqoZXW
JHmRR5R25u5nZEq0PuDigy1+pQ3Tju1OwG7tUa2UsY5h35AiSy2iTpgvnOzM+4ainNKqPieqnu5Q
HlUwUgjbJDtYpZ2pvzlvrY3sTdK7mzIFTPdT6iHWn1Y4g0xLsPVtDrDdxe2o4kQIYFSSb6GoPt6o
I+oLz0IawnxYlJhTv7KgsPEitKQzftKgghJxO+rVRJ7f077LNgCslOkWgw79ky7y1uoCRJtUBPhN
q9OpKCdPf1Go0bgIqmh8psbtZ3wQTSw4rdwIdxjjYAcNvbNLfSUJna9Ob/QPS0KfHhqwKTtrGCO5
qRM6v5uB85gh/gMy0heKOkZTMGBbqL5A/pSqn5JyhkE1NPPRVWrP2WaW179GJv6WG9cq1cdcDuqT
NlraZPtWYfbhTZKUVXhvR8IFMxtr1jF3w7ZAEDDTvlpF2k4gwrXwc1KOkBlz+PLNpjSk/pt81DK+
FBzD8q4UFnatUOrq1xnTkJ9NR/ts36lae8d5VhCUQUNi9tO0nOLnpmTgamCt/g1jyPoYm6KeAuZI
4SlPaUihr5qmQd7TptuUddbeoapaJkFcj87JRsP/SyiG/jl10vBXn3pa5tN9L/KbXhfiWwU67zet
SS3cImNdiyd49bMR5Cl1gJ8h5mAEmPbI7KEw+nB4SNShfEUChypq0hLav7XhRRgAZNiPIOyhY8Q1
0S+sNrHXqhKt+aJ9nSGMuHeRFiU1lnUuPkRYiHnRjiJRmJ/cOZTeERwCngCKmtt3rj4NL7Q7y2QH
L7u4I01zvaCx8ezgVoiQZZniqT7acyHlFpqSkH6S2BW+9uTmzsnBdczxVVRufliOU/7sKn1IH3io
aDNPvdttZ1D0t4Ccc903B7UbniYXytxmnnGt3zZhWv+uQiQxSffUYQ7K0Omyl47poY5jQokKvtm3
mvOMVXf4OpiUt0+Qc8f+zlVTpQ6cqgujfZRjXEtDZuqbTViX0xxUUD5NCbvAkmxzpm0/G8k4BCy5
pubbBJ/I5XgJHIHjWGrjpmPcjrveGGnUYl6FEHa8ABSDRK0RHLf1XvvWF9gefNeq2tQfBcLV3ZPB
6/9GB6fsX83IwVDTx4hAL28ikQ33aq815Q8xANM9Moqd0aoaGpwTMRpvnV9dK5LhTxvFpv3QIoM5
73KkDia/sl15W6qxN/oLe8PgEyFYaqWt91iZYWPdpaJRRwgsPYy7qcF7OximgappE2Ib8oDioZXf
8h9mW4nTxmgHCCzSnszIlRbdZ3KFgxtScX7JrTTCOVCt5E021wO5ppTT7GegH1XfEvnsbKbZrJ0T
Unqi5PumrbtRcrXtA9nUw2Mzz7N2Q/mj7O0+sbw9FFQwaVLYmLjE3RT3u8KTWCTqdTahQYy4hbix
Z1Boz71Zec0DzxuWL0mSjFSTWYM8nlbr9mfoEULbmrnMf0sFF5krV+VFwsCtDYxjATUwdmcIfh7X
DdolFXbUE8Aa3TqG6I+mUEVCBOF6mA235gxHax9mYXoN0HBxfTGoAu+LbBjpNoDf5d//dUcDQhNu
T4F3srNC+S8txbOkZRFvdJzA2ivp38XlbKFxTpnI9G+p39a2iaqJDRM8FRetir7cldWcv0aUNrUf
TpZ10mUzXUlwL7NtBhIWI3eeDPY8IIrzp5vpLKEfpuMqg9DzFn1Q9SEey+I/KCLag9a0461qt8Ze
m61+CpCjCmt/7M1vH9/a68qKITeQFXqXRHVa4xdwaqacOdSh/EmfjFL3jYopmNaV8atSZsmuURNK
qRn7uhG/lAERxybv/nkkBZkBSyF615DMvAtaXV4C/sRMLHuCmFuHOzXRx99K1jGlSBsu3lusSPUr
9eRlI9VCXpCElCemoKXeOX/3WNEhtEWUOLVGXPqZheNL4tTiU93W5AaYCFYPA9bi7mZqs/a1KiEG
0+6eQJWZNHv/NS/kfC2K69Q6JKOw7c5/DLppdAz1Yjy5A4qZU6LJAIEDiZKDJZ2jJ5VrdPN3zhUz
QOo7sEKgCtY4XxDTzpx1xnSyqgwqdB1Zh9xIhy+TLMNrHP118Fg2GAN+2iGLmCQk/fOHsxNXCYUr
yqfOanSx8QzpISFZ48npOYm8j7qm+cwAMv/98b52+d/+nYuyrIlUMON8yFBMRVbpfTRUiMM1evXk
whcLH8OiYD9xENuvsxGJfSX6Umzygnrrk4GX0NePV1+/4GX1xY+Cgw38jZnv+qGtsK9QYHyiCYRQ
fF6UzhEVsv7Gbnucaj5ebB25sO2jxQV0lIwclXhjleQ7c5oYNvynJ32Q6oiXkxf54BYxGmWOpr+a
ooqiK0tejNMY5VOW4xkIExat/HUPFJTlUAKBrp9zxUD32V/0uQxskAonIS2rc3EAHTloX0p1JFcn
n5+9DYAZ47UUOqPPxhXaFCCb5SCgE8E388WYuMkOrK1+bxmhzQVrCKUNohy1OCrs3tshg4UaP9Jd
mXjiQlInvw9RhPYzpOjsp49f6eWm5fHQvaF0WpDHa0ZDl4TxQDUjn6UY89OCVrxvqBCeUzlOgTK2
9t0Yp9Gfjxe9gHWyIDOkhbZOvwd1imVP/3Xd5Z1wq9ktymfsx9FJyhuEroLOicWdsDrHuokw897g
UZnD0Z4ay7l1tQrvp1ZpjD2y230FD7ibqj0F7XjwJvKcgz4pcjx9/DuX6/78aC0CqYQq8ltUEtft
+tgCEpPWrf40NUWFXDLdErk3oIldCYuXh4h1PF4rVTjNxrUeriZLQcfZ0J/6uk2mXTE7/1lgzuJA
61XGHP/+UIRDnociluO7PrF5WpktImtPSqFgXZWKIrpxMM2artw87z3U3+usamRA7Ek2qDhsUA3U
LmQVkAg+QilTuGHuA5Ts48d6bzkErlUDUCHcnPV4Du8mpxrd2XiKmX+TtFXxnWXF2S81Sotr3dHL
fUHrG2z5EnlZcg1AiJNCOlGsU2uE6fB9UKrQ9nv6mi//+kj09RcaznI+YSOsLpS6VlF6ZYr8LMZa
wxS2kzMXJ9O2IE4a/fXjxS6ukUWRZZH9YbSrkqSsYquNQqnmYsP4bJRp12yivPBeKf2QJXc7c7oH
JxY/W3FS/ZmhYw1XDsBFFFoWB4IInZi5Lzf2eTwALmDMKR2JZ+omjAM9KNUGDD/X85NQZOFeVmlx
o4X2fPPvD43GADkwcLiF83q+LowYOInQTJ8j2YQMczD+2RZOJ55nfJSfS+R86U50qh37plXb/3yd
AWGgkQJmDNU7ULer1R2s7hSjquFTJbRLjSGFvTYWyk+zraubLmqvdeUujsiyHsk1mxZ4L4JH508L
ujOMcoCFz+gru8ptNGh5tRu7MAM/gzKGt/n45V6cErTFFvDVImGFvcZa70u3UeQk+cIItBEyp3eS
m/95c3XNietCYppx/IK3W1JLWJLGOqk0zSjjps2nZzemQfIDZ3AD2d3aFZjdNX33yc7opR30zvbC
rcHoii7rYNd1vS8sb7rNnNjK/Mwe2vkQxpZEldWqUELBeLcdIureqZlva7vOmmfXjapDqaqNhseY
0uVB2s9YrSJyQ13vy4KaXu6h6CMmgEedje99k/yM4haZho/f7MWHRFSVG8Mhp19gEutpSUMu50jE
B55nW3HAY4zONw37yX1td9fUOC6XgtlPQxXvIjj+aHmf75lh1gVUvKh5Rl5bPkdR6unBELcnDP6s
bvfxY13mWm8q9dCSsD+hOnoTlPgrLQBxG1M86s1zt5DR9uHYZgdnMD0jQOpENn88VSbtgnCZrX1k
dNUTmP+Zzvk80u74H2XntRwn1kbRJ6KKHG6BDnQrWbYsyzeUg0Q8wCHD0/8L/zejlksqz9RcjWdO
k074vr3X1uJOAHuo1jWtQrVzlE+LKqQeOLKbkQ2MiUn2oJmsv/LEpRdBmqT+YrFfO9I9WJq90sMH
ghuddvJW4rARHyha3syvW+YFNJzNMsFG+RKpwifeFpkthi+a042g/UhMAWrfDHez3taPi+40O5No
7ENO3fmD1+XNtnl7eviI+RKpkb/Zo2uekElMJuOXJqWaB1WwoXVO3qw5BG2myu4g0mT9KIXhzZS+
fY20D7EO8YEilXr94gzSZZHEs/xFk9owHxR6mqhSmpzIBbZr001Fwsy+7Ip/XkoYlwYiZAV2A9hx
Ll7YtrWSLDPa8YtuECzu81TVU2qskYtD52nkhEw2sq1/VFN585lsu0P8XzRsVYcd3MVmZ0znNu+h
G32pBqqa5Hoh5PC9USnFPp6cstm9/6W8OdXTtXSQj0DKY/FgWr+4StRG6NqqJX1YUKufM0kzWkun
/Ipa33XW1gfbzLTbDXd6Q6nOOg5c8o1sp+7f3iyWLkhXrF50uhA8UzN7/ZBhpaSW1dAEdwTbir2z
cEzdezochLIjZzawId7W/7av/DOmSV+JoCa2KYgBXo8JmVAAPo4VgrDcvMcMg7YVZVab3ixi+P7+
fb54rIyFAIDIEhsp+Z+z5+uxHGnJkqhbDwqz2v2aZhHvBojoZOQ4i3r3r2MRZsmN3MwIjHh5uBVJ
qbiJM6UnN7Zg/46zBVQc0HIb9o2Louv90S7mBK4MGyhbH7zWfCdIFV9f2UZStEGlx1FTeuax9Jbu
Ts0XGRI55Ia6LroPUif+Mh6LFrJkKg9/zn6vx6sUJuPcTO0IDt3ou/jXj6NaA63pZesdcrK/P9oX
/H1EuvucqxCrWBdXqOlYu9dhtaJKWl8zV2p3LNzdCefpFLTWNB7ev6Hbq/6fs+J2Q6ltokgGMLB5
Oy6GK/pkAG5GkkeBKiSEW2T6iqXWO2MoND9WleWYiX5FQ+WVh9gzxP794S9nhD/jM7lze/HNUGG7
2EwKG3Cb0pduRBxv+pS6sjwn1aw+UVIQT+6o9HQWPb0IDKtyr4SpLocYgelJrKb6wU+5WOn+/0vo
wlKPsjeg5sUB0zJoLs/UsqMKXHNoDevyC6qGs29hI95S8itQaUEYPhZgXp/fvwtvv1eMuJDTWXg8
pFCXYLWV9kTHds6OFIzhJ7R/BI2nIvvs1PIjf/H2PC+fN6sqT13dHrt7MQ0J3DwcjxiqqcxmPw1Z
HbLkkX5LoMfBXtD7v39pF+vpn7uKT477inaQw8J26f/ZG8Fga61i0XidtcU0KGXm3dkluTTQOrUN
24XucMBdbT8Y9u1l0v0lnI/6w6Yvu/TtIMkBfBLPZuRkafqNppXw7XWY97PRqQHsTO2DQ8PbywTL
wM4WIwV7WyrNry/TW2l5KclkRGNpEnE9ZXromWl/H8dVbPmS0+CdMui0md6/u29fHIblSE9vgCtF
O/962KSK1W3WNZkOx+ygJdKK3I79IOGH9qf3h/rbFaL2cSkssXrZl58HB9y4G3thRots1ZeOzuVj
nFMYIu/eXmefEt16TQhpPf/rnaUowjEbMiWbsS3z6PUlAlyUMYEAXmSjp7qWOuygoFI866oXi3al
IIUNWtfOPlit37w/26gczTZJG6a3y6t1UA91Yhhd7FCmc5c4PaQkHZvUD9OEJOWLwnQ/GPHNo4QF
ofKyMi7zDxP/6+ucSSeO3Vm3otxZdKJTKpEes0WN/bRs1I82I+x3+N+9ngdAJf7ncV7s/Ojp6MTA
dFA0bWO6FxbGkKhpbWAwGJAmz59br/B8JOGtdYO8t1F/Aq/qcF4ZTh+p1TjHwN8zCzjBqE+APlBb
2G2gr9ROYehzgPa7KhfLrrZBUOwM9Ex3Sb5pmg11Ub+weM9doMMiVnBAJxM918SqhzvVELHYrWMs
5KPe2dNyNQmlde/GGsLtzkm9xjqai6zacDHjWP+GsD8bA9PlvTyteu2Ue2Mc1Doc22YdvyL/043P
LG4a6SuCUAhfRUUk/Koo44caURgJoRXxP7ta05KvVa0pSaiLbLhpjKriZMbF3pBxINKznCZ5r+Tz
TBc4s0tnl42m/Fyy+frh6ML53JvxSj6e4SnHqU2MF51ElJ+qNXZKgJuvqhGtK1nuNyUQSr8nzz3i
Z5qoqZqhkDuIstlwSoYuvZtWods3ri0gM7TY4G+dTE3usbEUTxWbRXAp3D7fITDglMdWnwYGOY91
AKnQFQ+aViHAnorJ/AY5tKVsqWmr3CVL3BsHd6josItZ+dVKs9R3kyItLVwNMAM+/91whgvuwu4U
reejdSubc+YsXlz6aWGM187oIZzIQQba125MTzygUKqQDGWnun2d5hO3dQX6/3mQbRIfxFik1y2B
zK2vus30q0gs4meRvQxQUhLlV+5oRLig/yqfkjKHvISKoJXqJ6VsYCxbpSjLO46FpvKzMOR66kTi
ej8nrxD5fk51KcJxVBCYTrKZvZPSdOoV1UGUCt2ySMRo/TwDxrGwetxWDhkzvtCb0txrds3q2qpa
fbBShGe32PBRA45yRImO7ikpDhP44jnI3CRTfzXamDfXqgPZfyfp7NgvnZclaWARjTXc1qI31l1i
COsFCiqwO+aM9srpgNLSZ+k7zbqNrRmtnGuvdbF3QIOFEFri4atatvOiBWZvmFe9Qwt58Kmty4m8
lmVWnoX01k8mmUvrD3oK9VLtRDyIn5Ai8v5JX2LlRzP1fD0SHw3S5SZe6pIEnn6FY0PqLlXkpG6H
uiebKVWTzzI1nCoslGUsz85S1UTKF7a6FMzYWaEGPYqVzqfaXCif+RqRc5Z6PZ4mzC2Q29OudX4V
va44VPdHp90TFtUvns/inT4WuUJpvECot7WzeuuXSsi3PJb9BGyM4C80exjYPvf2uBrHGQrqHQJN
zTnZndLIoM6W8rmVmTTpmDRS2ZHIKkd+W1f2j3AOp/5EfrI4OkWfQghbrNo9J3U9yWO1ajjgWQyn
xm+gXi/ncpBm95uKWNb9HhWzae7SoqEZExCBMDZHt7dqKzDF0EYV0Q5U0JZxWnw4zgDxFW9SoaX1
itVcURkwy9timks81Yax/AZk681hmTFlQ6ZcMgUZP8ToHXdW7+5oC5tuCDpPe2zbqbrLLMV290nr
zrW/6LWVERlX5HwY3Tp8rmwCWaFi1l7rp003JNfdlssEEKiHp6ghf9dpqlPqQAyjOtc0ZJEs22Od
eVEOauChgkMN7dFJ+AOeMXX+4NgJWrSaV2UPyrs8tSYBfBgcbP0slC0NQVR9iTiI9lOxK+NhzsOl
l+pXT6xKG04kLcEey+aBMqKTicg1WlIke2LUqLKsK0xmAiN18yBJDDCvpEzs75WY3VsQMXRIO3MY
0N6U5pjvnJH78LOd8jmhgzEkYzCP9QwCFl4lLHd7jg2/pZ6V7BurHRIiJ9sMGiLCJnLxOP4/K7TB
X6Yy8X7OyBO/2K0hrWA739aonLz59zjkzD4G8Mtz3ifp/WrXsORHb2LiKNPU+6ooo1FGeqrm8gDX
aY1yXlO6bXEdP85JKdFBu0P2fS4c9dqRmFBCZW2G61Qv3CRI12UYd+6gzJHndfW3UkGA7E+L3jho
q5Uef5xnvLSK3jlBbXdS7mLRUIQaZif7TehIRS21dmpvi9osmYSg0yspOAJz3a+ItLwDscjwTfp2
VLQAOwkPae364jZNidIESqMvn3RCVlK0YtZQ3nppMX9FB1l+yrM4W/eKZ8v61sylYn4yTIW2oc+G
Oe6iGcL6S79sMVitUcjiUzmv1nnpJxJoFWWpvjdxPz+pqbSKPfZqT9/DqW2v0q2dRzJvb950S2Fr
/jTYuOHGrQR1kNpqXzkVwl7fQerypaQK/AydT5PRvDoTIC3Z8VRMWPgcvDW3DAaYDyIwCJwq97JO
OCXHfVMh4IqBeR+NkZvrFxCirwFrmSYLjimuR2uyH6a4UbGYSss70RxPrNDuzFxEbSynLjI4+fU7
YhYHddfWnkJSUz4gTyzzTl4Z2Vhi/LeztAuzmhjFwOroU/p21lvTtUXiyu3EqVeGuVp1KkVVsYnm
DDu7Kr3Em/duXdnGlYkf8XfexigZU8DeZAtMos99cBXdvStMBxWsm5X5joP/8Dy4onnqDfhfO2q3
/ZETrUrDBzS/7cepVXwSWdwMiMzVcvQ1pRjwN3g8rAOWh+EeJRxZU2z/tNulbhz2WOQUP3mF7qy3
VWm6qFBzgvh8jTNL5c8dWxhWnKoGAUuKj+KbhdY7TEOe9ssxs2oCwj/1173itj+URJ2KK0OdumdN
UE/y15pkgM+qKPEqjW3lPhpWJ7tAm8T4nCvaXEQDyYjVUdeaODnzJwwvaJQudfxOT4dbl755fnbT
bvrtjAleydSWVv9Vq/ui2SVdq1J8LYWhHfGvbuFN6wL3MjO1Xj9kq9vfW+mQZ1wgZ8KwM2LXJfcw
bmPqJ3pzswwNuvG0LbTc79kDG88QJfrs4K56XISyscedV3dIfdg1js8j60m/r90Z1PiUzKg8rWKy
AW4mTvLNMzsUgDQ49DzkfR69wEps0/V1LIBpNNdiyQ+K6i6O3w6qzM6DtlQmJVQjro5lMaU7ZOtW
fCidzviapXKtdz0hQiStDQv7Ms9bl88goGd5yGa2kTtCVm2KTuzTQMops+UchecV90qmTMY+QQ3p
Bs3quHd5oqGbqJDGXzeeUSenTpNIqI1FM4vjUCTuc+pVeOWA64/2XsxVXgciTWPJ+urqbVg0A0/d
q9OqP+Gdwr1m4e5IHyUyoRa/5IBrqELgGNoLGzwU+mg7jiXICHbsja2J6xg2dHyQTUxuYFbHWR4V
oDH4ECc8ID5VRzDO1ZIhGtMJa6vvbdPSplPKS4+IuZLxF2dNldbXlUQbgFF79W8ikAoMJBZbQcth
tTlNOljoYSr5AIoihpVX4vggXpNiK/ZadSh3nZfgr+hQDq+InVe2dKWEuO6bBEYTKuoMvPShnc2j
ur3UuaC2nyS7ynRTFS967Wh3eJiKDk+awJ6qej1orMVKi3Mxr7MbzmtX3Nq1XrdnIfQ+7EBqCaJt
6p7vt2vWuf9i9YPXhTS++AXOaomHShDD+UVttHgKMJ31fAA69sT91Co1ocpGl2oRJ/tBK/y5bvr5
VsfZU0S6tQjP72roB0zgabNP+rGdEh+dPQKQDfzILtvRAcqDmIm7x9pt55YqhzsmoTaWeb0nssPx
dp0clE8F5XXju5vyf/YbjEpxgHnTVsIGfJ5y1zemxtaAmasJ3bZhWDnoor4GhtuxTRGlci/rdfri
tl6JSEAOfQFGFiij0vbM3y6bUwBPSl/VV3SX9CIyzRE1vObVPLlam5bhBsaj4wXIAJrp2uwE2xmK
jLlyx86arZeVyMr5TOSM8oSd2oi/r5Nsb3oI8v1B6UCnfWBN/FtFge4SNSgKyJx+L4oXVkEdZugT
M0I7fFpHxFg6YtkgHhRzr4rlZTPLHt4vYvwpiFwee2H0exTIwaHivXh9yp5AoUiS94yIHoWTXxn4
MY1QsIEHTp3PU7Yl75K2q6Wt1E9xyjTkN9OoHwtLafU94VZweW32JA+oQpJ0lzCFOz613Ow3fQae
gq0l6ZXaIpoLQXfYX0xvMKsr0PjaL4pr1V5f0iW9dqyCh9fT+1TCYRyAVHUKh837xskz/azPk5iB
LEBJ3y1mOXIzuiIPSrWubt1pZFL0FQLj5u9Fg9XBr1fXfKHdEpuRJlL3ATx4vFzVcrYe7R5ch1+x
hLzgRuMQ6Nmxku17c1VKTl8uYhO+UUm2eta68IOLqSdmpS5xUfWwk9wDYY1Nf8ocwu8ikE5qv6c0
tJ4Xe9KrvUY0oLZLF7t4WDx3SB8aJYZ1zZEQSKI54KlmdejjD/oNbwoXwHHwBaF7oLlBmeTiraGe
1k1g89KT4lXm/dQZ61UhMp3m+FrOlKgT5xcqyfaQzsOX91+etxUaXDMokKhGodRBdPL63Uk42RN0
Vucnr7dPriPiZ2D+m+xtyj6yML8pP4Gxxfe0qcwQI5iXyirijGYVD4gdzRmNv6Xn2wMquwRNKzAN
xOUH9/QvVXjGo3JJWwyVL3rQ15dGs76hDxBbkd142VHP1vxOWScitsvWXr7qLZFMDi/KWc8GgkbH
2GEPOIyNeVLx8T+/f5vfPGAUNWRa8JDh5KP2uugIsC3Uvb5CTUc85Hhsm0HHwUBqGipShImCWf97
N+g/8zSOnQ9qjX8bGiYGzxcqhIXe/PVt0JqkpmGo2pGRbPs6ji97tgrt3qNHwlY1roZvDrfp7BTK
uH//qv/2CGgBQEsmiQex6J/AnP8Uyg0T5YdwFjuiHQIxr5KG4zM1xBuFQBkC6iKEG0+UVzRf64Fs
+3AaQeL2rJo3MI/L+YPZ+S+vIEBI/t54jbQTL952w3CaMYEfEy3r2B2aqfJkqMyKehrmssmopOXz
Rwa1v9z+jUEJAAutNUXti7Zs5wHtL+rJimCC6yEwhuQwWYCC8ZOkJ11b5kPXkiZlrKa4f//u/2Up
QhmHoJNv2zCZr18/+E6bySeY6VJ4fe/uyzjJf1B1Hclb95RoIKZ0y8tYxb+/bvTeab5vnx4f3XY/
/vvIdREnW/2MTBNoCj/K0jPS/ahjWJt0Z6pDyilJYGLpgkS8rN5HGpm/3e6t68RfGvDey+EXZV57
B/ho5BUY/yr4a2d3XqY7OfVOFXRpG/9Ksro7VuzixQcL8du2I6gopB3IYlDtoQZ6fekVlr+SAgd9
1YFKg59LJqWAgzpRq143Vbmfo/kOZp0Tk52N9jVM6fKfeyd8yRgMaFljGPcu57x6GA2vI3ojAlOo
o9eVSYRg6KpwqvUDDc3bb3sDPpF3AL0VEK1+SU3snAla5Mq8MlDTHfdGBcOYFdKlcCZSs5RXoyix
7LRkszl7Txa5/ORRZ0/3KMfdq2nUxo/acm/yA8mF9Mi0xF27KWuY9F8/ABv8rUYMpRuljbQOessm
3jfZ9R/s0lvPM5qmnMDleb1zStmX50ElqeBsVlgszgK0RQjLmopFoWXtThEdEvp//CBp8PNSMv0z
H6KZv2hTem7HEuwO+alsRuqxdo71mrNAqCWO/rya9W4EVdZ+MOibD4JBaRni90GhgXr1YvpfO7Oj
/1AUJ0toSuq3dqLftE4hz2mSlGvUlZk2UENZ8vSYqLgF/3U6YHhaPzDHNFJNCcd4/UgsVeqsuSbB
VRO+175CPO53NN0oL5WaPOb4KpGMYFzAbWePn9+/4W+vHe/3n804pBDUuxcbY578pK90oaM4aUmh
0RtYSTostCDpkumEEbKOWrufZCDVQX15f+y3kREO3WGmgw0fh/TpcjYwOBYtjViySCWk8IF477Y6
qFo/c/LKaVUjaPSaq7mS6Eu6VPTx10kn4SRshlEYFBKIcg7Nvh6rJFhJaix/aO7c6GdipBL1UIjW
ONpDMX97/0e/WR+31WLTTdGz22xBFx9QU00KtT+zYcuEi5cixbeF7JW9brW/x9kzPwqBfLv5ZDiL
+8PphX8ulVPaONOalXYTlQmge5PC6gvxP8W+r7Qu/6B5/mY13C6NTtJGmti4nxeXptaEz801Yt7E
RDJZDKi2sEoaNkGQ2pxlu8kd1S9ZtowfbDnezpPcUZRENF0RijLjX6wKG22BmXHUotYT43yiqqrv
eqMarzO2Xk8y5djaAt3HJO2VIvbzWume23qk4IyuIflA+vPmjuP4QyEGz4SqP3i6i7vQLAqFll4a
kQam5hEH7HRrGonhRcIzx+rfHJwqGDqkzbxM2BtRq15eOeEck1XVyHAobqF1JJe71Y4ZL54bKTpy
BeI6WgzmC7bT8gO08JsX2WWWBdmMhRN/Er/g9bSzoXSzikNutNpzqfs63861UdGbqvXx1m6c6/e/
m7e3leGQK2hkE3OEu9znJgQDz9TUxqjF+B02/ZLfYWLMD/NUfrS/evMec2W00pGtopJAxHWxn7RM
fO7ZWo2Rnqn5QZh6vMsBjgUiodRJNI9+I7Sk/+cnuWkc6eVv9xOj6vaj/rOpQwbi9EiSx8gbqskN
08oux2AsVTo9NC7N8pisUj7nUsxl9P6dfTOFo1dn9gRvuGlI2du8HrmhWuMAUFwj5GPxo7km+ifK
tbq1M+JR7U5L5hDVRjYX0A54UPAd3h/+7d3+o+HieAwqF8TgxfI1CNEqnE7MiBBED5O96qR+aZb1
qZ8KfVd04llqEObeH/Tt24TOcaPCsHu22MZdzBjZXCj5wloa1VlTnErNGo2A3DunDRTqS/Hx/dHe
fCqknWPRgb+9Wc7e2DInL6UhoDntuZHNJKA2NHSwkiSlf2hX0zOVXe7wPw+J+XdT56GdRTd78Tpl
FTlPbjn1Z+R5Gp3OqaT3VuZsEFC2z8mpSWT/wVVu9+xVjcyjWgRlB3fCZiu/3BoSTVLFvEjDWSXq
XDukPSjcqOlpGD6/f21vAkUpFiGWYsLDT8KAl7u8lta/nec4/6Hy1E2UKZ1dBRml2+x30s32Z9fq
5sULVgpzQDww1jypvL/imn5KfkeXdsp+1ZUz2T6J485Hiuy3D9vZ5n5OZ5xJybk3Xn9O8B9gtSWD
em4ExUlfxwTt6+gIPrnEoh1Ft3xQhHnz+aKyR+G0cfM1hDmX7CoiEoHkzh7N23KenVPnrOYNSW4v
s6alhyS2teFTLg31mI9Tfnj/Qbz5ijxnK3tsCtA/Qv/t3/9nzkKCbfWC0LMz8ZajPfjCMJAoW3Ns
iysyzdIP9tlvX7DtUhHUUuBC1HV52l57g5y6uKrPhlu35lfFqdVyL0oMLB+8yW9vKSdrg6wkem2Y
1y+RAdik6MvaSnMu2dFkyw7827ixpofiUViLO0cKoqsW1rMixl92bNZP79/Xy/GJktigBdjgEJOh
XN5esf/c1zFL1JalMD3D1xVPRqGbZDpaYOH1jdoRt3X+A+/zejCVsUzC98e+nI7/jL1VF1j/Nnvh
xQmqmKVCAAlj16yuftYCkqQFQkfRadZv/SSqr3Pazo/vD3r5zWyD8gZzqERKzDHiYsXlY8/dpWyz
cxbz2fsZmqZ7c5IkQfUz4Z45/fXkgwnyktLAOruBAghrxcbAwnuJXEXuqJOysuZnYlTTHaifOALw
3N8ZTtaH9myXR5j4TTAQ2qwFbY9YzcFT9cHd/suT3moJCOEJxeTNvpgscnQtsqNbdca7bjx69Olu
FQDEZ3c0EahZcT6fPEeZQgsKywdf05+F9b/z9XYDOIggBGWzg23lYt3vUPBowMryc0o3kXwDOsCY
zBOaWX5Fus9DW6LnovfWEsS7Nusa4VhU4qBIFBrn/TQSmNXqy56cynyPYt8IQTHZxwax9plWQv5j
7NIPMdx/SqkXPxrnPx8Frya7lcuz9lBx4LTbaj21k5ff2DN43FCZkK36kPQgImV9BbiZwMM8QNZS
znd5niQv3WBsIQd5Acq2ZUH5Uumye0bWNT0Yc5aURyXXbcXXbRaLKw/FYvaEo6Wc97FXZ/GVMBJS
7keazVfobUTyNZVm+jxnauHtnMqevgLDHsd9vOjtcaGdi+K7SZSXtIlnDfKEEacLnZq8kbc0KIYr
3IjtWvlU76o87Lph6L4s9OiL/SxlA/ITdoOqHzAXmBpPQrXED1FLbcesqqTf5SqX7qbWvUHyViKF
CQimNe6GGbrJQ91bSecrizYk/U4YnaUeTaOqn1NAx7daug7fq1mzK5LM9PEhof0E9WjN5pd+0hoF
NWdbyKiwDU6KHlPe6Jtmn50VGVvmbiidaV/HFpWmlRSmvW6kbnzyvJa81LnUCHtAWDOWX2pEL/lt
q/XqdDRAQ9zg0dlkCc4AjGKy1h78bk2nJwCP5Si7rJWFuG7LIo5MmIOz7+W2HD4ttpy1QKvpaLMb
RA4HYKzrklA6xLsDwqYeEGaqmB6mPhbVLfafpA7qaiXwUXVH+7xgYI0DaxgoCnvZ2kdF09W9v9Sw
knrSXUcfLpL7HfMr8bK6LucizOl4DmFCTO0TAE5T9fOpB6ZlOen8cwB+PvgZ0rFnd4JOcTMWBin3
fanr996wtMlNRWznct0wT+DGHqVwgmKd0amIpTfOdg4T1Qee13a7jB7Bd7yZ3acpXYstzNhZusOa
ZE4a0MNPgRwNhrd3JqB7By02eUWQ3S8Amtyu2NP+h3wGklbXA5KZXXUvjbUVx0lINdmxsyEpTqtk
/3tcEvlLVRsr34305Ms704mb4mp1Y1M7KKMltWsvlgZ1mcF2v66DtTaRNyJ1sRxrGj5la2loV1QR
y1/OnA6qD3CCzskhH5uOd40D4Wc3IYTyeZBz0pyb3uvRBA6G+I68w01eUD2kxSdrEs78YtHpK3YV
bsEYHlljx0cjkQ0Z0kNRIVCgOnWYOHlwSp2N5W4wcpHtTEMmfbR4cwKfKllRiQq+gSYEf9t1YRzP
RLl1NbNkNJsjZXZUB6p2z4erGJ/juUS+4YwpUPzSmMxftGOnMkzGTfFUZJWp++tQ9v0DQij90U2Z
9u66Ke93XV2q2pcsHdCaxRqc4nBxmFm+5Us8cZQmhMn2SFZYzd+azU0isdhU28ApVvFpY+89iDJJ
i3BIVeuBUtxcPIALVsuHynTmzi+pfHZRnWTgNsdEKVsFynQ9abhl0MKNYTGtXvWD6br7QZ9w/V5p
ufpbJVAgIwIc6c33vivA7apt5x7gAHtaWBixHA+xNsUD0gRiYcPZQn2NYWHkD5pen7QnraMW4wNV
Uu+BdW/lwbm3riZVYFwjrwtUPhkwcXWWLaHDgTkm5PuunaEFuaPi68XfOdzOnaS0LdV2FU8KnRSE
oKQZ8n1Yo+wDvoe2uaKHGg87VZKKFaizTe1N79P0RKYeq4nBwvADh2+T+Cjw7d6HLuadtcGc291a
T461j6vGqpEdT8W8q/M1/tZly9QGFDa7mraVV38bMa3KADht+23xGj7amPPso5El3lM+gJK6dvTE
C9UUht9JaeP44NWmogZj0g3iSMUI6JFfUsQ9NaueFQcUpuxuREMgzBzkpAsg+YSofq+l1WKeapJP
00gHvBtJax3qTw0t7Eb34dalWoiUMrv2zGJYTgML+0mh2q6FQDAre7fp4b96JXrMkK0aILG40yaF
Gbk2nlIBHefQeKihD5zYcid0EaeoQTpvESG21sHT8Rc0HUCkvbGqP3uC5e3RzEq9umuGzulOBKsh
E8obvRG4dpdWOdZpkzzHnaVhDGbeHs1dLzRzDoGWIj9ekEISmEkf3v3mJbr3SEJttgbqIoRDfjq4
jBAZrk2efIKAPkLO7k7HLDVJhkKm3aOfygdqP7dL38f1TZfb43Sm9LWioRYoM5Bj1VnV9U+TmjZZ
NAEyuCpdryiuxNjOJwGCVL0fvdk8cV6C6Ed0mDKEi903GrvpUUaGBuA95Hyvi6gZxz4PJmJKvdDi
3PJ5JvPswQTvaB7benHSx5gt6XS3icmemEDqn72RKtcr9tfylC74qL9ZVDmmXQoxUIXVrwgtdAHU
FV9Qb2nyNLjA8STpcdlOza1E+8HRQQEKqsv6anPERHjcSd0UpV1DzrO7RrfQAOE87fA/ZmtzmIdm
bfiSZ7Por1Zwd87N2ldT+zzYqfOclnVd76mCmf1RhR/3G6AsemDQHDYqg9jMaQVrNIDrcNNRIGri
ZHFYLdG2P6mUTk1ou6X57NX8lMBbYO/t0YhrZjjbiaX9alJbq668FUwyuntE2eUjbL8mj8iS1NKX
eIh1E5pkXD3OJZa3Y5KBIQjcUoxHQJimGxlKZn0tNWqTw04sKjUBKsDp2bGW2dq1VasYx0VxpInd
3dTLM1n304/MyQiMzy1FVc6pBCxwNgenTALCskznKh5d9QC0gkNYXQHufVBn1TsstHUAb6lEEu1h
fdTVz4R5IgmqWhL35ThQGYIZTYl9KFlPtf32OG2IQbGX+V0PFL82kcnhtaDqdcMMlWShmiT1Lh1J
SIi2mKMCJHPaQS5oNEVtcJW74qti5KgyG2Uw472oDBZ8KcGcoarRp1DPKj09OCuYwj17xBFBIpjD
3B81kIfX1YJWOlCmpB12WlImQ2j3vfU4e9OSBA0/soYlKp18N9Ve+VMucjNyeyPCxT4rnb1rpiPb
GLeO2aF5EtWuoXgPerI43U8nrzOlYE+tDi9O7SAVq/sca+KoZtQPx1R38+vWXDW9922x5tdF1ZRW
tDhuFpaxyKydss4GfEujshdfm5zOCqqmMeIdW+AF9ZtT2CbKU8XJvpPOXbLXTaf5tqCEShYCssgh
zCp3dG+ox3TprXAqMI0LrMSDILGdLR0dLe+g9J1TIZ2skwXpnCRsEndO4xUAhnyUnM4dXp6iuW4z
Kib3VJDyr+DT1uo4ey0AU3YYugwn8HLflHpE4w60sRR6MNIyb44wX4n4arPSUnZ40VDvSwuZ2lhZ
8xhM/+PszJrbxrE2/ItYxX251WrLdpzEtpTkhpWtuYA7uP/676G/m4hSieXp6q6a6UwNBAI4ODjn
XRA96OHGAivLVkkZKt1vPcqDbuUUuWFu2dyA1Fw9HShMUsteE3BS+4cQpqi2mCh0gkhFaW/T6w6C
F2WEEX1QKzJYl50hnyLDlvYnp4B/5q1U4MLFQ45tNpr8CrjgdUhehpu5EmugrRMT+Wm1c73sCaR5
UVF49ZUyXuckx+ljh+B8zJ5NFEAWQK2njJsi/xesKRqL5NEsFWfC/CKeEttpOgCiruRrX2WW2Gg5
gjbbyLHx8DB6XNDsMVaG392ICt8GWkp3X6qiAm2HjIf3FPjJCGnd4CbQPxdeJ7+MatCIR+gVXgW1
QHpVkMEkQpTjcUy18IetWGF17zfeQNyiMqJ/VdxaINxqTLknLFQZbCWCMCE6XG6iOCsvR1aSXtAY
Gjtu1AaV2ZieyKaWSRZssqBLkJtHxuopxIztF0D8gvZ67TnhXhFJexcZXl+gly2EWNXAcNTHbuwU
Yw3WP6o2GsWpdJdG5GtrXMj8V4bGPrUuhzE/RGVld3s2UWlBX4p7de1LzxDPQyJHZW9JLaViWITl
WkdIzfvUNhHpkhmGmXZMxwkzmgxZKA6hXyED0ItGyi0A2+LODpJI3SKMxQNPAxWMq4QAfLmx8lyl
00wrSPGjlVV6ZU4kK71s3Sqxg7xYVovul6uQkKyS2rX6beB5ibqBXGYVKwvS2nBPPqLXd+NEph5L
z66QClQcHwQsvUSclibFu+nJiCNoBPHAEppwnzIvMMctXxlucoijX7uqi9F+TW2d7HPioQQPckhl
CdvIhtvU1D20nyTtI4JVHmy7xB3DV1Re/Z1Hlh9km6bzqqPj6218KM08etWiwRm2yQAvtl7VMZT3
lV40cb7towwB1LZqquROtiX/fqoLuw8UmpSUZKcC1g+4trFQJu8F6Pc0sq3v/jiA8/T1UXG3YEPJ
nHETKXrEkuuxRjmbe0Nbh4IYka8izETEYx/ZjnxSbD1/cvU+1e8CiUkcJxk+J/blSOJ2qy7sVdYt
HcS6bSv/m+0C/1nZ8M82aORYfEnQJeW66PrMOQQIxTlbpJDbH0Nj1szB0Hu5JQPx+foAru0jLt4F
+Fi7a8WBK93donQ+ZhukxLy/FRFE+KAg7Lr6XYs8/l4id9sf0ySHkqf68AuzLjJ+wwMphydHgmbd
d1oW/EAnox0OKtZFAwY2uai/SL+qD6lZafkm7FKjuxO1ru+0AgUO0MJhGR3S3AlwTxnEmMX7dvRC
axNgL8hFZkQNWAiqgYr7ihtKWx063l8/yzHQ/isiFHVWiYvh495oWNueiyzder2ljpusMTA2WBVG
VJbhqhglNCDyc2CQuoTntwqAe3/R9F6oOwChyXjIqDDXO2fMi37Do8bq1mBB8rchLQGNgq2wvWGb
loJIqlqjeXKwYO+3Q+trxVYDeK5tSiPS1w0N+fSEOP3o7VKsdO0XHeyyfCuVurQ30YixzyYYrdDc
DU7kOiszskZ3jaq5Nv7wpd33n7iEu3pD5E6t+5biNC9fSwVhVqL+3RMwY0cHjzMm4mDW/Hy4IkSx
YB3E1Ir32BLbEu1ksN2rEZxJaK4wwUwz5DkDrSNJtMd6y0NHzVckgmb31IhKfoEnIuO9bWe6tZ94
BofOBnC10pIU2o4Vj1q5HzVkMEF9YF/yJDg8P6uIQLExPD92d3HZxgMkgjIS0dY3wrT/5Nll7Ry5
aDXnDcl40v0VgKLqp+ZbMv5cQhTWHl1JzXWNG3U5PkF80sB/D8PET3VK7xeRlXssy/uwwHibbHKl
lgNQ7UrCitkmjVJGuz4O1JMEsqmuqyYEQO3jBQ/adeiCv3YQ1yrvOFupg5WpRb6SLVQZL2u6hmWi
1EmfwOU/uFMV8p96cqWNgj2mVg8a0lHtc2xrAcHSTcD0w6cs9pVDPeJrys79oK0IRVZQDsj5WsCi
wS/N+fS2EUs3FnnyYORqtkOcnkCkKHBAV04U13uJYHh7QCvINpbKu1P7+bxQSAcXxQMgATT5PG1W
3azRaU4CnZFBhZDC8dJOFOpehU5PPAhUGFlO+ivoBQQOHQWHlV3p9rqhyPJHa4N0oXl9gVCg+WfQ
BAQ2BzKSNu6sUyKd3upMSxEPqQv8gut+HA+UDJOcKkhRvJXgj+uHQVQ0rWB+/IidkJIA8BVodBos
jNvV9ouiM8GDv8nMybks5AfOt4PSD0no6XXwGLVWctSTMb6XGiILRLEE8o8okJesHYgV6MZvbw99
Ueg3wEiB0qQzifKeO1dvLTmgjQkK5eDgv/pNbyp/p5gGzA/TaB8gXy7Z1V9MlY2PyB54FHwxoGrN
uhn4aAVjZgzi0IVlvg67znq2kMd/GvmNbIGpFtXVJw5juLTiU8vibP8x8qTFMnn3wfGd67H0Ng/j
yvSSg+xBtG/F4FbxF8Nqhh4G5juMoQlw8xvAxKzdsM8wVRvIcHZOhmLKoFbwg+yhGbxtJdrMO8VK
r457QXQyd5adxCHmYRgT3icuWnbIneu4791eqnmDhMYxi+SQI9CWAV7y/uf/RI2sT1NgJyJ+k4Ec
tyZs1nRlhpIwDzOL+76A5vtIVaYAUVOIHn8CHLEI8rb0FnbNLH69/xL65xN7BLwLv+Z8w06vY9wR
+vjNQJxQbEI0/PZdNIZ7rRirb147GFu0Spdwru8h4p8lZFjgGMihYV/GaXHmwAhZV2Mb9U7yJrKo
eEaiQkDFV1PjvuryMV75Ezl/FYZtWaxM7sx95YJ6cXGJo5JbQPdEsAovmYVVmZ2g6UdRMEddnHiK
7Mu8Pxf7ntapATGjSLOwXsEabjaONBp4eBI5mFVYNg55IQSfYFNkQ1VSOI51iLxJrry6fRn/KYnz
v1MIP9nKCMFQrvUkbPayS7oFhNC8T89vdSbpcT4gFTTdfsfv/bODSEEsOZbh8MIhKTOSQqS1MDGD
hrnCMEx2KzqdaNgBA9UwWuM9qKwxO0z+M1sl/cbayOFhKPL82MSa/lGbmOm34RwKSJTQ7Grm1Gw+
+21A84zG619IeeUDMG3vqy6tSF2VWZHeW3zRJXjc5coxojHdwUQjm7/OR8xMT7aZ0vQvSeTD0hJN
6D96vG+QGaCKFq2K3kg+qAr1vgJMz5xQYoDR5q7AjWhTvXX6/iWiBvrVsd3hm4DFddIGEW849OZ/
t7fnLN6+jwegkPWmeW5z75/PcXK7qlnH/sUcLXj4mcwB4SbDm144SolGuELK53vyM4/BYgEtfW1o
kA5TdxBFMeSrz4e2e7QvSBGHF+Td5V3jKtYkS2X9zgtV7kRjmfdqG7hvaWbWb7cnPU3qPE5Mmp8m
dsT0ZCZ8z2zkVAPpLhmZa118QV6grLAdoraqBLqxABO7MhateehmCMqbQCxnd3dQlN6QmsP4IhpN
ftN6t36YhLAaNCIQ7l1oEV/ZsQwGupa2A7pIc707OnmtAHQ8vODYhUVATRqsYfjZNACM1QalDlGi
pnb7Y14dE1qBB1rK4Z/ZKenqVvF63p4vBI/fKGp1xdqVpqfsclGZqCPVsqgX0uNr39RC/QtYu4EY
kj37phqVIwOJYaaJ6uZLoefPmRTGMRmGX7fndnmPcSr+GWjawv/EHBiYEyZ4HF4IzxODP8Z0uEK1
p2pS583H9ugOWqX1+/agFx8UpAiZP6hJ+BoTwu58UKtMRjeJnP7VqiIe3l7YUUzxhWeVuygHpYNm
EKTNhVV8Z5r9eyZQ0QJYN4V+bYJDzYENsixGLXGc4g1EsIHs3Yjc+bb3ErKHqIjTz3mJIvx9oMf6
XRnS+ti5Y6mp95muN94+CA1ZHkbt5NhFdQrC0flslpncwT0fH8tOX5e1tU6cFnqvbzths057e1D3
Q2kIhZe8hdA3dWMPsRkMk8KXwPT7u9oPympthzKzV0ERo8cC+sb4bAQhLQ9MPqtjG6GGgWH70H2L
vdDw/1DECMafWdwXf/J2cB97vYX0jg1mKGFK665Y+GjzVwJPMx4qMImAchFBAY+dL5VZtI4/ANZ+
q3gqQN4JYshcej30/l6rIHUBK7BooMTULX7RzKPsnVidg9KORZmqGjJsIj+2dwhrlF7sSTbdBD9+
YQJaFKF0XL9+07LOMwFX5PjP+pmCeQovGLFJZdUtHMaLrGsaEyjQ9GICCwQ05fwjBBTeyy7P27cu
05puFfHQbtYxEhkZ5aKxM7eOJto/HubM7rp0pfoUeF3XI5nRmhj+amNegVXCMzVd+BbzKDH9Lgtc
O4eIUA/w8Px39QXsCsPvijenbtOnYGz8O4BFwThdaJQUPvzh4ah63KIYykHum11m1AhsTD6pxphW
aPzy/cb9bQZGF2xokXRICThuly7svnlwYn7A+CYoEG9CBA308/lJowag4JTNm5LSCq68rDwCx1N3
Uibd74qImD8k6Mp0C+D9KeadBQoAdtODmNHtd1Og82FTBAzpt5nKq4HSqdzrte08G40rv2tOjHha
StAnXGVO/hCPcb60qO8P7/Ph2digJqngAbt25pjCykfsgOq584q6Eu0Pq3eT/vsYB4O1sSrbqd+k
gQuYm3YWWy7331zNUKy7YQjRQNLNWvxMAyPy9p1JlN3TzpUv7hCj2iJ0qcntaLZ4xdZDZ2Ybmi16
jB1Gldk88hu3ujP9slc63g5Q1/o9RtQRoGusXRHI0YTWNZu+oL6B7IHqvbnDhEUf/ayC1hNo8VYx
21DsRc5OAOTflM22C3wdo/skUuqnvg+97pmugveXZ5xb/O3iYTBfBow5ii8WwgeM21YDBOGViu57
9WT7quf++eAmZv+C07LBwALuI4E4X9pIbZzSHQPvFSUKdCkc5Gde8cRLHwo9KuwtVhj5ks7rxSbG
nhfoMduJZyuvitlVDmAgR7yCYmifRSVohzg0n+shS+h5BnYwKfvQGfmqBVru725P9urInFXqG5S5
9DkHGFGQkXp1m71x63WcFKqSaq03z06mqag/DxgaJP4yinEKBP/uXwvOBzh1pEqAe6OpPwsUjpBc
xNx+U0sESeJKatYJEQzHO5R4Tzg7ynJdi0PpiC1jrKgPGJEo+bpBBiU8YBplRwfPzamdqm1U/0zp
Ti8lV/PvQsHrnY5NcDEMfu3sTvPDWM0NjOreGmFX5gpATfETUcgq3/qD2f/srcF/KdEBUDa312Me
rt/HhXQ/MRt4vc/pKWHVAl7ps+CoWH4BHidHr6Fq3S9RG+bb20NdVEr+fyxA6VxaENDnfs1Dp4Ez
0BTlreoL+VDLuvjZ+jjrKZGurQutjIxt6qaetZY4zcf3vA3s+9pypLeQr89j6fQ7Jv6zoUMJ4s6e
7X5h0sHHPNl/G9reNe5GvBO/JTLN6KV2qN6YExhonQXNqD+mEVflBy8t7iqd+b/7BkFc1WdLPWqu
KBwIoMfeV9UYPgWiP23ud6eY1jUEXTpxC1/+csLTiARurmMqNfNyYqATexSEr46IPzUHU1jFpku7
7lOawH1fVQa3sxrYQw4r0pb726s+zebs5DFbEJiaDusRRvK8wBwBoUH2ohbHMkjUvSo79TFPGh9A
QB1b4LS6dlvHhvWMI2K1pTaeLSz25QZ/5wmZpNg8BgHhn0dXEQ6+C/5THIN26B4ULXf2FsD1rWhM
ZemavPad2dvT44gsELWH87GkQ7vE16Lk2I9FtmtDK/0uHbNbKbDL9hDvxu+UXnGsrxOx9Aa9jB+T
tL0NVXJS7oCrcz50U3YKbWhPHN3RBu1fefGLGjbltgQdcxilV558hX7M7bWdv5nYyZRvQdc42OtM
tMnzQfs+pW0jKY6joAWbFgQTQsCRhtbCOopi0a+AWGlL9IYrM50e9jTJ0XMgy5xVORUNjakqytMj
mD/7UDdj/crOGslmcVLgyWPY3+pRCT6+jRDT8fiwVGvwv50d2rj2/LExxuwI0uJAoy8w1h3Vla3e
+ahd3f6sV44M5RkkqymtTcIF8y07clhRzU2Pue+3P1K/97aaiZYN7snFPRre+kNBXeo7blnaEwTu
pVW9Pjygo3e2NnXk81Xl4wfI5disatOn/UPfVG62gkpCFTdtcudrOcCXDzWfbmHIg3VT4r9hL8TI
a4tMWQNRaxW6HdD7899QRz3Val9kRx8u4ZH/hdwIB+nUuldRNvXiIVj1Si4/WBub9jOiRSS5Nvbv
bLHzUYs08qquiLLjONjBne31qr1F6lru80LawbrP63KtZh6MnZIH1u1Fv3aWeDq9G3AB0Zlva16s
seCwZkdnAK+17oDbgjSR/V8f6alkm4/o8i7s6YuHNHVI+j4OR5cixMQoOZ9v2AIxdyIjPhWKPjSU
liuYolFXh9vaQhAH1GICkDDQlE99S6awJ4G2Dk4FqwyUkRonC2+cywRh+j2wo3k2IooCG/n89+hW
iBlvHUanwQ8MoI551/r7iKNCbDELEJkh76B+64kicrZqX8fFpsJVt1lHVMPchQW5OAZEUTTVp0RF
n/ops48zqJHvtroRkCfG9e8BRMNj2OH6um/iHq2UWqp4pGTAoKx1Y+txfJ85YENub4qrv4FqsMqj
B2OP+QIZA07pNO2jUyWtcdPB87hTiij5KUT7s1NH5y0yUhRQMz8c10EpwoX4fnEK+QR0tLi2ORN0
QGf3Wd4VXW6hdHjK1MDZcl7KmN6wX23auva+a7TsH5FQixZS0ovSBqQueklTzoBELG3JWQDKsSAd
ZVwpRzT4xCbHmV5dRwXPuET3orfU7B1kjsthAsTUjyaQg7t6ELiHBmr33LExF2rJ1xaB9vhUqucX
ceOc78qeBwlMGic4GT1SIaswg1TRD/moojQSqysjHZzHwBfVXT64+YZzOy7sgou0gu8x9SamNhHv
w/njW7MmGq49IglsR8ErKB7vOKlzPSaOmbzZimmj5hOVye9+FN3x9ga8iEoMjTmtzbHkCUSX83zu
oHexgrbYAVov8zvUkCQrUVJMKqPhYLWFu7893pUdx3OUnhU1UZfG9/R7/in9GmOktSA8ohMZVvfS
qEnNU0xX13ZkqZvR8s3PYcBuuD3olUmyt00giLwOqW1M3/+fQYUrULTu9PjkIfr7DPObsFJqNtLm
EstqZYmddW2OWCAhCcC35ZqZ/vyf4QaeBjasMkGzOnDRFlXGtU7VAV5oiM6mHYAINvTEWwiuFv+v
Z3k4TEnu8qnTjinaxa2uFB2s9N4Vp8zA303NQqTVmlGFOyOot9z+oNdm6DlTIgqCQSNDPJ+h2UhC
KqyBY+tgsd5TrH4ptAEp8DF2wNxZgketGn65PeiVU6Lr6GrQG0CNgCb4+aBjaCuG2qbKUWkUr1gF
XixORpc5myCx2g3ZutGuM7CfD05sOwsn9MpNSi5KFdYGLEJxet7QQ+BB1WPL9o9BjmHfSodyU8F7
qvQQmWfNB4Fq456YIL2OUq6f1esCE1HKsPCvV6JOuv3tb3Gx2JTI6cnzvmURpgz9/FuEJI5DAe7/
iBi4em8PFqjPSLaqu0lqgAcLy31xfqbR2Fc8QKZ9PfeQqHQ9ELJRw6OrRN7Wb1N1X/ri0GSoxSDG
PXgvt2e3NN7sZvb1sq97aJPHJhDR39HxZbhyyrZL0fO1f0VJUOv/wwzRTOMlCT6GzGS2tzApKtDt
McNjVBY/A6WBm1Q74lUCV2OCWfTt4xOcensWeDDK+/NOG03hOKbcGB/VWkZfQYOmh9QJqp3i0zVf
kxC68f3tES83DM9HjcLYZCqK5+wszkd20FGGK+KjrTbYTXitBiZRpfTRFqm69DUvwgNscR6OfE64
vJo6rwG6yDpq1FzjoxsT6xSg/v4ha5262PRVOowb1/GNey0EbL27PcvLjcPAU/OdmgShYi6Oog26
sKRtRcewB1W2HgovUTaKGQltCyZfvkEzg993e8yLsDRNlnYiRuscEOC650cRCgMKon4jjnVd529+
BDkG6LDnfXKU3n31x2T44xtVimFBEool+6nLjJoqFx1bCq3wj8gdZuua11FkKsIQR5Ib/0dauUhp
p6ER7JXUt36hBxghrlH2OnTukLe7HGS/hURQfjge8TNsRLunxB68xCyR9HGlTGFmxUcaU2O7rWJL
BFtVdANNOsV5vf3FL/K1ac7kq1MGic7YfHtBth6kVygCtouK9rCX9fJXNVC3dbkvd5FHyWAFZK/4
kWUBmHdYG+J4+xdc2We8nd8T9knPdF5gTKNwdMVIzQklgkb/UoxFuBcBraE1zgjBTh2TRPtokjqV
M7mCaIxzri7abhpNjV4xLHEcy6aSmzLwqF/bbpG/KBDU7qDUer8h29TNPm6MoOY28MMFHNOVY00z
m1oiUCFUZOdpaoKrhGJhjXAEpukqq0Jzkqe2UtrfKmVlb0szonNPcEzzhVM91e7PMhum7hKTuXsB
EtJFOT9h0D1J4Co/OaZmHMttnLX6cAd+Ml1Y1Svzo+XKy4RyBPoL831lNyDs0zTIjl4kjW9W7cIE
hKO+lnCHXvkcwXMPA3nh5rl8DIGsYx/z/MNOh9LT7LIrtR4DHz9Oj1j09sFP4ZtFskc6tKEApRjB
C6lkZW5UrvXml9qY6C9o6LtVMHPb5h6F9XrcKmUXLz2KrlwYCObAmqAfyttonm0hD64FqIKlR80o
w3BbwC5a0RZx2wfkv6t+IUO/MhqCwGhZ8/khScybrrkJ1KEpWFEYbU35BeA5qpbUPB3xx4LRFy3E
7GvD8fgnkwENDhtyFrPpiVW5WoGog+LWwiY3eGOtqXfJ/xQ8yr7fDhZXti/fj70LjgfRh7kzlSYb
3GPwoICIYRnjPvRxEjr4cSbebo9zdVLGZKKGKgRZ2mwjId2Qx4SG/DgUoviuedCckKWnS55r7UIE
vnLnIaZA/QanZ4TP5psDhVE0fJCfONru2GAgpZXtAxQx7S4ZMXfKpK29onAd75LRaBZk5a6EXu4Z
5HN5uNLfmfezMkDqRmgM2VEtU8wMTLti/wvf2UsIrS9NHS/ZZ1+JCkS7aZeQ/dKcn6Xa/QA41Eic
/Oiogf7VC+xkI3mFoUOWiKfQL8pgSz8KKOft1bw2TzT8wJrwvCciTav9zyNSq8s6GoyyOKKoUK5x
SIi2hSHyjTFIQPqoS+8/OB7rCRZdp70ATpv/cj5eMsBeKodEO5q0hh8wB5CAW0w67/B8IaZKmKJL
/cKLDcso01mnBEXRBjGr8yEV06XMjgPFMUBJdRcmg3wWYY0TQdpLwNS353eZKdEQpGkDKhJteiQC
Z7dIYtQ5MG9NP8baIF+crOw+ux08tl2aAkFCMrCwyrtW02DLJkqCIVbp3IMWWJLFuthOU1+SUEAF
jPyB1O180gZtR+QSNOOIuZl6B/20P2F7BOnAbTPMB609ZmXxkp3jBQKZXIkqD7QL2qGTWNhs8lnS
5UMgTP2Ij1RyisMWwUA0Yj83g9RhVvV9+UvtDdzo1Ho8ZUUVb/rAwaoMe0R8tku0CoYq7P/eXpKL
Lc6PoihDixZjQiolsx+VCyFVtbGMo5Il0a9WRomPq0Xn6fCP/SC9q6IK8MftMS/3HGOieYeeFOgy
lI3OP3/NYz3Oe9s4Fpnr/Iyx5vtUorYAfyzUt7eHuoj70/Qm3gBw/UlYafop/5xgiIrjdIGax7bv
zHqN3EqWbKpOWVIfu7ajptotIZHk0JxXUwO3Uc1yCCyM0ZLikba++SNocQuRgSb/WNh+JKvGMJau
gGuLh9QoWCgADTgJzz6krQx9LvhFx7pRhb1qrBbuYSTRZaG/7nzrGw9pn9sf9NraTUpyZGfE/gsY
blWXtDGCyjhCQzAflcAxy33S9ehj5K27pEN5uXp0TJgYWQLBidHOVy/HU1dJRWwcq8jQlU8OShnG
tq6kav++PauLu5RXE+AMVpBWDaKes1MAMxXAzGhhVmyoCBSb9fQe94Svfg2JZbvMReF80xmwPJCw
dZKFTXq5eRiduIho/5QJzf2DqRoWWdjY1rGINPThlQK5r64s79AQqjYBFExl5dlDubs958vNcz6q
fv5xE1FGSaIrjKoO7UuI4st9Dh8KXoZu/RfDk1643K59Y7JYwi1puodG3/l4FSoHHe6F9hHN9mSb
uHq4pZQYrUo7kE8Ik5Tr2EewGQuY5n+YKXOlOIBiK5fdtM3+CQJxG+Cn04z2Ef0qHDgTU43WYTbK
apt7iLuFQ4Abzsc/7tTZolZHentRYm97B5vFKrGPZSLMO1ho/tZssLLcACm0wccKu/x1e8Rrm4gm
o0pGSHePc3M+SWUAoiiw6DrWhe2e2qrX010fYb+zjgMd8rSW5jR1a4nS8BIP6PrQDAtqUmP/T3/+
z/ftmVFpoXJ1BI0fYpbkV3gXVnQPq0qT9zg08eXB6C+5zU7R7exJCsGBcstUbELjGPvt82HFMLhZ
jLHiCUkP9c5C6qcH5pb/dWmp1askgQkMVNjZIFYSoMhmf3Q/AyKkDj3R+VzInfNZN22tQjxWilMT
BTqCTLI+aZHWbPl3/rpA1ftNqwbjwUmrcGHki+898R8cMLm0Nvjgc+iCkfeWRIivPMVBnKHQoJnb
smvzvdFFERosRXCI0qRauLSvfG2QTWCDkGIEajtvN5RF4UK6k9UprODsVHlQPiIJWO2Rf3K3uDlp
W0ztiy22oOVXs6uVhTN8mTrSPZ+6g5ONsjkt+/lqF1lgeRlKZycbBY4GxQfF+2uDyh2fVWMYzb1D
soRtqm0pktQlyrI7Bb9z+17gNroQry/uQH4KKw6PaYIQWHOV06IXJgsg5AnGFManwWhgNjlEP2Ot
sxYqTvrFFTiNRXMBWBl1PWCL59MOqhipMmlWJ2iWhbcOSGtfhs5ptC2md/KxGhol2JLM+mgtxWGG
edOkO1di8kP5KYygRpq9EkucBhNK98Q+qCU4JwU418aK89kILcXfIatoIyZdxPW49pp8jFboszbo
acHcd9ZhLsaXREIZ/WDEYmqUXLhtwRhN/tjnUxsTBChqzAFOOrKpmzGfDNhsr9pEmLfd103xibyu
WKDCXlx6jOnC3ER2hkNE7DgfE0gkQEwnqE+4jTrMdbJT7+kljSNyeKpbfLw2PA04IfUnzgKY8lmQ
AlvkVb7V1ie0WsxTIWk+EvyVXeCoyoGCIWCXtinjrRaPWboOXaNBXQS75A9/amZMG3RqBnh0ms+n
3SLhkfdq0ZzANYXP/NLvTRIF+9bs063aVPqdX+tLYK6L+x7BcgtQB/EZaWtrjvPpgxjuWG82p6RE
qXudc6bBkFgIzDSDah46J3X3ho6z34qa07fb832nuZ3fDVO1h7cWf2NfZs3XWS8klPM2OVGdDt86
oaZ3bl81zrrMggy6cCmHHTbCaGLVadg99ppX/QhrxKuUCu2v+0ZqDby5Vsn/dCi9P8f4Ve0aZFzu
kDAOVkbxOcx3qqJ7dzG8vn3UAPVeyCAu4y0z4MECeJwQT9A7XzIxqG2Fo0pyssQQf6/hZj3WSLnp
KxOZjK2SaMlGa2gswAkOV+Vo6Pe3P+GVkwLzhZ4KJQmA5HPWh1f7Mg/UPD0VrhF+LlFV+xQqWKhi
VoiGUVA4CzWluZs7aEPks4HNsmDIDOvzJWsSkWBWr2UnmujVo9QdcYcdRovS5Ti2uMWZ+bPnBeFr
qTtps/LbQVXWGbJNXwS01U8Jwksvw1j1DTpxJnTj0SmPlOrHDdh7b5NYdr0BsKh8oYcpmlUuk0as
e2v07ypDT18MGGJrZxjRI00N7rcoLc1HIUJeUrc/qz6lubOdObX/eP7CRqZHNjuKveIh21ro6ckD
h4xfDRazWAjYVZ6takt2P8BKeejuCwR16NMZwRYTbVHcTxx+Y4dti1uv07aIfsmxUL55Y2hWO4hp
prXqC2oeE1BmiFYJx+wAXAfdKEcP7adCTzJlfXsmc8eT9wVjmaijTHgZOpvnO7Skx1PlWIKT9kRV
tTX1GJHGArGTtU7R+G5wvHzYQB63PtHLiKf7RXPuka/1XwMswb/Izux+GirNsw0O1Qmip+lo73RV
SdaouPx3+8fOTtMksGyCTsaUC04bkJfZEwAIOODS0vQPgCbKHY17bUO1IEcB1YCiJUtn06K4tUeZ
BDHYto62t4efHab34al1QEPGigTm8+xTxX4iAf17KHYaItvnGVY4QkupeLhuSK4eflCkgCopTW3O
LfJBFPbIEc+Xphh9p8qUMTkMyAzZYLg63f6K+bKrTsLJjvydopQM6zCJF6nPs+T0feiJu8U1Sx+S
B9d86EH4eR0kqPqn6idkLdJobQDBeFMQHovXmdn+F6jhsPCB59iQ92F59vC4A6mogQw/Hzb1XZvG
60APX1UHY2V0It+7QxZ/DfMuQwMKJuPerhw2m1Xr7ieRtvDkCloOv+0Kte3by33113AwgIaALrbV
eb3a0jGWmjDih1oqIVYofepv2yYxXk0FIfAV3oP6pLHljUf6szExvStkvMZdeoyfKXXXC7F1dhW/
fxwa5FSIKLySisy2n110Taumanqo0+5vZMt2O2YVKly5b1A1osW0cnS0OdVQRy7r9qeYwtk/4W4a
GkL6xJ2kAjdlsefrkuDvp1aI1h2UkNKuHWr5sCI6/DK5Xd5uD/UuRT8fiyYBChnUloF2z6aJLFXW
tI3I8R0I03vDSKDdZ4mMvsCQy/NX2Vf590B1lHAHYRV067qoteCbUlMAfjApSOgbIIC5tQKgXP7t
7NZ5a4xQaDsVlYvh5faPvfZdSH4pvJMfccdOAeufN3NSjnUbCVkcukEbXmUZHOOhap4M3/YX4vTV
kUh5SSFc3m7zlBfF49JVsqA4BIqq70Y7cBDE5RG3TYugE7vb07qy0wg5zIqDDwFojlLyIGj2vqEV
B0zoARQjbtf19zh9BJ86pdJQ0W6N9AU5AhOZkjF1u4WNfmWuGDJQ2Keg7dqXhX01HimkieJQl2n8
3ISp/VmOsvuuqZ1x99GZMpBGfssNBhBiDjBU8qo15ZC1BzJ59I9rnEWVTLHuSSeSJ0WxwyfK+G+N
HiyVmmcvQjCbwEQ5VB4MGJrDcxJbmbWq4yMairSwGz2mDft5NT3ZFz7lRRynvguTj7oZ4XRSkzjf
oLUb2ZGuVs1hdBJt29eKjv57Ne5VZVDWdVXJuz4oT7e/6cUtPbF+6YC50OEwcpt3SGwe1U5hW8Wh
0gGGr906Kbc5yqyvao/TI7JmufM5LyoLFWk/QDZMVEn95/ZPuDJt4GcwuXglTpZos3tEIrMZ6nB8
7mm9OEhkdwWW9vo4PsRuh4FLTilqlTRZu7CbLhfVppDkwEbRyIMviAlqJmKrQwvskONuH660VhFf
jBqR+duzu7yY2DskbNSZKThPxKLzVVWiAmgUxt6H0MO05q2DmoDMF+CV/FiNntavhiiOUOn2Ik25
F66e1bsO9bJg5bpJltd3RYOb79fbP+py1SeLqQmNDhzZQ23g/DdVYBdbvVPaQ9JQwaNWWWItbor+
niiTGSvf68VfP/a7/+PsTHfcNrZ2fUUEOA9/qaEHdbvtdtuS/YdwEofzPBav/nuqN86BRQkiOsBG
sOMEKVWxalWttd5hh5NN9WB0mI/c/gGXi88PkNAWSQ/1nGWOrvRo8vZWNj5qamj8YwjF6H0lM+cP
nyhKwQDxZOlIgr3lI/HPkG+PjWgrZ3gcEL/8kRnZd4o57g6gZfUEe268l+Kuqy8RuWHPLkU6rgDL
eYOAbaECsfjicdUhB2vr06Ng137G3q+qNnwMtfe1WmpSgrMc32KnM5Al7CabB6IW1PsCMzKxRYyD
0ubEdo0/WbESASAkXyHTyCZrY1hjwtMubVtnm2vQLDdooqLNCJM7wJ8AR2+TZ1eLP6jjNBDl0gSw
1JR32qHT1CLAgnNyh9yP5iB7gQ0bVV9TF8ge/QABWNsZuv4t9OyC/xQqZNVXRIUb9FQpcZpvpl0q
/QsHyr0vYpFqPzWcH7zf86C1JHWKAW+oj4fRfpJEM82nutXY/qBRiyebjCDDosbZscmUsjuixVF9
D6reqx5rqzR+wVRpIWnmRS10n/igFVu0AmxrU9VYFdLX7bO7aqq64sibU/ldoGLt3UuvTeQyWZbS
hwmJvOKQT/9G5eQ9mQUWaj57r3PRWHdm724AQeRuQksbnrwp1hsfh5Lmm5mI9C0dqOLjYR54WBIM
LZDqAJnK6a7E2vdNgcXFemGvYPozgvkYxeA1FR1nfQp0EGdmMv1OkziqKUFT+kDbElOABxOfqV9Z
a41o/DeOoTwj7T18TVCMrX/Q5x0+B9iqB1syyEr3B2cO55cKNkDtG3rjjJ91KCGKT4Un/hogTZdu
QjvI0p1ZV7X7oNUd/pZ1kuOC18ZjhFmLFefNvywS0sM1Xa1i0ycuhT3MF9yfQZb15crrZpmFch0S
NSQanfcGrEFrUSeZkei1eVs2j64xqt8jF0t7Pw5QSfWTHASZjoS92ChJbnbPIEgmPdigsCM3WNWr
L5nlhViXBF0/YVBKFXafd8z+IYlmVHh8mxQGQWnPqOa1QCzfvYtjKX8thGFaYuAoF9dr6sYhFYy4
fXQQFNva2M8Ofq4nJSL6fQ+C1Zlekekrccpq8k8ttplwknTtsUsb9yf4v3kNAnfxcmIZPZerngsI
Aoy3uPcGxHDyTrcblOlxgk8CExlKoYzoVoWaWLnslrV8+c0gnnHRSQs6cAeLpAAGccLrumgfOd58
KO6faUTxEfQkHfbhc64hO9+4JMlOVuav0VRH+yADDLWyd67MGUkIwBgEfnKUZarqkSj2Q9BiK9gK
+w4HiOE5b9p4lxmltjLURQGA5gUjOfRNeIdDnTiP/TpIaJ4co/mYN3r9JUsLPA+GUBAZsjKqtc1Q
RdXp9q128ZKBikJewSIDbqcesLxuqsLpxlqvH00tsr6USV4+AAdXnvUyn38rSoh0PqDctX0tc6yz
fW2b0uNPomQlxn2JSkuGQi+8TpgHHHko7SICb/+EUjSghWvD8MMTvg33Vmy1zYbHrfhrTNCX2Yq5
U2LpbaKu3LkX624jTOaAuQf2R1KwJMbPWdfyqnKsQ0uX5mEmYdl3malsNb1XNvo0rKHu5bFdTJ9i
P4VvakzU9pbVvXmwASk0kXloBsvacR+MfyeZ3mj7GVfHkg5Dm3wJI1Snnos8RcDpg58cbCOrziGR
r0n4R+e7zBRtNGm46hwCi0PcI6SG2EAzHhrLQnwdid38s+mVirq/PeyVRXalBiS6OST5CICcD2vV
k+EOvasfcMbwNrnmxs33jIfi31kUFur3xEbP8PaIF09GKW8BMA9eg2xJLuGcIsJQV/EC7eDEQv/u
Vlax12ZNv0NlxPgbG0sPAx9sfxB2NvU7k9JetQLDvvKd4V7RdIa5Sfxecn/CsQU3pRvaoYF6cMqn
3viqNPAccOdT7tN8Uh8yO6yfK1WymW/P/SJqASDj+6I9Ck2GGtviXOt9l/OHnnZIRSdaH4vU+U1v
PITAQxRdV/qPl6Ga0YAzoXjAeABNF89HGpJjCTddO3BYpTSvgqgDXHTdj3jjbgvi2j1EsOJ3jS7+
V+w19fFh0qfkw8t9/isWczYHkPRIeGiHugnCo1XahMzKmQ08aoJp/oEssbmp8jBsYKQVYblyX11b
ceQeQL0jXQd6eLEGIkd6v5hY8akP6CAh74/ljA5ykDaGE6983sudhTQmUEHg/TIJXqKww9zOVbu2
9UOkjqlx6FUXB5MyDx+wO7RjDCbM7u9ASef4OQvKvlj53pdHmRqdpQPR4WPTkpUH748cxUgiUeJD
ah+UOcAVKkQqXWxFH4sXp3LiLY0La0UO4OqIErcCs0CSKxbBw7XG3iuplR6MIq92GQbora+qhfal
8hp7Nyi6/vGvSX5PiYkbWcqQy3vzjymaPaIK6Ms6h1qD/2nMo5HvctDLKoZJXb0y2JWvCaEcLgNP
PIo2S7VzW1Et3O4d/ZDCanyZjNT+igr9/KgPc+2najEiR2il8basAmcl9bvYtbK5BK6Xdw0ehRcF
nHFA6L7JZ7TKytBs92o6qbyM07kq4WmiYLiyby++I5VudiwBAXFdkBqL4quKBxVPG7VmpmklbZTi
B4SB0kMMVPwhQ/3ooysLrpEwSJMXxjjN/MV4dpOgd4cN2cGyEmVf1ZzMyou7TUQvc6eVqXZMlSj+
pmWD8eWDAZiReUkYMCWkZ7O52EDeoFiDpYvm0CWd/kW1Z+MlBaa4SbC5qPzbY1084hgLdJFF5AVp
BEb7fLNGOZHdi83m0Jv4Jllhlz423OY46gyAFjRyQV9P6rUq7pVvCc6e/UPBGJyRsRg1jKHgFOGk
H9q8s8JNO8bKW1Nb3tcBe4Udwk79yua5vGZA06D3Qq+EUAAHfhFi5yh2bQXAzkEJzOwVT4ig+dtW
E0djy9oFZT7fjs3ke2BJtZ8c3NEDAkFB5FGXistVxcPLo2OQAiFPQpZC6335a/Cc4mhFrjg0euns
1Vw6oYbib55ta/H2siAHoZmGDLVk4q4Eo59/4LLL+6hxtPkQUkPIH/TZJjkf1KC+08eCyi7K5+64
nQykIWoka5o3deY5g4lMaQoB9Cipkm+3t9xFyOIXoQ4CS1VqX8JpPP9FlZmBw8ay61BNXYjGkK21
2SaISZEOOIQhIYhOtxtvwqiIu7uCzNt9u/0DLvc8gZKoRdsS1MwFZlvkrghplk0HE4cOwPJAYjZ0
MTL7fq5j3dzHuEyPP6GGGavFhEVWzqUHQY4GO5nae/fOOJ87AauzyBfClx5J2vmQOXwC55D2LUB9
X8GtEXmYfCzD9NfUF2m/C8O5TJDwy1Lvq5Ygf+5tK8vqMLRgao62EtGXm4VPIvUppDwluAx0MRe3
8ySHQEV2fAk74Znt01QoJI7gvLrWuXdLBZVF1cgjk9L8FNrabg4o8Gb+XDt1+aB0UQdujpgxrx3f
xZZhtdgyPJCIGDwaLpCYwVx4aH55mHRSyBP+SAm7vY+AczTbxkaBcBCWeLY0PF331SD0/INJpxyf
4uZ7Fs9z/EJ6raWbqrEu+lPtGtVdzmewuQzAGf89FE54p1fDlO09kaVp7mfaWFQPSHepAgHnYNog
fBNkK/FMnpE/0sD3H0R2gjwA16HOsT7fR0WWKkGkJMZThhndfQfRRfgRPmNr14P84OfjQE2iU4Ih
AFHk4tLNOk/YbQYWx8kUnA1xxJtSH+kHx9lkBR7WuyEvSntTxHOX+6BbwGHVUwtO8vaJXcRLpsvP
kL0LKg5XzNB7Gtm1USruU2phd+XnCj/ab2rEECAGw6xcGe5yuzEcvQvgl7QYoYmer66XWTBRJ9t9
6k192rup0MoHUwkwjS2jdFNn8bR1FM3eqi3iSytf9trY0G7pb1LMQY1NXp1/vB7jvs6racjcJ4VM
HzkiSlf0oYJRfwDyHCr3CXmf50exKL7C6kTD6fZKL2KjXGlwBSiu00bgUbdsG8MFSwZBQvqktEjO
mXBMtkQsaz8ruBY0Qij3bRSvPQeuzBkSDRLo9Dm5GpZKCRoB30rVznsiHU/qbWYkuHHSSBJb24yT
Q9iOmCGB//5iNKOmrxzuazMm28WpBiQllcmLt8iAthbFpieOabVzBi+7F0lgPNuqdmyLaNhRQXf3
t1f5nYF0dq6gVep0PnlESLnOJTcVV6BwmmchntU0NJKtSMzW/QsoofZWWibC3KE1eFKEbxjst0JN
RXiamooOJX2Y+HPuZtZX/Fqz7BXkmjltMisUluOLySnCY2f3QVP5szpr/cZTK3GHYcq8xlxcnkjZ
mSYiSPGbd3qfDFB/bNNmcJXS7TTjCWO9cie8REs2htd4z70aC2XlPC4/EYUYWi2kNxCgWKxlU1HV
81kvKIkdQtwfd1qbYM+uleOjnQwzdsqJ9toP1loZ5CL0MTFeTEA9TNx0gLWcz3CK5qwyFbBtvZNo
oa9XWuu80bvVenXjJAjjvHU56DKaUsFEsysbI2TtNq1kYa1gipfHg0lLGrPsq7JjOKDnv6T0JpwR
qfM/C2wIce32lHneVqU2DvZeUcR4V9XO2N6LAo+zn6gNexja3d6v743xP/erJJ4hgM2rjUxBEkDO
fwICJwW20LX65KEtGm75yFWI5CpgZz/pa0fZBuGcHhKhquEDdVvtWzNC96Pba7Rw1sYSdzhjgwz/
mHxqAkJATf+rdOYN8mteEKDTH0/9fRHUevGCsZs9bRjQbt+qMIrsXaYZePBSP4qML3kwztbdNA3T
yaq0fnpwgl5VN0nb9MNdaOXlsAvNyIg2na6GLy1P/GgPcrrjDzIPbQzXmEGao7U26GpNgy53t5gI
Fp1P/qCYuNCilsjPaae3ioyzq3waimm6VcDjY9w5ADhud+Y4ZtoXQNTTQxN64fSiGa2O7CmUZXM7
4uXo/EjGeX5TI5BqvhblMHRuf4+LAwEnjzj9nkJRjXUWlwRuoU6EVGv0hDi2qu0tfahfwtpQPrXY
KG6tPK/Lex6Ta1XRRdrG6SNWyS1oQiODyS836h+H3pjDMW+tyntyjXrelEraPrSFhNUXYrK/pBgm
frCDwog8+KhcyAAs5U8WW7/wUBZB2cp76gvL3QboS3/pO2vc8uLEnPj2ol68fhkMDW9scpgcApLL
MJNOtMfapoqewbnN2n1qxaDXAG2rhj/T2hTU5NTS3daJ6KQ7poPLttMJNd3GVhQd5CnOVk7+5YLz
i0A60UaWa7CkALWBS/sb8thz4TbWXwJr+2+k6LTaW+nwpXXOWnvhIqzLJSDswdWmaQj18/wL89qb
YoiE4XNpGd1BZ9g9Lc340R4na+XevRgKiTbIZPARpdgu2cr5UH00BORZtv7UgGH81Ovx9EmpmxgH
VSgvt7/sMpSjXkYpjr4BaTDNuOVreRBN2ANosg+ZF9fKrmtrbzd0gWX7wuZ4+0rVeQ9I76KibEbT
D68Qzufbv0Cu21n85EklFYWpuHJ07CU/YhqbvqqbrH9WI8cutxlC+9lTWItc/Lo90Lua43IkFNs8
dPdkTdBafME6hPmXYlNPOgS6fdPOhvM0jTh8bKs8MD6LEvEavxZaFZHEIf+xCUc9V/bcu9TAfejZ
tvKm9SC+nzFT0sgtsn7Ex9EsMQh3E4sePWaytve9I1/HUwtAy/cg9IzBWXmIXmx9VgwFVxTdKPqB
bF7MQ2uantIszE2qI91j3zraCzpH2mOAAOq/faOsYXSujMflJskrRBqaqIvtqA2t1mg4pjz3w1xu
MjPIf3FT6cJPjfxzXpX2Sgi/2P5UoqE9SEgSvHEevufbv1USa+A52j27MyKYbWwH3DV2Ov8iFe3f
bm+Ki+tCjsV1AaKPs03n9HwscDBegtxY96zWjf6sJZOy99wkOGhhre/b3pr+1aNJrHzAi0FpR0ND
AOpD2GbMRRI1OqE74sCMyqQzS9YXeoG2PqZ3Wl+BrwPi42yGtEx/3p7qxUGTo/JqQx2F0hLN6fOp
BqLU8fvu1OdKm0EUKlYsfoAyjB5uD3Px9UBO8SZit0gTIwL0+TAVPTITbwzt2WlcHGz1wswPvF/t
L/roaLvbY13sTMaSG5LTzKyo4Z2PBfVuUmOMiZ+n2CweOQP6Hj+Y+dGKUWrCE6iovt8e8NrkZM0Q
qxBQZCRm5wNWakwdLBnwxUaCS/XZvSjLzwCtHpBfGdf2yTs++CxikdJzE3DFs0AgIhcnHZItJEBh
pZ/mIDTdbdJQHt5OXtLT7tXg+851bXioRVvN97Ky0xMAIFSNQwQrLL/0MApBNdjDoCSculcDpFK1
yW0oVSr089GnzuYoPzEicFqoMFhA/d1OOVtRNE42/OThFuTFPusr/JmHrM+/j+novjaTwRtRzQV4
f6y44+oIKFbBVeL2Or9rTZ3PXLckhl/yRljt5cM+QG0DPEOoPduprbYeOUTjznhUka6JXWhEbnyw
sCJ6odYW4o0ZhubnxKiwoE9M3v50SNu8f4SIXekPaTy5lJoSy5n8PE9baOhog3mYYeh6+r0c0Ysr
dg1d9PEpz9CqaDcCqeEGNnWsl/1r2bJ8P3gJa/E2aLtJWYl2i2DwTuXh+cKLgkNDxNPPt9SAdhgK
pU11tDNNOYkyHz4hm4r7O0CkXRS06X1lBfnK+i6L/v8blRhARRPWFw3P81EnPUUJMLLKIy2b7GHi
gXw/4Fx9kDoBT6pRzN9TCqH4kKnW4xRm+SYWGGrf/shXZi4vFegqoI7InBaxt5tytVShQB4bEHU+
spToI45u9sPoq+mTYYhuy3UUrPQ85UP8j40lJ06yzP8o21HfXgImNDMjqa2N9jiUdrMb6WFDgSrF
QxTp3yLRzw8WBpl+kYthJejL0HA+MANCh4QLBVmGeZ+vuIcndq+15XhkcceHrjXCB6KXspsq9Vde
ue1KGL6cp6zOyS6KTiPFW/ZRwL4TlYppOHoj8FbHhulSC3falk5kbEMjS760GB5/Gb1+rUy3TBZY
Yt4mDM7xpUJAWfJ8phABtGyKO3GsAm947HEQpyZoejTpMu2bGqjpvsrSHOZNzTMzUVyxbSFJ3U+K
vpa3LML1/34JjySkIKjGUPU//yXRNNd5OXbTMZiE/rvjwXFvGU1ybOvaWvm8y9fl+1hSlYCkE5lR
nhLnY6VDrNiZ1YqjN0weOXk8z3AdB1QRN+nsuJGfVaAcaZoVsefHVjX/1Q8aphLdQIPjISq96Buv
LC/f9EFSvxgVuovbuJoM5THNx/ynZaGp6Ce6Vpg+n7QLN2MfWN9un8hr64VqDx16WdgGFH8+B9cV
NQUBazqypnT2RAXmBFtWUd2hitWsvEcuD4QjRfBJPGTjh8Lu+WDRUJdzB03z6DhxgNhLE6S7OZ/x
sBycDqucWnfHNQKHPGTnh5A0hwuFJ8o7CmFxCK1wyMCE9toxx01woxvKsCVVDIWvCtU9RE2k3RU1
mpldqs8hdZF0Wsl2rkwaoAUVbLnCiNUtbvQM2TobdVv9OJJc7BLdLp/yXKj+WKn2v3FcDq+3v+hl
jKW9SZ6A6gsf9IKBpAdNPUdohxyVzg12tpPmm5ZBd7bWeHslrMKtGyH3fnvQq5N8RwcA/LNpGJx/
WVIFhJKBQBwryKl3QaFlD3mfd5+suat2Bdtp5exdblsAELJlyc7FTODiIuk8JZsh7B5D+kwnWEdd
6xthr30R02BpH8uYOedsWNkildtW4hsXk5tnoynS1jg6RaNFsDI8SmEjUgONT9ynTl52pJGhOSb1
DmsD53MeK86HPWI8qhG8jpBUBCfAKTr/EfQqK1SDDPsI7kOLfRMV9zsBHHNjhaUq/L7NkXCwViUc
Li4VhnXhVFGel4IgyxQiV5A4teCIHIsZnoFNXkwHFJPEbZIo1tFB/OrgtLq4c/FdvP/gnvLkqJTW
QTnyHF7mTJxoRYmM2TqiRp38xNwuefRE4HwxK73YjTF2RP9hPNA76PNRYadecL7CrphcwSVuHc3E
LAjbDu0f8B5J/MkdyuiuwU51ZYYXR5UZ8ijhQU79EGTj4jmEnA70D87qcVKU8VtRlfBR8QrYK1pD
4ycqhm8NMLQ1KvmVUVE5kDxIXEmovsiz/EfhMs3nMQMGrBxF7HzzojDYlJrWb3OZ4Euzod+52rVr
UOWLA0sIJm+ja43rBPFY/vM/BqVMn2FbqCtH+BD5r6qzuQeNuvo2DI7z7fZ3vNyycihqpLJkRyBc
xCI3VU2yplE5BnasHqoxqu6MKTJPjYGD1GiaJDfdQBKH1N8arv/q0LSGQbpJ1Z4lSb8cql6b4ig8
GWgPitcsbs1Xz8rxks0g4dQIyijWXvNyKC/FCPNnJVBdRGFZBX/HjRKs5G1zvsiiTiSvtolOZlKV
/7qF6B+nyam/QHpVLR5f7pqvydUBwatCIpQl8KXCpDl5yuhVenSaojCP/EFH/QO2zg/ELAtfUTNr
5cBc2UVSypKRKCDD5li8VrKuMfI5NLyjqOKw5d3EY2Kj9Li/+blJCFpZz2vDYU+CfuQ7qHBZqBxs
bBuF4QS0Po10Z9X0L31VD9R7vRmz+qNXKGaJ1Nqo73E6L1EMWeXi0RnMNDfRH9bu+2kw912HiOjG
QvvE2tptVT/cPilX5seQJEY8xSQOVj/fL1VqVzxg4/BUWT2ceSMalK9NVk4TCKT6n9tjXdkqqFBC
V8CzjlrUkv4R0fA2HOQQTk3qVVuaiOkLSLP0rhNdsgdj/fs/DMc6UjY1STiXvRIFcr8lCNunup8T
lCGTznzUk6bbh5o1K/Dg4MD8lxGlnSzQDOpEi8OHcGLfaEkWnTK9TLtNE+bx8NgmhaNvm7lIUrxe
Urx1bg967QtSp5XpDqvLbXn+BYfIVOaUluNRSTJFfa5x1yw2+H2Jbg/z11q7kq9cHQS3d9QRCgcX
2AQgn22Ue3l0wjyXLiL9EaXYN16v3M3JVFfPKC49pziSrPBKLmepcyq4ljn772Zm57PU8iYme87j
k9voeA2AcbU2ZTNxU2ti7RheHYvYDY6Xst9F6VsvtRTPoTo+hUWkPwBSNvbA0ftnxCvKlRN/fSj4
DCqDIUywiGZN55rCqBqmhZp2uZ1KVd9hq2B/8dSg/XgsYw0J1f9vMHl1/XEBq2PlKrXqRqcqGcfa
L51BdH6o24ly7ybFWkH/cqMwGt1D6Y3A42bJZ28UrfcUg6lV3mCKTR+6CP7kOHljWe6Wn2bEQw4F
4eLto8fhHUZJlJGAnQtenVaHkWzZxicqtvG9lvXeCUQjTKBIKdcc0q98PQoeZFow56nuLC+HyobA
N0Z6fOqZ1jevMoCeBI6UYSgz86PpDncCtWCCJ5FF1vLPP16tiylvxjk6idwwnzCSUp6zbtQ3o2jX
Mrlr0wL945BmSJudpSo2CjYZykFKdJqjKeesta2JOXY/tuGGi8GJVgLY5bUgFbfgXyA4izTdcqMk
7Mtet9Pk1KC/8Nkey29jZCtwPXrtLR77/vX2Brl8oJ0Pt3jjC7uMLLQMolMxziCIQBTmXD7j6P10
W7t+8UI4RG/tWMHlSvlBu9ujr0x2mdEoMa56XhsmJ3uIB+oB+uAHvJ4+K2Mz425g5ivb5tp4hE1u
eE4+xVv5z/8480UQQILk/jt5jTseUi9RvoauM+A2KKxfDaX/terb1QGh7UDIkw2TJQGw7PSy4PqI
T4Pwgq/qpBfPpR1Wm86dswfA1v3HmEpoekEGh5dG3wkFElDk5xP0zN6oByB5J5OCsuG38NDV515E
9bgrer2Y772+Vp3DGE9zsqE/tyaZfG2+aO1IgWbA5ABDz8cfFKcLA/r0J7cyR5qXFe8n4dTHvFDL
f1iNtc7BtcOJwpTEJGsMuyQ8ZpkSG1EbxKesaobXbOypdRigAh/scC7WhGavDoY/FGtMFRvK9/nk
6JMOkK/U6FQqQdu/NN1QP+hlJapPE6DElSL9ZQkZSDMMKGh2XBqUxBZ7FY8DbQTampxy+lIBPWf0
+DbTFFuAkby589E/yX66gHk2ejS2/Gk+xn6va+nTRCK28jC+cn1JWhb0M3DWl4pSRVFkw5BVHByt
tK0XI/QmmmxR4O3HgJ2NYkgfxfeU1oBB3Q4Rl+YorINkSQNt06Xiqfwqf5zZoMtjI+u79JQUepBs
66AT30w7aDZ2m3qmbxL3+asmKC+3cVkdi7EueDt0lvdJzP3w3OnVGlBffuizEio/CfQsB5cXhGww
nP8ko8odGFNBcipyKxebIaEM5psc7Lvbc79ymjAFdWjxkHtTKliME04oJFggDU+6WU0k6CrC8fPc
ZuihCFjUfd06X26PeOU6ICqSeNAVMpFvW7zZ9ZTrHb34/JSFeXAQglYphqwzwg+BPv8T157y2gZa
C5HLdVbMC69MVoIICc6cZdmkP1/U1I6KdJrR4jSG4lS3aic2mh3XWPspBRJa9mpsvvIVkQ6kDC31
r+jxLbr0gzrQIAXQe9KTvB93ZQ2R1EeEw+5WtvCVmSFBRkkAEVQSvmWSPmVaCDqxyk9Vaqqhn4JG
3JpNLGGOVo2bqN2u8f2vBQ8I2JSYwJCABVwS//rEsBpEvvJTEwf6vnHoB4t21n9TXQwfO7OI7ym+
dRs6yaa1kX054Jdzsk80RXy7vaOuRA6XGj/vJ7JqAAOL4zvUejgLvu0panRPoVSaJJsYXT6QA61z
ilUHz0QjVXe3R10uOXBYKIdETnJdFTbr4uSgNd47VEvFsR606mEszeYxiXtiZzUOv53UCz+quC4H
REmCHhsxiofQYsC5GbiLmCl9NcM9TEnYPZTj3Ew+/Zb+SZu8+IMvezkgmbzsn8g8cKngATAtzPH7
0Y8GYtvFfYQIw29khJR226bzWmdPfqQ/A54cjL4erz8K0GBd5XL/EYMzKoMNBnfqMZjTLNlSSM3b
V8Vzwmhr1EU2r0Sha19PujLJNI+O8fLJHRQlTypXm49R1rraHqPEPHtCIMP47vSeuw1TY+q2tzeM
/D7LGXLXUvRBQourffH96iHSvKnA+QRC3+xHNm2NRrWKwziQIm7KmRQeHb78B2Wb+a6PPfStb/+A
5TmRS4yIAeVn+XDifXG+xLVVVdVQJdoR9oeV+3qvG6+5RTNOCT3zr0Hpk8+D6WVfb4+6jIH/G5W8
FDqJbKYsTmc499Ywd0I7qnWtFX5VkGv5OKeYK8t75YuaaAbILJT3zAUjSeQwGOIqVo+zM5rtndW1
zbDtkU+P7+JEV98GfbQ/6jDB3GTzQmpgUrZAF+N8RZUuxy3aK/VjrmO0sMcGkTa8j8lPnDz2ARU+
n7Jcqfy4vaIXsBKGZT1BHOCmzZoai7qCMSNebvSjcUzaufwcqWa+VRF4KpCVrUf+bwRC3IS1Nwgz
2jXTCM9Pb+yV1+OVA0tz/L3cL6k6y92UGK3Wp3VvUhd2smbTunbwoEY0tHwrs9e418tHg5wx8GuX
RiA4Wlx8zhca/6KpxqjWOKaBmL1HVVPqbQV9t/PSBu0+y6N20xpO+VR7zlqR8coGJkBwYoB3gM5e
CgfFVe5VNKrN4yCMPt+CwE/MndeFa0pmVzYwdzc0w3e1eFwIzudYZHpN9mKYgIWsxsPhIInu8KQN
zNMo5uQH/bHau7+9k64uq6S20bom0i/x9E2q0AuPA6Y2jqG4a8MKFGYHrcb0A8NQnrrZy7TtMJnB
KRvnNQjLlYCIppXEJFOJo72wiEcQkAq6DhP3C6KgvypgW83dVOR6ukfXf3yclLEQD+3gja9WF5IM
JBbCOx+/xVEMJeOg6khIXCZcUGeqAWSodoRNkaQHoUCz8VGDq7yXHLq/9lToLlqJt5f96sSp1aHN
gK4aPK7zLx2H8GWQJtWPVRPp6SclmPJtq2JjuzOyYXQ2YRzP8gFclNbW4l+WPJFIO93+Ede2G42P
//8j9PMfoejImc1apR9rVeteQFTlP3LKIzu7sFp8EXJjZdJXbh+iBO8XKdrAk3FxD9QOOnghtltH
XQGJwa2cDejOCf0t6WgS7kQWin/yybODlXvh2rhcJ7yOqdmD8l88+juRda42pMYxKpv2V4Q4cvAc
5aqi7GNwmPk+EIn7U5ccro+vL5c8ubwB8o8X4mJ9xxaoemUaR0rM7Q6qrLcPQDdmvm7P8W62pjX7
oWsTddjFMqN/NyQ4HxDJdDp0TWse3VJrn1JvHJ5Lp0xgrdSpi0FyUUSA7Slbrfm+XR0YFQcAhlJN
dfl0S3EgLpymNI7KWGr7GOdJfxzT5tlTR1jBVRyU+IgKPcr+w5cFpIAQFLULxEcWxyg3p0Ezw8Y4
2qXRfppEP70O+UC/R69rlEBoyk4Ix6LNu0bnuHb1AYORGSTRC0Dp+UprdVTGY6wCTjGAdG5xt3O7
O3Uy2xGYclON/2WeUjkCrB8Zjro4OVaXhSNoH/No91F2TCtl/gxz0w38Qp8rzmoTGbsyog11d3sH
X50mgZkSMZ3tC5GIWU+jEpwmt4MbwXrVxEz/KY69ArmGjDLO5vZw17YRqgg8o7jJwW/KqPlnBlCY
YrKa3DyqsflJUVy8rYEL71nidp8Z8/xSGor4cXvMa1Mki6XwhGQdz/LFmFqoNEE/8JLy1Kn5Zij1
rO7Bp2V7CnHtGov/+mDAkzwyRskSOJ8gmoC47g4O26ZWnN+4RunZZh4HkKKmULtpf3tq8qcv0g2Z
3wANo/QA/m9xOsIAk3DNbu0jxNXgoFd9mW/LqXyum+akVEl2pxEV3Uekf3U/D4JqZfgrX5NIBLKe
G44y+FLpGPwQBkZOaR9bMU32nTIEdogOojkem2Kam3uUPiCumXks1uzZr0ycPYvbMUA8BJeWTaIg
GR0b/jojW+YopX+NbZDoced3VfAvjww78cNQp8I1TiWeFFMZm+rHT6zUo6WKCQCSbGSxrRK07ksz
V51jCf/zbsg1XAqVid5G5FkzcrGEij1t1DVRhitXOp0qKTzJy4LezmJYzaXRh7qnc6xHQ413tWWk
g6/V3r9KEva6X9mjsfKVr621RG/JwI8vwZJDJ4xZ5TPHzrFXxrDvN9mURH9VfZJHW3XoA2VvFKJV
7jxzLnFabhz9reFP1kQirs2bSrYECkpg4vIimHRdqAK5pGPS5I0/d6PtK/UUNb6VBK/4IUdrdORr
m/vPARdvJ2xyOiUTgX1Ue6VMdh2Ykdd48tThPgBtsnWRNC18LQmVenf7UF8JISTwNApBGYKu9RYF
xUZvpykrar5wEVUVVtktunU9UIeNGXb9CvlTvlAWEQTwLC1l8J6SILKIV4Y+oVdtBtYxTBsz8LGX
jk2/cIdppS5xbVIkWADHEMQEPrKIVIgfI/sCk/uI02c9I7yA9uGXaKpwAYonQzTHj6+hxG6gqCUF
/Je7xVQzODezYR1LgRLtYxy5TrsJKpvGZ1IX7ore3JUUS5ZaIENwrQGgWiyiY4aJSqi3jnYBV4jr
E1STPnbq1yLPnW+W16svuWiKV3QFp5UodHVo0PbQtij4XIjG2EVGfWC0zePEnQuS3VDbBzM1i+RB
B3DUPOpIbEEpj0T8j8Lff1Ch4d0qEZg7Iq38BX9peYj+uM/xmBjatOucoxEhSx0NQ/JTHWpzI2qn
WcF7X55HwFSYb7B9uG54Ep4PpWPCMZqxph8DNWzGjVK21T+o0dhin2WG1e9cNYYr/X+knddu3Egb
pq+IAHM4ZScFSy3ZGqvtE8Iee8hizunq9yntwbrZjSb8LwbwHNhANSt+4Q1qldONvb2ZLq8endoP
MwwRj8d2ubyuMnbtQCLxnud2uEUULsy2iIuZ+hdpD3E3W23U/3d7yMvjwpDoEXEqpWLJsnSpGVkV
DlYPRrfKuk+hYopsU5HDblRFRGvd5cs7AAQ27utIvoIquQiQVG+GFp8K+13vC/Gv5kxasw9Tr1oT
WLo2j8hcoH4i8WoEuucrOOqtZofIuL9b7lzn+yRxxLyNJ0exDrZRONvEDsY1EZQruwa4C8VQIJxS
E1qenz82qNs5dmMltfdOx9Wo9k1V0JSKq9iWSJ0meCzd3v0N77daK1VevppkwZRbSIelfcxS5YpJ
nOjpghkNisLyNmiZh3tBd1Ps3SY0fmSNO2+nQZvFRlGjztyivpqs1SCuTPifv2HZmqr0BkHsMBSn
3FKTY9i0It4lJRaqW7dDw9wk2A/++iqUyT/Ydll4x3tiscbu4LZdj/rYiSdnjh6xAeqNTSW8xPBt
fMnR4ovL2o+nrP0axG23cu1f3oZydKQ2TOQcKEDICfljtcVE5lxQ4TjpgaW9TRQCgg3hhP1WtyaY
mzGPXwhRC2T4M2PlIr5yYjmtREgU/0ml7MX1ZFSNnaamrbyPVGMeTQW+dZY4ypcWPNDh9uVwbVml
KRYRAnz/C9GYFOLlnI9JeEKdpfbRPQlfvDiYtt2cftFHz3q7PdyVI2TLhoKU5YBDu7SVBgej4jOV
KO9pHuHUiuLPOO0yJl/sTDzQx9CvJ7BooTPaK73cKxeTZK0zLGKK5MaLEKzpQlQa7SA6UWef7H3S
D6FzaB1h/Q8TSvEXiUqyYMor8nf8sW16o4yLKrLEScPx9sAjM6JKCVUrdee+OQhLocR+e06vLSFP
Cr0wuqtS8OZ8xDrrhRePhji1kBaHvQAgkB+8qbaiO1gETn2foQ78envMa+tIb4gAnn4uacvicGRJ
gCK9CVJYb5FrGGZ13GQKhhdW0XqvdmfVu8bM1vyFrx0Lar9Ux5hd+vKLQZUZeoleueEpggU7+jG3
4b0ujOy1qaEs3v7Aq2Nh6U6yD8COOvv5pMbU5xRQRaDm06F6URO13ARoyXjbohvUfGXPXNubhF2s
HpwPUPOL+lDuoJfoICl0SvQ2+6FqSREe2lRU+fbvPwqUCDE6swf7YPGANdFcN0aSee+pcPo9DmBO
sDHaNjTurWlunLe/H42tQasAM1vC5sW+NCxkEzRF9SgHDSpinY104zVbNRe7JjaiX7dHuzaHJLM0
2Pk0ACHy7/84d2NQOlFKpPFu0d5/RpcJCBCgqDrZ3R7n2rPAQ/wBuOLaXMpuSPqWm3Rp8E7Xw8ru
vNARTzRK3KdZA8aKBJqb9yChkBr8EZLh1SvDXwsFqI6QtlK1ReZ9Mamq2rsQYyrlPZk9N/MVA+s6
CPbFY9H0ENNHr9ozxeKA3UnS7LK8yf+5/f3XTr4U22OfSt2Ri5pBGCVlEHODR10ZPAXw2p4ScpZP
uTWnNB9sukJ1ZqycxisdTMwggEkiKgHVA2mh89U1cw3n1UB471o41clTUdSB32DkaRwwcjHxD8yD
LHR95NV0/ZF+WfYcWJhEn3JkIH7fngBNnsbzNJcSGahi8gfSQcqA578lpOzal14RvGcp9il+zXTf
QZovAwQZtPZB7b3wEGpJi8XqZB0UMMHZhrRU2wV0zaZN6lTJtrLyNd7NtWcAsyZOGy5vYLMWl0jY
6NZMDzCAUlVk5nZs0mq4LxNVQPGewu5OwRD2/vZUXB2SI451NDuBluD5TKDP24V6YTrvYzsjrKYY
VfvEzxvcnWGOBqFZlFlfbw/5wUFZzD6wnQ/oHfBVcqnzMUtEMvJs6Gxcz0tXe49UD+Nidoai7Sky
140Px0I3/CJWsnoTRX2IEqihfkvmMXgNPBWF3qSI8nuvCsb8ZCgdhi63f+GVC4KfJYlt5PDEAItX
SjiFFxhWGNDHKePK96as8zYTefR72+tKPPilbmU7y0hd68UqG2Mti7+yKFJ8ixIMIgMEhIt9MM5T
4jb4mZ+msbGeKL93W7t2840ZkzpotjWtwSEXHwz5k2q/jFXZAGjdLm8ERHMaEAwoKU5JVH0xY7tS
/URRtbvKA/G6Tyty7LvAkULJcETseX97vuWN98eGkMPTbkdiF1lHxGaWAGq8qdyQmC54QgiqwIpO
74Jh00tnDxrGGK7cHu3yY7nyZMddIhFlL/R8+1WaI714Cv2pLES+mbo02jlmlO09JRZ3lpsU9x63
whbWVL2SDS3vQD70ozhC6GMwNGo+50Pb3dSEXTTrT3Ybxo/1WAnqMpG9aWPPcHyQHNm2LFv9qa1U
486e3NbHfaJZq9Isthe/Qtal+A/wDHym5e2XR2psdnFvfgow2Dg2HZIVgSDeC5Ji2uiYhq0xuxcP
DjxRqrQSayqBUDochPPP7j2S62JqeWWzZP5d1fG3Qbr2JiP5WJa25iaeY/fu9ipf7Cl5gMC5EisB
1EP5/XxM0bpKCIY7fhoKRTyG3Wj/9Dr7u/C8bKVmejGdEsAhPwzyFFO7bChNRmCq9aAmT3NSxBgv
a0FZbY18mGyEbsLuO6TQdu3AXvs6Q/JGiG7lIyb//o9QqSv7pqbdkzylcZvfz2GnYAE0gDHDvi18
+/uZlLwwmOmwG4AFno/VR27TRLGdPI0BslNuqGk/DHAaP41c9Guh2bXvgu6D2C9FGtZucTYLRs9C
U0s4myXqQ7VFI8dVu3sgpPFKNnlt2YjV0azj9pFox/PPMqOeNyDIUi6dUm77Tn0SQxwfrBizlV0c
au2an/PlMeC24cZhTKqH2tI22DBiIs2GRROUab9aIna/uoHbBHjlxS2nv5iRNwBataZ2dXntsEM5
ggD+KX8DvJFT8cdumdSUmqjrsIJeH/3IrcTc9WkDLBk3vXZfTpPz3VY8TWyy2Jy/02sYv+o4Xu9u
76NF3MstwK8Ac0OLjooQQLLzX9GlltVPs2DCO3V8UZl5K6p+JeHYq/e1W9Q+qdNsbDHACTcIpa4J
Pl+sN6A5yvKy6odd+kUfZXZgUbvpMB3NNi36RxRWzXYHmC2uLCRj1TTkxu+twF2JJZZefjK5pjeJ
Gh2jAkj5AFX/MfltKyqzBqVxdBJRubafV0ryxTAqBJI2VV32RU+QFeHX0lIk/KxJn7bHIrCgZdhK
ZmubKXDjXxhNFq3f98XgWT6wS2d4cDIrnT45gdBNn3pJ9/P2ai1jZH73R4IE0xYkCzCpRQVrcEpk
ovuqexY4iG6LaeqwTYj6wif2MtxN0eCb6DRK8Bh5mvJFJIV3iD29bDcDhinqRjWL6K0N2nBlFy2j
RzjbGrVb2jgEaKAC3cVmprzuBYXS98+9mDp8O/M0jTZpq9jHsBRtu+vNtv4HIbOomXx3xPazLW2z
IZiu3XgDyqscXxMLjuZGFboXH7UxVrSVG/Nip8uqI5wWoFZg1CHTnu90UXRmobZx8qxOY+luIkNH
7LKz4ueswUh6W8RDY+69oHOxb3eDujnYCIatIVYubhubGAcLSaQvwOyTVp//CNcqBoQK6vbZzoDk
dFAof1pxpTY718sphhZJv81NZ36/vW0uP53CGUqgNNrAIFy4ObRWV9e9YrfPIK+6/VgF/b09xaPt
t4j4O0LfFFYWb5WpdF9L2+lX7vQro9MigToDRpbgZkngLAJ7GDvV655DT0W2th3Ubm851qAfKKmp
4Q+Y6u0LiWFJa6xPR6mcha7uSmHt4qL5gI6CjpWIBOeiB1eEFOF5AdpnXbGDvatEZBCaO/1yGy3Y
VLpSf7s95VfGk+5WoA9QBALutjgQtUOhl+pXfGxI5UN/nGpTbLw8KV+0LC1+28gCJYfbQ15eDrzQ
dL44g0SQfOUi/pjcuEBNvsuPIWGu609FMIWKT1CpGGi8dQF22rYR1Ry7MjPVXTYqdrcn9K3Lwu/A
dX21dGiZn4ykMwSmqmYVqePKRSF/wllSQbucKgc4QBDE4PrlXvnj3p2KIfL0ahBHvZmy7HlsphD4
VN0FXxNEy9Zg4Zc7D+kiZpmHhf1HufF8NIaPrXGoyqPn5BNO08oQ8Sd9dFhcX6rW/YbAseEj/WA/
TJVQ1wQKPjzoF19La4nMjWMHo23ZlKzjrI5hn0YgpkR8TPrRMDaQzgvxMtpBBfxxNKfuawSgI986
XRKXz1GfmKlfcbl/a+pkCpCys9yvXGh1uOnmwAuxSCMd26dqRgbSTJMFLNgtaZWVY4ytruUU+nhw
E72g3WDlRKEzqAK/UQvDfM7Z508obMavmQdL3e+EyF+hp+reobKGrt46o5jHbVMhY7ALCiPNQjAA
Da6Z0KJpnDeB8iUuhB6/RqHT/gzwv5jfbCMGpRyGHjtnRl+Ce6RK9LdUcYKvmGl5xoM9j1O8c1In
SH+DTWnKx4TCvfFPLlSIX56R1sbWisww2EJb6quHrDXTgc6jTHzAOlTlHga4NT6U8D6dByNr8ufR
aEqxsUZnbu4VnICN+z6Op/rIFgL5OPYzBcOh8FIgPkrYOLBF1TJS9rfP25XdRbqKiiVNdcClF2Gx
iuNllMfiaLXt8DDVxfim4+D3KaCOyekzm+q3klTWhJCpJjK2WbpWCb78BVBmwNmQwvELQOud72+q
5x2nmygGndLuc62k0VsUZe22dlRopE2K9ZpQVPPZFGWwB5q7Bq+6HJ9TDKYClQN2kbfkdKe1MyN+
rgcUBYE97uPCA8PmIZqVbnQ3kZQor55t8xS7XfXUIciUbj16qsnKy/5R8T4/ZyRc3LH8DklLWPZQ
U8ue5sLTxVHk8+z4+JIK9YtbG82nYegb19f0LPvEu+yccuxfHxDpSE/Qe0P388zjb7+ncVnGb1pA
Q+eblSKm/hinjWKtuVdcvgkuyZpUeibqpAG5uI6aCl0WxBmqo4az0sOkxzBbo4ynyVeopykIqqnF
v7f36JIdSGDm0vKkJUFJGwbZckyR4UvkeX1+7JtZG3aKOuRvwm3yelf0ksGbRhbG4n6iNSL+Z448
I9vouTI8DVpcYXqpGGFifbv9mz4e/LPlkmEic0DZWTL0l7Uea84RcRgy7aUu6tR7LoOoa18mknj9
U6jGzbDtm8iz/TQ3veh1skZLeXKScsJSSi16iSeOo/QNwb1i2Khtj9+IXiltsuvrKU++YnoxlIc2
mwbvbSy7KdwViKs/18hAjZ9RPM3GfRkYoboS5HzoNy4+irYBSnG8a/yxfPCNqkvcLjeNF+zR53t1
Cud/3a7IjS+OHoQHo628+F1UFefSiwbhPXgoEKT3Ztu174ZdFek2wsjwk22mpvlep1H1yRkoVxww
pOuUT1qe9Nk/niXE9DlzKHdu6tzJ3tNAF/1KiWZJwpa4LxgYHChKQ7yQS1JEZA957GRpd1Qb1O0g
ixoForFqUYSf+6FxhJ/NihfdZcIasGhPu8pvgeB9mUMzNHYJLQz+9Wi35UrKdnHX8FuQvcaAEaSN
dJ44v+tEFPddnvXjMc8KR7tDHS98nkVVPARQKzZJnmbfqsAQEG2dfnybB1eshC4Xp5cfwNgAsCnL
Xl4yfRAX+uB449HssGT0cWAxf2V2LazNoAFXUNtoDW9+WSKg6yaLZSDygGkgAHT+zUZEt9nEEOmo
Qoz/qQ79wzSH8V76kfgxabnnj26CtJrmBMVLQ6L7ROlkDcZ7mSvLX0HJW5YKaU55i5kfR70yWpKS
I+QrdHW7qjLbrZKP+oMCLSnc9Equjfdqjxx1ge5U/miMbixmv68yY5RSInAOR2U24ifLbntzqwwN
XG/NS6nZD1YDT8yatDWz18uLj19NHRUuLBkzF+AiGNZgfYBymSilNiU2oane/+T9yOZd0enzc9DO
/zr8yAR4bO3slEZB+Cse8lelsJW/hANzokAfo3FE1A0kDiXW82U0hRl2ZSInsDSdfRS7v0z0Md5U
DISfk7Qpvb+tpTPeh5o4hBf4m8uaziwkmat1pyPXeY2ifzO/lI1rHlyhh1+ibrb8efQ4H05XW6fb
d/tFfitB/JLdCgqZqtrHjv4jvqdkX1PG7u3j3PTt1z5IGoG+eKg5u4Ce9YvRpP8JGJpfb496eTTJ
tKjz0jpgdGhk5xOMeefolY3lHF34Ur0P/C7Z9449f8vaJn7qKvHf7fEushjKB0T0kq8n1fiXQNnG
6etmUCLrOM+AQbJKH9+6tu420pP+r6+986EWnzbbSa24RWwd7TzDU8+NavxeVOAg26iKhj0igOKQ
eFm6G40xPqIFsMb4vAyusJ6lTEjdHoAeAcyiZBEWqFfHdPiOIyKKyb2ZlWVzVwf1nPidV9V3KDwD
vbFjN/s3b4fCImbAJ+A+bSvzuadz9NOY+/i1wouq22C8KvZ5Ek1r3ZPLfWdIBB+q6STAONbIHfLH
vlOg/o8EofqxVAaE1NWx26p2PbwhWYJ+ma7M6SGgk1v8bZcBByspsydFo6jHLXsotmeMdUyEfsTx
WN0ErlNumsh0XgsqrXcUGsL72xvvg6R9FmUgOYAiLagyrNllH/L8O71GjGYJd+U4ca9qh4SwwvCD
JLU1v1QBuzxErYqktKva473WDQBv27DxFF5kaCCbHga/somFFfQHbKK1I1nUOHwy5k7BzGoy1d+l
Ltzp4LR5e9dp6hSAGCuqxK/c0SmyTaCr8bbQjdTbgRkarEPXavhv6SLpNepIppv4epZPksfizOG2
0RUrebU6yzygKdAhPKUqwxcKgnX+Hfyq/tU0ZoWbQXKR/F6Uw33U9lPwUAM4O2Vou7yKrumCTwNp
cuHXGIUjXZ0PrfX79qxeHmd0B4BcUR6k8QCA53xSraYpuqLWnGNLvyzaBpkVKLscujldz64L1vhV
H5rJy0UklqEMQhVaeiydjwcuSIEwoFpHrcPVdWMUJtFfQmvCr1VLPTiV08wHbRJd5pP+98XO6Lmu
7wHAKXeRcPT2+1CAVUdsbYbeIHu/2w5gjuYLD7M6JEASjbJekxG33Z6oa7+c4FbCM7Bm42FZzFRW
whkKh6Q9BiEoP6fK9Girz415dKiYWm+h2SkbQOCK/l+WdMkuoX3lvmhVm1e+naO8vROgTA51SbEA
SG1X9ImvAp/ofiheUWyg7+XpF2Y8nNfay5fRoyRz4+6ISAiWv0v19TARnV3h63HkSCA3JorIV3PH
eGiKovRrT/G2+Vh993rU+nlD/rrVSlbK5nJAVUNev7idsF5y82To2uPEy/mqeUH0vQAGi5CzMA/z
1NVf66bv1/jychstthmIJiAEYEIJgpZvsdKmyozCcHFsRkw3tsi9BVundI27cmyC7ejWTXvP9Zjd
ZWGBv9ntrXL5JJNC0BLgcaTg7C4HL8zCEq6V1scMPv2dWsHu2qhuQNxKGfKUh2ry4/aAV14A6LY8
UhYapEBuF1sTGafCzqa4PxbwFPvtGBSjJnXYQ2wFomET9WVIqpAl/9we9sokU/eQtEXcReDYyZ/1
x8PTJtU8u1E3HF0SpfTED8C003Hw/tsOYVM2v2rqLtZTPlt58cUJpnbl7ro6PnwdnQ+kwbEMc7ta
yQnDiu7o4ieRAATBcrkzJuC3k1cHKTvOhuWtTGhyHArFUtc6P9emXUJUWGFamby+599vDPhfplrS
H2M8VipgiLFw96bbB69GjsQfOqMK1e9RESuFjSv7SwaZVBG4jKArLJabRpfXl5PHd8/AsfRBwGqM
MFj5qQeC23QIvLUQ48rlB28ISIHsmfIMLwVUcjsxKnbvcBxdR4wP+Wjk/3HHp8Y2ceykeUTzP/mV
yBbiQUu94N+hdnplW1djH2x0pbfNR2PQE+Wg5LWCU2poJyX1McfOfORVO5Cpphsjet4Le3d7j35E
Bec3gWQ8UQiiEk4Cu6zTDXqsF8WUz8dYE8OrDuHR2JZoi9HLN4Ly0xgm8UsUUp7ezChJRzvFJsDd
zn3f1o9NFImCZihicH6BgwsYO+xNK3/y6AlvULYqvbsSvkLjD05dGo+5VujJqezsZNgU6ej8p86t
9g7NnvMnqEN7B6MYECQd5hC/6NsferkpoMggECJ9IiVmaZFojamjlYajoKJgqPFdzaP0T0j2+ZRB
O91yKvqVcOyy7UkZi8MnbQIkwdVedM9bDfttT637o+ZWSTr7XT7GtILtqul9w+2y7p5r0EzwN3Nn
83vUieGRsxR5OwuF3Xir5xYOp5aojHe0dzvxqtmz/fNv50Q6S3EfUvyTWM/FAVUyVPzHxpyPuhdp
ht9hior/lSceevLjParMmPrdHvHySmBEqeVEpguWY1kJq8fSmwdlmI+tWcf+YKb6Qzgqb4FbckEV
aqf+m3MTHW4Pern0FEqkaguvK6XoJcu6cPvMraF/Hgu9mLZ5nph+MsLscVP1bhid+u32cJch4/lw
i+sHRxo8AYNBPfYT2u/wbNrvCDOfsnjSVx6Yy8hFwmGpu5DYktUvg9PENUctrUv1WGZTs3f6IXD2
1J6s9GfTSCuXRG9QVwDahi5kMSdushFjMnp/yQ0ly6GQgMqS1D7AEnSZYnci85wpCqyjo0317NOr
18EBhuquwW1t5VhdWUsZiXO1A83jypWT/8ebakZuVeRIWBybPp0PQComVB+tFG/eurHvyXkybX97
Oa+NyAPqAAxgA5EEnI8YBbWJZ/KoHbVKgQLqJNHBG80x3YRZF27noVmLVq7sH1maklprQIBAApwP
WIeN1gDX0o95P4/zzsys3n1RU9PDm0fXA3MlT5UX3/kDQBgoeW5S70Wq850Ph72b7vW1px0LwQWT
KQi9HHBOrPWVKvhlNCLRhHQ3CERkhrOApyhROQMaSvTj0BbdRmtMGkGpNewzbKI3ZFXqPfJH8Rav
VerIf72EnBASKml5hNb3Ygn70DDGitLsMUmr5CFCTeneCECedJAzt4gZrcJG5bcs5xQGBsxaghg2
62IJRUVxEcdCHb/l3NyMUTweCq/pPuVpGH3SgtjbeDgWv+Jzoj8hye9tRN1NOwTAVq0arly4UsmH
Kg3gFogu8gr547yQZFe5gZXdkSc5/TLXWvIrJ/q/M7l2Bz/XMnPeaoruKivn9NompjqN1qOsu13U
GbuhnIQUkzvS9TUO3uD2wlfkDWQbgbPyjF0dy4KagZgzddplzkwBykzgaKpHq6j671Ws1F/wOAQQ
3WtWuPKAXR1L4ijIdcGmLQveBSoNkT7yXaWRjb/6IMQ+l5y2N38UnYv5/O2Ne231pFQodnmqJNEt
9pEWm95cU0k9IpDj3aGKj2pcnDd7r1HnbzT74UTWs/jn9qDXPhGECHigjy28LFwVpdl1XT1rR4Fi
/CuGFOpDplcYH9J4oYP6PwwmuxhoF1AwXe7PtnHLKaDRcSySOS4fVXQnd4aroCoslNRamc4rVzmV
GfBxeAuBs7pIPAe3Q/Qo5iq3rdjbJog/qSTanv69qgZl26E+/pf2VPJttIg3uQIIP1jCxdUzR1lk
FkpqHB3FrbYQFYwc5rIbb6XyhK/VhrNnS2sruPUrSwiMjMoVDySthWVDbHLqbuhmk/tHlPo3nu1U
+0EtpbnjkTPNv4VPASzCUpAWEEBZoA7yx/xxxbhkB9482dRXRZ3eD3n/u2xgeLQpFXL2Z2KsuQld
ORUMKGX/ORIEsItT4bh5OQpqWkfbKNXu317Kz91Rg7S6A3s6oPytY1W6bVG0n1eE1a8NTezh4OcL
wJ+ZPf9WkVoxchuxcVQcpXwBvZUlB8eYMvcAaC35ToY0wLDNhv8l7rFRy0GakaIJFffFJNth0uYR
d/hxVuxkWzdO1u00MQdPc+hWR7VLi3qloHdtD0lzN6llK+VMFp8aYuWkGo2hHykbKy8Cux9nWxV9
nOwTe86SlYm90pOzHXkkJVoDpMayETZqJbQxmMoviHOFD27kZfbWyVrKBrkyPxCgiX2vJaiWtVn7
oBhOKJ6jUgkfqKdon2/fSZdgOdyxCLzI4yUPATLC+Sq7RhomMKPTFxHarHXRt4bpi3wUn4t6Hh95
Vdr7Jp5KJPXtAYa6NSKTV471L3CT1KyxnCk2EOzXtOAvIyhqzBQ2pFwTZ27ZWtJqwHCO1dYvAVyQ
xBdBSVgBWOsTCCDqwfqgfEnAVvliwjN+5d37uBvPQxo2H9mspPxw6paOOqDYkgjbrpZNX/5GHxoE
fmRZn9C4cQ6RlmSf8zrvd60uTN/uwvphsOJ+5aK5PHyuDomdnpNklV/ID1Max8Y4d8cXApq424wC
DNxIeeQVXYrY810dDmRTqfqaRczls8F+pDgLnIkWF+yD8+2Ql23ax145vEyB0f+eXa+9hxPUKP8A
3+cJtszQCf/6pQJhSvWKoBwDh4uKpTll+CS1kXvMQu0Q1Ymu+00bF1DYMvdzNlfBj9tb/vKwyzQS
tzLU8ngDPk7nH3d4NIuhRdjZwc2gLX73fW9RH7WD9wFf8S+3h7o8XdgKA/AhfpL2sGzl8+k0s5DH
Nk/qZ8y15vvOHPP7riqcZOcNWfBgpsFw7KNO3UVtYtSbCr3LfyyjjQpk0jVxioyp+FckWtGu7PCL
PAjGBdhTg64tGBeAa+c/S6+DqgXyUj9nnV79hkY8wnWil1Hc3f7+i90k/aHII1FSkSr6SzJz64nc
1IJueobV4Q4HM484MWZLim41Yf47nG17//834mLCg9huzQnV2OcOpkazUVwzvQvCtvkkwMMchNAP
t8dbbibpU0EHCIABoHJ28eKtquxGgdQksqcyN5N7nmXjqTCCoxYlf00N/BgKxWFEWviDMub5oqVV
NuVhmWVPwgnocZl4HAPxS4sTIFpsy93W/qEhIDdtEg3RltufubyO5Ni0TiDaU+AG66mdj9011qgP
nZs+jSM9KZFWNjTAzPVDu9NKVLFc43eO+PS326PKt+ePe1iyWz8oCtzptLSBDJ6P6jRaq+qjGrx3
OEZkP8287E+g3YK7aqpU7ynGNi77jOugZb9o6FV5m2oO1zQNFl/+8RtkWZ9wT+qXXFS76WX1wTwr
72hpB9G2yj2VTKQCIP5roJpZArmyqwDoTliXu9ufv3yH/u/YUGw5P3S5aWGdf79Gm1nvUb0/xWPf
79wujDelGlj7IgoU786xEue/iuDtuTHz+qDmbRTvZrtWVn7G1Rn441cs9l3fNEPTNzggTkbRDHep
UY6gW4Ux16+2EOPvYTZj5Dni2lzzspTft1x/Gllsddk8u2BFpUGGr1ZiKO8QvnAOLyfTeG1Ksgme
fWwDb8/2IuL4mGxgdaRm8BRgRclp+ONZsISlVnU4RCeAxLX6WdVzXfFHDbvZLRFI+Gg2rZv8JmYd
DnmZN2sXyeKq/L/DE3NI6Vj0P5f8O2e2SuLaKjwFNWaIXpnFxznPq2+JB0afKCu3V2Lea4cLWgav
AM1Ck4N2/r2GMnnhUDghfhmDO2xnivs7EG2xsW250ujHmoozbvvYneJNW0C42lBNVqqVWPjaEuMr
RM9OIoh4is5/xVyVnVbMZXhycOC+Gwwv2BpTY20rG9D27QW+PpQELJFjk9bIv/9jgRUrZfzZCk/a
OCRfa10q5ege7B+t7Z21vO3aYLx9xNaQ6yg4Li5MQ4Mdb7cY7OLjOT5RaDTTfZlWJe7umrD0v8uB
PzYPxu1AqnnLSV8Ws8hbPsyNWwXvUVVroFwSI5r2g9KE8w4q7uD83SP7MRwodfLtDwLZUhxNb9ox
LKTKklWhbzk4erJNytJ9maIh9MNg+nvhX0r/BFHS+APFwiXbj+JamPZqqbybxGl+6TmI56V9mL95
ZpSuGclcORcuGbcn5Qb4vGWjyKwR71QwSnwHORJt+M75QQNsdt/N5V0z9d5bbghnbyTKkPhugdX4
yrm8snMIFbmIZP7D/xZrWdIBA0DVhKdWm+K7ppvaxy4CigEPiWf+9pFYZqJyJRmMWjjtBWB8S6cp
i5oMOWan8MIWdf7shIrzKyrzWmz599UuG+JabOZEpaLZzbNabCpXguxysDn9tmrKv7arkz8IlCjk
NNk2Ay5yfkiDcMzGNNXYWqU2HGBWUEPKIsRay7HtHjTmYA0ecm29WWvKmxAAnIv5zhKh1E1kZSdT
7/8LnWzOthRZPWPTcPfdObMijgGUnV0QGO5dbawNf225peyerJ1REvjIIP64lUI9M7VUBFgyWbHx
PXUHxLSj2fyRc/H/ur3aV4eiugozX5X6l/Lv/xjKdsKuMbw6PnUiUoKNioZP7iPTOpT+qKbVSlp3
5T0l5KcHrfF408daZJKmPsZjC0XhlM6dUX8uSitTX+zYLod/qOM63mb2+j77N9C05lBblGBeb3/t
lQfV5R3nQZWlVjrT519bAnwOwtSNT2VoToAiEDr+j1zTfHOMxur3mT1GawDnqxMsgWyyF0IRexGv
ooDHAidKfDJzexo39mg5KREb3btjEI/a99sfeG00WSSzKfNKQPpitKAda2MUVYJz2BhklOarcHaO
WeZm+k8xDObfvzHI/pA6q+C3pBzL+XymXQZ+SHXiU2FiV+YP3JL5tm2K+a5yimgNZXL94/7faIug
M9DhUWuhiE9GiyzH61TNdfAIZNr65bbRmvbBtcE+PLMkJZNS3+LTLADwZq/gLZyXSdB+HuM0djdz
hzntqw6h21q5da+dDAkjhgrMnXOBCaPQVyhTPYmTrhh95lslkjl6DnrJzwyKcIdwcL3CAELaN78Q
Bx7a/+Fk0Bpky0gMHk4a5ytZ0rUvwtJJTk1TOz8aZ3IOWjwku0JpjFcBOHXtmbk6v8hcSkU/LAOW
ahataXdCBzR9GrRanbdegnaAryOeNGwytVptgV4djto+GiTg4XlCz7+vL6O+LdGlPtmRAdO1qbU5
2TSqk21ad6hXbIfkZC1yFDoPMvOHYUtRaRHoTUHb5G0apyevG9zqUZ3EbDwOUDtWotcr15kHU4zO
JnQkFm9xnRqOF/Z1ZWSnIBvtdK8J04pHXwz1tLcqZZ4fCic11xRPrg6KMCyyjzoiC8vAazAip+ql
EWU3BjnyZyOYHV/pxqHZtkVi2HsNcdw1q8kry4eTKx1OZNAoyi8TkxAhQ0uv1OSkWHWEaoxGAdSs
ybmDUkCQzeHe3L5Ir34lbxVkNZD94NrO98uk12M4N0Vysqpp+Obl493/4ezMdiM3mij9RAS4L7e1
SqLU3erNZd8Q/dttJvd9ffr5UjPAqFhEEbJh2IANdFQyMyNjOXHOFOpGuS8rLWspcQ/tVrIn357l
oaFdxqgmOwpQZ/E2aYDR4wmCmsucFflXc8bbUuKd7W5vVXjZFzrmoNpVtXOyj7/KsAvDyApZO0/j
sqc7M5HmIq6QXihtZ9XJKiGScZImM17SGRX5vRh1I+p2YRmo7r5Wst79ef9jr+0u+ASZPniSo1/+
/3dBCKRxPXQmdnbRs6T4x+095cXuDTvYM6A+nj9uC2ogEgYZgYCQvLblKdD2RkGNtmZYWc+Rluc/
SI2CYBer7a/7ptbcgKS0oFVHt4Nw8tqUYraEIhDfX/Ig1MZDNrVOeGSma0taYO3zAfACSUVwbOBy
ru0Uta0PZuvkl1C41v/oXbuISnY5tB05Wrj317RqS6LEqYlIepzFOwH5lY0wt5dd3MZKH2DfKb6g
7Ow4MEYYW9N1q7bwnmC0abjc5MthB+ceY6PppUpQv3pMkqE5tzku4qwxXP79/sLWrp9OnEYs7HEM
l5VUuACEV1iokyZ9bKP8oVo7l6mRz8kA6ciuG8fftWmMj/eNrq4QWAqYS+J9eLGud45phLnoUg5+
nTTmc9qm3T+TVffTwWrBIx/uG1tzadRqIaoiT2MsZ7l1ErSlqZz8OM1T51znRjbtIq0GwaHOeoj8
d87M/Om+0bUVkqTTt4JqVo6FXK/Qg3NZiUwUWF21LqLd6AFvLYzJ9cvQ2YI3rNqS89yQSlATMBe2
KP/ZejAH2cWzBtrQNrNhx8IakJXSDLHVEFz7mm8sgCwNpOvyckemE7l2asPnSCE8O0E8lGZAgev6
qGW1cJ/IiT/Yh5OJOWPqgEf/n8nFaXEBWJdIsuWXrIGd5DlKjf4vFKvqau9Wavd1qGga3d+91UVK
HiicMt2aJWAkrtq+GdK2uNgqulxMno+fAiXS4l2PnvvjpMX5t/9gkEQJJyZJk8xFE8qam7nUvKy4
CEdk54Ht3Nl2pO67rG58nqd5w52tLvCdvcWRGawwS80wLy5DxbPHCtlESo/mb2Lv/Feqle5GbVNe
suUrT9meaiPIGBCOC189NRyXsKmLi6NmdXao7VFnLq5wq43QcO0uECFI0nFodvj39b0rx87rQgo4
6A131Z+pZigPTZgVr+3kfQw/+XYqJfqWAAKRHd67a0tzK6dc8r64oAsY68cUnMavKhWbIeDaVkn+
QEm1h9zXTRc6zOMY/ZriEjt1+JoVVfAtnpvugSm7r3lVGxtB0Za5xUYNoHiBjMbFpXalAl+f5d6u
yDWloP6vh+XBdpr/kHIyCQXEQJ5+9m4RmhA3e3Onm/mlBohgHpzYMU52kNXVN6vWky2et7WTSE0C
1jRG16X6yvW+CSWvklAMBeT0lvMlVroIQruqtDaeuJXEltCc4JIGIZ5kmecNY58EzWTllw4K/MB3
daF257S0q3NJ5vLcWqhY7OtAFCqDQOUWifPaLr63vnjzVKeR4YpLaDQb6mtYJGFzyjKt8HYJdAXq
wStRYLrvwta+q/ygEmwqm4MLF5bXNgREsZZfxi6Lh7OuaEN1ynt1Czm4bofMj9k92EqXjcCqzSjo
kypcIIdVyr+9SBvKLx7lnw9Ss7xdcMnMAvOxJEZd6trGzjgVc9RxE6ooU84iq5/MEZqlNHc+iaII
8v/w6HD4ZShLGkSL9fpg1uUcKGSBxcUcg77apUNQHKYwnR/qqu3svbC8LajX6hkF/MAcAZhB2nXX
FvPKSMqqUYqLogz1k1vMzT4Hp/XvTFvwzG1tXpELSx9HnZfv/mFZizqtd5YXV75u88EY0qS8zE3s
HpVxmB5Spcl2SZOL84xg5R9eGSiH/2AUCKiEvVPbXvoZSHXKEEnx4gIHGjxEyAu6u3JgQDkmlDmo
uPFu7w7m1pO0emAdhMVRVgH5Yi0S3DIZSjrlIQ7HpXdyVrrEcY8S87bx9K1+03d2FrvpzSoVidgm
aBmqI5Ot0d/IB2qSdYqm/DGCo/wlCdv2+f5HXXtwoSXnfbIJP4HwXZ+hCLYyEHwyf5gzZTzHcM2p
p8oYS+MZtlRr2nCrq+YMaDJl5Z6UZRG4kDU03Vh7yQUOFF35HypWXfKidlZp9zvZLY7/vL+8tc2D
0Uul/8JEBjCp6+W15sjbK9qcoaGaQp2mpQSEVe3ZWwqxax6b/oCcyKLoCkPgtSFbq6wC8er04iRF
9L+20MP5oWCEMD+VDEkxlmcZ3cP9ta2alJmfCVUB5cHF2mZ9MtTJa7MLklyZ+OxZYNv/7QutbZ7C
FiGJfQqLWr0RXyxhYG9ulRWCxWBI9lZKlB565aiRoyAIOIfWr2YGtXsimsq035rZF/MhM9NUP3c9
dKef0yHVHNhA69aw4MAzB9HtnILZrXNdNSJ6ngj2ftz/KmsnjLwU8LUUJKYIfr0RTWuHXQX578Us
w/lbzkxjv5vidHoMM8/7dt/W2pWlLwSUiF2gXrI4zWS/bR4ZSnrpmMWsD6oQ5fBNb8042KlU4vde
Ev/lunNmb9hdO9Vg0bhCLPAWYAGlQksUwqXt6y71fjLE3CrRXkNndQv1t3bGZAgElbAcNV2WuPKx
bpW4nLJLA/NVcNCjYPoXoWUVWt8g/8tqtOl8/5OuLU1yvlDTgCDppuDtpAXo4SniUCtZO76Kdq7T
c124+bC/b2jtnMjLY9gSIHuDGeEFs+YkJyttk9QQu16ro+7BVaeuOTViGtyNF3P1Q0IbyVUFpQKG
8vpYZmWPHLwNwi1vx/EcQdXluzOybLuojRxnH4txDP7Lp0QXXDbfKWUthYfqBGCZqiv5RYvRPjvO
RUA3xARy/vv+l1xdGmpeMqDjTC5ra0lWwg3ckvzaShvR/ukE6qsR5KjDXm9HYR9i8HRb4nkywlgm
pPJjSpJ9ORWyuHpZYhTJBJ3aZXSQD7HUOO92gT03B2d2J6Zz6f89A7cLHrI4Kb9QVy3/d3/Va3ef
NIRiLMkqmepiQ1FVwrvTMbioiMlHu6BVtZLZ2zZkkqkEbqU2dgVxZuTYP+8bXvvcIIxZOIBc3Nwi
9oqnmGeS5P/iFop6JFiHl9ruW88+0AxufjQg2OaNIGF1rQRcaE1KZpxlzK6WpdE7rZJd2twZ4lPi
Ma36pChlV/9S4llAeVi3KEztoJhLtoLcddt4AollwyMsvnOVltYgsaCX2aAiEFpx5vgokkh0jpvm
f46uaIxdb4Ck2+iGrTkImgr0/BkEv50ZUe2psSeloeIeQzmJCnjSjL5r4/i+MjcTi60S9RqABUQX
M1UAn7i2y5mqsoFu2U1i6u71oP20RvFoDjpVd7Ubw2fh1MlfddyLp1h16p96kqPWYunZN62brNf7
J+z2k/N+Uj3jo9P554G59lVaNBbODGjwogRNhT644vhum8WCqSD4LXclmBIQ+97YfLlv9/ZkY/eN
1JnnhmmFRUDTg76IescVF8Ppy7OemkF85OJa7T6NulludZlsxKMruFRpkxkWGoNyZmThR9R5hGgK
Ikcy7TZxdr0zpw86RdHhh6cYdb2jtWQ7T2PkNelpCpJ/SBMaL9zp8VhuTQ3eujR+CgkAyt40DW7m
IR2HWXerc6JLXJHZzAyu/C6HaI6esgqVmmMw2mN7VpCrJ0NQMndvtYnpnO9vwcoh5EdAfcC0BiXb
W0p1SgO5ldHQd2IiWEi0i/bv3OisXZk09tGJkBVAXRPQGod4ukT2wH9MQ6jGyVKaTY6f22hA8m5K
FhZ4KwENyzv6rsNW6nMLoegoLvPo2hBUmKWWnajlQTN4f92rhiT8XbZNKQsunGoxqeCWtFBcKsGY
LUTDSTScUiett3A1G4aWz0at17ZVxRWGDK96iChSwKMMo0S5sZFrdwnUDkx2EuqOQ7n+cm6tqkni
jtGlSeB421HpUtWzCTfXcKpsBu9hKVSrLdVXmSxeP8qcGmZCGaBhxg5mzWujFa1aJQ/16BLCByJ8
RojH/3laGn4ai3xMz6AqxLgzhrk/51NlJxt7uHp2WQgBgRxqtJcktHpkdZpRVag79l3x0zHE8NyL
NrROY0h9aJc2AsbssIjt+RhTrTV32tgPds7kgav9zku1rQ73T9XtE8L3ICIyZOeRv6WjfXd8W1ON
g8Ar40s8WPnPVJ1rei1o0h3tjHt039bawYKEHRZTiky4tMVVEU2pNdocJ5eWkaDxBXYWHarwuh69
reLPuiUpViHVSW+BlhEckK1oWFVo2tOhBDnb/oswRLnVVVn7fMTK1O+AFvDPRW0iTvWmcpQEcI+e
flJHUfyp9O3f0zw54cbRWVuSpC0mhuUiUAm53qg0gIguQ+f5ws8Y0iMsrR084/QFmg3k2ZqPh+QP
URYeHGAhi+cms8HB53CyXyIhnOmrVwxp9As+qSjeIcpYRp8SV/QBM4Fq1Z17pQ0/t4MdbJHqrD3w
73/F4oFXjR5phqyKL23bqA+9m0IQmBE4H9qhNp+s1NJ9kBVdv5FyrZmVzkEKDoErXAI2Ypq4VleK
+OKIIU8OYRiaj9DlqN/BWaFGN3fQSTwzvDpv0bqvHSQo1cEcSb6cm55B1A2oxFd6fInAx/uAKYlf
dAfhKMk3b29ByletUUd/K0EAx11ErJ6YGFMfxvgCb1h6rKbR++ZF5UQJb4y+3b/0a8cJ7w5mS+Lz
6S9dn9uizyvTKpOYuSkBsSNCAWW7Ywg0jvdhE1r6vnEMQLhlkqTRLmQMda9qwnS/3v8VawuGJEQm
JKQk4Pavf0Wtdd3cMxB3cQNIkPbqGGnla5FFg7Mz+gLR2/vm1p42KJvpXb+Nki9fGZ0RsXZIeUJL
Cj2/e0v9OXSoIMSQJv4A0x1vmFtf3f83J33HOyceVuakzVmGvK1tJPURLTnHey3nGXgFyW209Yqt
XZK3kpJEjcuY59pc1rSuXmtFeLERt0mfM10NGqgf0bmJznXsKX85QTVYR6HUdnm6/2FXV0qJAkAH
78dN6YxncBoZiwKub9nDV0SQpKKKUqYHN4fz8b6t1U1kKpn5PzmdcFOYnQawtzW2RKUNe8TOLL8q
O3UHTF8chDM6H25gy3ELFew2s7mwmyw8vGJGE2xvSniZTTMfDyKzQ++gzF244eDXviHBO+V0ChO8
JwsH7wwteHuliy9NW0Wf47rOZNFFSbJq3+p6p28sa+0zUnoBWQgCF8DW4up5WZ8FXUW4PtJ/QqRp
Nq1fylQYR9cd4p/zaGy+HasLfAM0ujzJRObX59NIKIbagEQueRb2p7QXXrlXkqKFHhRynsP9U7Jq
jMay7KrxYC4H2ZARCAuIF8VF6EadHeE9LKadDsVIC3Ed5FH3ra1+TCBUCLdJXaMlWtNu0K2vI0dc
BloUL0gqlC8aiM0DKJzY2kdqRKz4cYuUH0E2SQ56st7rj6kxnTPFHfkNlLw5nDvtv1YdJK951Q1H
bejFxudcW+A7c8uXqbZtpSugdr4UiFYd8nkkjYOi4kh+HP07U034/V+WJ2fhLCDaNw3KbmTOHqEi
tg86xX8Awr1Yk438Xd7Z0y4orf4/uGrag1SNCRalGOX156zsIKo0GguX3s61aV8q1fS9SdrAOxPp
G4/3F7eW7HAFLDkUD7HHsnKgwww1DFQsLqlWqUedmt9DCczet4XqKTvXaAqItVVvNyPR8+u+6bV9
pPjJIDEj78Sti2ODOF2qov6VXKbW+DNVRjXe2WGT+KY2omkaqukf9+2tvUnUOvmweBhqrQt7SZI1
Vq6MjGc4dvWb0mqbH7IiyY+9XRgPhLPegxfU+ny8b3bt9lPy4i9JtXszMw1ZCpNtTgeQshv1x3Gg
ELWvbYaY8rhUso27sWqMNENqNDMDv6Rva50iakJVpKDU+ubCBDQ3xHL67lg7Zjee/sPKwKKSCQCa
AUJ8fVBTNcrb2EqRrAkZlYD4NHt1lZSGUWOJ/xJQvOHvgMyA7l9OOGZjmM09BGKXUemq+cFBxeeX
XYr8CxxD1q6dUDHY6X2ob008rx5SCHcAX0jerWVHdBwdJyYlJiGNq/pPs3DdTwSy83mO4Ex9yCis
OxvnZWFRgie589TxuBUkV0uoVUIw7JWKoELVzqqvF+4fmtkIxCzm5yErk43Ye3Ep/q81h5hCMrQB
yl48vUmsgDyx2uzFVgd0Z0MYmfXdhAJPcCy1sN43DGs9zZVtdBsn9dYw03UcGoqzXDXGmK4PTyWC
NErMMXuJAzE9hXHxo2NjG4ZsAu0hSkbCjjIdP9ZsZrVUJumjAxthQ+FjujaaMbMaWHmYv4SuOwE2
TA2vOaWROfKOWIGB+t/QFBuv49pCAehBTQXdBtDfxUL7Kgz0mKvygrfXTkbaeA+qgexWiPTal2ay
0z3k81tGF37gbaFwxTBNTlJFuLgwGop+YmyozF+qyWiOfTRr5jEMu/klBm+yNcdt8tXeFcyo89JQ
MUx6yFxNxA4WfqCpogAwi+UdQw1EjSRODxgHztRxK+NfXg0MeSC1aS1Qi+IuLlZVGVqQ9lnjHUUA
Y0swmeZXtMj7nRT5+ty6bbHxEq/aIz6URM4WeenC3hDrmjKUjneMi9I5NTknMycTPAIbGveMkG+Y
W27a2/JknCFrC9SkFqdTw4O6QtG9Y+qW1V+R0lbHsrWjM4XqrSn/lS0DH8e6UEMhTFwWcLXGYhyz
NpFLyArrUIR6u8/19oOzLRwMWrO0NWUZE6TjsqdqVUMcGPnoHUcEzHehWdhHUyCpoGt5drIV2LwK
5uTPkPDoG070dn1Yli8TZBW89kvSTdQKMz2we+/Yx4Z3srWhQ8Mv3JpT2rKyOPh66IHS6FrviB/T
fDp89knYKA3cf2ZvT6Fcizx/5JiAGOSxeZe6J4NmlLlRe0eYYKXY4mBSI4FOwLXa7hi1jbe7b29t
VRLVRB1ENvCW1DLM1FW1iWTesZmd+BTN5M+UE/XTfStrq5KIYouGFeIDSytqoJZ1m4XusZ5d+yFh
lE/saj136PAbE7E86JePrgsJIED8oN80qXa3xLmozhx0Y6slp7l3i5fWnqoXpq7jw/113VxiYhPE
MOC/wVVx5Be7FSaa3RoJYljVrFd71eYNHes8PoI42mLCuVFEk4pfuFteMxhKYEZbnD/FLhWl0dEU
asIq/pHSlz1bXqfM+0zTnb/MrGu/4P+jo9G4Quzawgo+t3Zj/w6zpkONCOpVc+OsLh87+YuYxwA7
xjeG1H2x+nJOkRsIhuTkiSZ7zIwmfxqJ0g40XOCUt2ftaYLje6N8sPbJ3xuVR+39BYnCoi5hpDnB
ZlufWq0ODoHCQEEfo9n98d2lV0AOD2mJZC+/NmXVfF1FYMoURQTrDcKn6HK3U079Oc63+IbWFmbx
4EkNGNqpS67JLkg6xehSpD+aiIFuchPXpvbpNvYJmH61RYN4cyXZPJkISqp6OjBLfvQeyZGpzfLk
xDh09EmFKYzZJFhfYvgeTlnsfBC8pMnDAoyIlUG7yBMrHdG7fQMFEfSmziswmZUOPekwHmHyyA9V
SFR2f98Waa40xegCozSEYBIutbgpujD1MPf64GjmTuj+6JnWzR6sRBT1o5nSSN6nSI/oHWLpFsI/
fTWgRXb/F6zsJSmZBKhyfmhlLgJtVWuN0Ik75agHg/VPUNuxdhgzo/wSWFFRbDihlZ2kdMcyVeCw
QN4WJQQ1nJlHalUiiaQYgdTkEZI7rSPx9nE3DB5kZfVcboAqb78xF4PMkwAGaDNjbtfbmacJrESu
RBgMmbPXs7k9lIPenWaGcb5wZrtDG9YC8pIy3Fju0rKkZnm7JbJPyQz/Ik5rAxulKJA1foa4w3yW
qhJ/RZ7RfGJKjHk+dC8bb2/rWe3HiYA08WM7Kxvu5HwyO2RWEvTF9brr2AmdAKlQX81ct94jQln9
jaqJcexp5G74V/lnvQ+132wBO0alnXYJWem1rQgEB2UM0fth0+viWPeQlUAlPFWPqRHp7cGrkjj+
6trh8NjGeeg8EzJ44fn+gpdOnh8BfgqUHA6QVHUZpxpCSZPEiwefuYriIfD08NWLJ/drXDbeK1CU
9mRluvf1vtHlkcYSc/bkb/JwyTmd65W3/JrZKQEviQqE6G+mwykfnTyGq9qjEmtz+yvHjYiPFfip
wV1blb/qnYtyE2HoMDUP/lDHc/JTm53UOgzAK60/TJtp4j1p9fD9/kqXnkLaBLQCU4LsS5OoXttU
lcLq9Sad/FxpZvcIu1HfH9BGS7SdGzXDloDCyocFLEO09yY0RrZ/ba4vqaLmgzf5aLDZ595qwx+J
ybvdT7oo990UR1sh0u35AXRN8wLiRJtobOmMFU31KldEs6/NeIqdpbXgw6qm1R7VUFXsh57n4FML
GcFGV2MJrZC7SUAGvpOkB2TWEl2AZkJtBdE0+G2oKT/cOui6XZRFjnao5/yL7lYOA21AEb8ETWDH
p9oU2o9AgTPmEahiuyVJeeu1iNzwHBrU6hRel0MLXm+2Rd6L0a/iLvyTceTwKSnU391QKN+4VM5n
WI/jrzxXWzWtWyciQ0bZ44Q5RkrEXO/4HHdZUynV4AdjPp70yAgPIcjpn2DUtOdciPh1oJv+YgZz
81nRbBjF7h/w1YUD6IVcD1cGm8W1/aAHpmw5bAN1rf4bHPNeDXVuD3sGjBr2vBdhlP6sjCr9DXqx
+Hnf+MrhozFIk4IIHWT9kmBLQJfZBSOLT8WsHBGgSV5qb9SZMp/69jBYbYMQoFpvpParVkniJD2Q
xNgv3ogRViQIJpzBF4WIjpPpTL6DIMFBV5Oypsze5md85pYG2BIXKA88fN2S29qUT9RNyVtThdWi
pAgQAs7+SQ7dgduKir1mC+9LFozRsS/G8GQl1mdFRn4aUnTn//DBQSvwZJHHkhhd7zbNN7wm3Pe+
IoL+lwenlhCqoNZPU/FrIKLqa6sI73TfqAwdr99JFg6MW+YhUnlnYRTSl3bWWnfkwa/tswL1R7mD
jjP4576ZtW0lrKTxC/EBn3exrUzCS+LpFFbuZqzxXs4EBZ2qqOV+1CMn3BtNon2e0BguN+KAlTdC
lhNd6c9gDF5eYXNKxyCJMk6xU5anIGuDL0NVf8+bLN84uWuXFTs27D2Ua8ExXm8fKaLa6U0/+iUK
Kt+bapp+6EXiPihhqg8nx5m6z6Fee+ReDClvOOyVVfLWMyQHEx6ucrmLwYzGJTXbydehZN9xgQZf
7+OifjJmTdvSF1/xilRncQjMUlCzchZPvSFSdw6jZvK1utfJQUrjIMxWfyTFBsQUZf/oqmv8a4/x
d9OIy78/fJDeiuAQi0N8B+fp9Ve2SeLnXnNm3+yDKTgRUzLBtovKKgj349R54jnvo049OEBptxhM
VnYYLl+gN/TGpDzWIrLqjJjxx2TkOUalRtkhJSfmZ3OeIvDSLrWFOkZ4Wm0VtdrFUZ9vTbi+qSYt
7ipukdFPsmpUTpcfvjOTYEhrhV323B5LuWcph9BgNvkl16M53w/KlBZiX9GHyfdQqoXqYz5rcXmg
AGHrEN3Gojqakn3+LzVPo8pPorQ4dPrgqP3G07XiV1ydS0dvlinwmwhilmyLkaGPvloP08U1A3Pv
qFX8wY669Nt0gJlUMrh3xIGL49BbaWtpIpt8Sguxc9RmNTuaBqwCTIdkcX4erU7dyN5Wjj8jKFI+
nvYhibk8Je8iXUiNyzjWp9n3KAshzFj3/ac5dtRPObzWn9tWC3PUEByjekyEPfyKahUdkfuXYOW6
0yOFqgQYCBWIZR/BZMpfaa1Y5Sf0zC+pSRd9DxAFrOAK7NP0g1Uj+Y3xnMS9oL5Qy1s8ETFDh+CL
M9VP7WJ6KY0O3ehJUmE+5mGWbcG9Vl4K8jXJi/JmbSkdhihDlAZQufmuEQ7n2DXHrxEsxj9Vo1Mf
Rnfsd52XTBvZy9qeQkVIiA1OkWbwwqXxYo6FlgnVj9HM2De1Zz415SR2WqlnR8B2UBQCdX5V3Kj8
HBhVuPEIr60ZUh+pffVWvF6YF4MjgA5rmk8R0vk762bnmc6QeEpLTSv2RNiiONiT1Nq4f47kn7t0
KIQaXB6KEbeFXlfRRZjUvebbpTEEEcwRc9p9qnmp4R8IXKU193rpRMG/982u+VFYtHg9cAy8lItL
OxpqHukKF1MoiXGA9cb45k5qvdcUpscgNI+P9Uh30UjHdGPIZy3Oo/XGpaXBSMF+2cW1VLod8dDM
fk/5Ktp38uo01AVqzfmeekkX7+KeYfQ/W1idxDPdeiCUCRP18BsG2ocFyOQdphFIyweNKjiPFtUn
Mze5QH05+yKv0dNMUCFj1EnsJrUcDtNQt7tB7eszjJjeYxdDxBIUprprDLGFFFpL+AACSmJFWY8G
Mnft1ODeD2PX4pfkSl/9mjq7/DUmo7JvmjB6iKbRODiKXYBz6Wqq6HM0FU9eSxlFG0Ju5P3jsXIb
wAmSaANjgOJxiXIVvICxO+jsEVxkDxaVuSPeZh4OcE6Wn/REZSo/z0W1cQlXTiWgF7zcG2rwFhQu
7CKnuz75k6c0KkPMxdTvEyo74bGw3dyCRbxB0NANxvIQmxpVw411r3h1apD0eGhGQyu0zPYNhcpd
BwmjLybVPJXBXO1ql4lVN3O0j8eqUrmEdjeEbAhCLm6gWYx1T+uPNwxxX39qYkbduJHlbsDhvegN
Uqa7ZoqTDEoJw6jO9zd49RaCKeAaEsTR1lo8oUpemI2iauyw1kf73pysT5qWJMXORVr+aVSK6sDo
Q/nZykxS7JHa+s6qCmbR7v+OtQ8ulVXJ90CRgem6PvSpWlSa1chDb2qo7OVTdAjLSUegPlI2lrwS
DlHKoZgiiceJivRrUwZKNB1zWKpPsqW/VnbaHPVI017vL2jlGbuysvAnYVUDy2ix0tqp9kc7psEl
d3T3pNUubJBa535z8iB9BNVVHwxEOf64b355cZk75ojyB77RRuGorxdJJBhZoztPflIH3ovrpNUl
qcb4D3XKopiXRPfyHTzO5kZ8slw1AlcI/tAZIa1AbmPZ/Mno+dQ6fJ8+wM0ZJDxIHW9nRNV0TrK2
7A6THZUUWsvqW9W6fX1IE6pfG+M4y6Mkf4MMPxnxIJu+8VmeNjTelGiOP7lxz2AFPVPzoNUxKI80
aZwPgryIPelmutAUgRqgkr/MNVMPimqmBh0/JOL/kWVxtc+aIPPt2RteJ5RdGd1zt+jll9HCm1Gq
vHxrttle+uXQ7eLSzHPXT8Af7b3SncCTta3zrTCT+hNMoE5z/OiBYtganmEw3Gwvwf71garKhq0T
petPAUPeatd2r2JUa9/qlCY61EpTfEM/IJ83XoLbc4zZt/FQSm6ogy7MJp1VWGYqXD+MdetRMzpk
tYlBvddOdPohyydnPwXOuOWOlj6C7yvBVrItLPUQliCawkht2Oo9zlBpd9DcOMLzDpltIpZz/7Ou
HFYM0R4AjI8uwTKPNesuaEMIxv3MoQADXXt3qgJLf8wYdN5wCaumAEfgFJAHuaGZaorKjLwhdn1r
7sRLU1s6E3FVuR/0sNg4LGumeM9IjOkeugx2Xh+WhrEyh0lLzy87q3rR1HQ4AYOy/hh6Z0vibeUm
sBbZ/5X4CBo816ZICj3I9TPP75Sw/1zPDtcP2m9/CELxpSlH7/H+hq2dDFhHwKpTXZYokGt7o1bA
KufUmh9HScuowZz8Heii3/iAa8ceGCVNXwpQEoF7bYVJIWAmRHW+6xRIik9Z04A0cVrrsWR8ODgb
VpCfeyNyt+AZcmfepyHy4EvyP4k3eSvTXRt2ggY8apcYfqm32rxDQHF6MtE6e2gsRQv2ABD1c2ar
03OHVLeyD6xsEzW7DP7efgJCSUyqwR10A3kpcs6OF9q6P3SVyWya6RSHOi3SU52NPTxTdloSJcRR
upv1lP7S/f1d+/KOJFukQArsejmOPOAOKtMMDd8RDTqBY1k/9DkXJFJE/W2KFHfXoAS8kfytHSrp
WeWimf9f3hewNwrlLKH5BkT1h4i23f+itqj+vL+0m1iPL4vmF6VlS6JmCfquN1fNC1cA1Nf9PPfi
p5wmzdFuGxTVlFY/0mN3gLYp5acqRIU9bae5ODSRt0XdvPKBUUM0+cScMfiopO94V7PRLYjS5szT
/NEyezM8op/dmHsoUzJtn43GmLTHnv5VqO+ZseOO7O9/hJXThUQ4dWGa35Z9M+QVGX3X241q+t0Q
hi9R5mrfw6J1TgKCrHY/zWP223By5eC63VZVesVVUVOQxX28otyI65XznhTNlFSmH0WMKDxAkNdZ
+4apnovRjFYpjlU7qHq44UpWfDEENOw52BjMugv0TxBWnjrAjOSPEIMdA2tuvjJZ4TJ6bdgP97/t
ivMgjyGXkaOmsvh+vUAIHMJyKEvdV4w4L05trQ/2oa/D0rQA2EKIuRckFNbnwVTy6FuFEvRjPpRe
+fHbBGMJm8unZqOX3xnpiproyNPRRvZSb9dGZnp0ndKcN47Syn5C0cFOInsKtf3yOrnToLuNGRl+
G3nhvwUFqXo3W1VzDBt32HWi3xphXrk6cpyAkiftOBawOECzCyNToeeG3w/q/CsdEtqAzfwa9aV7
Bl08PM+xl22U49YWyX1Recal4SXeydT7DlVgYfhpg6C2O/QmeCMwsZrVmUcS4y0Q+Ko9GrycIBJw
6h/XZwgeN6LXHnLWKDajgxOYI+Nfdb6H+jM9E8B0j/fP7Io/oLjBgDLmqCR78ve8c0cJL0HczaXt
p0GvQ6RDzdgb/xRicrsjqtPaGD4EjUezF7p7oYynAa7OLZDnimOm6g++ymOOV1KnyY1/9yOgPylK
0aa271amW5Z7LdNE+WPIOocQo44q9dmK477Xj60X5/F3gCNwB+4bvZi6XRqMyVb4e/tRSJsQHSO5
ofJ7Q6g5euh6TEVl+zkV9vQYFk33lMRWvw8NM3lN4H16dZvE++ka+X94/rENvJuGEhWR2+GVbmYo
icPlD+ncj3veEngmw65InL2iFmX/PLht1O8pv2nhrgHr/vv+gbj1lxx26Hd4meh7wxt2vRez3hZa
pASmj7Z5Ye7mPBvOfTbb8a5SjXTDVd16TGlMslsChAVPIX/M+42PdV5CM7d8J4+moxuL/JRUwnkw
huYbAUjw00PP6XNuiPw8d32cb3iwVfN8Y8qdzPwwoHttPuqi0kLOyfSxNz2DSKOTllnB10FosEtM
QflJdMBhD4OTluPObMiAN8Kt1a8NLbL8CnjqJbrFg6vMcWaH59jKsu+Tmn5t9KF4jMZx66KvWWKc
lcgH6ArR++Ki13MRV7ZwTV+pxAPaEcHfYWSqJ7MfxQcreuBDJGICykvkTtjZhQvjua1yGIwsoCpe
U36B5wnurhOogWz8kokOdcgD+sTeBTynGvozrL8/P36EpSoQjx8ikDdiZJGRxKlV2ZafzIPh12kz
flVF1e1EhZLUfVO3kats+IHopmcihe7k/393gJMpMbqi9yxfCWFd2zNZDnQ7tI38j/t2bp8FqDap
6FAX51W/edNnpDFKs6wcn3xZnDR3fIUFuhe7JFCNXRHMW4WstdNC7QyaA9wfFZ7FxQxL3sKqw15g
9tO4axqDbOj/UPYdS3LjwLZfxAh6s6Up015qqdXShiELgiQIQ8J+/Tv1VndM3Im7mY161CUWgcw8
ecxht+1Smk38xwvzz7qOfxxkyDcQAEXo75vTSIpKYsyp7nm9lm+Qx1t13yDHhf3ytcvV99TCKb1V
48Hz/6h+//ZYccHA8vG2SAfU/9evrz60LeJlLO9VjJV5WxdR3QleFF3E1nlpE778+L9/j2iVcL9i
VYozcqs8/+N9UZlMa07q8h7WSOK41Gu2qjY/VvJsFGvsALnUf2Fl//Z0QazB64O2G3Smv32VRpo6
Mz4q0fEL+SLNZi5TJcvnQuj1EiiJ926t6fZfuOC/1VDcZ+iHM3QV/4iowb25wHwRb1ClctEdYEVi
YFXL+jBTMfdJcXg/WLjfvDod/x+jJlC2gYiAG4mcELRuKKZ/fcopRyYYnWh9v42R7qawRgNlEz1Z
GSOxD2mI//Ea/ctpgXyihg/CzYf3H42/TmO+JzF+H0Dd4gqCXv0AHyj2zWZ18h/o7r+8sXh7bp6E
tyf7D3S3chhic+mBzJUiG5CKByPGEZKQsCYG6qLqv4RF//r7gDyiPYO7GVZSf32Us1nHshoBQG6H
kVBCR81TKJn4EWK/P7HF/Bct/N8eJbBkeKFlUORA6vbX30crg1zuyJcgWG5bv7sD1XgG8dNlPvov
ev8/Vo1o724Gi7feHnI6uGz/9ZfNGxP72pDmHrbpxelgNPrE6hlxr5v0p7lQqsujbMEtW3nTJ3Aa
JW01FskXgLLZf9Cm/nlc8FFuG7+bFxTWL3+7GEqKHht7kAblCoa6EB9NXzZfJGYI9FivZeKztzyX
hJ/g0rB9/98vpb87K9/aXIi6wMJHJAU4ptnfqliqapIi6La5X0MaQ2K7bXtrq2b/vsfUrK3Lmbnm
DdNDNPJItwWvkF1YNEe+9j439ZcN6ULPVVT/1znGNfW39w+ebmiGMZrczhZ2Vn+fh4gUYuEqggtm
koIgxItlyTrAY8fRTQthWVuyMV574331QRUY9NtDeYftoUYQH3ysrNr6Imr0Z0QZF9mgJ/AAuibT
mKuylReqLxMYT41wECmGADOsrHMuRwQwDLBcD92JD2+3Pc8lEWsUdbYY58x38EFN3dHNcwOrnI7l
6ZrozsG2iujWBpbMoTO7oePTHOJt+YJtlzLfSZxKetpK9AgX6FfmaW/FXBbjW6RTdaTtyLLKwZBm
jTxB7k+tlP1t+O0hX0pvbFTC6ZVZ+ynPFaGPDnnT+jQhcDr+CmiB+2dB+Uavmcij5r2wU1Vfxthj
idjuKAGJaRtpxv3MoQ1E3FUaSMPuhFoNbLFnUpJrGYsciTWmHpOXopZgvC5CG9FNlLgytAV0WQIe
hTGeUFiW8FvT2K+6TfIwi6tXKbRbja8VPe/ESvbga2Hy54kgQuAeKc45Paf5vtYwpk7h99VC6swu
UjTxet2gOHWfQc1wrNuSVY1D2vgyh32g8suF1oB6hwyRG76Fv0RRnCK1j/WAMIeEdVj/EIlMGJLu
H6xO0vALlkVp9hjZAoHRkAGvyPNqCs/UU+QgrWtNjX3kiy7LKfwqIrXQU42QlOnx0EhqOLklio8P
FdnWcF5KOEL3kPLf1FQJg4jgHuw2Q9wV9NfQdGpdXf2ODEjufmOt7RJ4vJeYDO/WEp7DPxHJsHHR
28N6WgwWeuu84xJxtHubZEGua1tPG5lYC3ZWptPOYcd282Tm0Gx9TjWM9JAJPUYHf2xWL8YeSWUH
Pdo14ySa4Y0EL62HUG5Yr0XcHfaSQjSEHwsr5YJ22AiVE30cw1GpRxpBgoYI1dJna9JTuSXh4rDP
QuizAh80eiLZbeHeZcdSkqkTlpXyi+cuWe9mV+bjactWEP6GoKOZXAoH+w05oJdW8FMBzFoftk28
tJOFRjiAWdczhUPK2m0fRXm3NRXExAFLEn6F5f7evCSCZnPZJRqRvU9mJGT/Rcaw0A5uIvOeDFPJ
9L53COMG6SdvZLnA33mMcDE11uIRd9hLTLB4TviEfV2vi5BsQzEHF4YtAiO1dTpqqu8R/I9u/MSE
PyrjZ96OyXI07U1uxN6WPXJ6OISA006DORcAN1NieQMmU0cwbB8PcQoSy720y9KpTJ8qrDhDP5o9
Tx90Ucri6usKo1S/chBIzqkfmfw2MiwJ7jZW1uHVrka6qYv8rpN2tmEhvwRVGrSeOBlpg352lnGI
uzSKy/0M+f0G1lNUceTlhBDiEXdVrYm4zLGs9BXSsHl9dPGe+pe98PtuwXYlY3PvFClCy/hc5b8W
niKsvI1na+aWZk10o6OaKh5/jTmL/PdMcKHe4DXqxJ2CkeLykVACBxlIcQjcvYA65cDdYTjWyibk
zcuoYh3fTVBUhvs5Kvc0vU7cV6Nod47lQZ+SA54eJ1aU4EvALpmV36ZMRuQn1UYVYAhhdTlMqZ71
eREilqdUm5Tc4ctV4qeA1YR6RLpv5OO2zJcYZwGuS5P9ocm2hBOkYfW8tokujLkQC0MKlJn6SH4C
348JaWEvGfuP0ajwQ1lNx+WiUg9HvQVoHXkWu9TmKZlkZK6x2Jl7wwtSlV1mndRdqfJdnE2ZOHmZ
UhNPF3+I2+u+KWd+eA7/kHCvDoLVU2nWZL4eB7dIzvVUGFxSIsJCKCWKJt8NCAz7da7lpk/uiEf3
fRMoKF0NMhLcXEte30w3M6Ju1thW1Pv+Fhqew1h4lDmUGzGZ8vgbZKGiuNsm7/1xWh3srd7hOgX7
B1ujKCQnlB2mz40oG7Ej3guUzmGC4OKoOhHmmXfzaK24oAZK+QnGGHx/B1Mu9nwoNXyUvzmP1wfF
wu1bhSEH/CXxnCYUERtLDQraU1VOwDYhv4dpOfa+bms6mJeW/MpiTaMrfndVvgbrLf08EZzqa4wJ
1V1ElFJQzIuCe9queUMfzFGOBybTvV6/F2VU2nuNPcjNovdYfPGGDcCyvvtV2DJFfi3OzIUVoCpw
FM1lT86LLLy2rQemXZ41KD/HR2DMOe/RsXNgk0oUohQtaGqYVhoJouCLB669Ddtcg3jQsoLxGkmn
nCKeSaCLfpQzksiHxdRRdrRgLBPaM0iuo26L6nLX7eHQhrYaxiL8MnmtUCwk6LsdvtsUFhyM5uWF
ILsktLfslea+2WI+DQt8zqavRckbf5eVTuV2cBmr7B2I73XzVe8moh+JaVINu9Vdq+yiVDU2rdsP
KIraVZYilX2Mc4qweCRTfNYxGMMPOuRjdDZho3QawBimlYAzZUnD92W3Yv2zKxnjE3Ig3c0Lgmhk
eOPzlC9zJzAxh87nDFlzncsPfKdITWvccziazJ+QfILt0o8sCkbmHeqkG19H2BacELwiD9DLdjed
N+gS0ydC/cTvsTuDwLWH5mOEM1ByeyIrGJS/cCttbjg4W3v4GkCU6dMAp+othFW+zDLCV+UtshI7
0Gvioo1EU/xZp4W+VkpNBpUbAUx3Wpsd/Rlx+n5xfvwp6Y4tfIScPjn4qYpEh/Tj4msx1zV9EmKr
l/O612o7621BAx7DAwM6Z7gGnSDsRJCgFmMKPBSRrw0+q062J6vGosJvA9357Pk+Jq0wh/lFaw03
6bom9JvKRvKmMh+D1kgqk5wo0+trlpGxeHZrsPMAEoiGq85yxLw5Q+ySLyftK6kf3MIUuSSRBnNT
UpTRO7Zu9tVl2ehepKyj5uu4LQltoRkuP+YAkKOPEdwr7U/JEMeR8MRkHdq+8cWHAl+ny0yR3Mcx
078WCOCWbs1F/rofPHtB5HLI22ZLG3kP18Kl9zch0DXmMZw5ROWOuWfJUaIThhcnWjtEUrrOE5/w
M25bUlxEurscMbTZ/iqwBaAoCnhMvxXPpeqqBH62fV2OmvQ8F9PraPBCdkkVsVfKpfi11PUxntNG
c/8tsCpbf/kAX9HOV0uJt3kSSex6GI4iI2iy2Fx+Q4Opmw/RIrl9O1J42oG5Sxy7BNjmwJyTRTN7
QJ8kgGTvC5oZhWIu0a+PsvqA8kbjO4vlZN43tc91CwPhOj5RvK6BtRmZqz8juFsYzhqMh2cC7oo4
yxndcmc9HxdwAkyuX1KFFeKDToS173mEtVUruLbbgMAL0lwWjqUBmqhAyHnWJcmKXrK0xOtTZK4a
jnyqENXlEQnUJLgGH4zRMT0nOYlKivauKXmrTRF/XJfV/Z7jjZm+wCf5tGRRcwwoYXnalrUx/jmM
PmkwReVoE5DzHnxD+wBzA9EVq5RLv3gDR32sl9nUzzJB0nVUk0pcOPTlzVeUT1YMM6pUdMYyzYWx
DXGsot5yCMKwq67Zdl6yeh+fJrVk5MtSqWobrIj37DzbPOadn4pCneBaQ+3j7pXGRklsO/8O1ESv
Q1QtKHEkw3X2Vc6Bp9cbB5BCpGBdcyGZzfiXLDflGXnRCtQflnnNWra4ZRoaW1L7gsmisj16xnoG
VVMm4ZoKCEcxLcKkeRnvY17PBMc6m6s73CCguraFqlXZzYvUJwIqv+lL2zCBJ5oe2H2njo09Enxs
1UFqN8lzgFDraPOaLOwLV3FmTizOROgr7bTvl5qPyNdB0E18dciqK4d0VXAMncUCOWK2FMR/ClZV
MXL0Vu67jcN7PMYRQotFLpirvDs+BaCoIFKAod1YUHv35GC6jeaSrPS+GF2VyJfIZCi1tkM+Y5IC
mC+xj1hNHd9Vx5rk/SjlXjuMxBOp0MBCdv4gg0ngx4WrCH6DuRO/6bFkEoLB1PvHksEA/wmz85b/
mPCNsl4jXQDvm0kOzHAkx6/amw0008Tp8tWPYJ/2s9YYghzst95rkORx9lSUvfs8o+6ayHHFsiad
bHZNiD7UnUgzgtS32i9bS+O9eYXHYvEZQeP+W4FeNm6dNLCx3LQXNbQpiV8HnOJMdUvpSf0dKXXx
3EUaOxcoUtcA93KxZNcsrPkHhnkLQMmeNPLqtwihZDLZsrKFcYive6H4frTURTA4HevGsT5y3tUd
F9w86yUBTSiZHJgN6zymx/3Cc4/7ABKxdgY+Ofc+ydTU8luU8MXRhWTdxEX+DsSjoSdO6yPrCBOb
7CSsdcQwBwEOV1ZPVY6Y3GXa2q1mpUeAIEOZCww62X3f4rLN06P+05idfN0mGJi3VT6Vf2LVkB9l
qALr7AwrqqxRIsEfjf6xiG7MhHgtTIWeo5mjQTQ5WdtUkOLdYiH8Z3KGmW5CLojvysawbwty4zE6
UVwDPUjjHNOPmLfxGuZYI22Wg0GcZistwPgEotIfOUW3jzT6PGkzeC38KFxkZbtgyexaCYeLT6XC
cNLS1JXz4Ja1isCQq9als1CPQnNr9SL6KDr2CHdppT9slqmmG4FiPEQGdnutYTrZB5l7Ai92NJlR
m+3+Zi2e+1F3PFWMtizoLekohpOps1w1VQtHx+l5c7FXbQnrw3A2mEGey2W6Uc7HwpkTxPUIykZf
cDwgXwvqW5fr8A4hMOY+O8oAdEA6WGoT2IR80unMeWerfPmJ8YxDJRwpry7udvYeDDI9ki6RlCKA
zTRQEjd+T17qLCywR4gb8xLl+aJ76j0i3TfQpR4s3GgeIZtYRdfggoRNItnFn3Sfy3gYEUglYK0U
8fPBcEf3YEvNe1chbQDF0sHPtV0JxuI2cg02p6HZ4OK6lyr9E1EEO3fJDhuVDm/ZqjoDV9mPOT5Z
MoDrRabhiL0L/UQ9LPUWgBZVu1DNPoktdbatnUB1mHY09D0pafKTZbEzveZJMvczgEd8FjKXKM0g
Ur3ozCGfayuj6TtPj22BrHeJoxYDLdjuhV5tj47yIKeA4eQRVCugoDDULTDQOSgeBphXlQa+sAsk
I3V1lF8sx5B91MQRzL3l8YY9+Va0WRGyFLdzyBy88mLwK+0MauDodliVNfuBL3jeazQ4dZgwEyTZ
rEc841sHlyKzYOr5Uf6qoptElaWedulSSWSCeJybOHlbpr2+TbbFD0Hn5Jtbats3ysNWJx63+Ukb
gC24Tcb6kyRe0ZPKShTcCYwf2UrwboCB8JC9wx41WSGlKATGcmAHFxyzLcNFKRPW7nZ3WTtnMq/6
LQ2e4O+2bIA5k4DKP4NTXQvi0mT7JBC+4umgTLS7S5IROjiWQ9O7+RI9aIWMixuhvrTtKBcDHSpJ
jGwrMacEBoKcsT7Z6vippPsRozjHsKMEZbpJO1LOza884xRaNlx87zSdCtqWYwXPxUoZ/gH9zwGD
7Ax5oq0vkYLcpugG7AeQF0cQBDw+lsTJlUBWshW+pYeP0PQIIW1X0dXlz+UIRi+eSJKeoO4HwpWw
uBj7gm70BzqGFMobqaNflu9LMbhVla8bijLruJ4E5uu4nv7E88GPAfCT/8ZSrnnPNKa29pigTOsC
0lb2VxCXCXueqsPtTzzO5F1lSvpKZ1Xrlk/J/KhRpLdTqEHzvVsPiQ+56Srh2C7oUQxkYyOCPe0x
d7MTa4HmPsPmMUcff1kAJlYdLN6hw4MgvBxbvFuBdwyAxHQCnW3lpxy4kz8BP8TQwhH12iI5NKCu
czNOXQ6D6qMjBTS8A5oLNd+vwJnpEGOj0nyKTRiBa5Z2xaAI42dvI1oPEn6XmPnFwZYh1fH8oaRR
Hl9TnBjbQRi76Z9rFIMZzVeV64dEAuK/jhoahMtIA2JJG/QCokfIrnoVWZgBu8ClCSSLLZVAhTEl
H530e4UZXaT5o8c2PWndBo8HcK3LIj0TtyN9whs94UeOKidX9CIu7moWBdfGGRwyOixMsWtKNsQ1
XYSDQ1xX0wI6nWPK8aertkYg38h69hhFYTt6k+c4wSlCteJLPIMESJUolzPM1+cZaxBwjjpIHuOm
w0RuaIsF+7SfmdQbxq9G2eK9KubKnKodeFC3HnpmLeDQ4/gpqCuwUIgwe3YzqSvWb3UBD8021But
8QLEPLnBwf+/adLhU8BMs3yoQ2rfQF+johOixK/aDgRvPE4z0PXzRnT0egDhTVupmKLYQBle8c6E
KIEYi4/lnzwVKHAb3F9YK2mDEXhDtjbOPag90WAxFbkupHt6Fc0h5XkD7eKNgHPJOkMg55ZpwcNp
LLR6U0uzHK3Hmzb3K+Y9Bu8RLHQGVHpAhhnfp2rIK1Y9MyTM4ABP9ohPS7nitsN1L4aqodHSYbXg
P6Yyqt9jEtXzXU2CTl5SKRn6mxTN2wB18q5aVBWZPd5QW4nIQR/CtQIh6yOFZmPv7T6BMrowHMpT
EgwMznGkte2aCbPvFSKU8UXGB5GDFkXyETW3If3I4u19t7qQbbjZttxTZI7mw5ZLjD6NzbKPK9BS
2gpkEv9YKmR0IDEHlwAE1FoAjqAEf0jElGadLnN5RcJj0B3Jmf6D7z76rXWziXZBP/AHfpcYbjY+
h7WNVe6wi5CE3nyjsEM4NfNK5uFYTEOGebO87tZqX3/yLIh9EHA8Qf0N3jzxo8h+5LfBp90Dxocz
hgFGsChe+d1WY9bufT2lY2+F0V8p4+X3EvvAP2NC+XfSRHAEHMdIJW0c8tQNKC7oquadAQzbGQxZ
HhZkPA0IJdx5vwAPwL8ZU10risU/r2ZXrDtmX3zAd1t5HOZ8e8tlxRc4nkw3Z9vJFG8Mw07S1SLo
HO1rWekOn43xE1k2A9xwr1G+Rph0bC3Pw+QGjRv68XYqP8MAa1RdDbUZG0asMsKpBNDzKl11c0ko
7GeF3CLX04UFefGp06/gsWxTn6sjvMgdFW6oN67DPQUo7AeMWfi6KAwcmo6ZCKugFIl8BI/d5HNX
wglBdccoM9sJQCTboJAedLSNBpOsLdw6YVSDJTKe87SVtAtHHp6YvtG9GHpfhy91biSggp1WfaVk
3c+rgelOCQPGE7CElJzyeHc/E9T0ciCekauBTdjSbw7LESzmdnji2HEC+jHnfDrpfMMT3OBby1su
6fSqeQlMHe/u9s4T59Ar2dIuHYPJo2gPzbeXIKmUPVzE589Ytce0w5Y7/B4NBqOerKsqOrHQ+tVx
KauzDHL81vBovbOROvQDKfPpSotpL9HeJ/bzXNgj7WYwKxxWS8fme+iKkPd90Gm+LkFWzakeYQnd
FdgcRZjsjukOWIs92gKr2zuZgyPepioo25l4n+7BQlpUt5bpKPoFheYO07CE40ClsqNnO1JmOuVB
OOmkEtMNdWt4DA0BcE1AqIZjlbuQWyyJDOTzDqMmORTYO6EfQyc29wuJjlf009y0JkOCZmunJYXg
G5LzP9lYQyK8pDw84h8epseiiCZ7R73BqJ+ygnyv4cMUtcoAhO5uQcCPiMiecXcjpPur8DUQ9Jo6
RK3NctXvQflobD2r5dhpYBP+RCCee4sdNJ4xtnJfx6mMPuckHr8jqWCv0fcswKp9aCDUBfy6tFAI
8/hOZYQj+DKZivsMPanpstxvn4Mi4x+HG9i3GKKX5xw60qwF7s9162C0mnQkTqKvs4vgqr40GAE7
0KjDPETIY8N+L+Mubdm41WvHdHQj6C0p4KdFNPA4MiVexN4aqAiH/AgUrZ4XRdmWWsCdhzekoj0k
5Hrv66zGMhGjMc6Hm5XFZiQqNtZC8iRNb1WBWSBWk8/uCi2jpDN6B0IkcrO9VMjtguLWHUgTg40Y
+zW7ZgMnaWTuvTLCkpMvmsj0wIvMeI2I2tKnCOTR9URKgL0o17R6gDG2TQHhMPqeaHgYovFNOQNa
gDkRiQ7Sm1OSrwmkXWWMSilMgrNRSS/Rd3pHv2QCr9+pmqZDtjxs0+9a1gH25clB8deSasr7COtS
/P8stfWFYqKpT7qYgKC5hGbnJp/W6RytWC6cldiEeTqgJq3adLMAAbH3MJiTFTrZAcohWXfoZmeK
+Q139Am8r9FexuTQEn1ImnyaXTWFM7BrNLI7m+zSV/Cucc8UgmCcnJUBtr296B+hdFLwyl+tSlAk
kGG+4sAjaA5IYBOsbUlZWnGmx54ObMrlceJCI8bc61osLRCEJr6U+Vp8wZ2KlxOxFAvevtUS32al
LiIUeDQlkKUrfy8WdQChtNHh2wiIFW0PbPmA05PZzXARPOqms3FJZZfOE/rHBsPy2o5bA9M9DmT6
S4rTOvZOpci64E4jPAyvHv4rSbLcsXlvXgOPcJxBeQP6aLZwE3Dlbv7uscJBV7OBtjBMxKfJZU6U
D+jqivF7xhqY0mZu1aGPq2i6q+C+8+WYJrCYk1phTgC7pFmHubSHQFsPygV4bjEMuBdjaNRhs1C8
QZw7mw72BUvotU7z900SB3MbmdWPMGhE4x4nVj1gf8HJGUvDhN3VVTEujxHzO/kElZmMLiCboOQn
ITdY/IvEf22oltiJMVgu3BeSzscXvBF72qrigHHGjM4B2PyY2rnb6tJg4ZexbB7oJCpc9xU19YnY
EUuuqMg+Nmqc0sG5LcJPLyWNYQ1NOBr0GGrUxxvBzj9ZADDsDcdwYks7Njb1j+uWzOzVoua/jSRl
/hX2gXjksMSq2ZDB6+FHrrKdnfCxEAqKUIQxe94PKPq+Li455OMIWrc+23Tah9qgu7/wjaEkigCr
lDZXefnN8eyAjTTDobtwOK5nl9iKLX7NQV8Ivfcs34e9LhUuZfjGeFyDR/gQU8Y8IgoN9kZtSNRU
nDcAV0krNyx0HrwA8tDmaFkPhD05/HcB8h0wlMP2qbim2KhX72sFQgoUS41xL8Id+EKdrNMDeOlc
8Nd5nyLWBZPJ+R5ha012Esh4aF6CKU10OkpuxAAXRcbvpxrheW2WYoV6KcIWG6yaM3p0fMstf5jo
CtXr7SHZ+60JRfnJwqrePSV4wwh6GSzzitdQ7IjrGEB9VHIecorBGM0kkp0eFyf8z80z1C2DsnNR
dTq+WeBOkB4Zh10YNu911UqtlOnHhagf2mDtN2A3tnwLIAhNAxLc1qY3pd+gNz6m9ckUpWdXEmnd
AQ4ynYynDxioFe605Rn15m0s67FrSqV+rFarK2604h1hwTkmSqR+fgvQ3EVPic0x7O5QAODE1N8R
DiveKlt8WeDSAeuxVXwmpqYtXhHZZkzj4urzhW9nqsj6lhwuL0+xWA9ABZP7VuWuaVCr1lH/WrNk
eSpj5LKDvcFL3eZShuhON7TmHXg5wEJnpWBcc5ii+R30gVUF1OT0QmTRIEPRAbgaR1L9lFlO8hOq
f5N/5JUX6WlCt+Z6NpMF1ovxUraFoWV6QRpZOGNpnt0D7wKul3P2MQUV9QR8o97aiE7mZ57C3XwH
NQL3TT4fg6rFbE5244c7ZbRJw/PM4Bs0FbAIGbDx34a4mGDJBvlY0deYSrDIqebi+7xNgAFqfbte
CPHjD6yxxfd69s8gmjdbv1QIimi1ajYUzxTyunaPNjDMIplWgyIHwNEdSee6D/YwZyQq56orj5gd
CKVFjWonpLTGPV6dhre4XdWKRhKjxeGCiXFscwwLCJzQH8xo9+tOofDF0NQs39AgsCcwXWOMYKUq
LgrvZIZpTGfgZgqy1Kd1pdMfuHWVgLoxzX3N4KeUYDyr/U9OoFbo7Cjo72rCl1IUYTo+QG9ataDP
LROWb3p7mgtXrSdkd6nsXfp6+22FWwA2xweQ6eqY/Bc45xKMB+EGABVJHD0srFHNuwcDKHuas828
T0HpDUgjc9FlXPU6g5ijGotrBeyVNhSRrXomI5z++kixL1RgE5+zMVTjScYVVY8yWm2Jdd9U/J5q
Hv8CJZbsLdT4cfzRoyuCfCejdn71awzpJKtN/RsBjDg5o5uXYdvcPp0LW2HzqtCEPYBStdyBY5XA
74SAzZHju4qwx3D7cBQLFx/xCmIAFMwtySk+4t12tEToyGDR/MoeoiR+/D7EpA24OCmKTYT7P7kk
0DEB0pQA2foM2xLz4JWTCX6dbEAfR4EmZzrXCIfH1HJM6NG3Yj9NSUFsB4LQ1mzdCgrI0o9VgkyF
tXFo4VUo8anKEdPfWoF2dtKNzzFrY+YQN1H1vvdhWkTUJXMivpQrSDStpbmGv4gMc90aTUaQG5oM
6GgGo4sGzU2OYlBHU7W3Clx/kMFsudA7opLGtU6I4nd0mG1/8pFBc5cHuESCioLkoQW2pD8RRnbw
bs+VO5B3RkCfsTVIq73fjjVqRz8LfbeG4NPTbTIA+BXjLSotEPcWVTcfh8OjerWNqxB1R0SQA9YO
YH40x9yAcpT/P47OYzlyXImiX4QIGtBtq1hWXi3T6g1D3dMNGhB0oP36d+rtJmJiNKoSCWTmPffm
WFA4CgYpt61OEC8ldBGN9NohZbSsXO2vYZNv4TnC82dTG/RqvWhVyfxQ8GGC47TIeEL0CUy+C00Z
PORLqV/afOk/aWgyGm7hmFeVucGFu8Y6abKNHZ3oZm6j+lGLS19vqt7htG7KQ1b05nVFxv1dLmvy
KFu/nalj+uKfpaRk4IwC2+zViKDPoHubvHO0+tRe4G1PpbNOfx1RVNNuAZ7zd3WX1HdlU9pLx6CR
BBa0rltl6rIWutbeX5r2GvDQ9+q3JqqrMu07F+mtGpR2d1BcTrR3Y7t86bxeLtz32x0rRR20TZkr
nXI6vajN4Z+QTmYs1cKNUx3rlRjmOeeLjzIHnC10mznYIX+sycHGsr96pZ4/JCnxwb7JsmY5FPOq
rwvKXHMlcVRLErnFGGBq7MpnT83VdDexoPFfYcAod7jyyab1EMB81im7/cfqNeFxwOUDTcC2nvho
qKhvQVdFSWsiuiFiZFJleme3hGLcW4r2PYjL+i/nIQBIpXT+7MROfrhd9Vsaj36c/Y1BAo9xnCG0
lm6goUW6rP/ISMFAjKUwjknbzwKdVrXhLOAmJ6TQywGIeGm05EJbVu6IRfbzyNoG3LHAGGo+TjD7
98m2cL8wrdbDnrTjrTiAeCAbi2ay+rUqXfMlayYU+1m6tX+pHG31fdSoGlXLG9t2TYvcyxHR4CsP
aD9WnwY+J8ipDYJ6x7TJGPR7HuND0OdFm+qwk+gLfknTsGykYJ862gjzaJPRmS8ZwyJEUta1dt1a
vg7I5dXB5qrUP3RW4Wcq+XWpHWo+IsuJEEBYe+rIsy0yW/GHIO3yyi6axu6DrZLMFwWUwv2gaJVS
7j/lnjZi5+i2g1mALNTGY94XCu2cK6B7ev+VxJq99YjL2dlSmzHVkbX/LVWlMn7pmBWkjPnBdUea
n99h1OReikQc5PtEC9/ZayeLvoNgIYxhQbhOF9Vhtm+qJD9GrD6/13Lu//Ctir9Ou7btoaMJdc6+
iSKkMxBK1KlMUYSy7KkfIQzLZvgNYk3HDkDuPbBJfnsbeJ2afZGJ6W6lFl8Orimd3+Saz/creVv5
aRZO/DpjNpE7T+uxP4fjRjUb1Lby9rwopca0S1rh3q8ngrEsFCmTrC5rKBQaYppoELLoYwtWxjbW
m/zkLNuszZ4HLVVxWQE6wn0kp7kmtSryRxYWFoF3LETrcAGM7C9Nu41cXVRznTinNQzR+HpXD48b
cUHdvnKzoeEJhc4PdpkTzcgFfZJMJ5ktS3aevR7iyZasvA7amIKkKuPSv9AEYWUbeduDPWflLDCy
M/47brr0H8kNBRBxvbZwU2fYGK4yjB2jnQoWp6UWN0v+mRdFLH5tNFDq1DAU03ue0GZyWfbWmvnC
BRlMKYwq87wF9ChKWXMLkS3JpoqOY8TMcz/PQTifZ/J+6n1YeRtXNpSc4pluuU6asHa+E6DWv2Vg
Pc2vkA3ByaUJiW7/JXdzufI6/kBLLcd9L7KY/7JTnNSANs5rocIZQBkLVLmTAm1liYb6Z5nBlj0Q
m6vyoz+b5bOqbF/s56IM/aOkN0OmYQvyeBrHfuEISKLKvQyC+/pUFSTu3rM1rxVH+q+IXbbIWdGJ
GospZskQzznjYREi7eapv/PtyFIHk3EOxHHF1ytE99+kw3A8xYXNJBVIUW0cOEL29+HCH29fd8X0
YmtoTuZCQe/vkv6G2QtkXXMMsq1UT5v2bZKGoy/HY8gdEf3zojb6wBKbLccFDTO6lkk8/PZ5r5l/
1B4TuTZkOdbOYWBLTl6toFW23tR7iqf+wW2d8q50B3msxDQ/JG3uEi7AlfDYsMngHURyCA+bxtIA
FBgP/gOALzKZ6H3/pY3kpvZ9R3bplbWv8i3ou+Splt1apWj9NVsip8D8wATo13cK/GNitpw76GNx
Js5j0jFWCZfGcw4RkiM9jSw/1lHZ7b0um7A6b3ziRyyhFUFuIUDMSVRee48fCNSlm3BI3DiRsuPa
xqnLpR6qMIXynNVOzlZS624BjXHkD9jNhSSaAzJR1ihJSWaZohGFuicUVf0jITJZTxGeozUtk63/
AxULC5wz27ZIG3I7znixD26RZ1ficG17mPyleF+HkGftpma+rquib0dUveHjKrfO3k5F8bUIxr67
kHsY0DX7peshukeoXl5AUdb/8ERF+AwYczOhAXIlvSSv6uZ+KiTci5kneRiLoPwYW5cxzMxNmDpA
t+uuRdl5hZMZ/ywT5CSNQRk9++FtNbfJiSi7zfTbu1Et8XXIm+StQTJ+ZDOM/jskI93UkEt7Lbsq
eC68aXpqenf86bR+QtGRTPNTxy/HoL8N9GfZUdRvNhiXnW17+bfeeFPBtsh6q1RQ39Xd5lB3YcNL
ZeIsD13tICVyl9RBxB7bfqvD7Y87Mnhvpxucb4P6p43pftZSU9doJC9Phc6+i+VyuA2OD8UYdsdq
Me1pcyPzt120f7FZEF6G0THvgzu4d0oOAhlV0hIFps3TpEHqCwbvAYByPNBHzy+gp//lZlJ8H/wy
piSZSGiXyoJkJkiWOtvOOk++8d8R8VHe9Ke2OzlRa5/g4ML32wt9qjwkPbHwa8+bLM7GV/YUm/he
tQzAPbnKHVG+CMxBp78AeZNHtN9jkugXo2MPeZO7dt8k8lhO63CnyHowzvgLQuFvPc6gCGa9a0AU
d/xbFp364XI/tEPzlvUEZ+6LFhJnfi9aQXtF2ue4t3E7NSmkXPge33ZgHYJo8PeGXvMhyMMIRry1
/X9huHnhsXJ19LANurvMQzgoRr99BwkfN8AjxfSIb52nm5kBtHdsxuG4NVMzHvKyWgmzad1oH8ZV
8NN6m3jZMIB+9DGmkLxR/VMjjPpvhhentCLF4TuspfM50lD8Er2Qb0bU7hNqdvPsDLq+dkrMQ+rk
lX9U3BX3bjPVh4RB9B2qPlXyuHr1vwbMEtCmWfJdLNvwMEIOob97yeNqgxtpNNkDc1b9y61go3Y6
ccurRi8+xTDSCGakrX+EZo2/Lbf+1UMu/ZfUEEfRo4tO0sHyj8ysqXO6I6TE8kBqpXlXrqWKj7vu
jlEZtvVabe0PL7POd4Dz5EAZgHg7dczrks37Er0EFd0q7zAOvXyPeVfO1TwVyBkTg8yi+qG4t5/d
yOdHiT7yfhfJzXSxBAreL1ivnLka9dAzA6h7UrhHxLXoI1FbfU+JzNJgzq7o2a2k/uRyjpDuMu/q
CEI/gSDWrGEnXeGcljnWd46BzAYcEgZ5xa2X374U+csS4svRRSkeI1Mtr1vZe8vOHzrvOLVe8UtM
mf9VzH23YLjo1wvFmpiwjsjsB9kB9ddCnA/QsCuLv32e+fx8lRWMRrrJ+8VAwL5iSGqhVdaQZ25p
ND+nRCB/hgBniQA1tkoubi0Fs8gEAxPHCKE1a6ywDUwz75tq8Me0pi4Oc9P5D8CU7Z0Fj7zzADh2
NjLb00JuWL4Hz3NFGswGEDLOOeo0feSBUWHznLTViqLPBPE9U0PxUiF6g5Y6YmHcrBr1a1wzM+K3
AiGym2j+y8dBpQNoXLwLbZDQNAQFWyncMl87iEEZPCSUkY+tsNiSQvxff9BVIBB9GW/vjUnw9Cc4
vDCOhTcn1lUJ4f2mvKrZsAUtai9bK7ObsLJ5eXemKHHli2+dwrvSjTEp2hIhxr9N3c3Ojhmb8+Hn
3RCCjeNo/8omYPhz1am5/jONMhpPFv9h9avSa+3Q8MVZf6Bv2YJ9PIrqDRIy0MAplXHrA5wJa5+7
QbcbzZQJXZKItrbHlrNspgoaPtxceVfsHtV6odewgHy3rZx4fhg2kKDUYctqcdqypjZ+7btV23cR
5vB2exT8YjsWUZdFz5aN696DqoGjD0Gg4guemO0/4rGLep+v9Zifc3qB5tnUFA1HuKBlcY5579bx
9tiIsIva40CfUarTEDGrK3ZxN7UTZrykXYsfXQeXO3Hv2S3+MkgP4SEoisa+jX59wz20364rroUA
bnk4+T1UR4GLbmOTaLOiPRwAZWMwBrtlHa5hAUrh3OsGipHNc0gydLeNU3pDC+ONuNTtF1C7RaX+
HObuo0Fpis9ePdiM7xMxp/vDIecxTJ23zp3sxctY2fFZD9skTqBohR138QTL61PAZyNrs5x4iNeB
VWT0zM4xiotZvY0i4mKOR2InH8Fi+pGZxuA7FctBsRC8h64ezWXCaRchilB3XyXIQEJLu8zzXiov
I/9cA2YeCqi/6j6Xkc1SPncxOKhoXrz85C+Sg+GH8/I9Yrh13taek/LXEDn1Qn/Atm76HjWo2vki
INsjeWajcq1ewtG6/WOLoutdsFI33okEjR5SXvaIMzwJVYsxatF18Ri2aHpAkYPjHyTSTXTSTWbs
vzA01YBSA4H8A1dDZj4bf3TRoWfPY0LiLx316lS0bvG41LhgGZyzY8bbFxiRstO2hAsqG00aV4fv
CEvhW0Ofpiom7ujOgdzINvwesV8checX/s/cFpF4QPFc+fP2gxjWxwyJK37D2YLBwDF5Q97t1iTl
swYdjuAgjZ+dcVNG2Y50+XW71CsGvachKYYMtT/y6S82wf803/Ftxeos4nFd1n3BrEyaI9Pcpngh
rScon9jmwYG8xQ5IhQnbgBkQG8z6/knkE6OQnRJdpZK9RbcIghMfMInOrhNVkMo4k0d9wco+oh5H
PVL6LpwbpQh2ooMOfjo6Ht1vWYYZJpHZ4lk54CxuMyRPzFC36KCsT8ZToyiCDi2/oeem2g7SnvyV
HZv+hbM9psoei55ZkfFa3//VOoJHJBoq4Ql2UEf03juBd6ubyM7KqF/x2QTLfTYxud1x0okmzfhz
RiP0320YsveFaeExGMln7kfpNH73HEAMlU+ZG6OLdwwp+n8wn7W6ypgfg1spB93e+cxQ1LW14Tyd
YBjn7JtE7rn/13dNMFyMx8D2AOWbZzyzau1OYzTO9T1JCyI5RTGDi7OKmo0VIibLstSNAEL3ySx9
+QvXqSwPxOjP83MJzySOAxNBPK0GG/ZujWJGZLiRUbBzQ1PONFB120Eorw15SD1Sd1KnymcvdUvN
s3+MmXirT2pG2xn0b7H4zjVIumKcj1wvHgJCX0SFuFtFDeNqC0f0CNsVKetcH6GBb6foWWZNb2fG
/k7KKWkRXQdbyrSLpFgt0xK7uj/EgvyAykRT/iPc8IkA37r+9CCq1USnQKMJvc9LzcY2jA38+5s8
DFew9Pi+7mYwoemGJa/lniWBXfeF27icL6px/YBTDldrQzJdUGJuSFpbHla+lHE9ZwE5tj+arkFe
8PxGlndN1jpwwr5yUAAOMVPh7slGZVn+at1S8arS63ubTpsIq2x2pACqPXscS7dp24vBZlT3J81X
srYfoWVe/+XgXfFWhrS89s9NHAw6fPcyH3/zLmc5Q5i6xRgXdFSq0/HVtMr8mzhJkr3QU5kcA2Un
DMyw+c52yha/mu+JKMcKu9FRTc8RXlKcreTSvETz5NIQ+VW97GdNrA9vxuB7w++G5HUXt2KAyBAe
i4YdIk9j0vRVvWciKsr7KKiE/Iq2hl2gLDkazdG0AQsddi1Hce5gV8eCd+lCmWT3dRS6zCQ0K/Xk
VeC91gef85KDFq4xuVsRAJoL6MKIgN15pnnovLaqrhH3LGLOjNjR7MAI5oSHaZvdY2iYzJ61v7Bp
EX+M36tPX1SqOTOjTIR3nty19d33np3065888pv801QkefnwqDho7Q7dcRugmdhdZXbTUIXQQaWF
EVrY0JAfgon5gkcbOQ/2OvgJg6rDzDan9t5YF8MNGUlVNOwHMlKLFxMjVJudjpcG6BhJUO9W0RfJ
d09o4KAYzou8yAkPJDP7KPtSzt6BwP7Qn57iYDTbBYd1a37jj0Dw4FP44qVtmXreuzEwdZ62QtGv
1fMyZq8Yty0LB2amFtkOrzCAc+OxG/uO58uvkIw2FSjMoplYTj0V7H/BFnb2Km1GGIWYwhHFJOqS
9sfm5En/MxdgBZJzrUraK4KQFYwkEciaHveHzOhzKr6nPM3jGbmTgqcL94uKq+pEs95ig9BBrf9o
gsTy55DQi/of1GSX//Pn205PltkTTw7hDsy2UqcVTodxqwvwcOIh9FPhqTpgHFtM6gOPgy4vI5hq
8xTCI+Qv2sV3ddxKGZnLvJaWQmgjAUpf/KIJaJkjXIVYPOMtcJCQQe2+J2O5k4jasxQ+0zy09XTU
rRUl3nGbrNMpDxxXNWk5oRWcsXEiyme3rW13zliF5tDVvft3NVpXL2D6wTDBqPLuXWt4rmvpMSil
VMcO/LMZkzj7A6U+zmKnR4jqtIMKi+I0zNqo/e0sVbat51WpaPwIDHkWZpd7BDvtFKklZLyg6TDI
jydVBUT5BjH91uItYZR2tZqmY4v02n3VPcN23JGOu3yCXEwGswX3j/vmg9hwMwlZNH1qJPjZY+ut
MarX6jrq5BAOBg0j21kwS3Kr7Mjlz8E6MTxHrYo7gcQ4WdTPo/bKGziGROojqDuLd3G9pS9PGfXS
eG4iyv2SCrCsxNfGqAOytSic5FOODQEOe8aTmV12YyRL/R8lvgLcJX6WriVAj83uV99GHSkdDFtf
kYBGf1/CblNwoaGaZwWAtX4oGDAyKwTXddrEIpR/uF865zTjMSNqNSsYaE85gQDFzu+CrDsWSeF1
j9guRXGI7drK/7LIiaZhL51azseS9K6SkgR+eeEXVGH/zfCKpcGS5Kty7wrJRGiH8w4v7hpoD85b
FYI8gTFG0RDOZAmWG8zUsoQ6M0Nwq5lV+y6iaQG6D8airI+2t1H+z2YcZxCjatHzG/breD1xxpNr
TgO0KALHqQ/dm4cMYyOwIH2J57a++b1uJpudtNUTtcTYT7wgoZnW6I3c+7m8B7bB1V1ONz6gj8ai
PhfN6MCgsGuDtAY7VP76Jm0yyZtUEbZ32IppqURUruVCDYmP6xfZIn1/6gJ8aGebLLqxPMmtWH4Q
MYGCd2zXgcHMGky4jE6GqidP2arquetRzBDGpypWNLz8qefgVAdjCE0JyOT5+MqGJQOQb1aF0W7O
PB3c871v6+O45H57lHaakt94UjmxUie2lt0oqvDWt5btt1/QYPKrle7CLdYCFxX35RgwDDyAmZLM
EHijm9+5nhEYwHjOyx5+xDKDSllcpLd7m/fe8En1OXSf3owdm53BXFXzvaZ8UGcKsahP1xHzuL7w
vJshTleqKly1U8QFKuijJhu/ORVei/jUiWpU0KNZubGYShsyw+M2WYZjVw2r/eH5tZ1n4NI5NxLx
oYXeZGcPrNFwHnCJlZbYom1sntyIN9sw5h82HuG2L/PlBwy+yJ832uf1VwWhIr4DkuaW35ViYeOl
4WAtNkhTx02++Vqb9bT2ITwU5smlVKlTt3YBt+tiWmqHBQjbH/LLsDpRrE3S402NEhhxxLC8EP4u
sJYBAM9hN4luRwaGFAnqI5Q2tzcXbtjdb0QYD/2BcWPUGPiGYQr9VJIbUZdnOflt+c5uhQayHNoh
WP5LNtWvfxgJOPYPwl3ovY44WKN/+VjN3l9n6Yap2iGKSu09aEjqeThkjpnMqXOKgfd7mJMpirmk
1GyD1F0aEiX2Ude3uFu0Ywt90sz7iWXw8LSfUdsLeVomZeKXRpGLckfEaWdfK9PGwWPficy89kis
5c+uAe065vOWtI8Oaly484Us2cFDf198Bwz/s0sAPs09wi3qphNLtIu9k0tWM7pIQPJ9Y/4fvjor
NSvpJ765/QQ07vtlWmO/vyGUKwu7eq4QBM/Gn2R9lyln059BoIPkFU8b/n3a5MozqdtyIp+TrAzd
c8eESx6ihhPozvJcdCfCn3xIn9YhRDjO2U+Rrgue8+tadM58CxnY6EECYhkWDqW1k/4zXM4mz6FL
5FPBl+KPoz31cQI3g+w9bzh5gjUqrhMPWBimmAii+oIs1XkbOdSSyc6otkIcasSbwHLnQpN1Kds7
cvCvJohF/5u8mFqP+xnzJOn8aycWedfOrllEuqFj/b9TW7Ajw/uW+DBxA29Bue6gNX3xd/YpR1p2
S4bZcgKjnIvHoMN6w5rrzc+PSg8qOFvJ6ConhoLe4josGyYvfOrNeMNTQ4zYD/zVnJWm2K1bkIBZ
dd4FJ7aRR7OJ2lJ81BshAA0OtviBGsy4zxOuubU/YMcnXMLjZB0fbNmF5ph3yxi0kCSJE35Tqufk
iuECpiUb6tDQZ8LIoFdDXYkvGohg4YkGXlr2UoK2DynopSK9u8DIMZX3yZIXht7cVNb/Esyq5EtX
cWBd8gWJ487AAmMS5M6aSCqpXDcdTBjnzBJLZcrriFJaklm0cZgRzNIx4yYupsuPG/9h8jLl4dqf
BiKvhrcegOR2vjV+FH7UK937X4IT4vZ9DI3GzJV5S4T9ziChfmCocUgyCWFpP6Ym8ftjR/vcfIEM
rBkcHmklxZ+5dab2BfBRUMhhUeQ1hr7wphexkmSMjubmWwpuqeuXuB5vCIvbuZT/fTzimJxCPYto
lzRd1oX3eaOB63sF1nHcbDmNp5WYl+IgCb0IyGjo4S/uKxXhAk7kstQ/Ginb5KmtNtTH2Y581jmm
enNTlrqN88855+ttqX0Czt5TXTJmumpm49Uh4LtPkn21qESeVBT3X8MtDACPZ7KCkky+O3/HoyXN
8cqsD8GJXo5UF+pplgjeRy1OwF9ZLAtm8/R4LTW/h+5QfmykE8xUbMCzFYV9CNEJt5ZhJISVaMWX
JtvUviFNWfOOZow+umvGIZ8fIBHm7fY/ZoTazAnOE89YJtqFm5i1f3LzXlXRYU0alyF0Zn1WhYCz
4mmZjOPjae88uz5ybzaIUsLi7wC3bKphyhHbc0lPUFbBUMMP+2AEJXOt4jFLZCf2GEJt/72sw9ae
4babYq+KkACEmHIH0qhQM4Gg7J4ZgyDeMRTQCC1dEi/9g8x9nbwvbZNA9co2duSO4yvv6D88snp2
jMaWAC9M3PErx7hM0wIPXPy+GZz2WC2LjGPtULglm5T6oLHYyZsuEhjMAuWaLW2cTMfyUbkelcel
kh27m8Ou8db2GQZnzINXGiuf3dVsZY3kW5k4/nxZek0ANRNbhtCqXpOIOVNZ+EdC8hzvRdemsC/B
ygT83ZKd4P50YkTQY0ZQib7DS0ye6+RMTZztwjzIQqIVojZ+nEdb1deqGBosoqqQbHU55aucWabY
+yTvlyC6aw5p29w2lqKNe2VNax8YXdpfTTK2fBm5617nOBHFE464llawbyhlUoMpxJzE1CIQ74AT
MfmlhC4BAqDc5eQU1FAYOSaPqo9oW7EVZP12QAFmhhrD8NOHiSKU/YFMpyl5YrJbF2dOGxQp5n3C
i7+alqr359p3HlNDvj24f4yITMRwAbvyfRQr5fIOGztoF3GMDJeRhCKHX5nWq7xMmE9lWnJPdeW+
UIZ5ZsQSJu9VZ5BKdh+ZUm1fligMguHYEdXAKwB9ZzxavjTjdEg6GFPAwLx0vQNhQVBztTPFw/OG
KsX8H2glAUETI7mX0aqAzUmm0MXZK6yt84db7E1/0P22QjINtGHmqWIo4BSX8VaXFRQSmAJNOk62
gVGC3QzHWF0ZUtH7PbZzgl0B4j6w4z86YdySe1SfG3llwlIvP/rZJRLsyEZ219zR9a/O323oks5n
lV+fe+LoyaUaWRg0Nnyj24YGkeLXzdYX3eZO/UrASxzOl2jzZauvuE5s+YhBpzw2NN/VX6boU8yA
qALCs9hQCRPx3PHNncOR9rW1858Fgxj3pdrmV+YScXRymqb4L1fwqLttCUY/YurqDKLebRxf/lGM
yfYpeSn+yyYim9ggRLzYjpbSv6vk0s//KO/dZyVNgaA55ombBiN2JQxQnfe0DMyojlpkeXURsWeO
tV5zH6fmMrxM7g3rAFyeol8uI9WGpJGZSBnIIcDKGcNy+aMncdA85tzC1e8JX6fj0pUn+cTQyRv8
+Z1zNor9nRM24frRTysVxo5WydXHhtHcDUv1xu1xaPEn4ljc+mnv9u5A4yOnW0cgm4DtzfiBoGnz
DnjJW/CYw12DzR8HrniiMSI1RC9cPM5vrXMIcEw//nUOorw5QTvTmE9Eg3k8ow0d7X6sPBzwOR6w
jGFPgbTu1+vmpWh25u/kGTLwIzCpN8AdH9CBGFTv51DHrNnQDdzZORjbrrqWsfFd0s+T2juYYSjH
+wKSsXsJWInmfwLgWvmpajl6T1nMMONOsOO0vyuADkiJ0WHt9Z+MMGVwIR9LX9uhWxi3hyZJYG+I
eT0lWU6QLh9WVJdSZ5kFSlVN6P+G1DO9s+9LguEuMDlRecz9De9W6DqJeBwKPTHsrlc6nh2Sb7x9
5FVQzw+ARIRCzP9PiydnO3+WoKIkTmibbNekFqH9EtyWsaVcZKjJVMXk/D/Yf+OOIG/kbU0gKEh1
SApTp3gCeVdeKodZ60btYIvCMIRN6mg58IdbkhqLBNQE8l6j66TaB3KrwL+IY2NCCqabmenTZ2Aq
oc9ixvduNQh5RxkVOncKFm+8E9ihJJxo1VTjpwyCTlydBEqf8XuweFBwyTD1Z48ZfvAtko44OBYo
BPPFVhWu0zZpqieg08VQcflRdXCDnoKBumbmVInnLSTjhRCZCuY9TDinCpefTFcDoFzWi2wPsTZL
eNRlQtaORwgiJsISg2ubwonYb5rmZU5junAMpeW8/lhEWTJB9WafsCUFKvnodfPW3Ewa4TOryKfp
oGul5sOABFk+z9mc+KnDjZ4/rnq9mRHm8leBX+dRgSbiyHPBnw+hDtbXroSxvvcFgVx3C0ckmlbV
e1eNl4kSmaKDUfkWYZl6YUiHm5PEJsc/dR7OacBzJubPvV9lF82RhzVphJJ/4u4phl3MQRafb/iL
3BE30bo8CTHGMTmGIQanqJjtE/Bs5f+ZyZdQOEcl634EZOvaY+qaugHomKi0vCOoWGrgkn6f0GMH
zMRaql4WlAxlv84HtveyoEA5tPucjLMklHZf9o6dSLIQIqG+btx/nKcaOKnDRFebqyqAWeUJI1k+
pi7TsO0wLKuSjDW9+ne8rF477Je4a77I9MRIXERjHd92HVqR8JAywcAthtG1BWxs8+nKEkbNHz3z
iE45bYGJQpLcm1w0521x9PpCiAduKnrrYX1fcxBjkmlMKdenpqn8f53vN3/xhDrBKQli9ehnlJiH
shipqhxDj0KrTEsIHj6wYRlXWGF/BmCs01FRbF0iVZAgbTOhCaDYCp/fjVSF28y6Dm11zGBYXsHi
S8xbuIjviRBscI/DbLtHPof/itXLfLuuVxXnkj9OfdR9HzBTIKFx3UUUKeLKD1+OpYi24kcbLP+3
dFGOXTOHhbApkQcQQTStvLjMlULEijn/4+tweos44f4IT8brfdHZqH+0jdO984kG+aXqahh/Bzkj
IIbatjJnt5j65pLrHmG0a1qVHRCRyUdRyYAvwV0xw6OKNNWhJW0CBD0v6vHFA2lfz4LRNFEmrq7U
PY+W+c06ZB0et77IXkdGgX7aSqrrQw0YNfEUYL1kXBDkcUocKmi1YsMINEs/OI75XisbqD0PN1VR
QWvYHTzWMVS/K6MJlWKwlQ0ag7QJvNJLHYFMuIsTuEocZ52ewjPRxIoAjrikLMRN0PIirQc2jTXt
HiWmq9NlYkb+SxSyXS5eR2TIs+OobL2lRLFgFZS71RGhDZ1Lgbl1AK270hlQ4HYJvrvyMFaFgEAj
Fi54VM5g//6Po/NachuHgugXsYoEA8hX5dFocvYLa+yxmRNIEAS/fo/2bcu1rl1JDLi3u0+zr3PC
Hw3Z9FONXlG+IAPjBJGozffog4Bj49WIG7Qy3vLZ4FrnxJYz/mH1VJ8TB2IXqYwg7/eBlPIJj/hU
HqLRAGch/+nBXgYP3AAQoEx6WyswdoBaCFPjoyWv8eCTcmUNmA4F8IFqdUjxhVMvtjNS//BGdlQd
U5beliNWBV4DSGHv3qdwc8qbLgkxGKd+tobnIeH2R4b34ofMndtuOy3oK2c2hnPNiaoH0zd3HjbH
nhfNjpjn1AMjsOZe4M6ctx0IMA/bVCxfDONYf1BcMP8cYKpXEkFnmVHxprqHpEqb9JiPsXvT9PUQ
XFhZkq8cqyv2hdEqf61Y+cD8Y1oQWyCs8dEiMLLeD2uPBLhDheHd0MrhwaUgud5SB9b+GC4cNNmZ
EvGILR7FEejrDqUlDcLtxitaL2IjghlkV7Wyosd4TkZ54iSAMDqbysVyhnxEt5VZ1TNPA8y8a5GP
yw6W0YrXEuHZT452Gtb7Vob945SaoD5GV0E8QrSRx2jpR4itCdmA4rajsivwDy0/VHVCBskYkpm1
vP3gjKFU57hn7eK9e70TTsOecGGOFYCkSfPL6MgrL9VIfPfIqa2ZKGCN0h+Lwnabai/uj5Mpod35
BA8+c3zhCKXMzO8RXA9GP45PdGREvCec0wJUePqea6I0R06aa7vLypBHIWt5IuFZFQluMc7OwW0G
x9Ddryy67DcoFDT933boWqLUbtrkNcDBPnWpRSWWG2d4JIb41uVvyuYV5a3nTSMHHhn4Q3iCF0+e
tg1yppcXXoaXqMvTxVp8zFnWvNdjsp660dPZZ+2uKVhFASBpPhTKtoqkBU7dnTYRQIpReJ6/Ef6c
3EPY1ahJAy6RAzZcNCPHccAKxR73Gy5sRZsSidOKsDSvrxV7/TLpzwJ87QIlqFuqnQ8wLNmj+0Pt
VUaAz+EKObvEMdVpprvyPraFXHaysTOFMvmsC++ZKpK5+lmGYUBBSOMeiA+wGc//wERFBcJeMBp1
N0JJUFNT2yVfA8pLsmclxxa8qHuhT30zEROP00yfCaKF8Z/Ygn345Blv8wvQCbVbEnzjqCl6uSn4
KlmMNDG8aOwZxY+oIoqneYuGFv1hMA/M8Ev7WsOc+zdq8n/kkvsa/IAIVx6TYztWzW4oDJ5iEkI2
uwRYQVnnlAbkh2gw6dwIoPJwT4rG1kdTJUt4sJ2q7UshKAxFSE3i/jzANc1xCYl0OMaqCUna9qx1
N+WKpZZdMPzXipUkisapN/mCHysGLpFhpS8P+HWYNqVZ6qcISbzfFZOo+sOSCw0Qpa54d2ZxYvTd
0pf9uedaJ2smV+fY9NcyPd0O7lM6lE68L/1QX9Zh9fCBr9zZtzXOUhLT3aBvSp8o/i4TuiIAYAts
oWnqIYFu6P7qMRpOcrwshNCZoFZHXdpsIEPXzhzYXpXDm/EoZgaZjbRhGf5qJhJXm4qF/w+v2Owx
HkngH4mOlU+OcQI4CFexiL2zWhSOJjR4ZwPHA23KeEv4S0bXxArXCpM7KUNoKwNJ0531hvxRASjg
789z9jFSJmd25Cq8+hd7du1vMAau91CNpmzL9kjiN2VzB5erDrGQJ1IEmHonIkYHj0B2v43t7PyK
RmdaCDJ6jHC6BOlG7H76vdiZwNYV14AhKaLDjQa5+R6WPbOyR0vg29LJCQiI52O1gmJsfkVsVouH
unQzTWTZAW7II7NR02OnlCD0Tu6oPOZuxDlWOzNxBIq9WnSElaoRtYzECJYEkDRxu6Y4qs7v9d3A
SVefhspkv+eShzCbVXd5zexs/L22KzinAvVu2LEQ4kwDTdsdtjWNMCfA4TPb+rzUr0lWhNGh8Y3R
B1Oa4U+ecNC+DsXTc1s6IYBqjTkP4k7kQ9bBRmvIEq/BR43Jv95XlfWrzZKXXMRBzYt/wyRvPpOs
l+2ublu/3AF9mNG6ehEf27UrCAT2xaXJbP02gZzAJNm21S+Mhll928PCffcEHJ1b8EX+Ezp//Q5i
Z0XNE9l4juNZkzDHiIP5bbWGMGW6rH59jz0t/ouimsmbAOybOWOy64b7JArbGz32eEoBRiRvBK+B
qs81sWqMV2Vv74MmI2JfVEhw+TyX/h5RQe/xFVryYYOuWelQAtVfsV0p5l5ARsnfaJ4baw4B8/x8
KPsQ5SEV8LgPPYUF6RYIRXKuUowsO3KKlTlVsx/dAEicjiAMJ8IHJk9wbhsOJ/dkKxt3X3TWIdXd
02VBGA5TusBueyz8nOacCasdk99qK549lXSjA2Cy9c1LS+Hc5R1i1RWBrsgkQgrgBk7BZZup+EJ/
dblkbT8n8r6OytR5RppCPYqXUE1nNxr88WYZslodCozgzqZ0kuTXMqSgKGpOfMB3F0EcKxqXzD2R
jmT6TVoEkdehikNEd2eR4Sdh8zLm7TFimHArqM27UUsv7bCQ25IFkW8luuEq27bZ9SlkbaDj2aS/
PJEwbmzSMZ/eZjrB2P16k9rpyZHFc301C2+mNnGGh0rRIXWcasoKb4iEOvY4la4EEzYPGHfWoWKe
HUd2F9sVnx2DI31X6qLnuG3/jBAPHszE1H1JFchYLKj49FnEBGDCN9NYRu2FDT9gMTh384BrwuXh
bywJyF23ruVTFcj6T8pnfBlLhh0y/nyRLC3n+RU86KRYONYr+q+0QPdhniMP9CF+cL9vJavwrK/a
XSHXuD9FFs8Wj7Uq8c5KJvK8jNZ/D+Oiuae+GLCOh6XtPXcFRK5ACkilLDGXF8vxCf4LAfPxDtMk
mnm2YOAklK69buflTiu/V0Nbxpn2wTg/FiMzOVMmu+FdD7+OELEDFREsCo+bciKasRUBbNeNBIfz
hnbLD1zaNuW5kM/LdOB0Wce7Kpx9wMadU36OYWTewJizQ+xBvr3jlUirC9V2zvgVZZKyPHfO1YGd
Re3eA2AO71ofuQGlsij/WDdrL7mqVfl3FL6r6GhhLc1BP4Z2SskDohXnYeCV82wnFC4TrMOnIRpH
lKXhdzth3S/fJkoTqrdpWoe7GPW3+Y7DIBwe8UOZfxPUvnJbe6v3i9NU355hVKsGL4SpfvehUz02
o1th0IsEZDlbuQnGdW+y5k6ELlkiJho2J1PiKvWU5CFio+TXvti5LP5oP3Wd3y5RWQKLUll54LJI
mWUYv+qdJyS5ICTC4LSMrAJuoN3MwRM6nHSfm5WTCA/fpguX29rNRfwkyc37Oxz9S3X2umb6mb3E
7Y/aJHV3S2FkjZRThMiTrcF3thniYZlZ3tnR3RkRsV3aTKGzDi91HzTJI/5bsfCfbN2/XVUkwVmE
sXA/ybPq526qU3Mei2aWRCI8b4T3ijf3kdmkTl978gnpdsa3vuwVeNjnBTtgh+Sgx5ukZOf+0gHo
pWvD1+Gxakd44JzvIS4RTyhxRnxhU4vCuxjybrGZY/yetIpRunCqEpyXJO/KpDqMbowpLEGe2QZw
ovdAx6nk1EXg+I/K0DJ4Sa2YsF4NlV62qGCsFRuTLE+5zSj14ug+zVvrF+FXtSivy7Zd5jVm0/Rp
gz87hHuHR2XISfpwKACJqFL/b9CxMrhzcV59QNwr3WOKMCGhCInpOTS8pHZR3omVcpG+nH5C4GhI
fQmbGdi0fNn7ht8Zc81YeKxW1rELd0WJzHzJBxZ7Imx08CmnQfu/Y06fNyMFCawBaamp/viB9cct
B52OmAF3BHaIdErOrBo8xvq16S/FROXkjlhcCme1Y6ra5i561gZqnvpqAy9Hr+9UGJIklsPvpGqB
RKg1UAWK1IT5H5zv+uOkPhMEWOjgZ21Ia9xlRltErrhK0QA6Rpph1IJRjVG429DowXENEi+ugVnV
DlNrO0OnA8MpuZbqoB4f6FphYYNwm8ltWBkLyXSk51FhPleQkip6Rhizuit0EDPUCTtEylJM45jw
Cvh7SE99NG7prm0HNjieeOPEHkHi91vIYlUFmcXPQ70RvJb+eRZTOXRc1f2hMCCjtIKRgkdxyp5u
487p9EjqU/P25gWZA46MzavBZvIH5Du0hqSYjWV0cOGDkXvG6RzacDl5HI6XDXsY0p4D3KanEfsq
XsEahspmwDHk72BC6q+8WmGKVmyuqFoJmqi8K1YJOkOSVMDWG87d5zoiuF/tRRK4lGme69XqI1cM
QB6YB87TgGcm5cBWDmc/SVxilaEjoAVXOvjnJy5rDcf360NhK+c39npcXqFKyge99DzkUlBePdvf
Wr3jtAAQK0u6yNiFinFb9dedsUfY4RoXgR+6S/xFvPcid1/GZu7aPYI0/utKN4JfYp6XHxYlzVtI
EDAEyYVUsxGNr2ngYXNCdgLyXgMGLgqJqTbrV1cN9e81Ejk0UUQayvKagFRbOk0pm7sqitigs1vd
eH7cPOdG4kKqDYZbPtoc/bEwVU/8aJHd5lA8BnJwReEc3Dzq6Qe3V7NtU+X949D0IiPgWbBwwOo2
5VvfJoB4aYxd663HePaq22h45NVZAygMeaKTZ2wpto9wXb83rsEzv+Td+qGbCBMgd2aTb+UcxQ+F
N3NQYNLWBCOFY+uN9gQmUUibHbydlJDdISX5Em/pdG48JoSSDTje//59HsX6DUOglAQ2cU9nCIbA
5cM5/3edj0HWr+7yImUVgnPDbMUxju+bM1vG7tO21HwEnXbIuVlyyi6NGg+DkAusXXi98eZqtzxS
O9MmZGwV4faSbUixLbmfb+DbxcPZ1sjBmxyuBXnZPMbfasi9fBlRGUzwIGCf5kqgK9VtGv+pCdPC
MIkI/h5kH8Xvnm1YnNecYZ/ZcfKPOFmvBTbFyI3pTLqX+7WTsD5GqHvrXsRp/VRkXv7d6yt5kMSd
c2h57eRb1Y9cXdBw0vvIa8gTc3pALOSL4G1s04TDtMySpdsuxXUUadqWU1Itoi7bd7M/svQriwEz
Bd1hb7hLUdsJwlyj2DZRN7OHNWQ3YTT466xO9pcmICVQ8mNxk0bN+jHzHNTbZKzl57I4Kkd0Koo3
wsHms25CERMDC/RDDCzJ3Xa+gb03u7y1NgWj7EsyeikL3EjDDkLCZuj3SyzrLCKwIZKrqsJzKcfu
I7Fstc4pX94fbIRwRIDJMeKvVS7PEhtrcag76AiYACa9b3UqH6LQOno/hk1+Ec3CI9lf0jKH1RH2
D/PYxn9swe1yIJCROBs6lESzBx6JwDgjU7CHRv2ljiBiDl37BdFJh4vxd2GogKwiRnk/Xi49HH3B
Eo6nQo/pU9X4YDFmDP75boFd3G27bjJQqVThBvXG+EJwsbgmOJM4c74T1k8JZ/Cluue7RLceqYS8
QfriE5ACyvShpc2JGWtc+tuuZN+9ixPf8ies+l/8FDFt2CDxeJwZAfUTdidITT6FBVDjXfzcSQEp
9DC3PkrcUfIQj8D6iQKxM1GPtcIau6FRibu3XQegE6jMWXybhUX82xUK07ffqeGfmXEeUBHSmYni
zwmw55/Vg4wSbBqvV/H9lQ6AG43LqsP0xorax8mPo6MVRwPbW3/WZAAUYWQaFhbIRDiX6JdJixPe
6p5dAiaGeaIJ1uWo+ylDy47+YJkiwxO4VCRNFDX4wyjZvHKGPF5O6M2ErrpZ2VNJMQJnQ1nllHcl
ZLLD3B++CxWpeB/nXg1keYjy3z0Ppm8iE1R2dVOX5EzYOWu7pZ1IrCr2kz9J0kdrum3yQU7deVW+
H9+wCO7J2ybYavn6Vah0cJl5ETV/qeexTLXTKNprJZS6jjJg3BpGij7RyS/pYRjbsZTNQkJmSDJH
0bf5xW+wHW+vhzmI/fVCHM0SAiDRWaux3K4FOwdd5x6Zfz8132jSAdYDr2+XiwVwnoCOF3TL8+V2
jcE2BLN1Hp5DUhZDRLJH0vVRcHQnyJyxo7nRq1JvlVvy96ijsP1DsbAQ2cjaib+TFKoVpzIyBpsW
z3X1aLJqpJGlSqvfkpVrctJyit8cFRuL3zAiTuM3nf432ICMWAM9kh/GAc1LSzRT/R5OX6yOyTh0
r9gWVbjRHHvBVrSyoSsnU4t8m2g4fDWwuzET+MloT97iw7XOKNWxx4Rgdb8Pu9ZtdpOc/Hs0Hz3x
KGDvGm/Ia1XDrfFUMf3OkFndvw5+dcFbYqzh7RD8Php/iR4zw8b1oy8MsnPpu7256aq4IRAOOq2r
tyyzivpbo3dO467NyRtzprAZcdyNR+rPuTDccHPhkpY/s55AAPJRnPpStKufAGYZQ+TktBzC2zHG
gkmpUpGWmykIe6qloDqN4iFOr8fAngKAFSBnHuGE86uqxAJijN0iu+XAubCGNMu+d+tUQe0WlW8e
eLTkzd8QoVudAha3FH9otvobKEJZ+0K+vbPPXhnZZ4uFlVXVMsfc4F0EvZBrtTBQ4ddSvKxs33Ne
48mcv8F2TpaPfCzn7uJ6kxB3OVXgPO7KMgCmQF4gvdV4+ag3aojD7WVEPIn0cfW/AFWqBzYJJcSj
vqzUrqfKm6NqiMKyYdeejg+xVtaehrpTt7zeedWQtzPzDysx6o1C/EeYDmyKwUy3Qr1ltmzlnanC
JNy5mv/jj1qXXfBJqtSTTxK2K982lmTWrpCyMA/RjKUfeIh3HK172HR7tKLUPRitsyOn8UJuayMQ
2rn8dLdpcPKO33jCWYTCOcLzmFrD8g5oDxDJrF7m4Y20FCCMLFapvkcS6MJ9p9mxf+mVe6TmN4Pj
e8DTUBdP8MZQSIJI1++YJodoMw3WPOSjgXDUrvOKRRSeqzz5ddgvt4i6g3jvxn6dd06oqIHcoHuT
6Tap65X/EAsW/0aRuZgeRwrw+vfOj7hM2KWw9ghxZHPR/xh0XfxEssGOsXqjhCaq8dpTk2mw6zCU
tNQrAKMPiM4gH/W3TKSMXQ1On+CJdgoVv/nAuki+YsVIv2IR5e4zbMMZ/BdT7hkojZL3GgfKeKmR
a4/sPtoWFz7mhRuiJUB8Vo+t5G9gnCFqDsZn4dwUsxOVrxwYMcoD5q+VO2+bkiDLayxVG7wSAvPB
CbKHI8KHEdLZjgAsCAwSSXZhncMQeC3wQkRHjvvuCWtEHb8i/tHJ5eGrLHZ9ZMWjaYrcnkLgBxdj
Mu81TSoCiA5pgX2l2+Icti67NzSLDLxK0XBYSiYu/e3iz/VlGa6JkkijnT01Dlr6eSJ/Q6qXuAhZ
g9lC58FWODk3K57InBSjC5vwwR8zmiP9dTT2HhkJqyYN34X/q/JQbb+4p8pwj9ETyweTSsgrXNd4
OH/RHI/xUrJSoMutlmpuKK23bCw45EpSERsZ8G4+C5Zcw13bod6TDEunuyFxEhyBLhA+SSItIZ6q
kO9JIICVzhP04Amz1J3vJ8MrJqf2mxlWpt8JH/Nby5GNZiVEhZJSrO0/cm4qZl9WCzSkZVny/Gbp
svwJF/aa7SbwB+NWg3mFXoJ8cMe2VyHM8SsV9XYQ5fVxFJLm2g5OI3ZhGQzNc2r70TsEa8OcOi14
V8GnmNXS/+XKhzBuwvhQJS2LgjDOUSLaeQHnkTZDsgsQlbjqisJ0u5n3sfMestKNPqfJectI3BCm
6JxjIHlVBC3f8IZiCBHf0fCyzqxu/I7XuiJgJDiyJr1T3nfBshIynqoCeVINKGqxlctlEtRUc0wD
ZU4JR9LofiW+EHd3Xe2qNzuo/opzWz33sWRb7NwpEOnBI+T8Kjhq7nZ1jC133HsnOF5tJg/eHNC5
ZK6O5RQmX3key78xFmIOBGsy/1RN1FD2MOoeJAFA9xc1RQ3lm3TvtNhx2uWduRZPhy1m7xK0WKVo
+DI5h5GBqNYpZYNJ8pq6kvzG60PgQjgkiJGuBe0Lx4IIxrfEuGBfrowD+5BgOgV1OiDq7htbZMU2
wllYHmt3KKj6bIY/dVK7HXO202OcdBLjnzIOa90+xOR/GRJk/R2bddewVOyFAbFK2hufc1U/zHYI
UZAgpbjvEHGg0kGrZgScZSPWy7KWwHo9P+n1qYnGfjhYl6U75pxB1FtaXz3nVJHdZkD3SxhdIsLh
uaWa0WUjKEk57VJksKeQcyREUdjH44h5VRdch9Zp7Ufwf9tMOSwFUVtB7dsdFvvlhpNQkN8J0fWf
TKbNeBReFAJFGDWA9kzk446YVk8qB4LawY9ac3AkJSEbunTtcmjGRBU3TYHnHRKKl7Dx5KZhyxcZ
uRxT9KXm3uOEsN6GYTSH+ymV4trzUcxldxJhHjymeg76r7CgRpryEDvqI2qufE8pEYPGVqN3ksqO
gbIBlqeuoBDOZBiXhIBxIDlRBdEQcdxO8izqnwLr1TdBVBcOmFt/XA8ey7H+MZrX8W+C7xUJw9rY
a27HLrM7La4sbLZL6252WNbfsq1F3nA6Ag6PM3h+im8IXDzWIu6Lg8eB49pk0pXB54BpnvD5Ujjf
nu+Sb0PpCZo9bjztF9sZ+ER9Qn5Yn1eRDclyFMSRAg7YRPQFP4fxUeb91XFusTThD2malKNmFjno
sDD1iH2qqjzwOHEecTD23rabiFontPtVUbOPo0DO2zZHUsBdrXwmU93qX3aMq9twwai1Tdi9J8dI
+9EAPQm2T8RRUnLC3domUrzBiQPIG4Zpb8HbH/EiMC24YiSRFezAip4Z5Qne1zZaKucjx4N4q3Qt
l20EL8ceaBKkCHVw8A1wouQkDNhonT5WQkHNASseiORJgyjCP9w98YBzX6gISdcnNUgOeGibXctZ
aSFzVvdXBnMYNg4ghHr6pLgOU4eHjwhHbJu+pTjhfiEmipLfcGGBgTlK+KeuiZsHbwi676690kPW
AWbykCTWv5TOyMt/WsUCV6ns3Num96z+3bhF0j+5BBgPHJh7ZnobRu2r1zdhdpYI3fXZZVF2DApf
YalYWuE+9ciHeD68SHwH3vVKKWJh6P3rwg4Oih8T87TAD80+opok5WSiPZbfnpf1u7XPoHxTFEl5
EBqCn7/YZU6DXYMdQu4WfoVqf2WpBjziqfI8MEHZljf9pMpnZd3ZPQaaAs4NHAyWLOhqgDRm4RLU
YWeunfSImBwhHI5ZKsNjOvf6KoaM/voc5Gr5oeki+jtwJLpAhcwxKAjaq4+jkvP6hpmc00boLemP
0n023SnPSR954EDIwrg8gRXzQbdu/IlT/s3/HSGfrrG8IPHAq1T8mWRG97M7ECjZQyrnydn0eet8
OyPJXiFUFT9UeRG+E/bo3C/E1TZ+Ni3PSayUvApdipTXPtx6obtOX/4yuw6q0dX6sMvzIU5xgxBd
3hgmABzyTd6rmwIwr3zFoxOAxkIUdb7GNQhuQV1ZBUCw9IhLJZWGQq5DH366yx+AUw0J60Cxas/G
k5nZBRx5Llj9xuyOn6j+ItJZUbox9nKm7qEb7/QI0hPGbT/Pt5OXUyq3yf0m44bmJ2+/M/ZC0WfQ
j6NgcGgrKrpYueJVZybiZ9H8vpzwQGoFPHsaerjjZnIuhP/AxkwEWX7BOkhingFuOt8oFS/tqZb4
dQ+B5IF7zjnhhSfXD9O7mklyfQz6FdPHKNclozAkF9kNUzBu7I2LUJmeh2sX9yOegnU9ukXYuw/a
B0LeAEvDCuA1cK1UPWhOqS2flvxjlYjwqfUrdb6GZNd9dxUIgGX4jxEgq7/CskvbzbikcAvTK74j
AeidiQVHiHBdnGXjazWbcf4zOc3YThi/lLTPXZzXzl6Z5XqhCxExOnCSes1ERTP0xnAhfaPIOeLr
6nDw99AQU//RM4VObpKeYe2uaWR0Xqm2CC+4K9kKxtzi0wdLTF0fk9p3lm0+JhM0GKvGHeiUetqP
LC14m8bXGOy2joJo+bZpOsIn5vJdpnWbyNW8OYC8/YcQrBfyM/3SrPt3vXUIwV9ntjtc7Wq4Z5cY
jYeOoQIXRl4zuGNorJbvybaaxaLqzZ/S9Kl9DOdlILw9zQnFOTxvibaFJpyf2KR4Hv67q7+KV05+
DwNTNmzgWKgh5lOqtRWhNe0ThZ1jfcxnBMWtoUPk7DZTRN+FmXiKVkXZdzvwffLhGsllXKKfMdhE
i9c4jy2dZHYT+iNVK9MAf/HgGuLgEMAohN+Z0Mle6AAR3hmHr+Rj6GxuDgqMwOsyANjfQlCX9Kcs
c478tswyk4em8JwzTUp4VkQJlWePFMppqp9ib9iWVHuSwimxNlHQUZZeY6EIZ67arWB0ooPP1u23
m5Q2RY5IxnvWQVdzJjTaXUYae+XbWOD1EfzgBGJyDR6MhUXTHljAILFDGb+SzwQ9kls5wRr3h35R
NNH4vdmx1O0es5I89nZIRyYFHO6KXoRrQ7D1AM5t48mZXVS9Kfwj+0Z3bxPJb/GA5OuK7RBlHtZP
gIV3+A6rWwVtcd2uJcEyWtKa0pwp2iv/eqCBskMG+uzWl6rI4B74w/LWloODvXlKnNuSVqXoUrj+
mpyLIuxqgFnB8jcRvS4+eJTNT01SyO6MVktWdiMRyJ7KxFuupGLXsEmMZzykPqWWFJkvPcOFQTJl
EeVxzPH0RIKWHutpn3Z590kIca0f+DXb9kyGjqI2W4BDu0FDJFTAZe7bn5IjD+8MHY3NllyfoKlA
sMLe8aJBn3f61FDT3VJJxIE6rUPaRyp87T35+3jjabJVMeBcF5Nt0Z1rYNIgfNiGneRABQUsQZZZ
O40XigZ0BNPnFWegPKESRstbPUlCKCPkhpMKVJVtsbJfOygpwumepwz/TpSYxnmJF6KVPN4Q+x5Z
HwRPTsde4DHjG6IuPU9Z8QQEWI/SKTGp9ihe311D5fCmN0rjLZDBcnRsU9yh24vgWPIEORt3MTnW
EGCc90kQappTeACXPtnXMG4fCM66x4hWG5CVXavGg80x9L8gV2avFKm2/amtYudomok2EneI1bmK
2Tc+Lcid5TcxeQ3nLo7W4keVDoWocEG58BFI/eFjxrJxls7g0pm5kFqfBydrLmYllbtZVOXDOZYE
67cxqef+bDV0bFSwJKwPUjsLpB1LfQN/YiDreHzOnUPHA1uJGTWNXpUwe5hB4C1nSD4A2XNon/+A
H2q8TOh6z/z+OZ8vloXcVz4oAvwEU60/6jrtyFNLNENBRzEbSPSWds/rUAXHibcOyRyKnbyNsjUg
UqIW+tK0aFWPriIFxe6C/DCNqEW3N0MJdxABZOX4C8aXVkszpus+NQZ0bshKRl4CaKaP+UyH3bbP
8+pjauLSP8TUzhe0q6/hg229Kd2TUxpC0opXCPeKlPOEiQaBg52ujx2i9JJfhJAA3gASmYb7jqW4
3OCr6X/BpMvZPKVX0mHJUQ5hbCZB40R1SWFfyYi3CS2YhKfEuHgJhVv2Tx2nMvfEoCA+wlF7yMNl
bE70j7br4+LizsKDhhebNPXq3uI6onhsUX2cPOeyidV+FaViLTyJf2xEDeMdV94PR2pzxiiKA9nl
WQwaZVbuv6v5mQZKahX98xD1+imGZxRuHcdg/8GdRm7UUvx1pWMPdBTpqv7xxgIH+5aTXXwA2RKk
rzoe87MH4rL+S37Jhz9H/FXg5CvGASChYTNPYbe/uPNRw59Y3gOGWfcn9fyhOMX4nVgKEmAGme+1
r3Ma4p9ZgyIj/5sNdIHukMvm6RYgRgxZnjjRfoXGT1ShDezLCAiEk1aS2+SLLkAJYUcABoRs0ub3
lCxYbmnrYz7KHSkKsJVLQRNjgZf0No2L8t8oIzxmEfiziaVMXHqEFK5dm4TXORTJWWUvi1rni7GI
xduOUtp0606NpTKRoNmD4F0zvoZtnHabcZja4tjOTgASIlmyeyQ1PrhQmnK91uvEbTLBBNyodCUz
YHCw8pzC7PKbE7bO+A8H7N03StOBeJI1tI+THp3h2AWk9I/UFFxPhg5C+83QDNVpUTj8t7aWK6G+
zFO3gGWX37h7mpoCCU5a97bQQbrLxy6GXazxv++AIYbEUSNgB5jsqXA4uSq2GXUEQUo3n9dU6T/W
RTwyYIXoZMfE7Hzji2Z6zDsXlGMaBLp5r2y6IjOFRNdfmOtBpzqSkXGLQwLvmCilOFGhp+0hWruo
P5s6D7sLR72Ff1E44T8YexPEqlHIY5rEMQWHUYP/NiNOP9zQJ0hqzsIaS1ml84W9x1Phv4Jdj1GI
I3JVcGkyAW+jxCi4ksJQJ7Yb/fSZxb2U0a3PMdl+teuinJuFKs67MWqIIrFpDN4jTCzRthgDqrZg
GKyUMBinG7EARnmPKZAuTEAAbqKiI/dPHhxNUsHuKzHtvI6KerITCPQcHp0qtbhWGwQQYd2RhR5C
HUO7mCtGQy/RlUPYYdHX2JAb7wM12AdQQiLAHZuM17mLOPVelH46H2Ac0BODAx8udze7sdpQLguT
lBeuvlBneQVa4c5lNrGLA6TJL9cdMoJWu8RY9TEbOp04w2BI27PBIn0QS6HfYOlO9E4yBnxp1SEm
95iJeaxDWnMx8lNbtUkZZxIqlsfpGaQV3RTMpA6xNVf0ZzWaSF1chuErbXGS5ui57XDPbZqvt7aa
g1+lUzG109IxrpeqtO73SDFRv03XXv7H0ZktR4prUfSLiBAgBLxmkrPTdnm2Xwi7ys08DxJ8/V15
3zo6urrsTJDOsPfar4MuarpyvPwkk3KSplv809XCgp92YAfDUb3SHCfkKOSu1ZEwIsJ7U4gxuA6l
5oIGm2G/proL75lUFxl3XloyJ6+1vqudhnAouCnzvl9Bo10LnWUPxtZBsu2anqw9K5/q9MzFUzxU
tK1EQdp+GFwNY1as2u7o/pdD3zjY/lKg14chuWcKYqkzREzDYeHE6SOXmdAbFtnK3uk1Q4OZNsDm
HJQwPE5dZ31g53f+BmVHvCZO5e5AHFD52zpW81OPhKchQooZxNPJ5nkNdTaxHz3yKyEMScdCiglf
j2bYWZhSbAd7RIce2wNr3dgdSW5tmN7ezYS5OVteaihQY7si59v4PLxLlKyLN21bCbUnsrVV7BsG
ee62ajNX/mGLXkw7Q5TTbQU/9/FuXUF9o1a1qvZK0UDq32Ym0fCZB6Ym+ZDpJV2UG49vqmgoxURO
rBSW7xDVqD3zUuzqAFF6BP0Ap/iAy/dXOnPwWlDWks5s0vYHuiRqEcfoZbq2unG6d5eN387vy8lj
ZGixOIHhPr4T6QGgSaFlfBBtimqdrGYUO6C13iuyoMIt1gvIERmnvcemah7PXhUYERWOy4KkIMf5
cZEMu49DPprxpIcseAJpwNxAMrUI+dEnEoczPnPylsDpbAiooMuvw5gMRRyhaXAMOs9HyuPgujwR
FY4YGQiZQ9QfEZJvLj2E9YPGOIbLpfv+ajydJH/c2UdTzdzuA6EPgh/Pw1a5Y/KUsmRPSlkP714T
h+uJbm2a4Ys2IWj1IF7FseeTZv5NGqC4UZO88okkjuVhmXzalBTD2QmPW1LtWxIzm3tWXcEFEq/H
Q6cw7YBcaOBOr+TWlJcKNJt9iPv/89lNEIAnbYDhj2Rk7cI1lv0hk2A9vlDpOw/aUBRGNpEY09bp
IXdRfS3ANrYIQFLCSoxu/bLftBAHigM+wRkjpGfZDpeXtEtyCNz1z+y4PtPfQg9/KvhtTIxHDw/X
myfIBfiuQFSoSwhnFphY6CeT3T4GqURTHfG31YvFdV3YjC6YebosQ7kQNQykoCT6eIUzwIOdzcz2
bcQ1zyAVdLPXRgd/KCxlsxtXU1/aoRRz5NkS73qzUpB80BalyYGtwcwovHCGc+hCzYsoNtxwV45q
eK2XifagTYWGOrRk3rHxmTnvnN5R/zAJTxyOE9fHpq1r5z2fneACejL/CBpCLjZEtEzk5fWq+256
QUfdNcQtEIWLYmbjsSCjw7FH7xExZ0xant8MwW7sh7rB9NgUJxeRzXRcmsbIA+MZkoMoIVncmgKl
9YHEhuZzJcPT+hBiIWvdgopX0s/E85H0UvMYYvJFYGF1RfNtWch0tyHYA2pY1SAlJITPYvSR9pX7
Bct2LU4jgQLXAcCK2TjxMv4H1SJX0Spd7LKrwtF9JIdCqx3Ts6Y6z3q9WRcAMCFbJQUuZL2HkR2t
mzf89e3E+0nbDqt3YI3lir2O+Od0rvFK4FIt01Na29Yf3O09prQAycUd+QyxuFCfx0ihF6fT3qEh
RCs5EdJbRtUUI9fYQj6Kq2MYAiS5aHcBQwOPACGbZKC9paOp0gub2+VPnPGQHrFzLtzNKiXxs/e4
QpH0wdHZU9kjj1t93XnP2OKI7aySKXV32I+wESBU1Ro0hiSJCbIanUs2MD+HiO5Oabbzx1KRngGn
aDG3FgJ/CZiSfv0I50l7J0uUQ/a3KAosilbVO4SvgONHy7ehflyp7PlzcPb2bFiL3o5yDB3ujpgo
8vdUI2loK9q5FRAE9kCSo/gfRxirkOwDiBh3VPvh74SMdER+3LEIaiTtwsaj7WeO05fJe+LWjDQf
FGuY+Jm8OHyWQBpDjJu8JAhhLks5tO4vVcia72cuqN+GLJzPdiRE+xQGHTQrzYJmRdjgsDXhCazD
M/aK/kwqQRKf226wn8dQVbyWbCvsfYmfSp/JjjD/kcos/tZMgcrbC1MGO8w3iiXoGLRr1AsI3WgJ
reEeXJu2Xp0ZK1S8ZEwZmDcWLo1ykiHZYjpWTC8VgBlxjRNm2f/agriAw4Ikkc8UjJX84AHEfLEd
ID3Fx5Qv3/np1Sjs05Kh5mO+1RqrPPq+KwrMq478jya6Q8Bv+IrOsVEkyUaWLUf0kZIp3D/LyynA
A949whLioRcnCFgYii2kvPHRXngozzFuVywdDuJRTiQHGn3sCdn6JLkit96qmFHuFDkGWizoFDgn
bOJcy+Mam1wuIRGnlrq2gJnhjYYUPbskBL6+A7uh1JNtd+ydsbvM2V7M/MT3qKMRZ+nB60/KspR7
Wn2vZCYnFVatGVKXSy9jed0+6fzynuc0JuFsZkoP9LgAQOOPldpl0LEkHynLZHMWKSI8ZsRe4L9W
eBwAxZW977IgbqYPkbXOd4d2JnwZcCcCxmdBeA71MJG2q3L/iXPeIuFs0YxaYRPUd3MrCeLs1gqt
PgSb8DiwpCLX3h7dywQ22BwoMWm2WysImC7ia6kiLzDS2yMx8Mt3N2f1cUo1JflLmIIw2Uxjkqor
UROIoOFKqwx1QV6p9JmRrEfzXjAoUIexg+LNaLe6gSlCDz4r6HSf3U20JhY968bvSDV9RmAlq/sV
TlW2Z5IW/9QNkFI8i8jR9tVIRua2sjULKVokcvyM35oPa53NR+prZR1br/XllZkaXj6klEXUAyn5
V0+tRM6ochee62Db1qbC263RFioGTStahWKzzALPfD5NRu8qgm9Ccq1kWx9HixzLndcHZLoKICzW
qVFzP525mez5GLh0X084aeabt7Ci1R0TmOxZyLJ+s+I0IJRMCuJ2AhF7XxQPnChDTSV2cBYGFpsY
QQPS2pI4o0MVSmLmMXiCOnVGTz+ivQ7KV5+x3S1CeHIu/AKLy8mIXCQq4hDCpuvC6A3Ldik/Q4zq
C4SBNputJzXUyFyyCcgKLl/0Gm8AexUoQZw7KO418gC166d8yC4xmc6IcC2ZFpel1bL+XBW5fd/8
UH383XpO59vf9cDu9IgbPQn3jTu492NA/4LlO02s7VwAtThz36zQJykB+TttVVtPOawqxjNr263j
s25EU6D+niAOnCf4ZGo/eYzAzmwmpuU7dYr540YyBTWj15m5YxyLCExDKhnZ2FWSnnBR+xYE4NZH
BToms7hYvVDB1pA+2N6pciZZMWQExwA5k0mtCT/j7ARjAXku3dpFH9zfti6olvKsgiw5AfTaIOz1
L7kTJ2SIQ7RB9k56OD0xYigAr7fupZlXPz+YoMrljvQbXh41AHmBnMiD8MycOYAttISc7eBLLL01
CZo1tK6h5BZrxiT+i4VlDv+0PTfvXWFWxeej+LPhQ66mZXghC6/P/yj0OTd1zmTHVA3k5OBeZpl5
quFegeKDzIe3Pl8yBdEKU/LeN6FDuwC5vkXWl8XxoVEpsP6NbficsFBkUFTXqDJu7xAQ7sv6nUbX
/BHKrW1AtBk+BAZk6ixYJFk08ZZEGO8XzjPp2ytZXboE3LHDulgFkcOxiqMma5vDpLrOf5VhRlfJ
MnLdY8PG5dDB/BmRfbOpYfuk2eJnvuO/cryiBsc5rHifen8iDhHS1tcw+86/FJwcuiKOSjikIeMi
ZBZCvKcMXomkRDFINLlovS+TFaRWU4qQDE+XSdBk3BLEA9uE6/IRFRBJXq5duw/dojwS1aCNUy82
g885tuliCD7Yznt4D04RZmK3IGu6hZ4oTxxWAK0vLJrZo9RoqouDYqSBDCz5fyQy0D5cIVPviLM0
TphDn1eECPQVlQwLwpGE0rE38gsVCrQSNmZ4DJeAuTyk1c4rL2HVe3uXIQWxLl2pTETp6HCykkWH
slzlhqXbNCH04vxp4bLjjmD4zPUcb6FqJL/ZKDoCF5sZtHS4uv+mjBS+pIyzH3ogsBZoEP9BjyXb
wcYjfnIrRmUbAshz64dzGCl/PPAQ7igSif4sLdtHUlZCH7xrGgmPTrpTVx8zgyoWERyg8vuUdvur
YlaVR37v5y+ilQ9mMmH50OfGufP9qTDbpfdcMmIWH4xjuFjCPXbKSFAfrAOZiYN9yDgi0Go+06eP
as9udSXNYJ0oc8pyyalEq4H6CsrfqmvslxX9I5QiBIAQ7Ovij986c3adnLX4a6+NtHdVhbVh4jez
aHu29O/rT7GgITxUq9uaLepUoreTiZ7wbDP6G7a1b+ftxipUg+ShrsR7Pxf6vbM7v9tXgbbDXZ/b
lntpkjD+4JmYuwMcUy95n0uA3FvfGhiQ+/6irtVCTxEF6P2IiTZtQsxTFzsLN2zsvISBJpyuDcd1
fus7DYJTh564a0g4qSJAJSSDMvhyTdTYMn2rF4Hzyi3AZGA1Yr8YRiZEb7cVZhiqK96Shoq2rlHt
LPYiLmLxCKtucZ4CxwiSSaB2yytqvxeB8088zViwsgsBaW39xdh8hAvdp1ilFp5EE5dPdL7JB/g9
hmtYsZhpTX6cyK2XCAsvYlKh9q2igZgBRHaNgiO37dPGGu/W2p/a7ULfkz3PXtdziBnfC6MQiRlG
wpkxH1gzPCkGmXHfxaXkUJ8E3rjBmvgZbxoTTCkMWEFB8YDP9pAc6mbA/dqWVRvCTIfN1LLG6JKc
2Vne4t/pWs1wss7UhNBXW4GNPBwbHk1FObh2Iw4pgSZ6veI6TlnIdhZ2+/7RabPO3tN5tc3bUouV
5C7XbcdwX2TxgI9cpXiUB4XH+alq5cQHC1kO6AQi4wm3JcvscDn3KzLGvSEup7p2Qa3UXZ6NnI8X
O5ENySootYMZnB3nnIR70HrTgbX8NP2whzLeR8yGNH/r0wotMxEosBK29kCobZT37VrfCYb1qMkq
JrhgwoJ4BBfV+bjjZ0bo5cGu+ePPaYnfCcQaqwqEuu3kWed8Yk59WEWVZo9diVZzQ8Pf8R9VWqdA
7BLyAtC8z/3daJvSfOZJ4xDAZi2SmAZR1tuwlcOFLBq5Pgs4c+65nUvgUJa9zP5pohE2m4wSlPhQ
8iiYMdRqodyVHRimg2Z98Jf+R+MNKHwbkRlFJEoqLukaClACNohOCnrouWelOm3jyXVW+mOQ2pEN
4RMSghK6jsYGDXEUOtZUPomczL9+0ynCc6/9wsWF3GsE2HRl/aCmp9xxh/pKIbUMb56m+2W2WSRJ
5FkG16CLEBd2iWrGv6Pnruk9rnnnrran/gWZt6iObudAB1OYQQQDg4Y4m8WlEixrh1lQY9eCTVDW
jXe5meAglzo2aE26+UYEawBFfdY56lhsQEXwU/B+6R1gUVUSyULJuRlTQGJIUUUIAZ0vRvoHtwtR
dWegeNVxCdeBdRuJmeUWxRZhqKCacSOFlIEEyPpA+1i1a91eTePQptcdMGmidg3awYLQlfBUjHIK
PmzGtu8Nyl80L4hwrmmZZ+u9Nc+i+gIx0mePNYZLSDtgYlbk4H0Z+s8TfVoXwVrQ381gUbI3HpXJ
ET18/IE2uD1BK0N1jy5O8NLTTt3NVYeKcbwVasQ6MnF6YeHQ+ReAuvgKBOJLe6s7Y5vjhK7A2XWV
ParHlIcXQ1gJ4ePemsh0iAzX3k/QI6c/OMqbUhyQDBc3vR2oPLLrtgzPPNGkU0D4u+Uz6PaTzUjZ
R56iF4AkMixnw/ctttpjsHzXoStAtQF7drz0bZus09GbVrv6t3rBYp35G/zqObM780jyqxF3liO8
dypDWZWkN5sc3CZ0BrQl2zYfAvvdVNIsxYHvokhYRGMf9JgsEnH61abuFO9L18/fMlapxKwVvHzY
9m4A9WcWlmHK+jusx9c4T5Iei73TY6IEhVfae48Krbyyfo7jL17e1QWGy0If7UKXJiKiw7z59sdK
E5eMv6n3KzAATp5/jwXAzttZSQeUe45zY50Unu9ETlAy2JvKeEBDOWWZ7J41/1ieCo9TmDOUybN8
adbRnNMwB8HQcbeQbpM3WJRbBTMeSLB3e9SKXH3ThsnhvcJYeuYJ06jo5wBnltMqGkES1SWU3wQI
8Q8+LE8e/SAnoz6FbN++l2xOWhKn+NYx8y82QrMOxODeQSX+7hEXf4+UgahAWFeD3pM05oyILOLW
MArxq5ERVSDfQEQqItvK2XJf0ejL5qARHtmn4kYAopwiw+hJefh5Jj3O5bEEfp7ucs9u8X0ijrvo
tE1CopRwWexcG+cfpYsVn0Rr8BgNa1788JL3XxqbOzRZJdwP9kfk0i1QEcNDqhxCm9mitR+1H9tE
2M5D8rZ21fQIZorJdYPbAXkbwdI4PBo51z9UZaH+LSyX+6X1iMWMkqnPzBlzSfVUh1PwXwp+RJPJ
7ugAMWwAGStPx7rYIg0365tvpHMaFrySW8tla7kdmci2rHC4ig4sVGOkwPUEJSWrPfncBP1S4LaC
SNXb5a1iau3KZXFxi1RHc54bxoXEjJ6CcUZWU7VzVe2z0ag+0lRmREFCZCdRGKExeb+mZW2chkmD
RKbPmF2Cp0TMSG1m9ySUTM5+Iqbc2hWe512dwprQfKxu/sD1wiZ+Dh0HlnzveyzuG6M6f5tZnE57
UlRMcIiNf2ODA9fOx/e4uNGGyj5IenQ7AiPmkOjhu7AzsGsBACEMv6QhzPgPBuamjlu91AhzeM8p
5ORGY1SBGos92hme9BQiB9igtV+d64yV+L81AxW+7bW0im21MMuBiEAWTgXVLXm2HRdnFc/88sZm
jwoaBiDdOHOIAT5pZjdIeH1t/Q55l11k1YTFuVmTNj1aKqmvdUFwNqa/bp6djclWl+xuyVQnmjGU
fRoccsk5UxD53qgc8ssk+jq/WWjD5qpJjhB/F88heQqfbgxyx3L6Dx4buNwJJoVuy/zYA2+k8uTN
tTHXHLrKQWl5Auxdmc8ZbwDyVeOF5WFicvYEITD4NyPjQ4c/V7b81PE4mSsxP0R5oo8F2AyLvyEE
bMSEvwlSp2XTaNd/cVkEV6JyETC4uDyefe2QP4xmQoqHwGLo1Z3sVazsNwGwTPe17Y3kxoi+sh+9
1WTuweM2CpGCW7Lo2/00F6XuEKGTmjABD0NASAVfe4FYLiGVnw+SzPblvIEIXVg0K6zwWRd2IviH
KyqQ/BDkPx/R48w+ccdIczdVNjB+wM+oweGIYcEundkDIPt6UVCkJN0SjrsKtwuVp7kLW5K591KL
4AxZIv6ZfZCa0VTabvtBHTnnZNpzVnw7QDLewJhMxIIk9a/fz/pQS+O+Ycnwf1NuZKIubDoCPOIk
cxF0fh+iLdCR08HCw5himv/or+flaEQOrq8lAOQNTTaHPoY6buMuFmxC/M5hSpNq5cUXMMHrF6qU
9RtbpvsF1phfxglY6zDBw1K395EQ3aJ0MN1lhLmsx3WiZNjiJ8G6FFIKfhARba988mFojiRxTDen
IM35A3PjXD2inqoFMhcqru7qZY5a76AVWkuEW9DHT06ECuw/+8bd6mu6JN5tHzBgj66q+ulapYdT
C6AJtoHv5uUlhmdlAWQmFuXJE/ypfBOjymQYjNae4xNkhH0F4FpgK5x7/2ltR1I2kOlnJFhP+Np4
G0hEzrhCX91WWP8wwtvu0YdPJv6YdIy5vVETEJqCL62Jereq8vubuv2Vt4Q8mSEvly0YnNxhFbsU
R8fuCpDVRUw811+8LIg/x9iRx4lYFBakuTR3KswHecoJ5YTJRs0PzR7LEekqWcjavnmzyryiEcvo
msmyxRC/c+eKsB05zc4Idy3V7Zfpnd6P3M4e1wOL22I5B8y12L1DXK7/oSMO+SBy3u/ms1KABA/4
Cly9v4UDLW9eYc3jNi9u7E/gFqSJsNbq4vDJzXnPqVylwjOGvR/IUgDGoC9a0mo3OVqVjWgssnOT
hHLqrMJq6ADxojmP97frHBhMSZKWI8ebutW1nZeadVnKFnQZ6q1L0LqzXQnonJ9LKvl0D0dLPDUJ
6M2NuH3LDDarMTtg7ylCRhwNJ2qZjBolka7EnRBBdSR2kqwKWqS1OwLuQSiQU9p/5ouPmSHkpD3O
qFz5fZGfPQKkUfEP7LEM70yiOkqeuCcPkPXScmV/QXJFnHoW7MvZg9QVcOS+amdBdDdJm32pUW4P
qXG0lp1w3M59TJd55bbByY8YCP30y5g6C07ENeuus+B6Dp1Wh/tU2kymWMjWK0rfUpJ3i+ajf6Kf
6DHx4iP6DarO7S5kDGiyCkw23fHeVz66XNG+IMwg+Bs9B/1LbxU6Bki4TOluajzvIWdPuMLPxDCa
9d360/C+J3RXE1xjxvKejWuTRR8gFJi2MdQEnK9EFfhHPDfswAHJwNzraP+QXLmhkx9cTp36NNCF
zbse0nI97VmeZM6O79XG7J7qgN1SObnrrmO+Ew5R37BpUQdUHSPno8hAUtpPTpHT5XW9Z1mHsXGX
/uA5A5+Ck7FL4FFM0Ifk1iJeJ+npkmbLQonQCmZOkciy2P818F1iUqBI7UBo1gHOq+Fgo7HSZuAV
Y7JaPiFcXJb7vMVexbMMxraZ5pbLlKSEK8vQiYHoxOl2AJDgfbPkcBDC0lePh64GOX9CMonCKisg
Kmw9nBovNyNYyv1sddgk6nm45hYFLtmOC7sdyzgjs+FkpGocSwexHyEHCU4h9AzjWVtcGBEmGI5O
8tbq5KzIvwVWPwTJA1N1GEAan47e+YFczeucj2SmUDak4OkSUik/gkKU1zCBY0AiM84ZDNtIwUdX
bhmWcpzHVhf8SAQlEPE6NLzRwLycEUOdTn/WZCDhhMlDcCZ5g/TFtoiTi11YQfjWiWk6lmSAFBsV
zEgjSAJbUJMxlr9pA3S/SlEfYHY6+o7ta+o/AT+C4MuUPrivbEFQVYM37Xcl5XKMEFBquRU3m8JR
VamBaeSFdOEW0lWNrsqVxzZdoLhOHmkDFEB1EOypXyb90JKKtCtp0P1dAojDvRuCsO92PUEmcjNP
4Aj2Re5Qcc3kqeUnAxbtt0sMCjvsiIA2yQX8r1/JjzumygfrDbGFRJUjy6dsPXWzBkiY5RTsvMmS
YHUwWX1yGNncsNL1O67o+xY9ie/ybQztfCyKYfgacjN6KJrIe76lfINz4N7upyFr7/DOdsF8VKTx
DedCOKWNjofr9MPuWtwHlYY5hCSrq/hqtGPYbHZ4FrcI3QE49rQx353fFjOKg6VbZoSZ4F0+Y1E2
B3BilXiTiMGLJ/gdcX9vAGGtnPvUFtrAXFS3oNQsxmbnsHpmtrhCWkCvhmd40zFoy59V5aM+8MnV
Dljcp1TEObU7PqUiGdQ9nglygNgA3BgtK+FCy7ZxBrYMRTEPN99KVZBplxUMFO3QU3+WjNyBo58G
nFkbVTI7J8luJOoGlS7HP5vxcmE1G+9kGdS0UTyVMs73TkrIJXyWCdzwU1EJO7wBWKzBPIVI9JFZ
dF5bjZuCCMsl2dNglLKL1qUJvzyrLNKos611eG1JbiuiEkXyPZYz85xZca43+F0Z9Bi6+GA7QC6+
1gwkn6qeQpnd5KDPbuCi0vQw7j8lVpLRzWhC2veEZuYnH9H0cmgh1cpPi249J6MF9U++na08Ae+3
ZiVcymEe1s9VaoS4W17uEpCucHSLehYO2c+YTdUt/yrUqrt3GW9xHzIARcMeeEUZsy5FUrqMmypu
0bMIP4PHJlNGxPeTj7zkEkCRYyNYxegjI+46T+7J6LYC0iyIJ2/uOQBjiagz8dg/YqQHrLXtOZYk
+eJ+AlkGMBU00Ij+rZmcjcPCEXI7Oras/Bu4qNA4LTmX0eGTtQVArSC6EUkidUBq3VmdcZbrVCde
+49hoGF6E9tCYV5vnMw+1OCPUOmVGNoxyEN+XoNxh/y+SL4bOwidnTSpSS4OqJWJZEvbpPH6Ybiu
/qWo4Qxl1CDKP4S74EeIWhQihmJ3KO37PAtv3ima37e+wqf3xN7RlR+tO1pAPBw529ldI9be2xkD
zmWHXLiYfiU9hIxZqqawMfqZy9e7Z2/rVWgZmxiOLZWOmz4ExKPbKJqyvMdsVy5zf4+bcy52nINl
/QAgSqIlBHGX3GUe0o3H3qbB/onNAPdpZw/SxCyPkXWmeOVZ0qi/HuWEc5P+xuWHy82Gx2NiinUO
BczljwVrHhL4amhFxt6tYVekNau9NnIwbYc7inzYN/wfwQ1/h2ZaVfIisTewVGTFkvmHhtXy/DPI
wO5x5qattddNr+xD0I3UzCtYwBQSkU/GRjSgCAsJvwpiLTBNV5RYW8ciQ4U9d+o3d6jAw4RwtWyV
LFxQtczJabB7T8Dt6pRefhpig/3DLBUrUoi8OJM/i5y6GeGlkybRLJt2QVypw+rOFJ3TkJue0kHP
MQyQH1t7cGw0o6gR4QOXQPwA84PbAc+ezSorTAXU3bqdsZ8OGShLf26BugBmDlrnsOZrb+5h0PqS
iRuEHAQ/woSvhpFHuRuqcPEPEx6bYd+izc7NtvLGisR7SDfimewgkjUZTjn9SbjtQK5wJouSMw9L
jwvApIlnBs+gJi2f5HBDb4aZYnUyQIKIgdDkh9Q30HDhMeyhCnZ1cayAPMgGAwaHIelps2/z1hId
lIvNwm68/SzGcVQvqkMoS95Sr4gl0j6pl9sm16k7YCWno2V/zCQsbCM/x1rCv2Rb8VNPS1FvcdsN
emOSWMjPIkj7PL3w3vgutugCXX6DlwBk/oa4EE5pRsKCDL9E9DHUMgUibhPknYKC2UvyGliHGQBP
8IrwFtAxt/wyPRf3h2H24d6xryjEr6pR1iPFNRb4YsTSMiBMomAaCrWYNHMlkM2DbfTl0W2TyUVi
uLBSOFeKSetRyyC7uR2Fy6lOVAiZV5hn0OCNzPy3HlKOr5I6bv6HvoGxHxFGTjCRhtJBSZEQWgau
PK2tp5EQDLoqqXnopd0ppfB/s1e/+qDH5WPgQtCZYOoCdMIJ2qTT00T51YVnptkDoLgtrs8M/E6N
3bfM7n2IQTq/B07Y6GDfAFnruh2+X6cCsVgLXwRbsPn4pBeyDzTq9SBf531R5375GVMHzJeAJ288
6Lonm6JKwkyzRq+H8Dgbe9SHVtgk8FmDBFfE2AKjq7aXhXSlG2X0xLh/nJEBp+g4+6FywIPpICBR
PYH2tasmZU4lvRVqUD6kKqrQq7FIRq3AwCwvsyeUsh1zfm8uSDbqaBu2Cz6INqprav7I0uFIacT8
gm4trUmnQzntbAZ3GdMjAxtvOfps/kTESku8ODxA4VEQqvzDKc+QscqVvGvckRBbp1/fu1I4005U
Ra2xhQ+4tyRmEWZKXoyKALcBc9HWpPOJiKj4d2hc4pRbLw6GX+QhnvdNa2O3fCUo4LYKGYt3JFy5
039QzxF7MxkXukKTD5W/Z64HA7noBmvbEK3Gus+drZllHifSELV4+jRGkzWQP0WgmwvakBygXrHS
RdlU7RREpWcweSQOZrYAJCmG8a7ILsPQN+EF6MLc4GYu0bElhNg7O1ZTlGp+khBZ4ucZD5ZvNTnq
zcZ4K4ci5EakvEH6YY1Nth4rkI0Dz7ZdxxdOAWRS4xyMf1O2ji+iFIaVL44zlPJ2Qz1cS+QfzKao
ExiK07BtgiJovI3BLgdUYlG8AxbIU+KVQhV+2UACvMfFpRDZUd0oBCg0KOmZdBl/fkAqnmenIfRG
cfFNuXg7kiHS12GWQYD6lx7wCr+8e8sDxJXfqk6YytUeOK0o9tgL7NvCtr6SwCt/RxzlNd+GPbxO
1rpgqSLzr9pqlF4/wGKw+JPDywqhjW/5m7MS3ROW5Mo5rSS3/S0T1TagnCCMo+dr14zEwEQ7rPly
fRmgb/6OMxowaKRhuP4hNyt9aCA+LYe4qrxuy4b3Fl7TCL/Z+aQ5EzLT+/URlXEqI7ttwo4ZKCLH
P6PDrmk/9sRSPawjk/1ntlWkcPD5pA3HLfFIGxYG3oEWCVpeOhRvIBTc/7wmy49IqsHcY9zKXmQ3
Jd05Vy7oC3J24KKrwBL3SzLj/CVatHqahZybfaUWOyBhKZRE6YG67TZSZcNzV5uC4TSH0T5H3Fwf
gqxJHgLJavs4u0y7iN0pQ2ypM1GRO2voFPAomcZi4/oMoB/SutIK1PgkMTcMY8BAJsmtrbIzLAhk
AEj/xIzFnHzLxuk9aV/SJtQJ5h4yoLt7uLzE7VjKx3FqIx4ipBZrDDEUobIOdR+TilGgFCiYPsue
qJ4+Yw9NsKj12AQGKCFcm9zdIEpLUGXidLqd1pja9p3iNf6OE4xskR9b3hO6I6D1U62TP10l8n/S
ysVdzZicQdz/IV1W6CHbL9b1diDivUeUWC0jDPYxZ5QGjre+88BUoA8bB3HTSZs4JAMJnFlxgxaO
F1gDPnKzYeW2UUWl/9o2NbBPkgGUDb/JTjNRBLc5E+4/pICzJJvLWqsxEqrtlgva9qS9Q5yGJcLk
6SdV36II8WqTlwmvh3fWXkriFc6G4r22xvYnJzz+Xw5l0z7fkpxfrB7J5ZYtY33u+JWyKMVKzrjG
Jm/jpbGH8C3hHH3yTNGW6L84fAUa/F68VCB12xNpPPOevR+fchD7BBG6rae3PuLzgeIGcKwB/hz/
MLZykXNAKSsPwstd5yi6IPu7CrH+C1gukbg4rfkhhGCLK88qRXCk1FtYU4b89iRUiwSrKq9OSJMr
tB9ViD+I9kq84W4EJCjZjvOkMDdpPMidsmBmRgLTetbT7MPfQmh/RWo1Jie+QRdos432OaqFV7Do
aEM6OmMVMZDusRzsy4iHMdtMrsFXxc1b3y99pmfsCdqGSuTYdeSu0HXu1rXv3qagmD7wOYLTCa2g
KHZ+Qh25nUb71iFmSfvVMQyCeZIxZPusrXn4168C4304asKQEIvkKrj8j7QzWY4cybLsr6TkuiAN
VUABRUlXL2wm6aRzcHcz+gZCnzDPM76+D6KlpZ1WJuYS0bXIRUVmKA2D4ul7956bytzpv+G8oz0L
fNj5FgwTL2Un7WpcMdwzfxJ7Ov1k0pp3H6rZR465cnI/+C6Q8CRw6ubGOuiIpO9VAXCH3RQ1vNwh
I9f5fVdple8ajnXW2nIrVb/Ymc8gnFg7b4c8sCPjgyjX5aWt209DAIVlyxh1QQkioiAgibqdBDX4
L5x24zy0cBwhdFsPrY1hIghD+eowDlYfGtLAxk857mmgNlaYEduLaAmzs9GD9bF8Q9zozkuJc0lq
ymKn9VV+h6yMjFCAE8X32JjpRkcU9i+6sJMTTrLgmw8Hb9jmE99u1BweJ9O2d3G2R3b90S+pEtdB
2ENNL9o6eAWtjf0IbJPDaK7wK5pBAUM8RI8KsA+6xm6jXIssLIKq0myd2Lj8Cbh3l1BC27CfEf8w
cHQigphH4rn1YyYc6wfAgB7QuV1bb2mInuSA3YITsVUg9iHsa3K3DnFG+UcL20jC9zsykwdhYtR7
GKJaLRRU+AeYqDTu8k2q9HwDdX0EUZiNIBPNzCutTTQK/C7lkDQ21XzVgcZEX9geqr4YAZtB0xB7
4aEQ5K/KCC9qQZFsQmzF5gp3h+6ehpojz0rXWFVvi0bFh7zjlHA3VWEFILymA7CaOQCpbWh0sbtj
755uOFLYiIGJcnWMh8HGhuEeTJ9DzxaDqdUfaYuG5sesZI7wC1sNPu1t55bARnc9YuoouGf4R4j0
nkGD1bTb2MVTyvlD9irmOifBizGaKgLG5Pld/SHvlPWZTdx1tyoM42Y9uWnw2uCYaH7ME/5qe0sv
txVrZ8C7TWC3bWVvVZg6d12LfQB7CVKCjBAoNMabZLK76h4h3tTsumEqEBQiiTHGjaIS83napYEL
svJp3T0z48URoWDlVqtkSqUHo8GV9dGB81rsceGWxcOEM9TANunDe16D4MrDR5K/Iknne6Zpg+pm
QjzM4BSqA/5yEnGgjjnpOjHsebgb2Bijw8wGjc6L2MAADzIioxv0Iy2HSdvtl6ABx2PTwPKWrmdl
jp/D2att3L5NVu+QFYlsK1AkPqsAk9nGzcgPop1ipJ9jEgLkvV86FK80JJCb0tmv7c905bqfHi8w
tbJWPZGAo8NnGe+PYzINJLh2zVOzbP9uUWV7p1S9eygFrWWmWiBsDgx3ZPCDeC/EkOAKbWdXlCFC
bxeDb3ggQWeyGJzbtZnfqbBrux984GV0DxSC6xVj2FsgOoX9Ipd6/RklROC/QJlaJorTbAMnSCce
693iGA93wwzqi29coOXBVgGiS6rY7uhO4RTtgwDT/6pqRkxlnMiRrHOWN2mshILDi0PJCJnGSXW2
jjU17zpHoSSeFYd6ZgsZUerxx1BjUOULAEIqmSE7UxRBfQTeoLXSgInK6ZGqR5ILoKFC3QN3VD8b
AB3TB9oYuvnUC5PQN3riFQIi13BvsgRI0tMQUfqeShwTzsEKaA4hocoHrOfh3K+mQBndMQyVLm6L
AUHtms5qaRJvVdXeR6sYG3NLo9Lk20A8ZfFLCkaCO+RrCsZpmIe0QC04ni/o2/v0pg8HWmb0Yzyk
TwHSTvvJQoD62uEHs+5rUovbnfApMGAoSOw+U8Lt2vUkty+0iHocqjXmvpAE7bpGdPKdDgm+b1IC
7A+IAUcBLJ4oA2Sphl+Gn8pMT2/UFVP/VHkEOBNRNAi1RwEnsQwZpa2zFVrzvLwPgryJ70hrcOOH
smD4s/EAGDKyxuuR09wB2m1h2MQGCIBfWtBVaYBrOEzoscrKIyoAt1rzoUD50tZPY6b8+FOX9BH6
fm4Lm9YUM4znM+P5xmPkCLeuP3HSGIgeDUSQMYEy5pYgisr2W+dYYlAZgVh0eNb5J9ryjq32puZH
7HGMPmCE6tSh10pERz55wnikYz74z3YQV82BMoZkwWF0LTzjluCTkqnGzh9HtNnhdpn5iIOp8Lxt
nQjlFmdqxtnMmkwySHwbu7mfKYpTypyGmFlIF0aN6Mje0ZseqLAlYUb6tgww3GwdFTXZd4AEcC3G
0I1OlT0EN6ONjYWGkiQXC9FI/1k6dDoQzVXDeCP6GE+YHQzOd5+89WZd05gmfSgx+Ii6Xi8faIUT
RZLEPKub5QvmLF1X5+hJ0EI0vOFEMQAswNIgEwK+mTeiPsy92S20qgpDlekh92RkMyUlUAENirTO
9Xzru1iZ6HmNMCOrXpsVgMCBPJ6GvlCwTloEKnWqx69GHqVPU+iFIcapUKHYRIoNuRkm3nEs+T5i
iayDz2YI84Xu/GDcG5gccCo1vFBrBHlU84jW7H6J4I2+oLduf0VDiRrJQILPRLmMFP8TCBk01I0I
ZDkF4A+M11iQFWpinxkyXr+N8juskMi/kSbnw6yPiZPExaZCbn9C189wL3LGgZxZfIavaGokgUFk
qdw4ivi6bU9j/Es7LzOeRmbTQ81Deg/TkMZmmhS6O4IVTd/mWTYLUm3wjXXodtYTqKDheZB++0pm
Zf5LNnbyzSdv9lbKoQPiWCLMX418zLG5IS16ozmK8qqeqrrc1nAYjK2XpfHJ63IQeAL982uET+3F
QBsfIm9GfrIZsCw+ZCGBWSuvLtBfAXGrvzcJ1Qpzdpk8YaW1vnimJX8lUfRXWlPXuetZZzXq7M6p
TMiXIiEaEPUx07sgFxtHSPbFEelpsmGKnN1plJmQj4g5rlYoGGEqD+BKcza9Cv/iZFekF2GPZJAR
++xrpKIwOMq0g0lI2jH77RxP2CiqEPHaSjcmJwJOe0aKo88uftV22Thr0jTrn9RZRbSVQ+5GFDA5
1M44l+5di+jQxEllMwnXRclvrQi3iThWuF5661hpi7GI/aojLArhqjbRqKBXjP1+z2aQ/Rz6yv5m
DOy3CxA8M2670qm+u4z4PDR8WU7yq0dDfhsYkK+23WxXD60l9AvfnMA5kMRHfMOEbhYYRs51WnXs
q5zejMitb2paoOD9+iB9qauGUErJ95pE34Kh7VYwcvllN53xaUARfJirUn6EqbzQdcAyNczMkhDB
CZ/29eDFMttHfoAJbQpTfVens/c5h4LRrTs4DqgbiwLbSCQpUlCBYO/1mAg+Gohmqpsh0/K579vw
qfIF38LAJkAL6EAwPoimzwFzICW3ViFwsjtMffM3s6c6X4cWWdcrZ+QUzoRV4Ki1+3H8MpgTnEwO
o8w9mVnXqLOtnJ5w6GU3CrFTv+5q1T4xVqs+xcFU3Mc58VgrNDM0zlTjNk8p1EfaNIE7/hJJjHaE
SZizt5I2LXatST75zjBIoF+jOyfAUlfj/BX7VPWi6z5ARGIu3uC2F3m2o24i0Zz3vujXpkE5tc1V
NA/rIdLgrRDTmSt6fMljnJjhN2xPLj2ioVDRBg9j/OxxsHWpGv3srbMM97sXt3284UkgI6vkSPbs
QfvhzxD4eLYMEao7b7EprOcgM+i0zWXyufYmdCqZMagPQSlyufOonKqV28RsoEFNI4nYIPbVlQec
7FSPo4v52OH+UzX4PBp80BAIsTfAZu/KSDyShcg+BZBLvAXMiXiois7eN1ObnlQn0xPglvy1bS2E
lcKc7A8MHOJPfu7Agm5z2vU3fRZn+3SE9rcZmWu/IsPhhOS7FVL+YUYERe0QU/a6soC8KVGbhwco
DwzHG+yt/Y2dc3zWPoJv8E4Tc66alxE8U1lSDhBsg8hKuCY0Y86O5Ekms/udLPd6AGOm6lPGafPF
cgxClzGAaOxAlfU04RYatwZOrK9pGPYfB41Jj/JaKoq2PrPnRYhFFwykXPrZMFF6rbCOmmgig8Ab
NnR7mnhrIgJCyNnQB141nbfg15m20M0pXPFF8/4yUHfyBPT4wGF3FdRB165pDvUlc3GUAFuEE/Ce
yTVOjorgL3M1JwOx5kndaLByfUgyRNX4HMECsGH2LmOrfNDuHNwhjCnHDfz7OHiNm9D6FSF1clZo
uBra62mLCSMLi7cIVMOdGQ0L/H8Q0Ik5dQSaYJUpP8L9FdNHmrU19A8UW/fhOMrsRsQjJBOgHRmo
IllB9ow5uBSHvI4X4SUMCrhPVW0GWwP0cn8HqpJhol2j8KRZIdRDX2XGzw4x9l4tfzq81mDAOkei
6XdnygTq924RsFu9WiSvSQ2T0IvL6iUZM/ebVzcDX1H2QHyqsEC2kyltqEq0Qj/YnQ1mkwMaqB4N
NC3dk3oIN47vZDWsaimzkegDAHLIQ7ERwtGp0j2JxQUOoSrww4MqC0gjeqB634bwxxSbuhp+WSQY
BVvBUahlit0YiymhbG6wcooTgHVmuKPDl2gd0a9mnmuAQQdG2rs5DQ9T+Su+aIxGgH0xfegi7T0j
VePTjW0tuGcmzBjLNHvOdqYY8mNKOG4MXb/wvyDUx9bpB4O1L1sGl9wc/OSCXMIlM3PUi7865+wm
y+y1TrM8vKOAsD9y/ytU4WUcfsOCXHzOdEb7ufTtILsNIGzQmDdMOgQRo6RmV/e6ePFJyKF8TgJ1
b+NyAr8zOsNrELR8pZlx2PUmFDJwt71Djv3KlFmJroeO9WZg0qVXfYxDEqF+U3+0OPjizVdG9Y03
nTwMx/GLXyOuH/JkkVggVLW7+E17OKitjpPkLjdDOFA489onj7ghWo1xkd8gYC97+k8usWNL0Umz
wx3lMQUyzzyEWfHiZSaGBlylzm/SIFza/02CXrDDJExeAfNXvkZViNrWskaeUgJm8ocR4Pb3AE4R
YTdzFVXrsE2CLw1y0pEXN28fdJGNBkMMXtaVTDrcK6lVtyQceP5PHnDaOZCGc5rrsfnCzpi9BHNe
5xvVNtNXgfXiiYFDq9a01ytQ3/CwHvy5XZ4YMuuOrjsNNyTV2uZ6bjxz4VH5wDNE0CcBYJJxPgmk
zve4ATFWmB0gDS6fSdvNVX2JTp+w6QGqaAjjkYvBaX8aBewuk8EqRUtiqGKTeoZ1LyjAyGqJMn1H
+jdWJW6nLDZWbTE6nEaLYqwlYNJcG0MtmWFTnWAFErM3bOvEcOotIm2uPtuQ+yW1I3q2IeIe+h5V
aR14/vlpZSaqoyM1x7ds7OljtAien6ZssUpR3OpNDl4/Xho92GIrSlp8Q6nNsazDNHCocd0Q2BL1
/WdCDfMXDt79tzGME2xFDTE5Bq2Gcp3Ts8xWIZHi5jqYM7GXLWGH1KuLebe28uQLkvX6SwN5L+bj
uDgZImNiYu0B84bHEBPoZfWR+4tNRbsbvCex3g5pO7yFULGOc8n8deVYdHG3xMVFzqHSGMv2ATXr
x0Z3HL1Qh8dov4Y0+mLZuBdAcRJMfxs2Rv6MrjBEq4NBHp+Wn4+vYUmttQ5zOpUbWI3ihp2LA32D
CCXdGMgFhgNWguABMxdTLYvOB1TGiM8OyWSZitd4DR0PD34U8A1g1A0kPSiGb1nKxGeHM6rZCqID
mBJWiG1od9a1sWGK34fP9JcDyq2yMDYjTkjzoR1jMW68PEVnNmnGtDctCaOf8PM2B4CBJuPBGbkj
41pGrIywZdxt4272QS/wSFgbSDzWa2e0cCNrEijbm1BjZt8tj4vi8vIWbZlmw9zgAAqtEt1gTSaX
4TrVzsD2zAGKOPAJliCp42NRUV6l2oYNoW3CDRApkfvKZLUxQSB6xbDXYqi6NcUnnw5sytWzS1ZZ
sKuEM35tonEhvtQSwzAjVxsFA3IPYrvarnij12qDLZDYUFYGcuPPMUAbKDGCDL1VlSO+3NhJAovH
NCPEITVEbTB1USHe2hLI9JotXH6c4Q0hk1ED2VE9mi2CWFt7YpjvLVjZJkyG+UaMcdTs8sxJj3qa
QrUqoWwhwKBeSA9tU3qkSOPk8/dkdXEMoXsIqrTmaPMr7mI8kLJFzXWTGW4DrZBSht6jPdj+IaBV
grV9JP8a3lB6P0+9bfB5Cfr8k+MSf7LBNuF7DzH789cuHEJmRUWlxabK/YHjK3m+32gMwBrpxqak
qcQsz3qCDVPWG/yW8WOU1NaArIF/uMGwPPNeYCUhc1tT5GwsZYSn2c5QfQeRFTymfW61W9Kd7H3v
mmQqjSrp7qn3xmgvOVJGK5sPkcnb30HTaYxEfAfwFL+JDtbLui6NvP4Ep10/ZWbHZHGYZW3uVYcy
FN1yzeGOGUIEvxsCFT0eWcVv2E7zn5jLRbFOTR/PBtGTYt4athMaOLpwd7CtRwY9Fc4pkPYo7kJS
L/sNH8yaSgay16lPNKC+umudN9uZdY03xhIIMYNwSad2uv7gd8pGCEmEXb7TVLw/LRqQwSZGR06B
ia3lEbsQH1xVMLbDhNX+1LRoaloS0gWmhCvO3/cmrnuwFCr7gmKI0V3ZtPaWhgqKEDp6HORSSAuf
6LeVHyqacnis0jofPmUADd0VghymLWhzSFVGxixpS8ZuvOD6iR4NMhUdGlNlLk9xNgG9p93a/ZhR
VsXbpkZisRHoNU4Ju/uPnO3oZQJBG61z5cxbzZETPn4RqC9WF+d3ZkOSycYuLKboliq+Zq6FjAaG
VPkI2Cz8OFvaxmjQpdMvurTjTxM7yyvlZHmr6bfGmxLEH9Qqu822KbTRLyE3+JkhFUqhpKO1H4UF
4PrKy2005dnSafPKrhkZ4mTETmHmSR54w2AaUev2QwnynWjn7gfFFz1UXsoyTp8QzYQOGlVd9JJW
BNvzRoRTxyZiStV7Lx5etHzXhr3jrqSYhgS7TW26fr/KNHPobj2LcWo/RIksmC8jtGq+kgPAZXIT
Zsw0uJvItG4COP0do5tiqlAe0VZmzp7Pko7XWhgZE+CI53OJ0WitaN8SFzgy655M3pRKBF5i89VD
C3uzYDosUt8r8CFt4lnjo0Q2g5dCsYNVj750JcMb2AIO+Wuxk3bBF+kIM9PrjnuOA7SKFeB/GFlg
LF9iQqGB5A+l290RXefZO7ubYrV3CDTMv+NplS68CFk2AwzGsnC2gB2AJN5aHmRW6v9AdEDnw1Q4
uHhpeo7tfag7t8kP2iNzybnDr88AYhuFOuKCjFYJcWfbJLgj7C0owhGMSkhu3cqkv28upwdO+Hj6
Rko1z5gfUzj92R7JN6M7EJ5skpnd8sHnC9W4tzH5gcZ6FHlB6gRiJwJXMVotLLABUHtM+vgMMIdk
4HUYYlkHuSDZfnD/hMfYgzC2imt0qVQWUS7w0DrK4nxOrbexiSx9UEjrybuvkYqkDfvTCv+18bWm
4fbLse36C73culnHoAYoqDKCWtZt5KsjQ20SfLpCCjR4itDzTVRgoNmYgU6tdd879a9FMkwGwGDH
C/akVvjwkbKTdZ5YIEcBkNscx8bpl3YwWhOEnY1MhJD1U/lgaUi2+LDMA5JCqWhBlPV92RlqWkH7
9r656TDtIL3TnSdSo0V51LV00VzbQhU3dG30OiLR/xoQlBdtx9zK6TtxWCNxjLmYOvB3MHvXHBrm
A4YpqnwAwRRl5ViBcA9m1dn8p6Hv7awE/M25zkUENLc4DkeHanUNAdSvtxCPCIgvFKkiUZ97Jzrr
yFewwmbOrcMIH0llkyCA9NrMeDYdm/6MsuLqV0gTdlpns1LdnY5r+ULNh3Ir8CiMV7NJcuh2sNG8
rJQCrGSbphXfkH2Cn6TMGaisMT+iPoqkJsPdsg23um2XR2QTY5sx9uYwzhEEKYF41/djN1gTYBaD
/BCz/uxwomWYio5Ckp3XS4xgaD/JEqkS0tSHCX3YyBiLGk7S9ClLDOBsD+SfcQhG4A2NICc4pAtr
7RyaOm9vY78JnE3Uy6Ffa+XTjAC/wn8bro5axXnhf0NJ1Bw9VKEUqZgsfipRWT8AhPU8Js7Ek13K
Flj8CLd2FbXASzdY2+yjZ9L93eV0qZ8QjNFf4rclhw6N/ROIpfGbyq3yXjoE2u4iZjj+lqga29s2
hLDxxbQWtJFVM7fe2BLj8VpV3GDyGZw6XZOqQVcNlqtnriBtwSzQvT8xLI3jH3mak82aN7nxANQp
hf3mmvVtnuTwlV1HV/ssIsDxxsNyf2e2dXJyQzZkMkIBCW7gHaBBRN2Mfkm0ju2u/DnKjmg8BD4/
YFzfwiiZvg8QjDlfozZpVmoKomhFY5izD8dhoLNcDr78DT3Rz04oh1c5t8Wjr7hR9BdzGhG5Abee
CDELXO40mG9xpnLG9F30nIilwxpl1tQDWdc8bzaZc9jvRro2nPYwEVC8YghwgyF+MwugrSKJejwL
BiAHfE9zdPQm4TqbEC2htysZUJcrCgImBUCVFSY9wccawPkQAoogYAvnL/Y5ktvc4TuHv4mY5Gps
77iP2IZi4UfLqYtu3KpjKwJmWUqlF6aC+6o8e7Elzxk0Gs5eOXI48ig+csQaObEbkeoOdCbrat05
Qj2C8Rnf8C/WbzEnlu/McoOOA988nlK8xc/MP9sT2O76ZYRRDmUoFOB1hOXwi4FAciH+A+cb6ksq
/W0Fn7Q8VKYbAtaovZ4Mrq5kEHQboesnnsrBRyC3//7X//hf//P7+J/Bz+KxSCfG7P/Ku+yxiPK2
+a9/2//+F1OF5f978+O//u1ayjRtZXuoKl0anmhQ+eff356jPOC/LP4jNKOwqRsGzaWVtfc9KPzS
D/vH64u47xdRHBBMz/a0kLbyLMfR7xeZdaQ0sIjk1BTm9MhuRGKnUQVPta/ttTXN6PfhwoT766su
/9bfftr/WdWxSG6xGEEJ62xVju697sCWnjzXbZ9SFTsvlpUbxpZssAhH14RoT6eOuad2xEl9fXHn
0uKuBZlZutwV++y6IiqhAYGa9BQ39fRh8ZfpJ8oq/wPkVj+/Ket6wMp0fc2Ll1lLjjOQ5l3LXf6m
3+6lyMj5dVozPZGhhVV6pv/3g5Fq9NrPGNOmUAy7fBDE31xf9sJ1FiZLkjxteh7x7O+X7RGalaqK
kpNTjc+ZT2O51wkqHSo+JvgjZ9JjIhYZEnLa1FtfX/zs+V1uMotrhpoao56wxPvFJzkxZsyb5JTK
ikK0wOFyiwQ77Q7X17lwbYVpO3hDXMkPdbz36zg1x02W4UcaZNwYRsi+zgeJxsrQt18GCI/7nMiF
1+urKv6tZ4+wQPJJsea4to0T4/2qmmnz6OdufOIhX7CjmDInogPKGNlh0Zbh/fXlLl5MXhceWRtv
hrv8Ob89QJgcCOgxyuSEcojpp4jVMbRC2FfXl7nwbgjTMx2U5tpxXHX+wIi5GSFapCe/GPF7kqdT
E6jO7Mzlc4N+qgqlv7u+5KXbJ0weT9T6KG7V8s9/+2Uk3luKaNXkFA22jJ4HnVDNGaw0bYOhtIuv
ugrMHoInh+Pb60tfuqikLPGCsMW6KCfeLx00kOgBY/Nry4k+fQx2twJ1G/T/4An9fZ2zJ1T3yaxF
pHCIILjD4F0FL0jeqi35Z1gNwgi+bhFE3/7Bj6PZJR0Qy5IvyPsfJ0o90y220pPrFW3/MUkq2T85
SJk2/2Qdy3NQrGqu49lFxIHnZiPG39PI8Qvwd2POwXNRo3/8w4Ny8W45gumGtgClnf8gZvOIiro8
OyFAXkLv1RhsAZoSv3j9B118ID1pMgg1havl2d1KU+XTbgvzk4OL6jMFRCi2lml5cPjixuWEp6xG
oKKLqVavr3zp7cNM839Xtsz3t4w9DD8GmrgT8HDzo3BT2IpsPQLTCWDgb01Ln+v6ipd+qzQl8B7U
65LX4P2KAK1iMiSb/BR3iHp9So77th6zJxOwMeDGgmEmLaPkD6te2jsljyTDf8fBDXy2alTZczk0
eX4iUsVjwGLO5TcYhOXJJbfh+/VfeOma/r7W2ePJaLcYMblxNyOr/eIZ7QLVqkgmHjEQP/X4zZ//
/xY8e3w8pPSm1cf5KdNpzY8znCjf4i0qX0Qj7dcqx9H6D54bdi8gxDQsOFieXc+QDElZEnV3KobU
3jM6U+29jgm2W8+pVtDT3Nip7q7/zEtvo9TC5rMrhbLP3xKk4dhf6y49MQxuqnXtEy67HRle/+Fy
XnxC/9865++EyuNKxDpN4ZKGb0xiJ2wOofUU6UTpT0TADtENEb7unwq2i4/ob8ue7Z4trI+wd5v0
1MOqEnRPMh9dUsXQb08mvR39YW+7tByfP609V0hu5dlDE7YgNeYoyhDvmf4uwSd1Q2UYAJjOok/X
b9ylC2oJ3nblaMckAOT9K8/nsAywuVL+Snv8vngPbnML6cEq1cGe0+qBc3b3h5t46SVke1Gm4v8k
2oj3azoZDXwV8gEcmAa5a+BH5Q0uJ/eOrK6ABmJe1R+u/0qx7JXn9Zll4VVEwyI9qeX7JSdwha1j
2HyWdBu+uegO6r6/MfoCUQZKqqU9hHGVftDI1NDQZbtTwxKsef3PuHhfHURbMDM9V6vln/9W3Mxe
W6vM0vHJCMBirMBndHfQdbBic+Kg53p9tYu3VlMMK8FIj3v7fjUVGwQSTmF88pEm32AKLhHXYzJ+
djI6gGVa6ePomfYfdthLO4EFUXSp32wLg/X7VW2QaUs3dqmEQxMzwdQ3m4ZO4ri5/usuXUsKGSpg
jSNKibMHN8Xljc6kT042YUB33eiX3W5M5kqgTKj8P2xvlxdTvI1ayqUcfv+j+mIg7sKb4hM0U/sN
DLRxaxaBA6rV7LbXf9ell8O2HJNzPhMAzz5bqrUmNFaGxV0TpiZDnsHPegyr6ZG8D+T0GASrP9yx
S88J7SxbQTnQpmWevY5VVpiZiz331LU1sOawGIdvU+PQZukszMQE+NVjvacfA5P5+m+9dFl5HXDW
2xy9TfOswtGNX/FBFBT7dOzJ+YxKsZ1zZQ0bDe3hD4uJi6spSQQ3Ic88oWe/ky+in08ov07IW+t1
SZP8kxQujA+3svYGZqoNm0CH49uZhhcbiDIUyNDRjw0mwTvmhgriERFrjLbo9X5JjMq5uX45xPIX
nO9S1JlLE4YGDyX0+8eM5NUiJfA0PeGfR6jtO2SnGfX8M8Ggjn5NJIh2lfXUe+RVQv8ULRElnPvk
LiQN4/rfcuk15vjsubxcDv2xs1vTDoMpIJjHp7QgxhGgoAmYpBjMJvwH37rfFzq/K7Ecm6QsOMpm
ZvN1LqG0bGQvhLjpCpTnf3i7lt3n/Aq7PLouogWpsNW/v8Jmo9Bo6oouBHOhYo1Q1kB7VDsuYx94
bzTniPVEpB09ACJq1tev6aXFwQctn7zleCuXF/G37d+x6JCQM6WPLuwolNMx/vRH0h1s4wW07hTv
Kyae8T3M1aT9FLqI2vbX/4ALbwDlPc8/vSfcMeLs13flENYNf9dRSQhVUGfTzjnYrcq/IKEKrb//
c9n+Ge7zpaMtcn6eTnv4DrTQPLw4Xf0C9BL0mqggjOwUiv9o4+YNhJs8GOoPRo1a7x98/6RLjUGh
wYSWBvn7yy1HDIRJZXtHgcpeLx1rtlYa+JX3NAkya3wbFfOzIuUv/8O36dJWA41G2o6Lioch19mL
vKjDqpjJx9HpHeZsfScFW0wwe49lhsh4R884yJ9xD6E51N5gHKmesUyYBOdtDd8D2m21/TB+CCD2
kDRSTp11P414GU7XH4jLf6hedl/ec3a7s0fSYlSIx1T6Rw/iUrGnQ0c2tan66RGehwneZGIoJnrN
BE2349zd+OYi/QijaGRyXvbK3wcVnytCrL3E3fM06L1IzfgP9dulB5dukMfXV/L2qrPrWWNMHPzS
1MfBwLVJ0n33ISKC4jsAlW7++2WTpBTmjvy1B5/31hKImIFJkvbR6kEgMwabmRmW1SDujD4PKsii
zRDa67ITXvTx+u1YfsbZ7rS8nYo307I5CJ/9TMIaRkkF4h3Rs0NV6FryJoZUcOK3czQwH5taFb9w
+6dfm1KkzyPc8fhw/U+4UAzQHFJca8w1AA3OtmMi6RUGcd87om5jRgszBm9xWdifO3/GFiP7WH+F
252om+vrXih7qIpBWinL4qU5L1ZJzu6w+An/iDdmQGvCNzdfEHKwr4M5ifbAgqP8D7912e7OLzek
YSH4FGgmD2el1mwn0F5K3z8mYJWj27JnxhYnhfRI/MMOi6uxq5kv4aGGwBb2r9d/8aVnmjg9hgAe
XWqhzlaHjZYLPGLGMc4MOW1w2KUIaqWurPjQ2209/eHTJ5Z/4dnPBePDVXYshw1Rn73rQ8/TQ9i6
T6u4EQ1KAu3ezH5SiC9BPJrPfVVML3E7Lbj+qEJVN8r4oI0c/GFGmDCXJi/MraF98w/N7EtlDxUP
LWZTWNZ//yiTVELoVGkZRwVz40tQz/19wrVhtAq+Md70TZ+B6GsdgIR5ismUsbf3mIbwm0AbLZfr
+o258CjyITbd5fAi6M6cfTd8lzYVSZTGMfUZGXAoVLH9c04jtHJ0peoNhfso//D4X3gUOYULC8YM
Iyjsoe+/VZnrmCQwBt6xq1zrtiA2nmhbQq71xnOqBJkaUVfNnuZH4CP8jFL/y/XffKHc4+fSR6Xz
bQrbXh7W30oTkZJchyDDPRpDkpFG6pV4jqcevdT1dS5dW6YWClQVc3FLnm0vAuVehTXCO6ZRhm4q
n4T5wQ17cjka0Kig/4u+f7q+5IUdzWJPoXvDuvS+z37aKHqvCEk0OKKlau7iwRrCfRvJBDkcgYNr
xFOMmItgYNe5vvDF3/rX7ARnP7vLcs9/u6aqQ8LiDYN3bIBM32alXyGLkhCLXdN1P/ciAD3wD1ak
9c52Zgnh6LOnqGd8PcG08I+wj71bI5LBKzZaHDQ0bWERE3oqdtdXvLCJ8aXiCL7MvfhonN3PuisQ
7fqtd0zYTHcB0Om7REafknrsPl9f6dITSiXJzsUrKdVflcxvV5P5fNVSwenjVNvRBicSuSLGMM3y
H9w1bKpofE0mlf9tlwTjSZ89M/TRrpp2b7Z2Fa7xFjjPlgGndZcXhvh6/Zdduoa8EIgi/hrKnn9y
nVF0Ee4BnpOFjIfZhxni2kBmhYOtJ1Dq7/cyLCU8LiP9xaUT9f6xHMMwignXpvmDqA0xZTGjJAoH
ACemxpJy/bddumt80R30GFSZFBTvF4vBNcPBjryj5mHcKoY0i/gIGOU/uGu/ryPfr2P11Wil/ewd
oTkNz6lH5N2usDCggOhZ+AlattmP6z/twm1bpi3aU1xHQc32fkkx6Z7YEUsfDSnfbD/xjrM1H+uk
cp6uL3SpeclK2uUUypcbQv77lbJ8BOMBpvvoaaIks7Y270l/Cly4vnW+B45C3KvyMNoWRqSPakBX
L5sy/Xn9z7iwndl0A6hWFEWoe96saTnKkfU08ty04Oit2BGfB9Ic16yXPQjyT//wsy9cXw7JNErp
1Ji4+c42s4JY1KjzPeMIUZ8CfNbBU+KHApyN9Lq//5gudadSHMDJ5TPP1vKSys9yaftHY84hqRP/
NZGYGy0d0799ERVxdIJGGwUnfYj3txKIH+FjsTCOtm5Q30KUR9NZZ8poDsTq5c1nESO//sOx4kJx
wZaxvO4WagFGe+8XxezjB3U7BwyECKh6CfNAb4UcySpRA8T6DbElMrwvwyAin3qs/vTgXKrvWN9F
9cFQGCnw2fNL4qZTV6MfnDC8iP5/c3Zmu3Hj0Lp+IgGaKd2qJs9JHCcu50awk45miZqHpz+fsnH2
TslCFZxGNxroAM2iSC4urvUPe52N5MIN6GYrArB+XzQr0K8pS0RgMXPMgJIhzV8gQSMrDS0ci4eP
rwE/hcaxS6KomouDa4MO0XOhBEdoJzAGNfRjaarmqE8kYOdja9Kezg+orxwd8C8glckGuCbN+c//
uruAv0nUpAQL4CgoAVMXsY4Zj6Dyauy1UCA6iKVk8BkIp4GXuJSxeezSrpuwTcNhaa+ivRlfBXip
oEjgTFr0gMIpIrQ93bBq79om4k1aZgYo+0/c/v3zwA16Hzu1on1y6pluxc2iJkA30x5Yqi9NsZNA
OoI7BMGa6u38bNd2G6UslcoBShfc1KeTDZC/qnuzVZ6xJfdFAiKzdIdPmTbmT0OXiy+ZJrLrIbXF
XYdR0u784GtBg+cNOofo+rHhFlutrEGbR24cHJGBr7/7EeI9WLrltZdQ5bww1vz/WrynQDIJUjtB
hYvHy+lEEYGAxW+N/jMiEjwRUVrwK6QoUC5CgLm/x60QmrsFPbhGHLxXew85eDO+sJlXsls6vEQt
opdOOX5RpzX0uq3GZn7UIVKGgytWV8FXPw/VRwJ52m9bSOn3Y2MN2e+Pf2nu9LkBwwegnHg6+0Bk
sHNE4z/7qLzt7BoCLbaucNHU0JoO58dauwEt4YJFonAP7nhZGClLC3gxrBly+HBCqkFm/p2qAJ5E
cCcePmsFTlB7x2l0NMYsKFGYFIJbhiVZDfJCKWrtGW05VEhoOdGcfQeKyjFK1XDq4t1uO9Fdiz3b
Z1269sEZNZwJfSX/KjBowFLDRtkls4zvdoolaV0pE0cPbS0vGoLCvXCvrG0DFsOmakB/k0TydDVa
l4JB2zn+s9QzBLJtAM/qVYFtu+phqyA1T0UHEU0dIf5h/zmma1GQJ4c1l+CNQLilJjFcfo5SB/qe
qIf2kxrOHm0B5fvNpIC22uE8jY3z+T2xFlMdEHAWjrIW2JHFTRqGvRWgD+g+GwnKjg6yRJ7aptGn
PNaukVfvLyz76nAojpKHzfI9y+eHOhWwnJuQ7e5W2Td7oADqyVjRN4NAweSGmy/qHs7PcC2+EEDJ
nGniAtxaHG1UFnrpxi1r2mHd7EW+jUsqyhDJg6QVB6OuNDPIYEmbfqvMOt+bYeN8Pf8T1sIps0U3
l1wF5e45vf/r4iogZNXVYLvPEZYPVx1JUoOUqfjVxmFXXEjh1+6N+bogQaA+YC3LLlFCJd0emK6F
LsoVND54OVyCw69MBcai4XutfLGnBk1qR4Ly/IcQY1P0sWxqBGCQ7cULYlQKNM5bbo6+oroTYon7
aAe2Ge9MHAfNnZ30nJ1m9I+j4eyDEBD83irAdl5/+ItTkATzQVXS5hJbHORaA6BQoUr+3MzUsEGX
ojxYffPaKWUZXfjiK6vLq1Ol5ET9kfLPYnWzZEIaC9uA45RV0XWCFg6Kk1ht7i3L7MsLEWrlAM1d
BjIPum5UW+c//2srtZ06YGsTRccO6v2XGYLmjX6W3ncw4zD2Ki710VdOz59GKmgL2DXvEB/w4WL4
mGV0bI3EgOgcRwOK1FVTpXd2MP5R0xvtNzWbzBtYAGF4O6gthrYfX825GDPXLNCIf4eGxDc8wYMD
3IAyt9YBvxVPPYDPo1mrxoUI9aeftchH7L8HW2ydpoMa1A56dERVz/0ZgUlWD1mstYdqRDafVBv1
B49UAgERizf416boUI73BshdMC3g5VB9Niz71VGKSd9A0R2rC3tgbcPRv5mvKUAbrm2c7gEjMYH1
h/zCUTUHZJaq0DEPmdGgG04RHBWl819/dcuBdVeJoLQhjcVw+ONZAO1chqugRu9THfup/YAkNaqR
AH3CO9Nu384Pub4Iro04t6CBQsp/OkU/DIMAFEpwzHUXZJUHW8x+xBRnRFcAeeriqlOR8blukBm6
yzPXxhrHFYkIvRbx1muV3IWyVpkARsK3Sv5yWrPXLuCc11aBWsx8cVK0o1B4+hNz5o/1Klj1EOGF
GEkuEzcHXAeulApxngtrsDrY3P8F2TkjkRbfA8lnkdW2Eh01/DmDT/WkNM1+wu60OUxIuv0+//nn
iLU8AnMDwZgzYSBmi6Sg7KxRYDQQH7MyD9OtVYNXfEQtbrp4XehrI7GJgZJYGriZxUig0i1kVTKU
PksFDc6EUvcrog3wx3SMj8sNiCdUH3RAsxSb4+HaN2K5A89aYMholVcIynf783Nf2+0WoGtuTqpF
PLdPlzVtZBsavRofnR9xVHU3Vq6UD5ofRj4GEWZ9KZ6v5eTclYDY/mc8a1Hers06MNCpiI6mGWvd
NX5bbbZvjQHWt2qHtyVVFv8z/hbBxrYb/IF4AcFEz8KyCP8hytpgTynzg3Rj/U9nPt8lZFAIlOl5
Vo4eNrbxdso745dFA3Xz8a/MpWnalE5VcsHFfp6a3p0gisZQdyzk/+tBZPhEtsD6PLUrMSwgNVMv
5CYrmREFVG4Rg6LRHFpO5zdgwqVrRRYdM962+b3rD0lz0JA8vEcnNUj2UdkH46GViF5ilzLkaM+f
n/TaXcoBpvpIV9jFvPv0B0gUgEkJyI2UupmrFVknkUeiwbNpDAWqqBrys3cDRcdvGLFEnlBy8x8g
uPDRmD11UIqgxhxo/sofFMVufZXTfTQKpfveyxGT5tTlnsq67Hh+umsxixIM+aZFKqote9EV2T1I
wjo8huiBxTc2Mnw7PCSMfZYXrXp1frC16hjgGN4xMNCoJvw5Z39NrB9kC/2KkiAuDTgpVJn2WlF3
MA5aVnBr5IY63YRNirACQiuR+9aSvaADHbsN/6VmEhfyiLU4wv42IAWDycNL5PRDR0abi8IfA+T+
FHETTGRJbWmKaCdHxD+29GGyz+c/wbx/l1Gbcg2nicyXoRfbyxpqM44N7szMb1Ar1n29M29Q1LSL
nVSsYFMqToc2AgqjwYXIsT4yzcH/GflP4e6vb6/6iYpRqEMG7DitsaOza3WPEJldIOyDIu4zNwOo
5ZIQ5bt/mLMjLNJuMFIgW06/sonri8LlEhxHiExfQBz6N06N+uZrxx95Hbgf50ZMavnfx4f9g/Gc
ExRdiMXiaiAXKUQ2Iehcrdl3qIF5EWH8KkQF43sn+6FBWCFOpn+YrUOLkPMEK09fvu3QurXaIaDk
WqD8/9XHweZrjcPeTamii7ZPMvyPvCBV8Ms7P921Yg3Bglt+DtnAnOaj/tcCo2ZkcftGynOLTNd4
6yA8fo3IA9I2gdoI3Bohw6dOVIlbILZYGAuxVUo2w0ar2gmBAFXq3xqg1cE/5GB0cmiFs+91Xpyn
v8tAxWjGhwXHZghh0uEd0f9AgrD55SSN/3L+I6wdaMqDhgDNMweZxVg2Ei7sYjM4BilicZuiE0O3
LSvYQ6LT2m2K4NK/LLfJvqZqAAnbntO0v746RS94S2oaHWcPnMdhwn7WieTwW8+SDhFfqgpbVbnY
a1ydp0lFFnDlHL4XextdhQjN6jA8xlM0HenntOrn3i2N6dEH1lRtTSRlL3Xc5/2zDF1kt9SDKFxw
NS6+LYJDCAhbXXREYqR+qeJ6VpucHLkRRua0F67htWjFy5mhTDJPLovTz1roWR5VUAeh0IY12h7Y
p3zh1YDPQzEYVbpPRYL8RxUVSFl9fAvNUGAqQZQKKH2ejmxMccODjcs3RO7ntUtC5w59qg4xdT38
UY40ES6kWWvflWIvN+KMU2U5Twf0lVRHTMEIj5gjgLvW8Z5Rb5Laks0O2Zg4ugBBWsmwaGiin88j
ke7BskOFgpicBXp4OvNMr+9qbKokwSAYkTvLpnp8aNsEgxCRzlpHEXaocn/+A6/MVwA5nAmGtKVo
iZ/O10CsuZiwzjqiQKZvpS55OzSW82sE5fj1/FArx4S3EVtoRnXDhlncPFgWoX1kZvFxMHMcYqfJ
1OSNQi0Ia0FnAP7Zu/lYXthAK1uXyoLtziRKytPLs2m3GInktRnxXOq0retWoYtEoiZ+o/dm3VZB
mh58DZzrhW00B5rF8eQpZDk8APiL2u3pZxXI7nQK1qvPAGtnJzI16uSXrC3hUp3/qKvz4/gzQ95D
EEVPBxptX7eDagDrbGLwvklTge9EQjnZ3zroXKdf6sKw6w39etD954deW0/O5UxtouSgOYtga4Y6
Bi9jCsQi6Is7RMDMfRfLBmF/U982mjJeiEJr3xT4yMy64bHJoTmdKjytMsUmC6BBh8TvtWYlgGSF
TPsLOJW1UgoCCQAsaDEZPGsXzzq0v3LFRQvvGTxifx0jj458ntJfj2JUNgjwJE96hhzSIagKBIx7
5RelHsRmArux0cuzbFS9JtGUeLga3YV9tRYv4Dka4CBIsN81H8psQl++rZ1n0EKuelNiEBpc6aLp
26cYZwbFKxWzfQRIYZQHk+5UcP3xNSdroBoH0Yp/L9ZcdJ2F7B5oWUxe8H4J63E7Atnbj4NtbTBZ
+QdisAD+AyqSyKHT7zldc94koYG9mP9cwy5/U6WhFxhx2VgxbCM5KZFnN1SPb4cJT+wv56e6tt3A
LHCtzzcPsMHToX3koulQZMqzL0BkbQylbDvk7kX98x/G4Y6DuDajQJZwXB/LogwlUPpJUzRcJbIS
6cakQHcJAbIW6enzItpAnUpoywJhgaAvGhvAEdEfbDbIYWW3oHYxqW2L6Nv5Ka0PRSGSNJP35bJn
lWeNgvAyQxlKklx1mfqW+FX/Tdbcpf8wErgGYFCks5RhThdJR68Kp93If86isNkmeYE/rezUO/aw
f+GqXpsUFTcqEfNSvRMyKBOrmzLazc9ahDb4mNUZ1u4RlrVeIN3+wl25FtbJQkCr8jKFHjv/mL8S
WfSpawMdYuXZDgMcpiK1x/NdyG7CCAHv82uXtuN04xpTcWHp5gO1vLjcOZ67Kumzuay4GCn1WAtA
8JGnSfXK+ZBfU6G+yVZ377Q49BFot2dt/EiWd03SVBfSkZV5Oyr5CKIfVALe9dsVHz5sE3Q8TzI3
/6rU2TBuxs6Vt7rVpT/s0o2+Vi7yjxfC6spVxmONi2XuYnOVLgoBCfKEY+Ak4TEVTv4y39NAL2u0
mG0lMR/JGuILwWV1QLbsHMJ5ES/3bYNWeSetmLwWq5zvaGD7n4c6+KplbaJxkaTBhQm+D2bgoChS
zkh3RlzCvMtZWLdAGOt5RFDtEdVF7iuSMOP1/HF8t3xQR1g58CDUZ2mnztP+a9sasZrlCo61xxqx
sq9urjmN1w1Chp4YjQbBOcOJUMm0PqyVsRh3kRqg0hEPGl4SR/jdXAq+sL4gY1gc8L3vsViKVITe
R/+jd+E8KPUbTXMJByDoTyebDmzMEFuTY8dqbnn6mdukQmoXRyv9EZHL4qOxjvF4XtIkhi87x/DT
8TQ4kFRKkaew4bB38CSkoXrYv0rlUwTgKP3oUZyHm+uClMYcbt5FCotZRqGLPikRTneQown7YovT
T36VVFZ1KKRpbzDwFRfOxfsNxPHn9U58BvMJUuh0juNQyMy0huI4l0+uB929TfwI5WG7p9qdlTGV
x7CvLsAU30V2g0F5Rds8+4i21mLX9n5RhSi3FkcNEyexDalQPaZjrI7bsrn4ClodDNAuSwnTg2b7
6QwTaY2ofaTyWJLvfG+LQn4Rkg4/st/q8NGMeZ7YX2MtsrUucqpeH3N5TEdsXHZolyPDC9gQrdLz
5/5dOJsHmgEMJGpzn3XxitQnGdOW6lFOkdL50ieoseI+nWx8EeiIgDrthRR9bZvAQneo6fEYAAR9
+hEHboMKyGJ+bKBcXzdsjmuk38few1/UuhVFrXwpo2Z3fpLvcm8m+fegi22iWRFGmkZcHLOqmO7Y
GQqGr9GAbbeD3cv3tkyDtxCbTK/DrulCYF3bNUgOgW0EZGjYYvGBsYVxBvQaCkAFeQ2eK3W67dCh
oL2ltT08n5/ou8tinijpNlp8s1LGUlPMd1IBgr0pjsjyl18SrJpRQy/y/FIRfPWDwsCHiS9gYS0P
u64YQpnqNj9OI+1JN8NaKnCn/yrVfxsKoY5otFohbTWZpxdC97ss588M///I9NNO9085dXqAvV5+
RF3e+S4dimf2BOBVbwOsNNrOfZoMOWBhhyWXP4Ollafzn3jtwGiCDwxSVEMTYBHnzBb5dYkb4hFQ
xK2uS/NBx3oaywNMDLtBz3+cH27lvICzQcqRmEoDcVlmki5Bm7OP0lFhNlQjhgyjTIeiJMEjeUIm
1LnrMWXYnx91ZZLw6ngBMDb02WXZMEHNJHdbJz8C1xe3kVr4B8h1+Q2kRywPEyRByo+mOcCXuIhB
V4O6ENwhi3WVfVXPmeMxl02yG8JKL68qtG+bD1/Fp+Ms4k+BRsuAsGt+RITax5YHnvmhaztd4ClN
8eP8Z1zZrDy2WTcWA2TxMldss4iEICqyY23IUoPT7bbXWlvVP2ck9bFMYqjJ2AbwGPOq2enlMcZC
0j2c/xGra2lBgyL74HZeFmKrttQiir+sJcLqlJaS6RA0vnNFQjIdpgbc/PnxVgIeODRHA5HHmO+S
nVZTYDt3Rn6UCVYgSkOU82rarlfT5Ob5hW2zOjkwxSgaqhDYlpmcbpXYqvpBQSCKWsyniumRnrp6
XdWh9oD7ZXDhOK5OjhfWjEfjhCxFgTQR4DU7Mbki6aq7oTWV2pNtH+ZbJRpc48IxXDv8aE9SHqTx
Q1N5nv1fSbktdVGldVQcOR0448Y4sEy+UL9oTtt+5lKfdr5Ri98fXz9U/0DDoOVB8WaRPQa2mie4
tHNCTM25d6UGzQvl/B+5yC4phqytHpwKuPP0mFQCzen8tAJh6n7E4adp0De/y4w4Um4K3LzGe3Lk
wf+htgq9xQt7ZvWrwloF30Uxkn9OR0X6n3I17J1jLFX1CSSZYxwadUjetFJ3nko/uS/UEIno8591
5crUUOMljv+prSzLvaIxgUwadXZU/Tr65uJG6jWtLp2t00cajqS55YZeODp6cRViYB1eyPNWJw0b
DJmAWdhpiVWl11P4moJoV5qig+77fuh1buk7ntJU2q4NJ8Su0w516/OzXlthC+LMH1oksWcR1hEu
aELcdQkGfZWBaHKmDXekvIrLWWAdvMw/THMmVgDnItzxjj1dWxhtRo43IWJ9mp6+YFtRbiv4yZ8n
temurQZE6SbRA3kBdr22tuzhWf2BPgVdmdNRcVnyDZCqSIXpPrrWI7pApEHBs6Ziqjj0rbJrDbP5
mTRh8vX8911bVtJoh2qdzb/UxV7GGwafyBqRsrJrxD2S5fi6YUKQeVLKcatXmdy6lrykjbZyrxFd
ZjQAo9K01U7nW3UqAh5RwHxJ9q4sw+4fe1x6t/kIo3Ib1RIjlgSXZFy9XN96DKtOvJ2f97xvTopd
s7osoACgmmxoOn6nv2BKOk31S35Brk9OfBN1WfiJ/okz7M+PsxLvGWd+p9C10N4hbfQ4NKtSIDVU
YlCCGVo6tu11NVVJgWMbvgRX/zAcDEbKybO8wRKQRw1Gpxxvx0dkL9hJBfwt/c72TX+Ca1akCPp9
PCqxb/9vwEWwn/rJ5r2MendLpMXwRyiD1ypu/SwrHoFYuWH3NkT5W1L20wUIz0poYGiANLRRZzrQ
4qiKqtCTRKCrZATYBXl2i7n8HteO9nvp9u6vBIX5C5tm5bAw4gyqRkkPyPxiRFTKh8bEyPRYlVX4
STVCAUhrwP0Un6bqN271LkZeNv425xd17bT8PeziG7cd/n6aqSRHN6heC1mI29xsErxkiq58lX51
C5DoE75i7Q1eqUW5Oz/66memHA2sAiEzEqXTk1LnI+CohhWeOhkcwR7ellkwvjaqOR7MRvQfz695
LgDb4YnG38sdjGR3osR9kh7ttnmrqwJvKCPQjkqnWZekpleiLrA+CvqIjSHNtXykaG3r564aogGf
qjd+KbMbo/KH1quVoD1ETdRgDBz6s0Pxx/HQc/j5a+jFkmIFmEToL6dHrYqh1YjSFTtXMa3nhjTw
whdd27XckyDDgXEQ8RZXKHh0ev+JGR+LrO0wRZn0prvRy7TD0k8R7jZRdAzMuhLPp6vzW2ct+FHo
oo0HHwIc6WLr5G3gNqkC6ht063g7WNDRHIgBP822bi/kCatDkQPyCvwD+VoM5aMK3mqhEh+BIFfX
TjnV110B8zNFTfzxH2ZFG5UpQcviBjs9EEoxWsmIN+cRU9z44GAO6A1Jaz5EgovkH4bCS3nWSKSI
vyQviImNq83eCNVUYpbYJaO5t0MTZ6gwFcVwIc6snQdEX/53tMVGacZkQP4RaUQdgzoc2yTQrnvN
781NlOIRUOJ65HtICIuDtOr8Qgr0HtvNkQAciJAI6gbsl8VnnQBfqkHH6FlLQogZep+i4qnrPXoK
0MQEGOtBv6MMZ33NcPHGogOU/02K2/clDsfaXkKYjJAHM4s3zCI30Mt2xJQxzo5ZX/f7LkzELY35
amdbuEJ7H19h8OxIxMBe5qQsAgGG0rCtNCXlSsHyIcraWNvIqAZUXTa0ns8PtvaNweGYsxYlep80
ME63bmrVUhnzIj7SN21GcL5a0u9GdWp3XVphxGvYWttvavxfxxsNp7UHF3M1uQX1VX45/1NWghLv
Q2IvBhi4JiwBgoEbh0OdIi4XFam4y6PecDdC6T3L/+lnybzmmX5pf6/cZDS/sQ9EO2bGsi2+NZ0w
G/9ZAF4lmNM3C2iethd45YqXPq5KhAEiJ08+fnvS5QMhg1L1nOEvUoZGL1BdnYbo6LR5fONPQ4HP
tNsPV9BM1YegU5UPS3GD8JmfphbDzSo5i0iIpIOKiaeP4O+oCA/SsHONEWf6Geqqs7HjoL804Eoq
DWaGhSRFQDpj2Zwy+qZQRceAsRbbm7bRh2KXaL2mXviUa1sGZWoewDy6udAWm7fWAnsINIdP2SnJ
Fz2u8f7OCrMPbntanMGhlA61RR+NieGjI3NiaE3N+DXKRKAaTo9NFIGW0DUoPnnv8rDuqJuHyDcZ
MgXImwTokYCjrTaWm4tfHzwm877hWuOJhrgjgg6nIyM+pCI17LbHQKM9vhHYY7V0pu0QSndkD8ZG
y6dmP3bapVDxLgYy8Fw1ApQCRJHqyunAce44UTFkPYL4TXVfFN1N0KJDjBV81n+0JDYnlbMiL00O
jWbjYsPi8oTVtBuKY2LW4zN+kcNjhKnUxu1G8dFoOw9FS5iIA8CBU3I6q7LqraHTYnFsaX32u0IB
D7AzQmu4zXJs4M6v3btwM0+LKhhZM7gbcFOng8nYIKOKzfTFgaW+C+pg+m329vgc1mrxbd5nl/LZ
dwdknpxOUY1qP1THpYT7JI20rpokf+lDK9uZVV2FOGe52W3qyukHImTDNVKb7j9Mk3c8sDRclKBE
LZbP9xs7HyCov5RuZW/zXFVUD+4JyEfXzq5wwW20fxrRwi6FVULodNHCkZzEmGZ4+pLJqfcGOL73
mWiD+xCTw70snP7CeO/yIr4rebMzK27MErqLGY6GLXtlcLKXAT7QbmwjZdeo1vCNbku7x7o1LL0s
GWIeDq7/QQsjLgxe8TBswSMT1989ObM8DrFOHuOvUquwwZw2zSXzoiUZiBSHnIsSBdcixEKSntN9
ipyI0tq1ob1qQznui0o2L5T6oAZMKgRlI3yRQ63sE1gC36g71HdxW38BDtU8nT8ufySB/irJ8DuA
+/3RI5wBjsTb09+RFw1IEXUqf1h6aivSM5R06G7xWG7RWm9dhKa8Ak5BtEMLQ4UnkcSBUXsCm/r+
05Sak3kVtE7R/mwaNDm2WeM63wXOeW8iAdgFvwVbcOT3owIgA9hWt3uoerv+D6yu9YyBsVp7mpl1
D4a02+jnhanNceV0alibgYyBTDeHumXcaeyml5GvRT+GHrjzA0iH5gfGtthEk/aCrR+FGuwSVKKt
q8goTWNX2oOaGrs8ytPpdlSlpn0WkRKm3hSKPtyOeRyMMD2jSR6UsUj8Bw1IdXEdBxQ9MKxEY+da
ZnqmfUkS/lDYnWFdQE4soht3PcAJDvxMNJ8VK+eixV+thQlAny9EOb4CNS4e9daNWs/VsFZodDfY
23l3gSIGeXX5EREuBTgB1I8CKcnjMp5Gfa6kMPF+WGkkrYNSjzzEPIDxpX0zZYMIdmWH1PVGAIvR
7qsW4piLxtG4s/xCy7HRFma2r+LA+aGGoaJtfXfMYg/4V+dsysiWIU71YZU/ZthfJl5fTMEnq4X7
cWc5jYF9fOP2+SF0Si1/rk3fD24rVI2m8tM0NLJs7rGFzQ6mQY/lcYoRlbxKihZzSGwJFInDr1kN
3YFuTHWjxnlWY/k7aNHnSQv6+9yudAcCYxu/2XWI6WFhVtOTmaPBs62VjjOZirTcx+M4dFe4cib+
oYg7vd4MaVBgH5eWcbxvpTu0N4MzVVTgemP07Yeiy9KfCWWxzhO6X5U7YeAk+DqaI4LydZKKeJNm
iRV4A1qcZry3096PvsIDSV/ckU92m9MoF5vSytL4XpbodbcUC0xa815jlZZya5S++CFIj8KdUbrp
p7Ka2gaJBWzIDxYSasGudsfUvB5wfpXbRgc3uZu6qpc7HGfTxmvSwX1EXlWXntpbtXsAqZf43mhB
Vd8MQW1gJCyNsdnD6Wmj60qhToOywaQ81lxm/lWB8kDmAb8awie37KWzyzU7dLZ1C7r1LldVmSK5
bWdut0PZQ402YHEHcduZhSZoHqAutylLP4YeNA7Od4MyqX0rRt0tn3g9me2DVVi5CQZgSm70Fh2B
rzLkzN5VeTU8qFbVtl5qhZGLVu1UBddlpw8uF2BVWjvTKLTsoLSuiO/VRE/sBxk1NuhepPWnqzpy
YtdrnBAUezblEPTNQbmNWhpym06N+/xHgDJauxm45t8cuxbjprQL+ZnwOX+12AwGzL31cLw10JZI
H0TRT7+CqQnRym4KITEXRkYF8YdUrXyhe7KLemfDnWWPhwDzmOxh6lVFSz0jIbjKrZIhIXBvkpj4
T1jdaO11WQaudm+qlZJf+/hSD8XGaMs8e8LLXgn2A9qH4avW2WX+qVZF2hTbukl9fdf7ukSLSmSR
Gn/3lbANda/XalHom6yPMuurCvTQvs0KIFbXoiyCgqYRr4cNR69tnlRH0fNgr0+GIfGpjxTReX1m
m/5N39sDbiVVFCQV7O4udeLGw04EmcfK15Nwq9ujT2UdY6WjHMNA/RYGlfo40RwMvIq4EF9HhGZt
j+S//p+PZ9itqaEUsIUtju+o3lWq8TSFyti/aoY0gKN0aht/62VnPZiKEZZ3Vsvd5BGhEE52nAB/
1dLv3WETWHpTbTvXBpzT60WmPuJbHP/XAnW1HlSVd9FIZc/2BiXOpg1urdZhQuZZ89RK2G/2lBvP
JXIYGts7xDnbHiech31p9CkkUFHXXoHKUbDRywBz0lLURY3iloO0hJnJAcDRFGnI5k7tTwdj7GxT
J0r2uQa46HihXTjDVU6zZfS6OvCx5hV5kd2UWFLVezVswuvJSA1tWzU4mXvu2IwNSnhK3Ko7kqoi
26JQ63zqlEkpvdq0c21r+lYRHgwz1k2sji1ciPcVjNHkuoO5VINFwMTRekGYJPvpdybnOm3TOtwi
StuZn+DjNe1NWqFHe4cifdxl+1idTPsmqvzw2Urjsd6mk2GFiPXreIaLMrCeoKHH/VaZRoFJLLqP
XRF4pcM7eqOjm/0pMBO/OaYuyKUNbSI9xiFQnWdXyE7Z0tvX5Z4sAJEu2RKivhSd3l2pfa7zaKvg
kmyyIcym27pP/fYT/GsEE1IYuseK5tFvrjcz+Bbk47gfNNStfjbCDvSNVU9AvVD6T+uDJaf8s+om
rrUp7Cq2dsZgtnI/0nLqNtIuzWGv0NwEwZ3ghOmNCcjHq5QuSbjNfVM8484ajbd9M7ONndQy2+u2
cWcb1CIqvH5qmvyuSsB87aQdDfZ1rvXsZ1jauu3RRyyqRzPKI3kAy9TZO1/NwaTXUijaXdehN6Rt
aySrtLcxQ6bqQYVmCpXeGuJUvwvmQipogIDvCQt8aDc+rxn53Ma9LKIDPHU8mrepDKdscz4bWrQz
aPzNfkjAWah5UY1ait3TPPdbd0ym1ziw6u6qCJr0qURluv3kGz5n3OEawdWaKQ77omkM6WV563xQ
Jmf+FVT4yFuoliDVsmT74XWgYU5ta6++keJlTNA/ao2b5FBMLolRvkuVGIq3OxVw2Jq8qM3TVAny
QhwGjdRfiYr5sR6b4FaEUfWjkdPYHaQmkksGJ4sXC5OzqZECCUaIkXf8smyQIJWVkNiGb25qhpan
CNk/aF2m3TUKMmmBxFFAFBIHhaHR5IXlXVQO5r4u1UWKFX/ehNYSYJdbPZ2hSonfmkYO5SYZ7egl
oyS1tYc0vfRmmD/dSWLtABT+05MDKATbelHSq6vAsehPxa9B2CiPMZyo5p67oyi2GnwGZ2sFFHIP
udVZ7qcsg/69K9Wm7HZVMJGUJUYMswBOWXntA8p/MkEDd5R5G7f77fehU5hbqPpt9L1XQlXdwzPJ
1OvIrepfZW7bKXHTyYrbCZBjd0WulxsXsK7vNg5kfSRGeJpxGHnsLupOXTzYNZJS1utEtlzNt7kW
fE70sLrtla5i05ZtUV2odb1bPsac6eszc3IWnlu8wqo2d0adgu/rfGu1HvyIPrppFUonXuEG7SUV
XGv5NOLjUBqZ6/6wYNk6izkGPXKjUxipr0OME9peSi1vPw9KjVO5xUOm31mVNsHqYfWsba6nzg/Q
GZ2+oTkDW2pE+mNIvRhGZ/o1LBHhsw8wSafqQZd5q11hdm27jxPu3hK/8tldOfekYYTyv2iUvkV6
3sFOGLwCoY/om+QmC3Y+OhzZg+ukWbbRgS4mO73VtRc0JnvNs82yBDsp6aLxyJFxfVNk4RQ+mZW0
qs9BrhctXurG0BZbUN5qsFFw81acDXKdfnydmYBKvSLydQyPIW0qO6EnVtxtGrvTxB41YBzIN4NZ
C7RzCBYUyHdZZ3WzuXjR5DTR/Fh29aM5cYU9u36Q5W8irKz6g7UrYtVMFOR5p0KLoXa1CFmoEMdR
X/XjC/2CYBdNOY5FYeQ8iMl4w+JRudDnWl4JNuw3HshwuSik6rS0TiNkU4WD1oeN+qIUvBX29pgE
+1FJ9M9qaqXBQXWmbqs7qRF7SYhoh1fbRWJe2PjLw8ZvQJmXEE0JhHbbUtW0D1QlSN1cfwnswNgI
J0me8r4IPSr4JikHVLYLxch3hZc/I3KwQU+gH0Bl4HTWidRaq4xr/UWYZBVRA3k/Dato3xe+7ym9
PR1Q59A2edR8VyIlvtVaM9g4ZXpJUH9l5nx5Dj2CFRSa9EU9LbPCjAOeGi9+E0XXKsyrndlV4xeA
V+pt27T91fkE4I9v/N9Rm4nPJFYuqFldldvidOLVKNre6m3zZYzd+pdoUvvB5d1j30KnEaoXtbHj
bpsmmdID9l8KT9xKqXat3slp6/fg0/ZgLfwLBY1F9ZRmCT8KTVl4DNRrzSWxIMCCp4XqZr4AAwo3
OlpL/4+0M9uNW8nW9Ksc1D2rOQ+NU3VBMjOVkjVYtjX4hrBlmQzOU3B6+v7oXX1aogxlGxsb2LAh
pyIZXBGxYq1/2LlVI1V/Gcrxa1GhRbBfWiNS70/Mxjq929mggwndhlPzrZxpl83g29gZH5PEje7A
mLRFiLhmfdYkveHtkiqZlzCL0uQx86r2nu5puoN4q2p/eNqsEwDxj10YoDFEjvVkeFHRMT1RpdY4
WY+yG9ybtNWdIPISuycJbBySTrfK5OH9Z9/MOZ0xkiLI+Yi0UX6En/Z6SNuZoE2hzndvfIrPnFv1
03z0TtSNNlvLmyE25wuKllat56l+z+MkH7TeV/C9eYo/91/02/cfZpN0vRlpPelezF8z6Ymjtoyk
XWfn5PrWzrpMzgF9vT/MqTnb7Bq6k6ZVNTJn0WUZpqH6CT78zd8bYrM+sUHvIyUS+r0dNIEZRn6y
U/bvD/ELK/Ui6t/M1ibaBEBHMO08RvOtuWoOe4HcqS+/4AJr/xCKLx68YxwqRy6kVn1i491WEt+M
vW6IL95UIVA77EeeL40PrXnWRcFc3KjdasNqIavrc+pcWe4uNo6aofiK1fggwhX1Yun2fOdwZGew
P3MF7Mw/bFC9+Wbry3/xzVSgR2k+EUOJ870YP3blo2w/vT/zv10QMLVQEAR+zrb3egg9kfrISid+
Mv9zca599b7GYbyvTmzyvw3TF8NsVkM1p8JLMoapfmZn1dP8oBznw/tPcmqIzUpQ7Lo3ioIQkrt4
t4Yplg3h3xtisxKQmqP6l69DnNcf4nP92ByzUythnfA3K+HFTG1WQpuYtdMiqcG+UXr+8KGYfbDd
7fe6xQw1yH6o3//eM22iv4s9VekLor/6uVwod8Z5eTj18rc6Gn/F8Ytn2sSxk2lJrdC6uo++1h/0
Q/XVvhlTfzof2n1/l3wxF79/SE5AwE6FwzaJzKqpTQRjznMAe74JlTrwPttf/t7srcvrxQot6zin
jsTsjbvp7K+gM47vD7G+gLcBQWa09jepTGziGhzfUnRVpt877XmlfHLNT9a4+Mb4+PeG2cQ2ZsIR
oioMUyc7zzqk2XldB+Kkauk2vDG9oC0I+cwGwYDs3Ga/6Z1WTm2uLo9e5yalr4lJfoxcncoHjYzE
3FdlRf2DfFucKUCCyjCjIvRTZK2pBTGAi29/9tQrEhFUDNdp0k9UgTf70jxOrZH2kfboZjkgc3Uq
r1ulVkILkzBfOst0Iv9YZ/Hly2Q8+I3UmQBTUKPYppXc5/g6mZd8jfEcN/0oFTnc0ciZT2zr6y7x
ehxqBStXjPSNKtO2KY4ZNc0/U48eh0538Y8C+C7Vc1kpi6sFTl11f4gLJkV2GIpuOJUtHA1/HbIv
FkIeJ46I27z+ajSFhWuxXqqBq4CZdawFomHa16dKE9sFvsL0EeWBIYFeFXa2m6XXI8ejLsIQ3zpd
ERdLkolrG+bEJW0T9xotq+pDXkbeiaz4zftbUciryxiUQlRotkY2hZGrk0J7hzqh7u6aCcdS4Ad6
8H5Uvnl79N5JgplRnOKhgWwWiVK7tHULrfzWKvjgBTT6qk/eStw8LMpYnDhx3j6SC/dixaNB5KHC
sxnMrQE6AK8rvtV2KT+0kEM+lrhdnJi49W28CkgM2ti/uMwDOSa73+xiWMpmGLTZ9heRVMO+Vmzr
cnCEdpbGxd1ItfpMARxT+4qiDcEih/EP8aRUdbEyX20iQJOy+LY8W0vNs0ZJYvdLk3As+FU2ue03
Z1KleVlWiaR+7rarV0uDuU35mboX6tm+jZK28pzl/LMTk/6rhrGZD+re3PQBmvOHrcIrx2FE+9eM
73qFDksaRFnnlAdLIj/6sVhix7lo+9LUQstw2y6Iabd4vmoSfZ9atPDqZ5iCcsYhkTt61vt2UtJd
8L28s7vzQu+sOiwdrR+KYI5plJ/NZpeafwigZEopmDvQdtb/wZncBE6Te4Anxsz8MqM3dUUZhdbF
QPn1vnULTJZov1Qwh95fGW8WPZiiFR7LElShTG7BuC0BnLh24X6hWpIG4J8iH4Vk55xOtnGMFru5
NDFTP3ECv41d1jx0LJ6WiymFKWL7xd4W6eOQL3UXfUm6xIrDFi3rHL5OZ1hndLhd55CPCEoeRTGo
5R7T0jIK9bGa7RO7wvZG+YvXCAwPb0BWJDqmr7/GsF7DTCdWvthL3C1XslfjNoTnbBvHBIcjlEfa
sal2UE1rLoJpEVknkp032xJTCTrZwVrpF+RyMw9qWpuWUPXqbsnQQ6MHmU7T3mqiVT5U2vGpjenN
cMw11HiCC74U2jibDd6NWwdMj5Pd5fj+gl3tStTslbRGHSBj3j+/H1lvZhcfLkpvZFi/gI6/qlQv
XvKYTW1sJVL5Aqh1/phLA2f73CgPdRaPCGraMpzzdArNEtbs+yNvcdjAAdHjWRF6639IpG4W0lSq
VtSaeXtnJK1y1Rae98EcUu+qmqUV8NDmhZEV+kctMpMrU0t+6lpfHN7/Dm/WFSfaKieHaj2UeexX
X8eWZxUZ6sYN2TiHTeoXwsh2tT5mP8bRKs/NJn4UgHF27w+6nXI6iKuY+Ao9p7EBo+j1oJY5rhmF
tO7auipvulhWH8diNIePNCiXnyNqdnZYWEuTXkXJEp3SMn0z+tqE4+LL+Ew7RgSvR6f/2mSDO053
duW4H6JclPJ7V+teHggjbVUfqPZUHGazHw/VTOn9T986VTVOdnJPxOPWw2kz5dEQT7awxXw3cjnS
giTV3fMyc2V2bgxA3fyqz+erEjTMp7Tp7PNymMV3o4qmP/S9hpGzeowCuIXztNLCN6tasbTRm2Wj
3jVdjz0HSULdHka9z9tj78VxjqlRUZ+orq6/8+XphwAVMGZwW5CXQcFtebVyKsCSAAi4wyjNDXtz
8K6Xxntyi0wJB8ivJ3bObXSvelcr35JMGA1QNtDXrzqzkK/vurq9Q5eXut/Qj5dLJ5a94nmx7jcE
Op2EovvxfnivL/D1Q0KpWBUDseFYTQc3yzrOLKN2SKXu0DOXRjhPVnpvmbNx6kz83TgsHkroDEaH
ZhPIhRyRjxaewT45KOJ8QbrWCQq9bU+J+2w3ZGNle6/au/QE2Se3WnQdOCwjz6V2F2cTfnZaVO1G
2oN+gor5n24N61Bk9bQEDOwKtzI3nkxLEyindkcbtfpgLMhjy9GM/MwiRNVMTcMecYbv+eCdwiO8
DU3gvSvaHQML3pmxeWsapNW8k7p6B0Tb2Zd566CuScbh+nii2J8NCVjz/Tj5zYi0J1eBnbVNTob6
OjrHrFSzblDjOyfJun1kO/3e00oPMaEE7LTTLCfaa29WA0j3VdKUt4jOL/nw6/HiUh2KuZTLXVrp
OdY8lJXwu0oClTVyjAvV3tWVfHj/Gd/EKKJ6KjKCaH87oHm37TTMwsrEbcvlLqs85TrLDXNvdHN1
Imp+OwoiDJBdUNQjX3r9ZFEMdkJCTLjztKkPZ0RRATYm0/H9Z+Grb1c2hQICFM7fL82pbavOGspF
OmCPv0RKq/QXUTtDi7KNqsm+T3YjOtVPMhWNTd+AreulPkIUaBYs7WAVa98ZPtmPOUq7+cwekf5H
ZzlP4NKhWVF3AT7ouvedVogzZ743YTf2gAYTngeBkthj6/kmuq8KR/Rk20tgLGNUXHdGJdMIHb+u
tw9tnUgKXemqfBSMc5tYWRhBH5unYHKcuriI6wh0An62BpXfQ4egKvCnFFl8m2q7CzDxCH6sSTo/
qizkpQJo/8MC4i8368E6k1ANgQLNld5otp8AfcgcKpNSWP4wGm3xwUvBwV3lNJTbMcyKdGqyndV0
bnaBV2NSPYhUr6pPZQPoJT0CIzfTMhhtNQK7OeMzHCd+remABf1EtkWj+Igi5UDgMK4auOcovY2F
y2g1zZHKhpbeL6kOc95Popqbq7+MdWJLbkrUK84K1ZqXa2yD+xb3ttLNfqoGKUcdmHEzKNeRNUvK
nhAj0n0L/FY8RcIuy50Ak8bFFJaEw2+aeIfnIydItOfybac/q6nP1H2T5OMYWM0y2HfG4rWNb1iZ
XuwnUS3qjRtjhfdBj3NLgJUzapnFfm4keNcBSYG05DsmpnlXvRbl8BUnCYP0LM+Eo5zFsdEPt2ab
x8UjZunQprzJy62brAUJ9qiqFFqmQEsLrVkC1UlNoyVIygpPARzMnunNIbFYNfokdlFujNbeisGR
HTyvVNRw1rup+wR7oSsPM6lucqipy8/HxK7RWagnI0rDoUziLnRcJTaDMRrRVJaxgdcdYDBvDNrG
ANxpRkPdnkNosd1PmatI92GOZq9dgnRAOGg3KXkVB6KViXUQjVokgCJtd9iTjy1ZYLkdVL58cdvB
n/ndIhw0dYqzwBPgooRvJtXozL5uj27WEuwAdXdDYzdQAOBT9PONkijKck5HKu6vx0Hq4hHws2kd
xsh1+i/LkBtw0uN8Gv0iR1znW5yC5N+BuJJFSVLXrTBxim+d+jkxm9T2kX5ObHdnOihFkXRVprHH
BdApLhWAolYamPagupjWdng5lb6ZzyC4fFyxcDUyEMtoP/MV3PE4cWvNESIZcJsEHTwVt1WvLPVz
wzU/A8ZXmdbN7GqNpQYClJIGOnR0AO0QfkD7msWcq6DOHGsuAzXX2o5uOFlxgVJ5aQjw5gsQrava
TByYmrmIhuhrw1cC/qcA4I6sMEfb3Ps+NmU0fTOHaUKRJUYKYcYyho3gMs2iIj52GlKAdlDV2BSs
WFW11D67RQJQ0XSdlDRIlHG6WH7rWJKTVStjRTsbhrgtf5SmhcfpWaanzEeoN9yIfiyadMWuTJzY
+/7+HvvmTERm+S8aEbcxqqWbnIaHSQGS58pnLe9K1zfUwjSCvG2nSzsXbDhqWYsTx+I2u6HHv2pp
0n2GYEfobg7+uTXmsWmV4jFNnKZHG1732r1UhDE9Qb+wTukiba8f5poXGgwGdBTQ4a9L4Yv7Jiah
1MmQ6WK40fMCGdVt8pxNRuleZO3AnqNnqTOUvPil7w6Jbk3a4/tz/OaBf9k7ojED3GZVoFpPuRff
wHLUGlu4NL+vAYffe4mR/IDx3X3UzQbSwB+PBWeJoiY3HXUFFrwey+igS8y9k97LPHXOqhrrspC6
dD/4SdFgVvb+aG/mFuwQd2nK3hgpwA/dRI9uzgr4cJnda2MFJtuDUHgLC66/AXReHKA96I+kuRk2
B05e3b8/9q/b+su0fyUDYFyE4srKhAGO+PpRhWkpUDSL/n5OxuhzbaeUL/ZdPNU1LE1sqeQujyHQ
BzB19KeqneOpgI1SY2oa6Is5aR8HJ1KmE+XXX42F198KAUzQpit/bGUEb6akQzsObG+r3onVNUMc
EqtUITyULpnJDXvWNOX7fqbEQEEnXRxqiWnSug8xMl1V0HRD3lVBF+GownQ2pRufURAs7TgE6M0e
Y9Sjmv/peuROTFUf8hcq2w5k0NfziOXRvCp76g9Tp1X2AdPETD8ba49MiAwpOXXjeFOFITfVyRzJ
ihFXoAyyBtWL5SAaIlHMlvpQpItpXFF+16cwco2u3oupKbTCH2O2h4OuK32q+Q5bUHwT19Zo7FvL
gePyfhy9iWE09UmWUU1bPeX4Sq+/ztSoetxjevXQdZGz0/JsgiJSDQcr1bpQxytjHy1WE0xKVp7o
Ub3ZF2gcrcS/VWdwhWNuSvW8fEXUnAoPXMvINw2sSaOLOvJM+AUABYs/rAUgYEYazf940WgAbC/n
RT92S0Hq++AsTnaE9CWOducpt+Br06Mt9fwP4SyMt7ptsd3/wjdtIa2I57SY8k0dAO8qAlBpD8Ud
qm1RG/ZNpbd+t1gtdMMiMk/0IN7OK1cgqnuUMplXluLrNzrSxl23+unBEsDbzpvUU8rLRJRLGjpl
Cr/s/QD6TUCvR9oq26yhTw227vV4JQ2yYhzG9kFBvkj9LNKOvL1r3LK6UOfYTM+pEKCtWk0WaUZR
9P0UJmCdReBWIjtVpNge6Fz9EHDk2kQBhiryViWvyAo3yYYxeeB6qIWzZUfHzrhqHSOIqWmdvf/o
b2ea2wVi3FSOyVsY8fWTT5EOdq6bvQf0eJsvVT1qN2lty5zMaolv3x/rV+fo1c4KhJ8aGmJ4iE7R
RFu/zIt9I7LL3rNlqzwUfRlzr3IseDoiQM7CoxNa1Xkxf6zI7Qs8b6WqwDGTXn5XN7TzPtSGEsc9
zR/drXrftdox+qKmzbSSW6GluWiWDp12idtPkp8XQNfmBwkU2fqSTO746f0HeTNpFocV1W9g1/i3
A/Z9/Rx9DG/NKVXtnkaOk5wTG82jy6UwudBgrCnhn44GvhAiBGJDv3oZm1kzilbt7KSw71Gysu6h
zQErsxVr18BdObEQ1jh/9YKgdmBaRT0AWafVq+P1g83WDHMtslFTAiy73sbiUKAIdFbkzYJJfGf6
Ka/1yLGb7uLF/EO1dvQpKMoBpQXjShkSzYjXw0sL1FAmGvcer2lQDYv0ymyfx33CTTxWvVPCkG8W
Grxidjhq+SA4KQpuJlYaCq5Nuqo8uZbESm9YjCCVcXzOFHS7JivTEzib7XhEDZ4/9KppwlPM3QLI
MgFxFrV0/fug2zeuO8TnLaa+n8equOdGdIr3+2Y0WhNrxR7WL47aWAu8nsy6G/uMnsL05PQqvfel
VWHbOZUnDrpTi3o3w/c/VRHcVnuAq6DZRx+eZi076lb8Ih/6dpTZoj55XlTeoARVXsgUof/3F8Rv
nozqNMpFbFpYgG3bAZC6RGm6lfqkyGi4g6KCTLvX5WE1m2nu68opH8btcseMRdXQS8D3E2oXf3g9
kxJWMilplD1BmFb9xkvy3YAboz+kzXIioXj7aHRZeGksd8rHpHOvh6IQxdy2ef9UTnZ7UJFpOHAp
uaxJIC/nqRz+8K7BlQqBZLrSXAJUg8r/6+FIYtNmRtvn+zSOGf64br+PzTgP7Mou//CgQaaJ981M
rhV+sopNOOJVBqbB0aenzpEVbPBiOQpFjz8kkDHv/jA+eFFIYkGI4BDlxrhJT6MaSquxWPJp7r0c
/aDu3I1xnYFd0idnbWyfONbW9PLlpokWE8sLSA/1aA7SbdBjKgM+wRPTU+zUzgNGw3g9aJM6Qp+V
zlTuJKUr6PJAj04Zmb0JTNrLNLmRJ6Y1xJ65yfvNsVaxly2LJ6/ilPPJ4iJ/4RYcTAPc0xOx8iY0
GYn2ArrEyC+vwfk6VlobkYC5tWb2E9s7i5Fh/ulIudy7Od1zGVen9q83YGNrdRO0VjbNamL15uko
cSW5FkXKdzT/3AmGf14uR0Tx0IMI3LyNyi5wljmr9d3Sdvl4rHECroOyEVVynNGmHlR/EASjX0u3
L8J+EGnZ+yD1y7S/SDkXdF9ThapIvyyNqNB8iTm2E+RpLjwFflMraaCYTVIPn/8sPlcsyOryRP5A
8cTcWt2rnVYUs13GP+dIm2/RLMjPcm9udpNuZ4+WhiXD++NtwwTGKSULEmr6iHBHt2m8Kmsl0pvW
+BpVkKTAhUw+bPrsgAKcc+ryvD0BMD/hHo+wNOYEYAS2rkCVYA2YXIW/w1Ue7OdaRW9Z+vEcSyUP
ZUwRYR8v+Jnu9dTiNAwGAQhy8kXDUY1yUT9MZR4UikiNNOzAdJkfFs9spc/26+anQvpNAQLfnZVB
wUUf1RSAGpudnZMzGfKozp8kvizjs95AZ0NLd8hG2MDUchU0jjo1ex5iBWY7GqZ9/DGGB1kGsVuK
JjtL6YA11YmazGZDWZmZa+VhnUCYmezNr1ea5Ga0KIra32LtjL+BMXh76B7U2VQXsZNOOIeurord
+0GyvQP9GhXCKx4rXANQ7dqMWsRtGtm51d9ibQM2Jx2TsxzzjvNKp/jRWuNwQQIx7E127cBGc/Ea
stUpYPpmj1m/A2AlEk+gg6yQLQVWIsJRRabX3NZjVqdB70Yapp5ydg8OIv1XfSySUx7xv5lsqnro
2sGBXTupm5QXHO9YT5XW3GZyNm5KHL4PypBNmEx5PXIFbDlLZOqH9yf7t4OCiqTzBqCBMsrrN6wg
8lD3xdjeFmlWHqHI5gdVa8SlIkrcd9d6v1Kl44k3vNkGfk3uakFIUEHSAxr1etDGcmuqL313W2Vl
G+A+wyZnAGE2m0I5cdhvF9ZfY+E9z2lIrYgl/HqsPFVauhx6e5tUil0eJQUE1S/zyowuFhRw4n1p
FjT4WAapdttqqTmHSaS3qW8iZNH7Gnzd5s+KZGhUsPmRDaxYQhBSW1jjYqTxRFekuh1lahxZfflZ
76k0U6IpO7GAN5vgX0OtyQAjUh/zNq9XhZGpj2pZ3YpcxJeKpw07WSWnku3NZe3XKKu1BJO9pjrq
ZpReE9w1mrq8nao5uZRV97QUyvQJrFsSxh6ymwiP9Ic6SZszIJRf34/gbTCts0nd2ISsDsmVdvzr
F5wqsZMOsSlulcVLP3JKK4FXLcO5Jcju3h/qN7O5ognXRGCFfpmbxIMG1JQrVlHdKoM0aC5N/bWe
e9m390f5zWyuqBBqEyBeLeTuXj8Qej6R2gmlvs00l9ZyorZBGkV2aCCwtxuk2ZwNs0mbulnZ09C8
T9lwb7c+1K0Q62fBsF44kbZJQd5kowG7k01fXSWyo5outWoINQ9nQ6+/llYcnTqr1wX/InElgFZ4
KHdu1A4AOmxRkqA66ixpdHk7jIpy0XYotIR6uRT0kwcKNJiNF9pVGfXyyWv64hwUS/8kvaR40kQ3
fc95DvFXpvK/nqb/HT9XN38N3v37v/n7U1XPiM4k/eav/74UT23VVT/7/14/9j//7PWH/n1dP5ef
+vb5ub/8Vm//5asP8vv/M374rf/26i+7Ei3q+aN8bufb507m/a9B+Kbrv/z//eF/Pf/6LZ/n+vlf
/3iCpd6vvy0WVfmP//zo+ONf/wAI9CIe19//nx9efSv43JWIn1tByP71y/7nE8/fup4Pm/9cFX7X
DYW0imSF82R8Xn+i8wPeI1K7BA49gBWLWVZtn/Ah45/rtQRMPBhytrPVO7qr5Poj85+craRoIKHQ
LIY/q//j/z75q3f0/97ZfyGnclOJsu/+9Q82m9eBxNaz+l4B8aBMpQJwXo+7F3U9ciDdTGWEIlEq
6ukwqwil+NjO4jO25OrsXtVOXCL2PIiMjap3+j40AM11yK5NLmL3wOlt3Cns9rMjS9GFdTbG47WH
kxU9W3ABuvBjYHcIivdaiQDUeuTkFZ/IVCPUunpJfGyVFbHPsG1JzxzqAFZQq2llX5plN6pAuyul
QgNJlZaP0Sot5cpmpoJhSh3YVYoGLALiC2X7Lq8AicsuMy5NK1G+4rZgW34jadr4oJLmS7Pz4q9Z
CvAxMArIOEFpFzW/rzCj0TfHTOR+xnWzPjMV6la+mY2IF6WRnooAMxevDWe08Bs/SZ0RRSqB9MLe
GLhv72xV1FUAwdKez8wSYwnPyfQrM6G4uevjPL5ul977lmiu9QDPx/1RR3RdA3r0UvhJ2yGGjkOC
Zj8g6jQW97HW9JafmuNUXM5sl8X5OGT54Jekc04oVx3MI+ZWWPWBkYeqvFBq0HeZs3jcquA5LDt1
SGiMp5Z076oKlcNPCBjJ5dJKW/nBsyN34h0qeV36opPLed5ETXdNA0bNj3rKhcuvbT27gEc09X7V
jdNDGUeu3Deem4ydT5of3VVJOpj70VOSAipp0rK5202Khp/omu8tcsuav7DdPiV2iaqpqs/m3VhY
/aMqesqf9Hn6g3SbugmSunSfuqiq2jAdkYc/cLuxxgAn4srEj8xCgQDhqfYitSyUkjVbzhZ6djbq
YJmJ37evzvbgAMwuDCeYNL7WwepscKVtI7uzvlKUHwlwQRQzRyEutKhLbpVedD8pwH3B9hXVsGTd
O4O8d2uEm1JXfJJjVQomKGv2ea4hNwsThnzLXnTjXq8mDEszU4Wv6MyWdSuBMOtUkySqFyS4S+0P
uc0VFDR9p/v9VEwPU0lHCGlrWT7pKN23gWv0tNkW21o+Nrlt8d00TRR73ajc0s/LAfgI5d32OdEL
hKHHorwGzK19F+qSri3WCsyHdJpyCO0hAvVkI3T2FaiY3oBhVfX2EKkRcmQCGGPly6lcvpmKVV+j
hiiRdGjaafGzoXL7kFqp5fkIslWLn+girc71HrMdNDj0SgCbQG8O/XHUeH1dLNrykGdx9FSMFBoO
NWJM5YXl4h9H6BZ196mMdTMJnchDV2jo9exGSy39Nprr7IOmAO8KkzZTfzToxS37WNh0g7shdR9S
K7Y/9nbvPVSOg3DdgDKQOFY5AJwjYujFdZNXCBMWOXdSlpyTQm/s3fhZ72Y19q22cVV+OC56QMuH
up5lVGMcRPR5v4wUIejr6ckiv6RVHj9KetTAa/JUIOkLPkkN7Xlk65tErmt+bmNq4SeG27BJkcJe
em5afFF1RttFTjrfLfNoJNeYWbbQaGxbZrftZLZRaKiKDfbMXeIzU0+a8UCZ1ep3cYv2z85KxxZj
v6Yy4xBtz4IF1djArkth5gKoTxEDMZWUZH3Fk0YN8J4CQ1gPaYL0Thkn3L+rbH06TyhVqJi4X/C8
g7jsFEp2foX/VeZri1tHoYtOg72fHWV4VFSneixM8gN/HJWaK0mjx2PYT8JYUCdzZ2yLZIwEjO10
9jXYk/F75/btRT3FS44poUWxhW7MVIcdLc1bAnbSdjOVfc+PTTMZd4Jyah4KQPZqWLPgUJo0ln4M
IhPDxmC2uYLuHKeuk+soUZNjm1FZ9hfdiW9FUwxcx6NF7ku9YU9uTF6BOwMI9Iu46YpL+C307nr0
Fwu/mdNY7kzOIFR5Fist9m6EyOnOjoryq3AbgkKKeCoDmCHObQdcavGt2k7sMO857wjrSTwKoWJz
1qJl5obU+MVnLpQ9gnKRUZ1Hha51uwxFpRT6UR31PrupqvqcGbKFksx9xO+Voge+hl5kEyI+KVCn
S/XiDp/WqAyp0FsaVHlqP4E6qfWdLsB+Bq3MCL4BOZskyMsCnQtsjOIAPykRtna6JLtGq5Pa50Jv
/pg8oTY+Z3366FoRVmJHc+yscbxDxpEFDR6w1X6MfVFeyWURmQ892zmif1MMBwQLsp/ppOdX1mRb
X+AILo+51NunRGEvDOaqsn9onVTgiVeqejdVCA75BmCsnyY8kAP6HtVFri3LV6Hp8tKLtKYCZFgZ
no9eVoueTwMQKRBNpd3O/aLd21YKdLHA3MfzRz79EDXGWPncWJfbTCjLz0zBaINOrRBBK8z+MEK3
lYDRHe/aRLt19lNuJ4AoW71JfLWBJuf3yaAdLekQM3LMgGcuLBpcjeU4GCyUwf6cxQq3vQxdx8HP
I7Nv9mYa1zI0p3aklm9l6mWSN8lTB07A9aemNszAyvPZ/RgbCz5hnaDVctUhzoU2UeyOYE4nBEk9
jTN+EMa3zFP7hA8uvSYvRj0upptlKSwcMQHoSfdDzDUw+2DHypByskxLVH4GoNVn4eimJjGQOQhz
ykxp1dH3wBZrx1mxcvVjOzcrEZUqYRGCNPfg+dq4hSGx4uYXZZ/Yre8sqfbkuPE4/tDmOW7QfYly
JWQHBis75Z4UIe4wkbF+cl6CfE6M73GOW0xgqJiy402BUmQfNlJEUYgqq0rHWc4yubdx2DV3HSjI
9HM/D2UV5lGqpmeRGGPApTa7vBYU1szEeL0+89qXDrgdhdTO2KG05Jlnlaxcp8LyLB9Ml40rBxMD
CsQa1OcmYxvzlbUoc5jtVBmXcOBq1mNm4Bam+8ETsCx+9t6kZldACm0o8Ebhtpcii6v2MlKz1Dsm
XqYt1q4gt5jGcFFLNd8nYy2dizhD6zowF7A8H/TBxGi2QgzHo3EPdItXZxU9pO2IL6onMhrPpmjF
IgIWjg3zh5x6mZ/H2TBnN9CA1CVoSaeVQ9k1PZY39Qy0Rp2J3bO8URp736hLhqZ9ulQGQGNbaHed
uujiEDcOqTCBjOq1OyAO75eWNYJ0TfWmcR69UdMeJjBM+qFwZfRTlfSGDmWW2jO7RAZhoIhUNfX1
hWCmgl3Ifu82g9OfgbbP5iNznmG+qA6iCxBRbPrrlI0nv4AhI58V0uhLd1qVZstZdfaaO2dir7Vd
px8Md0Dfd0QmWccORIvQ17Ts2AqXxREukzZUV7XbKcZulppao9BoxfEHhQfLMZswNLgvpNqT39ZO
8509Qci9NXQuoU5F3QxiYxzc6x5p8QSyKNLDO5O0oyFbA8XK+a43ckcRWf3ZGGpGBu8J1MXsbGmM
HSiWRverMsmiEPMbJMrEPPT5gQTBhHJqTay3yMMu3a85N7+gvePxR8NsPuPSKpK9nJ3eCtpxNLug
iLQJhL4j0tu6nZOfpW6nWZAPNoax3mTOFz3wbkDHpNR9iOcNalVAnGXld409en7rFbZ7riUxU9w6
anKvaLVTB9D3MjXojTYtgtKSGalKk6nJDX6msTyWQD8B/0yzrC7MEYFhf04i8KrLqKTlGerGtRPQ
WcYQYJAyKy+bqbWBIeduo1+gUjTnTB56plQcHOAlaaWNSqiovAV8XewM8Gm1uEmA1GiZhyrQ8yjo
zRbPmbSGpxDEY4fv8AhOEupH541PtIFo5CPPWT3Htci9XROVTfq9zmt6OWETK1wu5k4gD7XYWlct
QVP9H/bOY7luZEvXr9Jx56gLb4YNYDt6UqQkcoKQI2zCJZAwT98fVOd0lLYUYqtHd3ArasAKlYgN
7ETmWv/6jaf8MYIO6/ZwfNUwzl24Ol6LTJW2I3Cq2HNS09ko9JaGqTsucGZUlngu3/rs+cnFWg9F
f0M8yFx88LBFGpOoxjkALjlRIb79SOlZWBQIPV7e69/A2//HD/4PfLvf4QfvPo1f8//4z/7T5x9B
hO9/7W8QwXH+cvkHNPI7uQOQ6d8ggmX/hdobuhEAg8lLtf3Jv0AEy/wLYhQsMBySTVJnAnC+f4EI
hvsXgBlEYOw20KcBcv4JhvDdyf0fYBSTPp8Zu4tIGyUr8RlngGK6eLjCEtaGN7HRaIckTcW3nMAX
P66hWF/MjpGTqriuemRqJkekYQ2U0+sijJMq0P5Huiuq114Yy7s0DYSFJ+BQHEffLA5U7xI5rJ4l
Ye5NSRrmQdodWzstIkkaaBOaRZ9+deq0O7HnPdWrzw7i6/WlIZZBjywr6T/kRecBjuXa14RR24PX
1sZ+whA2snE4tLAojFYxMOX1x6k6IvWw5KnFf/YTVZX7vOC9HGa5Vz34Bg70YUII3Ylgeao9J7ji
cwcSC3jf7oFCTOc1JQK6CqteTRzJtX1HOSciS5N21CbWdO9YTsEWwDANSCGB5yjtDRhVQWYfFuoT
FB7oLqbYGFYy3ttOrPZlImfPuijLSs9p1vriHcicqQ7WNC9t7MmkHK6zcs4PjSXNa3zXqbTz2nM+
6gNp7U+mQ+43c5CiuvRyKb8lmVsd7KzS6zjzsxmDTVLRnmasd2W8GNCj34ki7dLpWJP2Wn4pu6ak
6BIKIYd4zxG6BAo7ukS43cH3Vzt5VKu/cPo4bdsZDCSUGjv1OmUz5QWHn+63+JVGjhgJUv1mEGgw
3pmd4wg34AuDfI7df4KhpxaLvvdb/XoWjl+KCN/nPL3JtbFq8KUzPa2ZrDg16brKzZy8hlhRMOFh
f1MjxysGBwkKo1ofkfJqCx+YFXRdFY7sTxNMNDdSTtH4V/4qTZLnXKWSncYJ8yFx/FQLpcvJHHcr
9us0TH7waRwd7HgbpwwuPfRMw1VbEUVL6YEN+rhPNk/UvZpHhBxVhyf9OJL9cT3Yla0eXAIVWFoC
/vSzQ577zlkT0IJm7FXwIQhK/9HvyubGbYts3Pyoy3vPnX31YBRa7ZwmCPIS61XffZ+Azn8lP9yy
b7tGtS/zUtb5YcVGmf07r9KomwPEKnMjnDsfAnYZMSwWeex2BOE+yckrl4PaxufR5NXTF7d3aEBK
oLYlxlsf0KXLUlCM1hyyy8Sc1ykyGDIRtuFoMriopnL9OEChve4yQ6aXK5lkFU1qSZPszbmZ7/pa
W8dYq4H7cPZW81G17RKuzB2CveUt/T1kb/PJwapWi5O8W57rUXFtVfsZJGs6wr2aRLBzSn8wLgxf
Ec21zpxfiaOsRzjKiYwUeP9Tka1msesYlJxIRpz0mI42TSInnbp5t6ZkbH7S/amfdlhGECeWeUva
XmRF2ckjfHB0RENlUYfVaGNufSPRu3hetXJ9JPI2o1xZWIvYtXeGfSuaHCt/fbG8rz2zbDfSKrWk
uBz07SOM/nQ4tX6OHK0fRcbQq/NysROlq/Y0T3AZEyTtYjf0TTaFLZ78n9pSUERj8nkLQgxcJmqt
fE5GC8/vkPpak9EE6RC4wpgkejWb17/wcvvb6rbWXWvO5kUA75rKJu2KV8/f/DkmgojxkQrMBUOd
NdPzOMMNtrlYZsIGllQnjWaWnkAUNrYN8rW0fu9ri/lxXXEuQGXhNx9gNzjPs4GxQkh4TZ7GRr1M
Xdg6iRxZKl6pwjbPMYbjb6eEHMwoh/DjtMv9Qq+eXpYWYMOapoRAjG7wAU8KREtTwDu0zwZbnPDi
D3JKXWNIIoHNcIWQLUAe2EG5qppwtlUt9p0Ychdcqa6ACxIttfbIo5u4VsOa5peWbFLvZHZBI7NQ
AyoZIvAOH1RC1QnL52CN0zbgyTXhJPtB9dkaaYnQFR5608IEki7ExSci0nRduVdt4xZNzvbBGBkD
5FRibYnX/y43O8vNo9HEgs5XsSiatjBBjNNFS9o7bzKt0lYUrqKjxQynjmcqeUmm1XZvEluvamNG
oqOzOrrelA2+LjayrbDk4fq73II+J+LZw0YjqkkvmENi/Lq+PBWO1hWRybFokNdQz6a+y0eD37vL
UqVPzR4fkxr/fmfE4d8R3obWlPSkB0IqVrpCHXaLp2Kyg+dx3I2ZZ02X+JkmXR9iaODO5Z1mr4nv
UGYHotsV0tC+OJklxrCf0rm7sgu+UK2ujRcH/47yHZBRLWPAvCWIU+Sr72B0eE3kZqM+kETgYPGh
g7r094XfpONVQmzQdIQCsi5HZ5bytXJq+ajNwQCXD7paygdsxbdMZFW6TwxXDhF2ch0UbGs2X9oq
y9ZHbQLWjFLXK6dQQRx1DoJ4Ee/WLK28vUxtsy+jYtYTn9ciC0jQzBOR8RVUBLJhuCTN4dBJPjyW
3rmQbiyFr5yPCu4wisqlp/e9HdaRsIdRpKD/bUGq4d4zKhwfIsRjK3B1wXYMOIgO1FoXV1xl+pie
MPzop6tJjDogtcnvXA96nVf2TeF2s0kgdi1IKaz6rNx34LrufUE6mxWbuTJfiO7wgJCNtQ0iq/cL
eTMBzh1BG+inuKPgferTULOp2OQrVBVZAReVrjihyr7UVBYC8ur17UCMHD3apDu3eu2VHT5BA7Ah
Mrlq+SINvOsjX4zTM81r2kOwmNMbR2nLO6dNkr2X0RVH/ZJndsaopRCDEQLsmC9G3tN3senYzUvj
jcTvGMDfUYsVwxouxby6JzIuuvw+aLP6nYH6z3mvFbO36BGUisq8YOcI7F1FdzXQ5xhB/2o33NT7
xheIuJtCqCwGQ+zoLlj9MrnsK9Quh6KdqnXvy1KW0ZDICa+enDcCfU3V2Z11kdp68QVdpks8ikpX
gGjW4nKnSChIX9A4Vy+FOztWxKCDD1qIZvtOq9ohsoCSNz8tlpLOY1qDcIMfOs4g9tSGuGiIecRY
e8iM5GoMEnd9MABojcd8yfRit3ZNgCoxCDrzhVSEUd6Jxanvhnb2XvBT1+FzydK0DuOQs1Rqw8TW
y5lsgNTJEkPJY1unuQktQ+TqZYQ1aLE7yMrZL34wqiP+JpUVqdIjQmLS08VnsGBVHxPWtn4tMtE7
BytI1uzE0GFxQp/sHjCA1SuExxxu4BatTsOsiXSYXu2slOwnNFXEoFJ3ZdfGPJkfagwzb01DE49+
4+P956AcdnZDN1lLJF1FFT4YHMF6Qz0ss0Xn9/uqB/+vbKuLlzLoP+jBgPedjZQc05fJ8bQdUdlu
eVs6SERvUY4lZkibGxzXfNHkxQJwjiRpnvP9XOnjRSJ1/xPRBbWKMAv10WkC2MWCReO+05QUZUxW
EhFUS7mMe8rZ6tUFfjsmo5aymkdbvjY6yEo7KuOgEt2DsmSKlhghMaG0orH9WOUeW6fLLZxSU0Hc
TXL9PunXEfM6AwvlLJ/0jQY4mtFWOzKn0XSHVW/ZQ9TAMl7xk85Y9X6KO14smzwIQhpr3dy5Wo35
VKhIgnD3mDPYGKvZs77NJJAHouLokBRXZSJDhhoOJ60QMiDrxnI/NlpZXDaDYk6SJvo0ROXaoB6f
Sn3+xDhisUPL67DeGqgXQVBk5Qrq6qT3rny3ya41IzGaqJE9oDG6Vp2joRm9O6r04JMQZbMv5oEl
MVgJMPNijrwvFp5WU0yVqx6zdfLGI5k3y52rRjaeTeByZFoMKkJqsxvsvKGfP2McETQnobADC6Wm
Wd0+IPynCXVnGpuLYR4NsZtaL2vCbmZj/5sI8AMP4J8z5TOCFG4nG1kYVgvOhwghz32kStuYoS6Q
oFFCzAO1pZR4nZ1tCEtTwGce4PPPEASHVb3BNjnjgWDLt0m64NRu6ksa37M+tOmpL7q6rSPGPxws
DAzSd0UNSF9VpIghw6idSFEj31nEXB9XSoq36JpnfJftE0BsRxC5sendn+jmHNPdWuZs0a3Qkxup
CXuPQke+/gMf+NcU/59P+Jyi9f1G0SDA98NsQsfP7seh/VptbdCkiciZceyKPcYmG7iVB1fmPDWk
2mjNqEKCV3kKVHFsKEbnWmuUoQt+JPAzeyv/4uf7xsab1h/Sgou4+JyJNxRak1R2Dla24HlhuLTv
dbKk97+/719dxXIQ1rKoiDE5vwr+qo3yMroHvOzXE42RTYmT1G9wa87oUTxc2MvMgYBNYGcTB/Hj
w3Vmn7ax8BGou/TtbODEQNK1dMtTsaTpHzKkuBoTHq4IZRlNJr/qx6vhRJa4QzLVFGQBr8ji2PMO
BpGSb7yVZxwlrkOSHHYQKLcMhCX+2XVUq48cd7wbSVKrYt9oDvVqskDPhUhY70pryJPT77+u7Vf+
Exbikh4WiDr+K1BC6Xd/vDV4LwFHK4ESvlvL154ZzJ2TZXBRMSJ81NdJfOG4mSNdY52+weL76Tvk
VjH0wNMR1QLN1RnvrHH1NnAXGxwBw1N2amLYgYqkgG/Rp4X5BqHunH+7bXnOlukBVXsjJJ8vTBNN
Dspjn9pGWRw7jD04GIpqWZ4cJSizuL53nziZ897v/AQDxN5LbvK2zD/+/on/9CXzOdj8DIN8wo2H
fPbEF6kXpgXfDp8Tf6tJMHDJYqOnlopI+XCt0KncN1fWL/b7v1nxyNwgOp2vrDyxxFpueiRncJz3
ovGM1IjyInBEXGHCkx6C1F+LLCx7RmN/JjbllUGAjllfsK3qza7pxyVmFP3WA0PPrNC1XerOmjU0
hb58TTObFuaPni7KFEbGrGgDv1kuF5wtqkW6oz7jTBdV9KeX46i8Mux897mSZRH3PsjgGxc82++2
C3KEsOEB+HKH5xdsg2LIzBEuBimh4KGFo5jhvbmrni2azQ/tu7vlBgfrFtvej88QHWSVtRB5oqEU
7a4PCiNebZl5UTOZxdHV57eOr7MF8/cFEbbhyhQgJT3f8lyRqkYlLQPi1DJf4F2UH2a2IBATB5kB
OFCmyJt9Y/872xG4qIVIdgtbhiC6iTd+vEvpeP1ULMx/LW36mgDBwHkdv1am+5Zf6C8uhKdH8N2S
gZ3dPluS2ULsI2zoFHv9lTDCiszSqsJzpTDL5Y318YtLoSdwaS+4IPrEjdv3D+7epMPNyWkCoFPg
hfn9pirK0zjYbu/3a/+7MeQ/NvPt+TEl5XAnJGOjG51dq0qY/EtkshEJWgsgCPNQAM9pUNdFR+Iz
Ke9eem81MrlZBa1WSAz0QHDLLNbkwATXra5bY67+kBfPp4Jzi5cJy3YTyZxLVupB+cQR5UDEK21d
ojP3YhhLVMj20++fwM8PGxUhK4cWmaP6p4ed44g/4xqURUannmD7ktowPun8/OeXoYTcks/xyESx
/uN3WuT4A9cZkPkAgYrWs6owU8KYJyD0cvfnl4JNjwMKWTw8w7OvNB/R+ikIj9FERmmU5Wtyg8B4
jvLtp99f6udXHnEpIyg2anw3UVD9eFcALFXZkyYfUetAQTBn3u9ZjetJ4LRzZL6RXjtarb78/qpn
/cC2Otip2TeRZbJzn59Mqi61pLAkzLwqC5pIp9e8mZxxvA3wgLzB8GH6sGLgdKp8xjmD34k36tVf
LJmNE45UBHMfDo6z75JmefI7DSZDOqvWvPP0ynxpsGwaIkE+61vH089X41aJM9044Sixz6WuZIW1
RK9iJdb1y5OGnICAreHpf7AX/HwhRn0elRWxjZyCztmXSTSln6psAehc5+9vAoOz/9Wb4GKf6X4v
in28o8+e3tA2M/zdkTmHSxJWznf0vptHxdiKn36/UH5xR1THGHazVriv84UyDZD8LKPl0cniYnu3
hZ5f/G/ebRYCdiLUo5sI+tzusXIceuGOOamP/dcleOtXscmsi2z4+vv7+alwwG0bCyKD2ptuiW7o
x9cN8nPeFwNwR2EbxdFGABa/fTe/uAje/jhVb+KHny8yeGIhUgXZKv7B9TsY1/KVN8re//Gt4GLC
1r65HNH8nVUnYmo6JkEznpjKSu85X+rLbhjf6ix/XgBYe6Pb3tyv2Sjs7c//cZJS3+Y5XnYJwWfo
dWObe1OHEWJ8Fgeo9tI3TtNfXs7eylZIXwzpzy6XLLImDAGo1Gym5amCSHfqFgCDinCo3e+f368u
hfSGSpKWFr+bs5fV6tbFYDSghT0qmTmuCLy61Eva56bL/beSfH5aEoAACJdIy94U4z91fNggBgug
txYWiW6TAWvQy2Ysvt/f0k9XoWq0IUPQLbMeEMj++GVpK85hNpcJ8225SRDXuF38P35wXIWHBvq3
HcecWT9ehTBARYwhydwprfN0HHXfUPTKApopp2n3BujwUxHO1SBxbLa927o4rxrn0ZK+m3YJ84wy
f29ZDdwF3eoeFkMxby/c9A0/i189QwzW4ZNwUlDXne0QelH4HSN1SJwbpKy5popnCM/HP/6muC8k
oawG3fqpZkpobZqiazA9qbRkudTFTDvoJ3O3pOGfXslnp8MLFUrLd6eCH78tuKl9a+cTb5ToxpLh
mkkoR+GLoH/jQt9Nm38ohFkSW2W2mY5sbhln60LC1Ky1jHcXd9f6UgXlfA310vwsYCOQ8GwhvJhI
E75tA4adGjVlFRvpUsDv6PXCD0nwwI2RAYnehzXUcUyKxHgFvwE7VQzP853hLSOu98p5cRrX0qIy
q+SNZ4j1fRYsYAfAj8uTaw9Ne9klI4MoryvoPCfPzu8ZaYP7DcS/WXizul16KiWThiPzyw8Ed1vF
BXb56bN0hjnbm1uX9TRPfXIDpi6tkOFNoyLcEuXTtLZ+CmEWe6iQMaB116Wmv8YSQsNVQGxlyRGW
YiRjN5YLrozM8duqZqi77OWTGW/c9+OaYlNyg9jCeCk8jXLH90bg3z/+3oEdaMlB0DhYz98bWfly
LuDPh2NKDUsOeM3g6c11/PPbSUQkZynTReBWnER+XF0Jj0N3TY4HrEuAk6xqTm7qYKSGnLTkxlja
9Q3o7Pz1RH1KowWpinhGeoFzDL3pJxyZE0eDNlLK1zkQ9gFhyFseFL+4ChspKCcIGZj1OYxc+LDF
HegeYT9blOI5ZdbqaOLd77+i8xOIewngmIEAshEAyZ1t11jOm6PEPJvZPcTKQrZoRiTJ4xjcum82
Gr+4JTo0XlBKfwrh83KhLNoxb5pRC8dJQx4hOBZSBpd/bwJ/xFV8bAT/nssXf5A9/s/kkIdvzSYk
lOe/avs0/y2h/H9DCWnqtFj/999cwZ+UkO82ieJ//CdQ7pdP/5RDfv9rfzMZLf8vRjNMSThyaMlQ
+/2byQgnka+MOo8GEZThv2mMmgmPEU4KFm8QDDnvN8+gf/EYNdv9ixpqa2ExgcD2il/370/3P1BD
gg1z+X9g1gyPqGj9DfrH7IYza7vffxaCSMrw8VKmGeauIdjIdJgxjllJJvu2N4zP5my7C5SFWnpX
mQVzvIusbvayMEEv1d5YxurasALHjjjTtp/xk7ax6URvWGXrDR4lo38/dVaQBuGGjyQPpW336qou
9KrbWYDW/XEVbnEoHRszKyhXxsDsph6zIM5de1Lv3FU3k81CGpYidG4TBlaK6bX8VFGXTWZYCTM1
/Bheenpfj3KdYyfoF/dFl+UALyHgrtNDWcxgqgj0kmW+tQJrbptwxYle7SaqxOFp8lrXizogdsy0
/WWtYEaJqj+UdecX73RTc8oHJGGt+Iy8wLt30trV750Rl4YLt+kk6sK58erYNGah9kK1XXOsVK/8
RxjejSPjXBGrGgdqqqvPAlpWcRz8AFZNzBbbiFPh5iq4Vs3Qm7GlVg/lJpMGp1jjQXjkLCCLWKf0
xvA7fHkjbq9Znp0hwC55mruh/Wb5WdBV4aAamX+qsqbs4mAVhMaE9moECSGlC4ETR/TTRnnfGlnR
v2QO5Mib3NV8LbTcdtJOorUK/9Uf5TAejbFZ5bel9IwGHZBV5rbOpHiyNDOuKAsr5NbuUFuIGfsZ
wlk8uARzkfnEV/I660j8YuwPDW2fNAYkzagTVAX4XBptkN7WE2MFN1qsAqPzeFAICjLYHx36jxOx
acm4/f99JW+rUTXWjQrqYP2ojcEAk4VZPBFoJxSHhnzBU1UmH1czm7v33TA1zR0awd2EZuNACsQj
2Ix9iU69fI/ocTilUzCFQ+l9tBe3/Wo09AYQPdRHbEpaTIHxc9kW7n1Wlk1ku3Ma41dNHh+0Ka1H
p5XOPAimrHdF2njWByu1k/G5Mxm2XDpmP4TA9gznY4lFT4GLdGuPfuyNqnZmHAMD8VjNDVzawi4Y
eKt1vU+0od3zpWpI1TJkVKFHYIcfI+Bngu2UfBycy2HK4Z7tPneJZRSnwMn7oI4EUe36TYnJin43
aaSDJ/i7uFof626ek65qwJYfr/IFEdgB+5N5/UzgWjIkO2cuHfMGHUqz3lZmuyUPIkR5LqvF3NGj
oxhrhkVYhwb1y543LHnmfzUhtIxWG8Ln6cqogyiLTpD8avdCN9B9Rbreq+FBayFSoMQHvcc9ijB1
XtyhbGztY64WqT4vEAWnrz5yZP8E9VlzjlpbTfl1t7SN+drrOjwAQ0PRc+FOXVHsMkQEY7ji0V4N
tz0GMsNx1aR4AK+E9TksHa5KWd+V0GQWCfd0lL2OBtgDy7M9JSCGLlrzDMWoy+IC+h4kyZGt46ZN
eGfwvEMPuQY81HDyNbTBZJj5R69GObDHslqjyBOdGwXe0AS71G+cyAzGqoMFqRVX5YJUOzSg91iX
yTqI9TgYDdyjNEEHEupt6ps7UqIE3KyRymnpg/JSs3p11ywCVyGrKPCxd1q7ktTTTv1xNMX6LWls
99Jw8zVSYz59bSBicYpP7oPI/I8rhvYPicSt8pRz06hxs0TbT6YsD+SquIDAqzKR27J/8kE0Km5P
b05elxuHtVFIF92cTyY0KZ/nAM1cmGNZ9CVNJu1Dbav0duB3IraS+a5arOXBqf3qQPVnHai2l6va
rMRjCkeFmNrSMi8ST74yqx76MMHYbt/hhf7crkHzhEbchyM+GOarMo2qDXv0/uQw03P3xLNMO+EP
xiPyNFjFDqXdqw537qPHQKKK5hEGS74ggOkHUVQXo9sTS42f+nvbBSs4rMj0oDNAAQJAMMsrxEVe
Fisz6W6zQPN2Libx5c5A31uFtbTmb2OvnobehWPmTar+aNd698gOgLQQ1n7S74TQMG9nuvnVJ2vk
JpeoVX1I9bFVm8s1av/kBSbNalxVzTDt1Ai/PfTNqbil9/DueczzCUCzfJHtCFXJaBCLK5+bgnSr
232c1imCmBkrAiy+IDoecXnrP0wc9mnc4h3QHTxl2w8VrGd2RS/7WOueuk4Voi09MexHN5P9c69P
Izoo191Ps5c/tLaF0WM160flaReLD+Ums9pHvZy7mwntQXK7SK089sViRFYrJig6vYNsCOtK/ns4
5iY+L8ib++44LrV+YUG4e+qN/LPNkPzCmNMrBJyQdKrJGd4bbQvrHITq2rPH23Lxq8d2XVeIPaqP
RmaQ8dw0A4ZYydXQmG7kjLAlx4pyNyBjQsRWa5JzkEjvwjRd7QGlTxkPddPgFVLC8Sy19DnIVX/o
hKd2ne5or9Vq6psHdTHCXtQa+37Wyd04tUszhwsMDjeS9NJ7TS/yq2odX9O8uIXSdqq7LnlODMDm
qZTv7K7TdkXe2x8wO64j+Gc3XjVc90Y3noqszcl5boT+mpRKhH2fXdq91Jlv2Nl7PKyQr5ORMNfC
PgWpolyQ8qILNPTWumJjYfKFZfbcm1kYEM/xOOP5sOfk+2rCXVKR6zUkE4vxEJRFc9lO9b6uUbnF
Cppce2JCVlZh1+oK/e5wW0t7vqTI8Y9sqMGVWAvtIETqvKcM0tyXrulV+nV20ScQU13j91TpFgEa
m7MpumgEaEmRDB+KvLGsi35o5kfHb6SIlYYQHo1E2hOm5jsUa0eRUpQ8GKs+ec8Vqs7PuBm6yJyX
bDnmxVjH0+DqhOgar2065sueTU58Kznyb/zR/VA1WvEs+oztuSGZIvd0gaW9TLtLq1X5MRkCI1Z6
ztxvBg59nke8AWpP764rhKmR4+bt3gsG5M/LXF4JQCucFeBu7grNctBvWCN89I0121Bqvp+ReWun
qt127dFIPTcaDfjpe69fli9zpm1KOJU3w61tJ90h7dvuizPX5q7JUZyvxlS9qKQQVTToLhCSS4ZQ
2GtmsC+kJ3fFYre7pG1vTZAggqR9L4EK2JA+3kFbCHvCJK6SIefzpAVsumm9cpKpS/eiresrHPrm
MKgXMpRN1bSRq3nGXjMmtUtKTcOaT5hVF0Jihj3tYgeyn1dz3MGtm66shGz4FrM/GyJGOX0NMNF6
V5d5TTStU35cNGUjqsyGhzlw8JBIvbXbK33xP5APORwVATv7eWy+rsLTjwiUqzgtdJ/RYi2uG3fj
+Ppr9VXA3D6MuDQcs3Jywy5Aym02lrjtlZ7FjluMsUxljneOXcOO1Iw9LgsCqYy/XgDWGgSRt08V
/j2UyL5+aIpVfTOdroX5631rWA0HJLEyYtqlhS2xEKEq1QNlguQwzSGddF3gRC6GBHeEJGYnjObT
6x4kicJuTjlriW8tG/ktr5xCi1j/QczMunvo+TatCylhDMpxxFjWEhraRgzGVFNln2HQucds8Xnh
pGmUT9KpUfJIVOHNNNovuFZUj7IQGKHQiSC+1GbNOwxzS3mKiDS7tSfIPpVRlE2YILQso3oonaik
eUPBPM6KnJfCfK1zh4HYSn0RypksvMkTZg+JD1ZH6JToM7Eoqcad2U7uCakRRUPd19QMmmmfevyO
ix3RgYaERN8n2gUSIRwbEmQdB0Zu5pMoMjIBVqNFtOmnIwrnxLQ/ambvvDruUn02cWu5zoOBanG1
+5fFrM0YQ/GkifpCd4twkHX7Cc9JItxriYiZvLw5WlZb32Gi38ad1nfqXlSQxOKJ/EhKOnlXmZN9
A6EYZ0+9DHYCE4YH2FjOzYDgHmFBDd8yrRpCKGy00eFojt1mklDnFy5TZQRSes9KtHqv9uJ5KMby
ukOii9hGIAaYkdlEvYbwwM9E6cS2WVVx4mXrFcZbnn7dsLYrbAnNnltaGECgebfoBFmx000weuUj
whs9iTWkpu0l2WkeCjTfeugQjh7RXuFfrvrcS+LBsYHlWsbg4VTMRrRIe3Gi0TPQsMisNOYPo1yu
e7MGbTW0ssootPXsuGS1taOEce6sRGmHjojVL4456RaSgma889mGT/ZSFlcM6tPPHjx6wrH01PR2
JZYsu8l2iL0sF5dNq8wbM8qDYkZbWlT9euk0W+6PJXO1D7yxfNYKnyKwwgooRRaw9xrqRuQ4jv5q
o0LCsyEpThq73Id0dPLPqjDyXTMU6iOWUvXtiFYBLXvfhaBhgq1qyLTbcR3TWzgGehK1ZlO9h+LQ
h4oDZkGQuhATWQbjDjseZ1c4WYNTAyjeDRoI7yZo7OmTQUm5w6nC/qKaBnJiXTjAUFWR9LcVm+Kp
T/CoBCGrH2s/qJ9R4VNOI8MRqFTaoX1o24AIpLqqLhd90F9clCO7GqfFE26KaF44fpKvdjt0sSGS
6Z1v9dP9Wo9BHi6LnLoDBgx+rDuDcSjd/AvhE+l7jFcwZdCsDO5E4GNrJAgjWjpLPhh2vR4V02hU
x7VXXDGd8S8G2UyHFuZ3iCWdQ0Cbvy4xQ4QPmWEkJ1zTl3eIZ4pv8C2rCL+X8RKlGNiXPiRfMFaR
4eDI7MYVc/lgsCly8OQjDgV0S/cZEZAssFl+asg8us8xjdmbcyB3QN8nyG7jFczl9KIOHAxvfG4/
quuqI5ddJC/D0IlrOPE03NOYYwOcc45rWbncoEJpNdM5VkkNeVritASdQDjWi5Mk4hI+ZXuFst/Y
dVbzTqL0wcDJMJo9Q+rc3bN/Q5XviiXHNSLJL4wUL3uDyK2eirav3turnDDSXzmgPfwIY0/QE7J/
C+OegEP5gbAt6cIXXyYK+JFA0Qi1BMbgKbOi+zR1m5aDlrir0KozmmvQE4pqzMDCmQn+kXh0kxwa
gOYg9vpZfer6xv44znJ6amEzO5E9M2TbpZ3hvzfq1cY9qpiD0zA6bXC5rF1efF4bwFzCkajxp0CU
1sm2y27eQ+AV8kCp/LWSysMKVE53iqAhpC+d/6r7hXqWeaXLy3mFu3LbEJ+3QQDzqoeEY1Zh0Zef
pdPP82OhSl7cGdlUWHZT+iFIFvcoZ1u+A/hIDl0+u1qEf4XunJAalV6k9+lyJP3dsUNdOLkWCcgD
IjbTxd35xdLXF5pjY6A1dcF0VY/1po0AgStxYbKsPYkyfpw3nfPVTfXukJSbsSX6HdlH5J1vM4dE
i3Gi1b/hQw0IQpbobg48MUUSv4xyT3u6IstDy2+f/ou9M2uyEzm79R86dDBmwi2wpxpUk0pV0g2h
KknMMyQkv/57aDv8qdV29/HliTjhG7vbrd2bDUnmetd6VicWNcWrb+sbhJ2JrFTaI7DyusQCT4Al
DTXerVCZXf+8Dm4ObYEobUzcl3L1Oq/f58nyrkboduEsxROhURUPiLzv5lhnu+0YKWBz1qcMus8N
G1QnRp8CCVXb5gcDV82DVW3NyV4cWq2GRt7Ohrs+yakpP/BNOYgZdflZsNRDMEs1YV58q2XoUhn0
Qftk+uth6w68V4sUHFWQHjZP69ueKg1J+pdVJWppcjp67VA8ihbiVT42JPYzTT9oxJGruhdGXo7R
StmceWvJBGWwJKLssBlYKXaet2wzH4cqUOhu/aSra9QOOkPL3Ibikq+zN4dsIAznaejIxt2TT5s5
t3FnLaA47TJzxXe33ubmjTlI4R1LoghTFU/+0OF4Ff3WfoKWI3wgJWVWzKGflGvyOgEIg0VE71hi
nGwSPHMQ08aVpSfqi0rvfuQw7l6AH5W4WdXCQYZ+oyC5Jn6st4MPLkJ8zyZP3kBK8X8sxVQEX1ZG
Wx5YronF6dDiGBtuVFLLe04ObvFcBouYQpc+tvHitn5BZHBuE/824VybPHgJmehjxalhuWwLS+Vx
g8JVx3lae98azsqUP/tFsVOPbELOTlMXKrKIPIiViJebBjRu2IkFrkny9wFemc5DVhcdhWWWMuYD
nz0dBZw065DOagLykE35kbTXNj/2i1TbMafcLjmZPE0UtxNn2q6HstTu2YPAkp3Rh2p5DQnVmk/O
uqFIhtu8Wcmj4Xt8+GiYhh/7fNH0hFKo1SUNxnq618ZEANjxy0yfCqbAxrEk1lufp9E2jHuwe0F9
2ti/OKHQo92eqaARyQ0l6A2bZI5R5jNaumDZbYqZNNIAGS4sGSYb9wGJ5SAGG45Q+39Gqf3eXCVJ
+UnrG5AsDbtj92uQWd3VaCbBFuksSLeY0pD2BnDIukU1Vkv/KGzOVpGxWKYIU+Kw9+NaLzfJLJCY
Exvtj6hZyOmkOhP4PokFAnVYTQJa3rhRNMXcF+8o1RZWXYs3LC7pQQ1m8oyMUZMAH+RlRj3crV7W
tdDbcEnmBGCWzSm+VJ5xyMAVicmmkWWeX5nWkFMkmXmL/io/ekBj7lTF9iJUhB6XsOLodrdOzbc+
WZ9Xv574LP910PUaFltwlXcjFDMmdUqUKPeBag/suqpQZTTL92ZJdyKOsyibULSyKnsZNnYcquhk
WPR7HncyINW4W30gHJ2dsnU0zhJWEYIfWzAqUMKyXE4E/cRh94tFnbctR4KnOrSCaT4gjFv33tgn
kbJTpz7kqsuSizeqHnCBbZaIKizgmon8wW+s/OvoZP6RDCUPejlaILVlphzzdhu24pwB+CZHlZ4L
B2A0wVJ97O3qcfS9r7moZBPWLPEPKZjlkzLT8iIWd7xkurM/TqXofmhSHgRQrGWAaFVX91QR8u6i
jiX06T29tea5/8wcbYrM0a4u7PGJSJM6SL8sTEDPGYW0cc0zdZ3m/frDb4IW+s3Igy3yEupUZ4k3
CIA3alurT0TW0hdyNSLmtCHf6VeUb2adI1lyYV8lYc1QjVn+BN4oD63VUh8sq9KHgRERmS2cv7Wj
kJqUCoh2psOR0Jp7NLvsRbSBLgiy9ZAPhn5h5wSH/5FkXHceRf7dLRtxIVh+5yAo4g+SzxYD8Ngq
DZbqPjcRQpWCFpP8cNVSXKys9t9azyfFhjje2/U33Tk7JNbtYOd4L7NwCnhcrhVnC7t1Y+qTayUH
gsD1+pUtvRE1lULy4MHbyQDpfe5rH9ANcmws5fzAHuyt5qGFdx7w9lmL+4rxTcgmZTla296M2pZD
c6hcazoQGOifyilfQDAWa/W4tfrBmreEQ9tsHjZj6S71nBoxmMc1bBOTLqEqt6LGKZ+KrAYv2AfD
ECc8sqcyG7uvqjQft8mB0aWfdVmeRWMx7ZhaSpEGZq61OFNsnp77kvuqcJbPJJe323zWV8mqtgPW
aUbbWeeeEquZrtU6tLf0Ka5Xlofcs7CvvfS2wbmny9bQyj3rFGwNdIaFygkAV9970MxPI/GgXQL2
4ZX1Yr5IZ3jPB8ZXPSLXlexljxu4PYP26yN7Cqqj2bPfKtzgxLHRjccyhQ0g0iWyR/HKGqo+z91y
5VYqueQYfiLi1AIWc0/NQSiL8TwFpN4r2AIAhSrUxdppEGEt2JGTrZw7CpNKN86cyas5QbnNFSe3
hjAEz8tyws1MyJwE+QdHcNt2W76eA6fWMb2aL8BHeacOifVMQyV0MUPXMeOl5kpm9FBq0ptEwptn
yihe04E7s8yplMIDx/ItrZeadruIH2s/sRX0R+eVRg3LRxokOcG+WJX13oqsj8saL/XoivrEXqA+
qLzxbtxmNr7BtDZCaycwdgsRBhINz13JT7rOjLsiCx2PEOdoXwnwiWgsffoCvoq93zqPx1yCfNzK
oodFKerPivnhYTD0Gqeq9sGGM2zj4Fh4D844Lqcp3xdyJ+32F4FOv3EQZa9hAx1aMZ1krIMd93Gb
dlcL2m+Y+M3NXCb9J2vogJqlCNdFAkWFt05zllae8o4ATnEwU0+c53Q+cZrZiSUkIWMGhHo5NEt+
M9divkIcZA3P5gjKwvigi8K75jdsvoOaShAYGg4ppDqe3Xkeb5aiKj9mLZuN0KjWhq9WQDnexeEf
oOZk3EJ9erYxwsezW/qIJoyO4rrKlmgzHbqBtGUs7u3QcctepOt9WdGQL0bQtW6E0DlOh1XCkQ2y
hpT5MNtPguFhXFvrW2YbwRbPxoDPJVFL7sQQ3kw4WY1LJ88ibedqLYbpJUFJvW41L8vcz7oHptsN
kKdcskVHSovMHB6Vk+XGVwQMNtFGeeLIY93aYHSf4bIQdt0abto+/+ZrL40RpR7gmzxMO8pu3ykK
mF7lFkNPANXgmnvW1AVRiWsUFh212uxBejs2O/89LyYDU4UpkgPEuz5ltzSUXdi7xI8ju+umkB5G
BGHhZZHHJI1dbW3fKWavCEDueFQ51inYUFiIWoGZRw/dctSbzRpUVLY6dlrrY2ZW5pl0LZO8wKq+
z1tzVcD6Qnk39TVmH+OO9VqctObVzGbV2JMx5kcwklMo9aL+xsf2R3OJh59RErnCDUgO0rXcX91Y
fZ0uhtNoEZa2OnNCO5I2hv6g9X9nbfSpF9j9ZUSrTJd8qS3/ZAHyllImdRENTuP2V7XI7fVaQ4kx
458sE/8m3LnbYf7XXwaACBcE0VnMrpbpYTj61S7j66Xo6iY/OExT5YHEI2wipivJZ9Wyd4wDLurG
Ni3IPlqp8P4uQ2vt/rVfPp8gkGOTKaHt7U8ezqX3g6QVQX7IG8OtwgQZ1g1Bw/sPtPI6tEsYMuhe
8U8U6tacK+ve3DqUBpfkf8xA3cigJXZmcGtN8+hFv1+b/++7+TsC+c7u+s++G+6qr823nx035Ff5
n78DyG33N24mExOByeMhEEf/5bjh7+Awo9eMxiVTMDH9l+nGc38D3ehb0pRyb+XcsWL/9Ny4AQ4e
m6gjlht83/yf/ivLzW40/d/bDaYpPjeeKxzDVKZgVN5vx5+c16bcrMFM1e87wW07QLQ2p2NhpQ2U
utSQEtboODADK0Vwv/WZ4LEonfUE04I92k8XjWsEKbz5OVb9x7Xk938V3CMmYVzT273mvzziyu2B
OLAMRMw39SGtZHKYh+FR+6n9dybSP3/pP3zSHpf56Utzgjc6gMloaoE1nnpTDcTDsuyxGKT6xyPz
H9P4u2Hpl+vrUH7sYLx0yd78WhNWSUuXY22ZURqI4LSpEWKUxY43yJeKTms1x6saZ8CAQXBt8Oh/
/u+v6c8f/8s13fAiFJxeTaLnWc5GvQ/imrP3owQp/DcXdf+j/vRNodCxfFr+noH940VFyoRn3XIn
Bbw5b7CltBbQixKTTsMjYIRyhMtx/Ouv90uuab976YOizhXTGBmVX9skPbzoBB/4ekVZDqCKemM5
cKhnZ9eOxgejZIiaEKw6//Wn7k/fn77qbkwn0U0ughz1H78qmFjdlDMHgpr524vPYe4GVPRWMGNb
RHIEtJM4EQML24o9H26qGySVeRn04KsvejM5DlDL6VmH2kRwZ8SEnBl6beM3MSJQZt52qB45ZgXy
9vdAUOFe/vUX+HdPGpQErOFEBfDvslj9fP9XZdOqPbMFGre0YaOVCZwcK1jWXWVo/+YW/OWNxnNN
94JPJCoAU/j7Y/DHTxO4SYDv1Rlx5JVjktcVF3SWjTmUTtyT4eBKCycS1YyXfLMYYyFHEKqrkQIy
6IyPOEv62zHdMutvbp4/3bB7JwRsRo+aB7yN4pdfMQ9AOJcljS+2oz/TcDbvIxMqUcHKHSS0xPu/
vuj/5uNcPMWsBjY7JcIgf7wMoCkGMa8ij0lml7GdaGbVGVWdZJZ+oPk6p7/+uD/uY36/6jyMWDmp
k5SWaePa/Pk3dm0WuNz0QN9uWTJ+JQUw+J/qtAEom2WG/iIXwyq/9mptEVMn8Tc/Oh/Dn//LcrAn
NXf4AI1Yf8KQMBQM1gatNmqNbVPhSJok4GWS5w9g9oE9O3MGx4xoqlFFCwOvG+n1NjvfzusQa7ZE
yBDEarJE3cp8LbSyqYNkz040XuQk+3BGImEizfLQxP0wYVErtmn9qGF1WyEPWvusVrnWz1vukk8N
0rmGCetNYIRl6ip1TpKu/2F3DSxmrmJzz0yixK1pNbjkYri3mvIYnymT7Cg6PRsqgcbtF73qYnPO
m/x+aKW7nLveX6Cz4VmqIEiU25emZeJ7rAtIAbeDPw9ZJKfUeBo85b7NUMK6Y+Jg7eK8neQ4Yfpl
gdPTMYgJNsN/t1ITN4XbWxQejH7vP1qgCU+DnL0+nKwxg7ib9dMcCyND7rLtxShjcDLl62T2wf1M
nfQEVM7tntm3m/J2Uap98EoIaicNTJqXebXJZ7hD6coBpLLv5DD2n7lMuyy12PM3bPhSH2c3zYeY
5HCVhDSve98XN4OquVgqKSNVVeO7cLV8yetZvNJGu1oh4DZx1XnT9j7axaYZc7fOq1c224ehWNLv
lraXB9UOEvkPquWX0oGaFA/Nbr4aUz09TOVqZ3Hddt4nPbL/DVUr9FMxAOeJuq01nzaDCuMDlFz1
5Jed/7hJxYWqlE3j31r4k8tMvtrOnddSYoBHDPFrMf0tCLU/TswyBkmtgBFIphlcFPkumjUpThvn
xB8TIb08LmgIvsHIAY5nqUogmxvcZ3XnpRz1+yJfurDm9gePZMrqIOzclnPIuMndPq1JaqqTMHAm
X2VN67pXuY8XDMB9vajiRK67eG6SwZaRn7ojjYnFAuKvbeXwPNqcAEJZIoGdESVd7+JyPm+PUtFa
TNghw8qZ5IW3y85tnwV0isDusj8sDdNipiNjim60G9sY8vQr9XomTOqRXQU4Qd5eDgM4R6xxTbPC
u8NaA69xKNoiHIBwMdCADv2lW/K5PxqGAR2W47ynz5pqch4VV9IWU0xyenbYtRDXdzSW121SBHs2
LDbywK4W33OfpNZN7zLhWroSxVxBj68iFdjGhxQmknfeOxnA6YlULLfl1kFIbOzOXk4u+eP16Nfd
JOLeSbgVJl+bphUWvEoot1g8r3hue3bO4UR91S5ibH1w0iWW6Fvie4txaw+z1i8rCSh1aLre649d
M63rd2pGihWPbcZ/QikXAegb5jb+Bh4yNwoWIj2t29Tzp1EkmbrDi1Zmd+YAlTZkGw5+OtUZPukk
nc2Hjgjxi8dIFyuj0O1wMszUQO8CvJ1FLTerjKA2g5XFyTFMH7gFghez051gsG8kQZgY3QBu0GIA
cBmzDLLeHGz54yaSFQOmzNwnAGeZG9pIHHABmXnfKntE8c9Ks2cimqMYAX8PjPks0srTBwWmbvNY
NFvPevEYZt/LLl3eLG/e1GtSd7nELNAkSf8FFWHYdvsQHDEQ/bbqbZBa1uDV14x6enluRS4YeSk1
0fkQdkNvdxZIRVTYO8ycs/biwByrtDoMae7Y1iUxMJ8xD8rFx4qZ2K7ugk07jI3nUmafCXu5teey
rk87rI012ob7QnwuRTlbrHX62FOElJ3rwloZ35u+mrDf8Cfj7QdCofc62JA0j0+XzzTjNFTOnJ4o
bi9ruoOwCJ9HzUj+afY0FoGmaMSnchbqo1BNcGNYQ3YbSLHNyGdWIsMN89p1O4ChI4qVxSJ1SjyQ
I9d1U93zCG/7CeOkasO0V168bBZO2Gqtm69JViXHdcHaqpdGP45ZNz5ns25v4L5PsVh89Skx4H/6
aZrgNcElaiNjLcZ6W2X9+qEoqq+U9VUor4kYEN0ghI8TSt80VvlhzAKKIO1FhkaS2hD1DbkA9K7x
DuVKmaE3W+a1xujQl3hImcaG21J8TkkgxkTZaFuZmfidW0g6R4j8wWs5Y4La2Q8Yn738nHfeDe7m
5Dbf1gQGZnP0FE1Qy2qKa2PwcY3TNHdkASqvxAyyd9PbUwL33G/kOkIZ1Qu+PlMcCubnB8dVByXH
k8bZSB2Two6JZbRCqlZonXhcjpPZnRPZv/TIpCxF3ep/HevRZyNV1WfqvmbYikn1OVjt9by0rjrB
Ld+d654PlaZiVZHWpg+du74z4Xgpy6Q6g289aIewgMIUHpV+ojDtQYu+LdaGVh3pjNfl2DlmXFjJ
F3dxrVPdLi0BNCx0b+xh4VIZybls7Hd/6XBZGbX1pS83A582PcZyLMrTTC084Phiod82aV+SdQFE
PG7dR1BvMuJQ4T8YenMONQkGNNX5BwqjOBhBdj2O/TsTviFWffXQwgtmPF6cDBtcuyXvF8w5p6rm
Lc1cDWM03JEDNggsVIOegygxBwy/5MguFDZRL+NlV2NufbQJMkKhA/Ie4B49LvgDz4WbeFe6xGpG
VaoT5QZe3pm9QR2aCHGvSe5QSJ5gLjhZje18gJblApPTGxwceykZ4Kl95lb2X9ymz54aGx/3biLp
vXjADGYfZNrdV0KL49Sj73N0+Qiiwvqw4PWYQrtv7oidXw15cK47u4v8sX3LFvtDESRXcMSNcCqs
8eJP7XYFJ/Yud9slCpCKMxu+SyKpX/GafVmhAUgXMeedm0412Q92iv4bG2tY08GWRJlgamqCSr0u
NoFxJJht1FrlU2QpJe0TDY00ul14H/M6vcm0okOlcpODO2SXLt+2J9i8dzBev5sz/8yEx+sMNyxS
rfljacSRTdp011EFG0E8PmFaGiPQc++JXwyxu/l9OAB2zpZUva7eaFygBT7QosBOE89vGtp2bqDp
Gu0DgR+mZvCIY7FVR2eUAxxhasB8t+Fu6g+zWOGEzBRHLzRO5cZ0YDfIzMQjh0k3gULH01i0h/SY
yRpIqfKfnMa6Kv1ux+POpzoDYxTsM3ime5PsvrqB4tRqjFAci8sUkKpMs1eAhB/pRdCR6qkJwugR
d1n6FTsfSj3aA9nR5ENdGQcsrv0BTHh2TbCGJYZdD8aN97FnC94v0E9lb5mnbE90OEnlx13RmmgR
LhWUI7zfkF7K5JQWhbNf+xzcopYUVWn9w6xyWMeNjseZUrZ8eOuYf4Z2Yjd0FEFI6jrqJqT+4kIX
O2RiZogWTDcObPIw0+2ty4YYb1+ewuLc0uXZX0mHHCZtDCcaDtRKXGRZImADeGWxChoNtztA28gD
YbjHctrhNfVSWMyZm+m33SLY0SkMi4lrXfiRXw75uZ6N7SEXSfqk87V5yRZhk+fGI8dVq9M6wNmW
+cyxF9v8LiGTwjMVc95HFvdcH1Wkj0qYfTUUaF6lXPoG73nM/oQSVisbbXIChrfNr0Evt/xk5l4f
XHAzTR8KxTn2aCVue1+C3k2ingEkBOgxuwJnIDCcUg7MRGuw14tZVsHZILBWRtsGUYp8QFNK+nsy
amUsUVXkfyuyDwUz1R9cxkryimhI8mQ6+DboPQM/JPNuQOgl09wtxUNxHJdJfgnm1cWKiJtSXTpg
BB9GZD0uo2EmHwuzZsJbZdJ+9HVO/Z9jWMUHc9JjGQ9g5L5aS2PxIkB2tLmpvTGPXEuUBEhyr0gO
3WD3exjInKiJ8RN2vrZHwiqk3NcaY4Xc/Amt46mriZtEAXpdHppLX1GU1DCkDs20478rV9E/0ikj
+9Fh9SrDmZTDGjOh6KZT2vZmH4rZyC+Wo9ovqeNQsQIB9RO1GZN9LGZjfFkCydB11RgCI2kPKJRL
QOteRFRa3ORUlpnxZquBv5w1A3c6ry7J2W6uP1FXl3/CxcKNislMfrTwAVehP5U+qQWRqirekmQg
PjEWXCvAUWGeGHMfdVo295nuIe9ilgXJ5aXlyofLqfoii564hGqIU2Bw0DOFMm7/fXdVfKmXRj0E
wqQWrnX7SzV3Guxx29DRIqvAe5kGrN3UUvXbCdsBwYXC3eTKvBF1lEKFQJA+gZ78prI8eHGTgPWo
8tKCdZekwhY7AJafR+b9bOS5Malkcqrl0ZV9+40gQc2yBMigimZi/jdzy6GAAdagOK7MrtcfytxZ
1JHRnIf90dfuF5NM+kc8nx29WuDQWiB6sIxpYgwGdMnZWFi5Vl11PIvN8k3MjTNEWzNmuBuFsh7d
Sk4PaeLV+dXIpzxWC7sDkOOJoU6uN5W8LxcyNVM2MlXMwfO9JbXXPmgj7XBqeymu0tbu31Vlbncl
4Kt2f8w6j5sh7T/WhU3h4wSZjD4HgCpFTAthRS6UaCXexVawaZk2zDtxkHjuF8oOCf3MGPTejZE0
Oa/cpHZDvtAIbBGzEfbq1XkgQcYhyJ3kOMbsEbZXfyM2yXtGUmgwYpxqTqPd0cowJpYk/lk334wZ
Ggkr8dA/KtLnZO63BoCjz1KbHio4e/hhOneLEk2yIRrtVLiHhST0dli1Zku6bYueot21dpM7ylji
zluNz5XyBwDRm0F75VAllKcpH/IxleUGeOO6JF0fTpPmVOUlg1EesmVeB3j6vnPk6Mv7IluKVEaU
H3iPUAALPzTY4j9XGhdFaI3grsNt6jIrBLtST+eMarP+gNu7u6gZsv5RT6m1cMgT1gXMeGphjCqm
9bjhZ51OpbIDfetVZI5DWCDFJ6MNACTLws0eJPtWi37RZWjpV1hGrN89s84Qk3+TokAMHI2Mody+
+844Z6egTRjPo7oYjz7xQj80R1llvD0GWR69bliehTGINpIBX5MddtM/WFueljtNvhzPeLZkfTJT
p3oYpjVwo23FT3UYyoxYEyE/pgWqnBjTyWVkPU94h3NeU8eN+mPoWp3wX5IcaTqSLa+oY1ol9nwc
reTvepD/jazKIZ2dEidul1n2L4JiYwJf3A2PkeZ5xuOX0GA3CfNEQmb5m1nJn8RE6RGeBsoE1wNI
ivfLBENRN7HN+0etg96g+TslWb6ZPqhJLGcs0+nhr9XEf/PV9i8FpMBhIgXe6I9qopxxs3sd4j4t
sazuSbZecwvwUBrG+jfC5Z8+ilEvOpOzQzQloa5fPspxFjlkFKRENkHSSNIIfmw8torOZnn/oL78
V/PM/ztIwP9rnck2N8R/Hlje6q9N/XX4eWK5/wP/bEw2rd8sxjhEuneEw++0jX80Jgf2bzs7zjKZ
ZTH6QNj918DS9n/zXLBApsUokUH93qj+z4Fl8BvCPw8DpCBSHZzAxX81sPzlzvcZlNJyROkSiC1Y
K7+ytTJvpm3MbcUZJdehewvWKSQ0RHy2JT9dk/s/zyN3ROUfRWyeK+aQEAckw3g4ur9O7xiaQmDz
G/tEMWevbphaUJ9q7OSWsN6G+i6YA8c6zpWtxRWzD5yXFQ/EEPvZtlwv6O8uRp2EM0zrdvajzuTw
4iLqaFqNlfduLu7wuuqFVw0lPsWETBnoOsqabhw5wpmkH2Rd107cE9DNMUfNmi4zbAAzchL5Q7xg
3dCcZm1Tj+GULPRxL7L0NWtlz0du/Iahg8IxEVb9/ZyssJOASC8Jw04pG+iktJtzldY43XtkKxmL
jm5uPJZVghlqCL7WmcPJ3xj2Jx9UloESPCxGZNPO9lRNzfI97yYXnE7R+RedVXjg+VTrZq3wHR8T
7aZfASgg8mlqJY/r5E3Oadx0Nscb4x5J2E7R+IbbyVx4/8m6iFt3dt87lQWk2b3ZpOp3If5E3HAT
qEmpdzesnWvTwuN5qNn85tT5dl36OUshOYdYhlw7ctOhyMOxyCG9F/T0vnQ53RwRRQPiIwd/ND6A
g1jMkPeQYE17/EQVYP8jo1eCXfrm4JSDMIMeBiCff6XMtbbHLKEiAX2kUxuC4uo1cWt265sxS81m
B+8wGjibpype5rq9a/MFz6olB6ptXGXxYqxqzjSRLazyWpQdkY7VKw2gj51Zf+sdejTDfGAUj74y
dq+itJqPXtsj+yJ29lAbcV3fIj7m6R2OSCIqc8H+FLC+6X3TA5MdKiTk/DYOvfnqoRnds+coF/jD
3brnkMZ+PtILMP+QQHwJ9VULxirUl/xSDe64XFGfKLyLThxj/e7RItXQBOTbP1ZVWBeORS12TyLU
KCgeuch4WGz9ne0Mjdhq7kv2JhN+6ataDQJVUW3A10XR0I23Qn3AuU1GFs/+jNc+V6tP42BS7ESq
XJgXjZz3PlojPY+CZiCINEmQBUf2ipSWIBcVe0yBIwPRSOYgYUqm466nnruIOdjPj4K4xus0UAZ7
NQA6eBGrKH28YrkLaRkZyo5kl+FX7zChgyXISz7X/v2QpZOSbYmduqa4p0CIEkBv6cjwMFCbu9sN
x2nLiNZUR7xGSmDo9j2OXBS0P+qxh9aB2lN2ETd182CTBuZhCyr5LgvTtg5ScVI6znjRd+4WiJJw
Ydo68FOSocMECIAsHMaNqkbqX4LmUFBSzZTOqZc3R1X6c7/CjsS2SgU6tsCBw720zYV5Rr5gagsA
tXxrKU65lf64ftVVvbqxqAhyhJYhOxUzvhTeAQdFRUbUtDgnswxMDMPFOH8Q2ADYhvomYyxSfRXN
S8Jl2egsrNoEOJrkZHP0+pzS9EQXRo/UFbmGOfZhRXIgbEXdfsG9vlza0WX7qUHMXOM/8l9AF9Pe
3kg8++EyeNZNCnrrqjOc6SPwJPKETpPAE0jc3ijorPKM52kpF7xxKQ0u0dqjK3Ke39QH01+z6qAn
e/w2rkHXXTTLWxempbm9JmWJ5V9qqjdjEN/GM/Xda3IKKJlYj6mwGbYNtmi3IyvnOp0H7sg1pndT
vfCxXFODjtEuNkw/I52ad/oozIBWzhYzixH7/jI8cJy2jWeVtTOHoT5FLO6ssakPPs03d4yRC8qn
SB7PGMJqf8FUkcwPXlPrPnK7Tduh7izXj+skrwlWZzNZAIk0TgmHqZox8sQMlsVkNBAAefDyZ5/u
iRQXfze9BRm7R4AN+6nOGEZ0SJe2ozZaR6+7zQjEvpluyX2N7R9NKduLWKK6H80ZkTqwkdonVABa
dTqruoisYJFG7ve+bGVCIGPCvHtby5VnEIBpcSqWziVZlxOjvdid6NgZ+9b27quxvW90LbuDkdGW
zZpcK4EjEsnn6DudSI+5UWTiWAyK/uE6bbPxUtKGIEOR7ri1kfmBE4Ky3x4KUdHmV9vL+uJuzKhC
C1/fZ9k4th0jL3m05JjcC6GDHukx60St5zRr0uhkKe6MEOtD2zCEs+tHn7NpGtcsuzZt8VSJh11q
FbRXEfL+UpKZe83rZu+gzgRjUqdd1R26Y5lEpZnYXzlH4FetfGbcp2BiyxkWRaZ+uB5+FI58q6eO
DBvqC/6syrliGkGcDOAPUZwWokt98CpYBFNLCyfPXjptoegCF3ruULnyCP2Wwxk1udVBghnqwo1q
A4ysqIMK2s3o2sdkE/g3hIHSHFHyOUlyKhsCDkUr1RP4AVKYYjcERl7XeiT6toB/841OrMfWKCfu
NDqfeHlR5HuzotYlcTev8z5b0BQnuiz7dJROjYD9HNikqd2l/pxKd/qK3GCr62ZJx/m8MKae2SdV
EGm6NWVZw+E+RTw8Zn7w27b4ZGpicWHWsDchIkDT8p3rZIu+QgNsZGRXCW2pTpoYb5R9T1k8gS30
I9D+nT6IZmjnA6+G4aAH23+j5qcvkf+a7M5jZ2ReHNnkZljZ+SAO0mZgg226SH4IwUgpDDg+nl3Y
9Px+1dw/CZphVESrIxCR3gjY8GDd9qarZaFiGYLIgrhAz1yrSSgvYD+c0Z41BQMa0gtQJf9AqaGv
YJRa/pvipMF7OQCdBDu7vkoaV15VwASutWsQ/baWohi4aTf93QC08UypdnMw2+5NTO51Zgy302h7
0KZEbw5UefvD56bujM/jZO3t6sRLxuEqc4nbdbRKXoAiYF3Lh2OjnfXothQcLQ2lYcEQnP2uupS+
O4ESyXtktZmu4HDCFvbdE3YaJvtqm7ETsclAQ/QJyxbw9v+wdx47lhtr1n2Vxp1TIBl0AXT/g0Me
m96bCZFVmUlPBn2QT9/r6Db+lqovJPS8JwIEleo4MviZvddGl5IU3+hlVhRxbRvNSGBDeyWduqxj
t9gSRj4x5efRzG1kjO6lpVaXBM0O2/LGy03TYF27YkKclPckFp8BqbwtcBeEJXON7Wg2IhJtdWMo
H+pEMuzKxBO3lck4nHdICbQZ65HMa1Z2yU51+AYQkyNw9gfYn16dEnGTAoatwSzF1I+2dw/fqXhW
BB+eN6WdHVre7Iaq6zQjfUyZ62QwD8lnrmHGqgA9MusHpBQ3zJXSYrvGUh0Wa2Sp7fneG8FWHOrG
lgkODwqUGi1L82XHxYWxyAMSY6MERh7d+u5m9q02EjpNkdnZL5XhBDvmqhlwGcz+r3D0sy0y8+MY
m+QkViYF4qbAx/uFgau6bpE7HCzoS37od7//tDxvmULr+AqKR4fzgSl7nznMXmPUSldrmrDNk7ov
PzzyUt+HZTi1viE2OSQoxrPZdRuzVoSCFV+7zEtDsxpYC7EnJgDc8Tc2YZ6HMYauUqRNF8nZ4EvK
hnXn96q+W4vBODRJtuu78tao1nc55O1Di5/2YpxEzMUP+iDL2nvkLqKjEiywry4+g9zGz3ddV7ZR
SlDxofUVr8V0q3lpnJUbDQwX6Twk26m+sp97FsM2NdE4XEHxMq7Moi0exSouWzWu/EG/Oo0jY3jO
0GZrje1zPJfHccqqu5VuT+662muOwIeMvXLQoGD0jcYG7JMYAF9Prkc08no9ODUXFAqcjZ44eMXa
q0PHJAZphPudj7iWu3FY4LFY7xTwGcl1lk2o3ZAQzGrEkGaSmq++HqshctcJLsjoj0/arMo7JTHD
U4PJHXGO8WFgV70ZrVZ9u4OxXDmdDcTDjKeoJ3GpPZgVJYRmcI41Jui2xB/0uyGpkq0w6keTI7hg
bcWsekN7MLNcJbQvqH50dc/5gggWBK3Ym6tLClhHMWr2VO75mpGBV3M85KnFasH1IoIyb4IxU2Fa
+M6FGbj3mezuLPgeYTUIFCrsfa49uEvkbVl7Du4XIbNTnXSf2I+3uD8Y8y612makDu1Z/uwgZ5Un
yCiPBbcVS5H+wvJL7k1vwbKVv8nWPjZi/YAT/mOxekCgKdYrag1uSoGECO0Le2+pfAqV1v0W8xyE
i4bIyKyPsSlX4NVi8MqBM887O/bi+3I5Nx8+MCgcZpqNdbCqqPHRBU4r0++SRzorImOsL6nu7KPy
lvqciGmhXSBN1KmeYaDPx8lLKwAORNe1K2P8rhuuLOAj6IlXhpqDgwU4g1i2zybCHxCe/HCW+QXt
Q7fh6OhuOJLeU5+t/mixAErSnCntktViRAsfJ1eyJrPG7t3xVFGO4klhMo3YbA1Nf35s6+JhVP7t
kFl3dYeRx6RN6bdjW5H34nu3bVAau4FcvmbDWcD1JuwvhrId0W3oPWG71u/sry98s+e7Lri9ZGa+
iH7RW20T9O5rp7zA0zew5rI+M192+9Gpm5KW3fygdLjk3mH9AOI1MIxDIsFseYHeJP1wWdPzgW/d
GZAuLjrbxSw1l+dmbIKS4Yzrg+MnrzIB96bgqx3IXp6JNTWIwhXoh1nE5MBp/Gkqj8AQaZorLErE
w3k+n6seXshHu0Q7Qwssgp0zFV8rDxO0ZymGaq8xjqNyTtNqt6GsglsKviSq/XNkMvoqthk0Xpa/
587sI7aiV54szrojB/hNY5xc0/rKfKBlkJGdo4u/ZduRRLntxuZ1xUZFtGtTkio9kYH3Zlup/wTg
/cSy8Yiz2tuWo6GpHaiTLopGD7u1dGUkWD5u2c0W22RCKQVJJez92NvjTD/v/NL9nHqvWQ8rwW8v
auVdMHp+i7WeLhPf+zkYxqk1gdew17lo1XADC4tV1zCfNdSGdZd4aw7MbUpDBJc7+oVd5wQHq8Go
ntmFf1nVS3aNQXTftVJs2hVbWZcGwQ31dk93T2mLkeeVNON54wGC3QbZSmi0Wd4TtI3OxS6cV0Fx
RrFXHhj4PwZ+drcuzanrSKGtmtbWG7hWTtj0U2TZ+XeyzpeFpZK9jYpo4VGmoODMC+14og/ZUuKq
zTqaPc/RB0tU0HGcPA8DGC+XWpQiAl74sgxjuqVeYyGRgwxTG1mV/aHiOnWLxiIDG6Tdu+07ivjB
0Yx0Qr/jkkJ2TEXe44ftkjXbME0KIomK6qYigPqySufqNVdJ8p6k0xJVKG3fuJrG17H3W6yQ2W1Q
i3Cse0Rx7E+vCSIMJ0dZkYMcd+IQX7vrJV9ejfN+kWVCk98V9C4kgAateVem06dV4QWT5orEWGBH
YkfDN5oi90quhRh+qNUb97NlXCHbGiLbSJpXlbp34xmTyAV8WQaN8ShrL7lUniYQR5KJnBHA+2Wv
gksCLb3DNOEOzNxG9gtHU80SLCTjeUkJ8hPmF/Ig5ziXFrfvcCM0bWiwzlE6WsHbahb+AewpkZe5
7Dn/252VrcOr1KV26SK89gSZ4821mn0wePmZ7HE5Ae8q1uRhyFlrEiv9Po+KhDev2/dJ9SPu6lvs
nJd5Mb44GEBvHad3Xz3twI8yK6yH7aMwNfp/1DIRzu/vdvayKzdlUhafl+Memg1su19pbA4ng3mL
dSZkeNj/LOe1MIb9ZDvu3hULY5KmD0vL5WrtmwpLoQ1aA6rIzTwGxpNc02sDK3gUMGIiibtzdy18
vnQzIbALg6oR9/VZtslFgqHaNjBoumYSWoI+I7WLKkqz+I2au9gMaXYn5pZF7pi+mNZYUtaaAWwY
vKjBckLfejAsFv90qiqcSIcf2B9dx+M539f4YkpLulmPlDVATBWBYsoio5oWvjDcmJk11T+SFMUL
oeIop5bIkAYC+FgxbTDmetg6gB0f+2CeG4iecx5ldFK40IPvYsaXKes+Bs2WpSfXr1JuTVJbG6Yz
jPAsuVukai/pQz94bPqsmo13nnd16Pa8NJ/GsS9NXhuIlsLiZZk3g+MSIF1P1YbxQwYWQjHUCWIJ
Zrpd9ijrLlZZWXTpUHK45Q8Sehw55Pb5OOiS9GImgQ3xR791SUOnwHos/KyU0Zz4U3Ix5+t6n5Ti
OBXkr200iJrQBQvoe+28MwI+Glz1awTGRjQ4w9F29eMZkWmfB69+ZLlTWFTNoVr51lbhMkdeQGkg
U14BpdD0Z2l7O9ujMDZTh0S0I4Pk4BuODyunjEMOBpZDOUJ/VFk0TGpIzm+/Xrdpg8SJUOZostgA
q5UDSqeDFToyEwdEb5AKssSUYb+szZWpssvWnR6KZY4mrfeNNUbAx5cvSZMS9gPjizMoBZM7o264
Oto8fyjevst8eaNZK0AuodUmTZUKa2bSFc2M1xkH1gvjL4TK+fvSWnWNlHXlcaW5zvIZOiB2cxok
G3aiY2OUwf6NwreuzJMnkpNKfNrydP026+Vo2QwNR0DvcnhBqKWuMIkbT+u8HnDhP6M/+NmYzVbG
nKTntpFTaakY69nYN+jYcdytffzYucE9242gIDq51Qz2Jny18Ay7DWz39ylYmKoZ5xB2nTqM3hN5
EcySVonwebheDcIlLx/jPVMjPPRGHIIYQDBpex9SB+tFU8/fTaF2dROUodPo5TiCISIfc/hCSACf
ZC4eZQNwTDcvq0x/6AmVyjwgsqNl/FgwKmyr/Pzchpw7It7eGYtaT4HpP1VtfgS2eCoUibmzQgc8
9VY0FwwrjbQ1mRVn9ePskvpcUg86ymEyX7xyODCvS6xXfsllS3DKTcUDuFxoNLVIanTdcMiYdEFf
LPO9PcDIGRkcAEVFLTAI5lNJWZhhcBYVWuQ6X0g7FadirCgA6u47lgDLGAHYryXBnBx6ydRdZpPD
MHTJ3unSzO20IPrPWIuTEP2asEiBS5zCzSzT4K4q1HxV81TpZvSSLYMZuZxVC0ibduvEAsOevZuV
scFD0y0X41nB1hNPHuWlNd7EqnoQLXr4oG3QNKCGAmeEHFMu9yZnatp6t4wJb7I+pUtEL7SXgeU+
x775PeY18dpwzRbzZmHfu1lW9dw2LFs5gO2QAKMXQTYcrWb14geTf+wmuMQcoYgz7Wafd32+RZny
CieSJp+OSc5ptp2S4Zh4/BxCNvOTP6HsxIHKSVN49QZQyWHh+eC1pU2XDRjUACJ2L9u4f6SRaKNa
rdaBHIN+17Xirp2cgPyaub3xlXUa27x8quAIffadqBD4Vnm7qUkmyGTb0BuS7i1T74PHcx3VeUAt
Y0J/3TXKh23c5zfOCEgAAQ7RsC6nIDp3JFCl6TPKdSu3vUGo6q07u5CfgQmL14fJ4WriCWazsxib
Sphu7E/CqszynbTWZp/aK4gpiz0FGGxruw7NcPJz3e4ZTj5j4p2383pGR7oSM0wwfwLVlJeetkeX
kSYJX7oc3ivVIpCzZFDtumGcEMrE054xAez6JT75fvklvPK5XuaDlN0PjbB803p9/9zOJkQ4I6CL
2brKhsblYKRYN3UszG3aimIDgsqLQy7IotqkQ7G80ELAqfAION+1CbWmC7mPPHvfCAiUJKs1YhJJ
r8cj/Qf6dAEQqlkeNEzGcB7b5WEmJnsNLdd1LhiwMJqTpYLx6tFzx8psf64gGJ9y26Q2ZHRuIm6l
/JtprbB8rPOxo9nlKlowhhjmeq70UYxuiCSd73n+YX+Yu2KfWdUDthkZ5nX6sRQC2pPpA8PbOGQT
YyZkVZSR7QU9DG/XlUYtTtT0WZLXYdxAgXmWiuHGuHR4akZLT7HZuV35ba/Ba46TL2xigbp9XD+H
CZGsrUUoUhLDEYJUj/ZEE4iaLQNd4UPuWfvhhB8Ep7y/DJ+oTtx9lzLm8313uE/UOkQreodr7RjO
hnZz3OqhwvDgx8muA1X+UtOF9IBeZRJ0UWf2+8Syto1aWOFqw7t28846kCHi7sGHoryDiLch0I4W
baktZDwrYqDdBOTpQRW982Z15Vc6Zx9LndwVoyW3Q9b1qOqSAwgcHUL/UBcOM7ILoLXfa+WMkYrn
n17c/EDXme/MBDnmikhdodx4TPo4eY+t9JH1INaP/K7MS++pWJcxKot12Lp5+8ySkB/SIP+2ETeT
JpQ7mVrSr8fYfmlq8cLgrY+Yb/5c15gqfe33XkvbuMna4CNFCc9lygiTQSKLM93mm0kvPB8hUTJY
84ora2brZ6WgltJ2RNCk4dJbpJsU1vhlKuW24eik7rGerY8giwtuXkgVbrbwx2e197ya1kniAQ9E
ceqrPHtpXNZ3eX6P04fdXVpDRE1sY79SNVD+OmZYCG7QjQddGTGNZ1zX07AtfbO+OKsacQ3vipFJ
aGXunLG4HZdB3Pp6ZJiIB2Tna3EyUSlutTmfjJb5Xc93BFpqPE69dwM5HT52B8plA1BdP88DOmTX
n+Uert2wrVobKGCA0L5ZHC8sOmVyuCf+DrXTRSs8byNy8a3z9N5AthetrbPLM4eqLQnu6eRJbp8o
2ARemZ3mOrmwiF3XUhwbHxBfkTRxaMSOOsmeNC54kdPjiGZ9Yw7ZEbcmRCPcUCzstXOXVekFzMhD
rvL2EGTnVc0q9EnPldiy1wHGOBbMuWJ2eRI3yH2rA6tGSDov7yUL6WsnG/hrSWVxk05cC138qCip
2S7MzwX7FIg6mficXcGSS/r9wJ2mgpPpt+LYSwSGKDYJbcpPudfYrxpEaBTXZh0VGJgoguChYJ+R
DBRQXnS7wvfSN6Ah6RVjxPm+Vh3dX0yNxjDXtt19ze19z3sdPz22mScQ3e5OoPwk7jPo6x8B1BG4
FghzNauFMam32ARZsQcLGNTRVJQlrU9Cnhcv7YTgeo39qAXD+WVaBZiMqTv38JnBfDKFWb8pVUDj
XdvdnjtUn5alKa+Rw+dXPI0Zy/WOQ1HkwLGCZgApo++db1dxejF0+LDp3aIMpMb1WuB3iVRh+I9D
q0y8wrEl9oVO/DtNbjzPEa93fogucxLWf371U/bNdGDNxgQHJEQCEaQP8bcZYRskIElq51I52rgY
svrncLbK9AIGzNh4tB4uNWeQVe3DimpfumjOIT2lW1viqrBZ+zF0p2A1q+phBKlN+apzkJU0/3Fe
q6eE2f6bQbD4a+fot3V2zhy0KkMhh9flhC2LIi514O3CXlqQEHiAMa9g10HpLX1kBxsnWAc2U6Ux
mTsbi/sbvunpuV8AgOtYdq8tGU0DdwsunpCGmPAAHGX3RmMzpLFZTPuRTKcpZaWTB+9+kVUscku1
PvKtcNzoiWk6FkjKWguN/Bw2k1e/tRBIaA6IsaJPTZfQc5rup38+fHBg7fGXoRsmG+ndbJ1tAdx8
a6cJ+ew6YfLocP2Qvu0CizcJL/tEvgcbUK6eHyaxvnb70dgOroUVWvTqZBex88LOKeMEXl5qKH43
a5Lw/OjnjBNRiMspT5B2Gdj/4OUOYmMPpfvq1mbhbq2+Z+Oi10fsiekO41cbDQg/mfvxJAPQXfR3
Mdr829HrnknR5ijpWAIb29YrsiunWQdzaxezezCtdNwXKBFRxdd16NmTdVXHMoGvv/QaoOxipkeT
Q/+c077uNbj2C7EYVDDz2mHMhb7UzuuuxISNklM6Ryfg6gOXyiwDuNOlMfgtA9gifkRG4tzD3UzX
Y+617ZWFOOVEpvbO6R15yCbqKA7r7GAXK1duYo1PPkwq9u+tiZA1rreNZ/zIR+vQzeZ3nsRjJMgN
SSezY6CnR1ZCaTAB1TPUe6dHSvXlbDYQpHDANRqTB1h/eUSFUm5AY5oPBeka88aAWvZWGOC/y7q/
UNliX9vcoV9ESSav1PpBcSztuucbSBFV9rZx2dfTtE/gwZ9lE1lv7sEBNk8em4ioNor0aNfGkSmV
EUH5RPswYOrt7Iod/LokZFfhwLFZmLlDdWkYrMUczuJ5G4xr8yWG0QhZoU+HtoXBDxA22InWHS9o
z0EHlrhK65hdtzeku94ulqfCKhkocrBib9HlckZDzbvOdlKAUsH8M7dZY7kpm6FOxueGPSYfzlDj
j9aBObemYn4Jck98G22vw9hu0lfE3fqFqXz+OdqmO17mqPdhllr6EXWMe8qLHpkG1v30OeY8O2hg
i9x9OtiPXCBPQQYSKXK73gAyXBd8dmm2IW+gleEcZwVqBMYFt9jrMFCg1wWDSLvIzMGIWMu/0yB3
C0fcYt5r2CzoElAgFw6/V+2D0shxPW4Q+kPI19Dmk4wc9tEQ5XetrPFjWsr0AGxj2RCUh8dntnLk
xaiXnOHRqAb/yrcL6HtMI852ZWqKYBU4qjl9ACpDckU92w/wRDEzyA3/NK5H1AmPEuXOk+FkLFwh
U2G6d2vNs2C10C3FznCtR51WLJnR3qd4T5Fg2WaPO3GyixvDyhbuewQQFxQ3q0lpB6kQsfrK46pq
6piOMzXmk+nM7pu3yvO6qisFvUNanHS8ZnCxOD5Coy/Rc03phHfNg0ioeZEyvRiqQT10fUPLFWjp
Qdkxc99hczwgCiYQIxqS9ixs1hnjUXut051Ln+55RntCmwBwTvSC6tXrf5RKzzdpY+mnJeaWqIcE
g6Bo8q2Xo5sqxIzVOp+mC9LsVr2Zx5IV61xp3CX2u1Q2g+i2ZlZsJy8muu2rLmYakYzBLRoK8IgO
MzTaUGOx8KWPtcPnWYnmMLW6LHoK8LMYg9VD3rRh7tkN6hE9H+0m6Y921b/SsnUAnkhzWYg7YlKM
c3p0WB8yizzl3XKTxsV9nhXtiYSHCMmYVzO0c24QEUVLV+DUjg3PISIj9Reuo+beNJne2V4R08h6
GtShXIP5YLTNwvOnD4INsz+xAaEVWlC7Kf1hJG9dFyyYYMYRGmmJ8wGliUTcGHa0bM+sIPo9QR7B
dxxIhQSoQZy3CYzaxCSaF8kHQnTW2CIoncs+SB9zZ/A2tWSjEhYxMobzvMeNtyjaGfYtkv3IpFxM
tRmmQEZmeMIWX0dZOpoQRunOa2QmG+a6GSH2gApeCAahvpqJ+qFdRoH2aBBBesqrDukAUbEbHl3Z
rYlyaY+xrvpoZZO9eF5rvJCLDVfMk6vE1e5jcXFIG+GsMOUzM1zaIbubrlNU78wsyphO2BrOgfJS
ouvI4hn6e1CCn8eMfu9i5d4YjjkrGMi98cmIs7tIrMK7KbX8rM3+KcsQP1ip9VXUqI1mVHBRC2p2
M5idt8Eh9+wj/3dYlEUeqjIFzeKs1chF8WNmjdmybGLmK+7pRy+GMb/EJsBatgE+vZFLT6PqAcRz
g/4zceSDYmx+RM9OAZal17PPKMlPPjug4u9A2j6FNcjbbFA83XCRjpGJdo8lWb2dUkICgZztMWO+
Upz59+vUGu8yBaGqAd1PXX2oAh9cab2auyCPH1VdtFvHjpND3Z+xJKIPtqQagsmeey5SMZJ/GBYO
prXczX8UsVme5sl4WyvxXfHgOhYzjDbEVeeS73ERcrxR/0ygcE+BRvQW+9ZxhogDkFOkCGWJ7hrd
a0xy7QuRrITTUBOO+tRMC0OMBR+aJ1JEcsiO49BbFbvkjmUkfSAm8kuaUaw1XQHffcMomUGAdqaT
O1vsPTm2Dq5kMSFVcbnkcB60ru4XjR8yJZdraOTeLAffDZOe/Spmpgy6NWVC/aGdeb0tsvE6MIsb
nun1Jzad+I2DBf1Mb+r8fmZkeswTpe5cVfCO7crywEPAlwxlMHEGWbiRvsdCZP4tio682jNTt4HZ
ljx2mKsBhz1h0SbLo+Su2Ji+Wz+PrkjWTVca6RPVQnmKm+67b9x058WVYW48s4SP2RCZmm5a315u
Mr/po4b51SuinfrG0ymgMHPuumA7Mv5ccdvZDU9Bg6aXm9x0rwaolVubSu96FnXx2NpQkkO6BM7f
qq2QCbda6C2qy4GJgtFeZGcPPPpUo3kVClp66yposTghC0UPka/qdlDzNbzi7dqOYa9GJIFK6OVK
Abs+Jej41RXiZt1ErbQ6yJK6ISZmnTPR75Lg/DxLiSXF/WUBb2aGXPp6z6HK+gqLxvQzMzQNVwCx
MvuhmM9jO+Qc4YRfS/aO38ooyejK6C7o6abVnG7d1McWCypYPbUSHkLO4em+C1U1D6RUDU/gUbMe
FmO6ih00XH6HafGDYIurrmu3M+iIu35yRiOyVFzXn3Ko0vJ85AKrzCbTyY52kZkTOEx0EDtzsNb4
WPfKNreyWegq6MGmBUmWXobLtWsmMCS59uV2UWqoIg9tZ70zMs8WOFCkbK5IXbE6rOGFZx8nXXVD
iDO9rq+ErhmCQXVlZqlxeAXPCMO8T2b9Bo/6ljioTy715RHJICuNdFi9KpRp0Q9fFU8mnpcGazfG
YWaR+qAkVoshp2dXO+AFNtQN3FDBhVvNOf7QKfCn97Xn8X2lsCs/DHYwPoD7ZM0fkKWGpCpmyR85
dN2wg6FqLlvk7bZ4TDvtLhHiiADja1sMMlwSNkaHKckteceIYjh7EeEbRSLFLcyvmHBbGGjG3Qik
GVE1tV0r/OpBUtifmTDcZ6SYJQ/B+qyRLGKLdBufMAMddcwAyWaNC+CHuXboWkRi2m6ok1G+4UvK
sqsCuxWCm86pPsWctld+b6UmYlfDmXdj0jB4H1OqwjJHF4mqIihuG5PhKLfpKrxDMQ8Zl9y6YCdQ
zIvKEwam3ycGQLqRdC4uHS+4J+CjLjKx3ZKhUTpkpkqGjYfozzxUaYevKGCY1IXaAttwo9vKeiHK
NWNLDJ+k3xPGgMAAKUtp7J1SLfjzJsIczidFH+xLcwCWTv2GqFRkljKjal6AQER11iB3kCNI7qjK
YGhEal7xsamuY0TkDwLZVpX2s/cI16NlTGoJAonUaHvY6MiBOfaNwqfLpmlFDy4WoreKYq3Gi2x1
CoULzbK8m5oFgnFTZqSXHSQYFbWd2ZcqDpumDfbt7BTuAcGrLuuwTUWfH2bYdTFHAwpihn0Wq6+8
beXLICa/vca1I5qLjCQhnsyoD51tQ/xJScy6N2Ovw1ZC2U3B+7qw62ZCl1s+6kD2WjYTgbJw9mSB
d8NRFp6b7B0fXzcoh8mwPmXl+sFI+9PlzlXed0n3ApokX94GZU4xyqMuuYyLRJPCxPkKXd7PG6rx
/IwNj4ZsqqjcfPTgUeJUnrvvUbrpncEz095PfGX5NQDikYvXwER1nGIP4FAD0/uHmkfL2g2InZxo
zjpDRUWDJO4FyWuVXHlA1tET1wjRQqpTLCAKsH9JpFGcvBEZPNgIINmKP3GZzXdxXKoymhTRLSHE
udQHF5E7yyXORTlznBbJO4OTetyohqTwUAyN/z0FlnZegq7zFUVWWzZ3RBIV9bEwO/M800aSeZNi
w6B780xXXKGZRc3HWjAR1rJxGbOXxyZ3WucBieJg7N3eFwtJYKpHttmYS41nfkhYD2P6Sbbs86r0
pkw5GxgSN+74okrCLiOGLbY+daVXLvcKCyPze5vtI8Uh/GxA7D1riNfFw6b/pJC+zYdcT3155dQO
ahV30W62G1FhuvwG6F/3uvJwVKOxlkB1g6T/dD056ag3WzbkBh7SAkd20Itj0ilnjhhXz3eIo3W3
zXHFXuNT7/U1Q+oxQTGM3XlCh5gHX9Oc6ObCMvL+ESk3yzO+SwoYw/RIkkmTLJZ38wQ0e++vLmpL
z6UUITcs7dI946Ri2Q7412PiIFtaKST4w4ceA1oEsqMQoWaKJwX4CHcJTl0SIyqTkOqfFUVSctCm
AcmmMn2T4IG+853thGNjOriKOEIKcYuHtI2Gfw7jshm5QHjkemE+dMtbisa1BTVsFmeIcT4Ne8TI
ejznGaTOKddd4uymeCipPgyX8BUbzwEjDpbFZ2QvKqh61IMKB6msihjTZP3pIdxNeU5rltDOoIMn
acjxqrEtpJRl2Vrt9TJCoDxyHRfZDqiK9+G4lSi3Vl72A7VeaU0HoE7iJ1+TbtmPFsC7F5H9dPy5
QS7sGC4WK9PhXua11huZ9f2eUEtBQoWbZeVNVvbVsmX0PY5XiJwwsmtg14B2uSPEPRU5p+o/zh62
/3Pz/cPywHb+hZ3vY+yyIRv7Pxr6fv9//uno88RvLvRcHye/KXzLlNjc/unoc73fcLfZLLTB3zFp
9ez/7+gzLPM3coJ9IlOI+PWlLXEI/pelz7DN31ybmRLJ9RZwU0u6/ytP35k3+N+sOBB80jU5u6Gh
2rwQXhP++x94nGvelnVRYIGHhWCxR/D1k0e6WBpxXVeImEkepKJFYdkOQ0XvvOYfszn7322bLsc/
fHP/wvT3Z2ze72/FwvLIp7IEGmv7F/cp6+HeQM/FPUa/fnBtQmF9IxsPvirZ7VcUNndFkMQ/ubDX
v/Eb/tnZGNgOdFhk0BxWjumj8fwFoAkw2mBQvTaEeaXPAeUlh5f+Iit41yWt+JsX+7Oz8fcX4+Tn
h3PgAwoYzn/+yhUMARdOp4pKwwF1l44fQoHG/usv81+/CJBazKRn0cQvL5JOdZeUTC/pjzKL7Kkc
rJovxMNfv8r56vjj1eP4/P38UvL8USQL518+Sg+SrLbGISLd6Q56D41e0j5Kf/1KrPWNzfAxmKrb
spPbv35dh5vj1xdGFUqtI5F7ejiv/vzCUJo7Ixk8loNuY8hwbOlid8UctC+o2p1hF9urNsOsMT8Y
9K1XGgP9Y+rEHPLt1MRVNObYC2OiEkr0unPwtCwGPhCFax057KRWFC8GoCIIRsY5+teenIip2BAG
vRaPQx/wt3U0VPN4Nt3RphTxkVZwveZh69tHe1xLm6ESkSabhuRBfzONSSCPkmcTY8fOYd0uq8x4
rnPx3PGVJQfRjefI3mFkz+vmLqgmoXqCO9ia/C0u9n9cG/zQv+Mh8YjZlJm/MEhZSyKhnJIxquq+
uIJSMm67TP4dNvx/3FMMmrAfY1rjfiaZ/pcrcMg0o4bBGqLZJCdMDtgycQQQn6nZv0yg1cO/viY4
E3+5JITHTSXIiOLAdf3zf//DSeYZlXLHtBsiyw/45YBl4LBrnShRTFLbonEja2mDv7mX/8WHxLos
OL1dUHe2e2Y8/+FFpUx9x/diYjCK8bbvVHHAQYmuR8hblK7l33zEf/HDBYBIfMeC58qj4/xu/vBq
KxfH1FkBbBCSjMKqI+1rlAye/vqLtM6/zJ/uaon7jt+OM9jhoeX9+stZimKJgyua3aJ+DwI+fFQH
CnEuq+TgkSnLpTFCFYzWBM1iuLR+taszh4xFGzf3I4WoS98LR/ufH///qox/8PT9w28UfQwf//ZV
D9mwXH9UX//xj6c6G74+/+0iq5PPpvpjqfH7//hf8IDffA+nv5QWavNz3c3z85+lhhH85nFAm4CA
uUMo7s/U4bohR/A//uGZv1FI2Oc9BnH3KGX+u9QAd06/yM3knK8HAXji//37n+Db/S///kfCuP3n
i8qFLmgDD+NhRIjhmVLwy52y0rEiyqqqcJc/VFdqcx0eLu4uom8ZHea/uYBt889VzfnFHI+bxOSd
81Xw4X65UYqB2A4Cmf+TtPPYdRxJt+4TEYig51SGssfbzAlx0tG7IINB8unvUo1uVf/oAu4/KaAL
1SmlREV8Zu+1t5gOF8blfquCMGb9ArKn6VC7wrKsogt3yNDuSpXJd1n3OYD/DuW9SIL8nkR2RvDo
u//MQ9OeGR6lLOKWIJ4B6b6Gqen27Mcr9UIY8nyAXtM9CkKcL/5iu5+N6RXp6dhzcGh3CRFp3iK+
5/OYf/dlEeSAUSz/w6GrSHbAzGyB7mfupx3gJrVsyD+cnINvLPfFlLTFD3jj2gKYcMFScw0wR+1S
7qgJAl7tS8ZpRfhpoz7GGD/ak9rrinn2bXQZ/e5a9onHEX5Xu08Sy3X20SLkfFAl6x3EyxRlW0QM
ptk3U9/1ZNrUs3eyAndCihll5IwmuZznk0uOWQCdaKhLxBNWxccHI2iHSGM+NLUJo7eEKSF+h4qr
bIz8hZeI5vpb1q7Vg+nhU+CVDa0JcgQWqtUOl5sRzQLvVnfLdFd7IY5Ks6Jo3FZ1NQeHmlyefYKt
GMIvSt4rCx0SYSgeAzLCAQLYwBVdZFJR5S6/xlV4hFsyLvMOHVER6jEziRxPC0B9s3MbzCIIhJfq
pTWR/2Db3YwnrWnLOxtKKA1mVs0ytsF8IkXL3ebb5Hh5d1ZRh4VuWVdJBbw4P+RY++ETZuyFnKys
4A17A/BJF0odlCxsGCy9y6x7IL610a9rO2PwqCO8c3tyAaPhNHaj+IGSeyHZO2sQ4yxF6sAvLgJz
UYUKv2Vuin6uSFKD42lYqAkg0LwREkCDim1mfJpM5yi8Xn7+Go345TaBbTU/wSiZX1Pm9xDjjLhz
gyo/AncKLtoqyUvS6RQAbo6mEM2d8NcTGjnrtYyG+jmaJ4RJZsmDHYzw/uLqlJC/vAoAikFNiJPe
JuxuXFqv2AwmLd9bqXroyw5eO2Ym0IGKKRRghAuDE2Wdki922PPPtreGkGH8sB50ixUMjqOqp13B
XhFmXxH02ZYRXULi1dJ8IWIjs4kU6HdUi5G3qwAN/8atMLj49QMMq1kLI2OrTPCVZh5bMkcm7VOu
vO6gaK/6Pa6X4KGPmA5uyGEBTcVsD5KVFmmQEshbmXSryeX6ChEy6UNWWCylWAreMZ92ABDoxsTG
y1CaKJk3d+HgRXhClkEjFYKe5p381qvurLlcRAxP1PpBFDeLwLKeoEb+rzP98T+hJ3+/3SGn/FXR
gmK0qScCWCt/P7RqWY6CbR7B6wrEhTj6Kv0Xev7/8xUcqOaU7K5LvNffX2EYyl5hXJKbXkHbCI4i
Lf4/X+EfB2/UaeOA7ZPUzNucv0MwDv+XV3AFEG2b9AzqvL//HeSaDjwu2Ld0sLM89xaF/S+vYN+u
ov9d/0hiMOhlYI9zIdrIN/7+EmknUKsWLK+rsXXnu0x3ULDJB/7IU9eSF6H6jtinkUQpuwybO8Zs
yd7ugupOeimC4ZA5rR+TSlV/ID1AYjGkYlk/lZxEfeznRslD4uVivgr4HPVOVmVn/8uj9M+yFIiQ
IyNkn1B6yL4I/lHhk548935/E+iv8irGX2FUnvGP7Fvk5P/9ob19oX/7rHilGynKwT5LofBPZJQF
CZtYJIhk9tK9JqEqCI5bnyC6r7v/ywuhlPFB+d8Sev7+paxV48N9zrBpa0Z9Od5ghmF5ZD7/+8v8
5ydHS0Q/C0aE7/4/foQzPI9wkQy+hQ8iemIVUjXht7nxj5Yp/+W1/tmxSBDjISP22z9oXJx//ODz
gDGiyOlTdDifmiLui1v6MtPp4cL66L//vf5q6v7+RdGJoGqPJJMlaA7/6B2Qug8kVwG7Ji5uW/nv
aM65I5BhbVDHBtOzSs9hfXUwKf/LC0fu348dIm586j6oUb57y+zw/vk0AqRWaQdrdHMDC73Sw0CQ
WFRUYSsLSbluTITquV2q4JdNJME5HZv1GVJiu0eSRgMHdTZvj1z0+QMSA98G/tIBuQN7zAbb97T1
2Zka44bH7nNrcyVeCpb+bwuGCEAvuhhfE/ZG35J1iL4noX8DFIV1z6bY65N8B5RG43qqb3rM3PEN
K7e0U9a2ANx3LdBUn1B/81/3pPgibrnxbYPUBpvXhfjiVC/xWXpD+OxpbBTP6Ri4DTIdd53PtUiE
c0lhS/4Yuy5/rEpIxxsL+rfeGt9azwIbgLtx8ih/dnT6m/shXTazQCMCVSHq0L0sIwRr+i/5YkC9
2hcdopA5g9bDlr5CADzNnafiBavIr3xJx0fvLzSAnaEsCABjkOctySEvSDPZDd2EVHRC9nDnuGaY
uIOhh8JRCVssKlNruVi9yG2P51Z2PwqIFeyL9YpiZFzKen7o1p6A4MQm/7pWy/TFaqe9sGlykD9j
OYzYpT1KZbeYll3/Gq4kAVsT5dQ2rTWLH8cT7YMdtVMdgzwX+iWdK0AMLK9uu4ByaOe7wRpSc0n9
gUhk8PkD8W8FK1oNETLTHkzGIGDvWbTmpWsC1rRDHpbf0JucC867o9fOSZyFynmiMIxeTMMZfpBp
EkOFBsSgUWEyUw/eLXBHV0uxPdjWicbemCOuPfNl2vHA9HM3g70+w+5EGi5UOuNA6grsO/xq9lZf
+jPbU46Pq44YeTHiyQLvOqamOqyhb7139squNdJ6YANRaHyoOBSzR4oHwo0HsKWxX/j4ece8VXd6
JIBysCxkb+AEWHF3SdY+48oXXTwnS6QvNR/lQ5SF/ckkEZdHg+kCYSjPjnMw/HHYszJZl9QqVe8x
kxpdPOWwusjuhUuym4fO4OkfWp5lNB9tGKcLu60NFaKJh5E4BbzCyFQOXj+B9ty0uS3sB0PWe/Fz
Ekxb9smcgERYWGOZFxZcxdfAtK29ELITnKpmbcAP4Jnyt0sdea9+2aj8OjoNSsUox+AFEk0V3/t1
vMkaXE26xG7iVj+49GQz5P6xQmMiVWCdGiWY5bXUlx9NSYpGnNuDQSPljGCglugF1Ae0ysVFaucL
G/1y5Waxa2m0VotRj7OIfMpnt/vDlsU94om147ywwmOhlP4Ke2H2XpoP/LhmED476VaR2gFy0GBR
dTLBtse7iaDTRqFvWCNtMAtkv1oMYs8JTCuLrVizfijHMdWGafRKsHCBft5LRBMHZiKc2+5ucHVO
3XgakvET4Uz4tdxMdRsU+87B8sfxcdJkiENYzdeNrfr6nPtKWl+wcBx5aIbc2hN7iuy5cW/pBJ2N
j3jvw3QGIcAhx34Z+sTVXResDl32RX5hc5VNsf4kPz4JD6auoxYbWQhy2a2huh1mxOBQmbokf1ty
lTqbegD57NUJqAj2FG6+J86w/mNGAMNl55joeWJm4B9E1FXeRehmth+ygFjDvXSQsu4I1h7Xq+fm
wt6QigxjoPbmCJdgrlY0MgzMn+gwTX+nWGTp91p7JiEfRlRuD2Mr79wdO3mSojRHdExyJLLLfLbn
V953s3Pt0HwJ9pbdt5FuaatrhA/bBukVoHQWzdbFKYLGPWYWxRgex2I6ND1xpnZiZH+4rZt/EXZU
IdgsbHWue2WZrV5gngQop2/Z6oP1nIEyTRGCNjnhk7X3xoYDZwvS8jPLuyy94bvSXR+Oy3vYOf56
lUMu7qDRz/q1V+Qng/5omscRDNNBs775wW4al5mOusyOfWbdzl60Wei8VQj9oQal3aViUU7Sw+iG
8tSTvqr2ZbusEVSzdenMC71fsZ4rkefkjoyr7T4GozvUn2PSmz52c1vnT0Ra1ntRa3FmZN3K75XO
ZIM71OvdR0QpxZX4m+mJDmx1jxKvcXK0DblK6WSn99JtfFwK6P6wE3UL9jaZIEWHqWZx2fULsKEv
X/G93oNBWJDEVZiG4kKvkpWq6RcQ0GXb0Wj5Zr4EakqP7dBF6d0ySQdyWDKp02Jb7UvdAaLmlzPm
1SX1tDftQtFGj1Vq7Aj791J352Wuq3TrBqQaM+ROdY1pB1sMGkwrKvJtuvhVXAA6JUEX60V5AfcN
uLpgfvFMngle1Ampjn/kblA44HBe36uoHQ45iasfGGmhXhQMHQikltN4XI2sP9jorJ8rB0AQpy5K
RHZLEPE5bacT7DKEdEQ4IV8C9C8PqVD6cVzzCUABQb/4cEH0guRFst5jkImcZ3dcGz7Z2RwQI2Zf
KVYngRs5yV9gRAhagsRB4Gon+1WHJJ4vVBUHoIoL/PpiphwB+3hLO8JvgnF8xdierSTvAmQPnJMS
k5TXMvLNiN8KXu+z27qAwNA6iZc68yyYyBHfO04BFQX3uNBJgqZJAQDSre7bSnoexzTWlUxABTyS
Dg6bj3StyNzXFiapYGj6+77D83nN0wG5cKsqpS+tTRcV237BkGBsHN41XpOFy1QA1yYA20LyXMzn
CW76FrRkvZ3Lsaq/WzMskoM94UzdLIMpidJzEO5sZDm7e6dH7PjDsnoC1syKBCl10OjAq9PltU5M
4aE6cghOkqqQhsozjaCmWPi8GdngqTebJPmik4d5J11TYFqSOdcYmqjw3pdguy5qDlFPh+y9bgzN
Jj0VieCPQJfofa6RYA4RpmN7mEjlKjlrVSmP6dDk3ildUYqfSR3D8d2bMdtj1yzTZ5msGlQNwyAQ
S2tN9JLVpHHk+SsVVLe84tsZphfheVuZ58U5THu1w1+RYi93jhiis/uMiNpDYqIsTscKArIE1Zby
6683vRYowtYZaTshXXs4aAq8T+qHECkqMfzprelGJBqYo/U5ohj4pQ13bQmNNEiGenqaagAAQBXx
fx4x9RBwEzXiW93PXclBokHFoXq71EM3u5twjNxqyzR3XmLjD271iU0lQK/YwpYgWWeRVzzEiqo3
d6ergBhh30XYHc3NE1/9KLhcKQysKD01bLNQO5bGvyAa8B8LwPyP8xK04RfhJWn6HomGtSK664Ir
zQ++JWmi4szp1n3VGkMxYYlvRDIx/mcSPTzNjo18v64H/4I6JmToEBZ4wSNT4xkqstCOUVU72wwr
x3wCj1LruG27uTm7q5X8qO2SYrDGB/GNNoqsBxeBq/UCMgiqVYNsmVSpKFu+xgKV2i87aJL+h1St
RPIS1BZy3Bvf48UrsdxNGJzarVZRRq3FGHfXlqEk4Brs3N52WsCywwS0c7YH51UvGPj4FYgFY5WV
nJDft8iw3cQKr9wYYNKyKIV67fb9n8YtqaCZbBKHVZ6wqVy0RheyNI6L59lHyYnO3jqVS49rr83S
YxEVycOci+q1A4ZEKT8wGdrk0cQPQMzOiHPHG5lUyzJagN5xIEOeX9OEdqNcgyeYWuykzTqE92Ff
NHu6DO9eC9S4rVvrP1XuVW/85MJD0JXhZUBUD+lgsP7IlF/WlqN5ORmBXeXsJVkvLuvcIT7h/E9/
+m6nD/26dtYb7Btnxm4bJva2LWRDzoVDcgpscDK1F1l40zswPkkXFsE+L+eRoCLPIi6JNgtv6YhZ
Z8B+Hu7ZCTSSjOfWPiQKI8IJy8KSntDaukQCoAQ7wOzHkWKqiaR6yyddGjd9nzbXsPJbhFU8tJ8Q
WuHU6GruzH5cddtcSw3mt82w5Z84FrMTTRXg/WpwwOrJwiw/uQ0K0qgRR7OUzoR9Tvtb35UjOoIQ
gOnFr6bgWKQjTi3R+QOSmzQzz+HsBgzHEDc+LkXV/+iDYbpDO+AdEug0u6SN9Lyx+zJpr0QmmE8x
jZPaBM1sNGmb2h85NtNxDvBZV0V/bZmiB+cx6Yr6dWxCxpOI4XWw752uRNnbYNKkFpme56lynqD1
DN/DQYoZqa+/XtJMEEnvVe4XaPNUbRHPoRZdjRFgQfJRZc9+IpAbFp2bo9bX1nIhrYa08d4V830Z
jM1xcCdlbr1JCQup97EpdJP62TW5frAshRWJqWP5w01dqMUI+Uavibp4XZB83nl9tsJgoT7f2aNC
AO3k+KgRKhYfxShtYum5dokbuxHD2aqv5LeM3D/gixAa7iyfwAgflAtXwBB0V6cwxj/dso2QPHnU
DNi1d0tV8j8jYpnychrjZS6q507O6V6IHkoeqgasCI0gsYgkpe8F07VX0r0wnhI2MG/7scqfWjWI
dyVpWVHRlw8esyh8pf4gwNy2CMfBeDCgk/0ltHN1n603+dfcpX23dzMzfURgl/9UbYUlxMb6cIjI
OLn3p4W+fPTVfHAld+KOpMLxYWld+1B6vhzeWtdbztkAVGWVIVhqfnJeuq1cnLS18X/6OLvuSmbr
BaBO0SCGVu03PUl3oPQa6GRR7NVb1yHjjGMi7eAcjh6dJkshFIsepBl/modrSc7TlScaZ0/rFjFv
vX9y7Fa+Ghd8ZUOZ4DHd2BRODikkdSsCQWbRr384aOS5iEzkxomfmRNizw6aHNbwj0HpLjvwp7n3
ZQa2elerYCAyqXV+IkQt90b17cmsgTRbSNiGQDhFL5IEbvQt7GvgeDcOJngikgVw/GBlQj2arPMe
MnaHx2xEFt9zHrxbVhnFNp3kp488sj2hp8UcU/Z+c87tDhBSlSiYQalfPll5iK1TpfWz38uUCKh0
vlQsa65GJURFOBK0RBv69XFanPKZ+I5gL1gobZugah/GgaAkn8xAMpZo3jcD/R56b5g1eDM8pKeB
PfjIIfm+djwEno4zlH7BHqNrdHC4UKyNwRVFJ9I3yVvvYz5bJURaXyWS7d9C/d3bxSXLh/WYsiQ4
KUxICVxLB38ePMxzvbjza8Qq5ykDz14DIJsTf5/jDVWbGkEMKZuu86Ir4x/WaYCUOvsTIJA+X0o8
rwkTi9ZFvJroAReOliaWxuLiCZYWjx3/eirBFVV66yqB/cssUUGbPhT8fZtKzk+WDXODgZK6unoa
d2HH+jDJlvzgoXjdegS6YRuxb/+nIarr92op7PKATQRMpIQOEzvdwpafD4LMFsya10ZGathOo/J+
Y81o99z0zXcNMXbMw+I5GUiIuetW7e1uxfMbbPHgpdYkolG2Brr8uWJZ+liU5UKbWSFWPPJx8POZ
O8T+eMdw4o46BBo3rrX1IFffZ+l3mw1SB8yhOLg2ot9jXoxiuTap9L5AK2PYUsxFd8qhsYjz3FIG
SU1l78VSimgXyT7Ay6ASABLZxHVEqtZPBMR6H7n+oyuLFOJBRye1kZaZrprQ05fAEiBa+E09Ep4X
/vYXJlMLuFxnO9rZ+hlhi/zE1W1wgln0klHhNRe8SYNkXDloEi17UFuQrGyWcSsLG9JG1vyFjEEY
kLhO9pEEuBx37KXJSUGDte4V+ySMdUHWe1srl8HVm1iibkNHpU/YFCt307GJp/rlydvQiM3TS7LC
C3q3rizysLAIdOnoyVnyx+XN5DZcRdXl+6i2fo2LxspIHpn4nWjfknsrqeW2kWQ34OVfL0YFcOVH
aP44l7EFfwU4Zw8iaN1dD8CA0MlR8tLI3/CsWWJST7bVyQeI7PBgSqH3ZVQTlFojn92g50nu3fam
38fYDJVFYFTy7rB2vLad/gpCNd2BL1+e3SnKrytZHJyyktXa2TtkTyWP33FBSztulUs9fgiUpz/X
vAmCMyJ8yEZu27d3zOQXykMoR5vZTrPTLdgYF77X++/0huZswoak6dLM0xGszPiro6gEl4JVAXE3
j8ZGGqFJ1VvBFiTSxdrhl9P7SB38o2p9vgfl0zruy9HBYpKFbUS5fctiv2vCtomO2A9y7L/drCco
901/l5mQ05eSzXVATy7NGzQquN05a5KHGR8ldkQN3+yADxYWTRH1U3DvOFUbhxMxN5Do6C0QHXjm
h61Nnh+ACOqTnVVDdEio9b9KjTk866byy3JcVIEB4ulzshaziGkeFnPIgcbxs3wqMyYHGbqcjZfP
XnIiJMj1YhALf1GZaBLigHoIN8kI1zZNumhXdKn67KD+bNUwsASvojr5ULQ80dbWWCOJUQ3Vu88Q
Frr5ikT82WlZFidT4Z78mvcfC2PVyQ7oIGWTM9kDltosMQCIKpfBoGN8dZekS/iLgebv1q6fEqJO
scDOof2weHkr45VVfLVP8ZO8OKOrD7my8z9OVS6kAg0JhWdo4ZvBS8nG+WZYrPGLlYRzJVaGJasf
vIY9hd8uXyngWogZrZ7fXYih/QahX3GRTgOeSutKOid77YS+mYf1tA0NpJU9ZgNYE9rV0A5hYaki
LqxsKfdK1uwnR0G08OtcDWjGghysXsyCGdskC8HkLkwjfHZDDunkUDaVc7VyxNOg/9IlOmY18/37
DGEi/GPlIdIeCPf6KRmOAwyz6vxakP7n7RLCTIOjsyywWtGp+F9IHEj96aic/B0pjPrQtc1aPoFt
Dl87n4DPrebJvsJa5X0EXSrKU2RKCwu0x5Al3dQZgP9H9MIWuZFTqxn985Fh9xl6Q2LEYCA3O33/
NTGmgyhDo1U9TtS9Jww/5EA2CAbGDb4p+0mmrV/ukrKRr9at2j2mriPxoJDNuR1HWGCuZdUPCvrD
i5alx9y8B0a5wgqN50aC94yArzODn51Ob4WfFdeKzz2eHUjT2pYipjbJ79xpTNZDZaXqCTg0NGyk
BLRRKlofRgDYj5R1uNicAV5kgNuPgYII+K+gY/9qFg362Sq80tmyq02J5WhAQx1EWxv3AtTS2mX+
kLw3KK9B1xE7dkU2g/U+HJnCP4ODisjy4iF+h61PyUiKuUVpINP6neha7AZlr6tsDxiZ3E2dMj8l
sC0t3olfHug1mOZDYqqS3eq7wzUdEw7moCQbs6lCNkDt/MWLlcke0U//Yq2WeqvQH7JZ48b67dZF
8VjVRbhrOCugB/pY3Srfh+sHUyerLy3jwpcRdqrZVm3p2Nccp/ifaqRzJeFHyxWQ8DCYgyPWJY/J
TnYLslO7kCCGMaqOc1OifWnJsjs1delafDRTeyjTsv+GQcK7S7TVnUQ0mhfhiILbtYJWnfyOus56
qq1BxUUEQnWzRB4YKRadTA5mClBCGLAZ4wsvoWMP0kT9dsJBRRJmkxTOpczq7KNIsk7tc13RmgnF
88xOOXpjKvgwZdVrIkFi7hw/S3rYZkPHt4gRdxxnTaPRFZc6W8YjjocAmcqw6AuBcoK7LHGjNHaj
pVfnboS5doID1rAy4Ku+d/GDEzGMDRZqU1IS0Kjs1UovqCTZENbNOpIdnTDg4xvH0802vaweBL4q
8HYshnZoWrKEN5nd6AALWysUJao7CnaGz/3t0k3HkCcPYB686ZBf93cWffgjB8gqYC6i1d3nCt87
Hf5qv8L1aR6moKESLJk78lHRvcUzs9HyUBCsBWuxx7pKYoRairOUU/ApSzu/WKYelgfVjviQvdnp
7W2TyXMaFSbHbwa3lIiLvP9RQnLLIUmvlfnoOnYWm/5GMDuozuGyVfhO96CZDKs6pjZPHX6aSxYV
c/kEpKznbxaOafUoRy98ynPIE+eqWCAbEpoJjG/oxIOACNJDWGFsRDZ5LfaNWMn+WG3fptCJ/Pmu
7tbgwxG3UXiKqcbeO03lX3mWkpg6SsS4qnRznkdJpjp1IjNNT3bqyK7rrR00EC1AE2OwAeUbrAe7
DsNxB5ehsF97SjG5tR1JNEyCQI3X0/CqWRzhrOuFHy4bP7Q4rit/st5JHu6PEAjAI9V5tfzgi5N3
+S1C9jtkummDqt22XliKVixXYDuuDO4C5wW2l3UbOibDrpQDAwGQVjj52T1Np7GG8Xtc065Th3Tw
1tfCy0EhVmae30bsNTvgOM51YVz9xBa9+N6MvTqSyVOrUwAdoYTu3qACmz17j3aQGWVNeq8ClTkU
L81f0mJSuFtY3KuJXmqALuNdRU5X9Ty2yc2/EFYrvTGOsgWck09SfaUGUF6YkitBNRL4fxCKi+o0
mm5kWVNzPm6dqBpOmaaG+NGxxFneLL+R2fOQ1CWA3IhYNlB5mMw3XqjM2zQVdQ68I2/eBjNH1Mh4
6uEmzY5lkWbL2Bx2Hw6HpzHBPQx6rxzAGaX1qQNIcnSBUrYbt6jWd8S7LrrHuXzJvFuAopuQKch3
55Nqx5xD9Juiz4HZM47pxHWEbJLflx5G5+csW3jCC56t4OJxZZ/qepH5uWDLTE+a8elDqLX1FwrO
8V6WpkfQNUT+Uw4ujhDSfqwfwQgNLw5tP8Baa+ryczL63VOayllfjW03cVW26TefQmiA4JUwaywE
2NAhGpYvkptJfNDpkE/bVHG5bG3u7flireDWt5LUS3zbs84fHZig66nykr796IlNvwd1QKBHk5bV
RyNQIGyEHMbX0fPV6+IHpJ+6fmcx7M/bc7j2+GPWyLLrTeSAS4NSSA8BQK+0GSZ1uobMIKon3rsF
sNcFdPCzXLS6wPJRj9KnMLHdfn3v+iW7w1UOGpeV+06u1XT2GZsQ2uOxOcBGCuciPeAAIIt8IYFa
NZu+KoL5uShGNp+BUPZT0Wj7lyu6KNtlOBfiskLU+S2nBmT2uaCL2LB6DI4Dv5eT8gp9ZecWfJed
Di9O6HqM1RWwH+KPk/JglAADERAOEdtuIZ6m1p4Odg4ZkR/h4r4lQ8UJO2kOpGDsdXbU9MRsLetB
Hm3t0mTlTTT2e7SzUC5YTvzhypIIVzsVYrYgnHvQSt0hLcwe27lEVchjdSM1Mf9r4d2ghNw0CGb1
c2/39uOQk7RNnMt8Dy3S/pRqlKAKpbfvyQv6giuOW7DJB480iJ4VYmWbLl6GduEpIWAeRpjwpz12
ySI8s/qZP5gUNTGVM/TReunGi3Ky9C7wuuBdaL9gzWDrewyn0ZH4Q/adFTto+hVA0fORxVhDTcri
/xe/pWQ/dUP0WCjNpKpKeEOpj7OcTIkHJ9dIKLtqJIqG4+RDC4p7waN5IzDDIx8B19Z/kpTa75ob
tI7nNIQRsksqzuMjRToKWJIlxaki5uMFkoX57jT5DVvgGyJxyDxQziNAg244ouNrzsXo+sc5os7d
gMtqeaKFVT8v6BtYZxZ98VsAT/9mDx6bEcGmTR0ZVy5v/SpGcZexAeSzcOsuORlHo7g18Gd/gx0e
QZC4ZG07YwH6CBJR9ZymIVMHhCzy2TDDpJJi6rYZSntq4sxi7RnVIwTNlJzRt3pNWm/vTxpaE2Fg
iNymGrZ2XThrc4LzYMEj1UFnxVQUME4qdoRHghPX6nXJcXxOVm2uNnUd9peSUy5uudIu6P60PFRr
3Tx6IUXOAqgsZPIqh5T2RiTULbcvLk4gqjQPzDnD9Pu09jY/FEVWAOFoNemlpPHe6XxALI0je5ze
8RAbAtGhU22S3vLmk7ZXIDge4Mo//MR7mkhrlbuAY9LaDpj5Nxkr3bUap72/dAfOi/IxmYMyP5fp
WD5numEtz1dx8bxgfWPbng73uZBJwfzQSY/sP9PXzsr5XRlsz6kkr2uLUC9FUUKdXsRBY9HC0tTz
u1j5wOBHUD3v5tXqZ5iOmfpJAJCpt347Tt8xCnFoJX1WPw7tGM27kv1WtWXwDfmGrUTzrHnVZ3dp
6kvCMXZPC+M/6HFWT+CEYAzYomFjMdVDHCUW/Uo4lhMJOF10q+krmH/tAMw4sz3oMSHn8DYMhHhm
ccbgt+fPajep5yanhctmOo++rx9MP6FvrHrl3JiTYV1uZiYLNYgXv7RRXuj20SGQ+m5uyDm6oK1r
55NDUJTehkq0j9ZIjEDQkMWKg6fL6TV69ZAq1+O3YZpDQX1zkUm2fiWqNC9qREgJQsozVxXpddh3
dZpEWy+gwIq7CJEnLLZqOjG5tt99Ku8PJOcLE3rPYe0AWOFLt8lacXdUSfs4d3O5d71yCinRFvds
ylxFH9Us1BXg81yCLF20A9AeYsdWjRYY2UAXbL1EVT4UEx9QTJkgQ2ZLDaHqLVP35oktRLa8oCSo
1CdljxqQmvXZ0VNZ+WfAOWod6siZskda+XA6aOqZnTNUYCXE5EbBRrltWO9va1xv0xNowJQeGc4z
x0CJckm03B9LVx9uiSJvgdQz20LT7vnExTekfR2noMf9Z4M5Tij4ubkNTezqMY5gZ1pxLNdTkbAf
GtjpRgDG9848Wj6jdQoAYk69a5Hb7hW3QF/gwEy7N6dL3XfXEcGuDOzsV2jzVo7KnTuygXQbFnSL
4O9u73jOLgt2uY9oLXM/ziNfiT0nLtwpMhxV+hGFKvyVLqtdnhrTMkZCnaiaPQU8LC4savJuiRSl
jQzN8jk2bvEDVLDz1ROVBbCzbMLvGcqmcYtfvMYK76fhr4z1RcQRz/6FEaohTZAcJ8HRZSnWRFlR
PxQElxOqgi7jFnAAwfmIeyJ6YoSJDITU0/xlqpXo7oHrGMPPsIDmsbimmx7wn67nTE7zT8G9+ttp
McBup9Lm3CH+6facF+H8acP5ell6S1Zs2fM8Od7KM+I7MkZLMfNsf9kYG7v8FS0aPFCinKSAUR2N
n0QHJZdizkpFwtsE+lFzUBNxMrFMxmiBG5ZlwsT0oIaoJXad2wP/xr9FGhG4U2bfELeHd0fP7o8M
qNNCkCI0K+JHIAz8D2nvteO2lrXt3tAmwBxOScVS5Wj7hHAq5px19f9DN3ZboggR7q/h9loNu2tw
5jnHeMNN4NaZvqd23j/VkdBk2/+v7o9pk5YtW3gQKdlKQKT702wqBcdKMtDPUZOaW2STEEfqve67
HMLhKxVR/HodHXoJH0blBWCqJeFsC4Z4AlTOOqmt/NGgUK6eh0C+g2rJc/e4wCyeAdpSixRNCqGm
ZqrqBNAt5ng2DnU46pmhwCw8Bwj5WNk9tdxcfbzeoBmsqzVSqcHYa5qInso5TBl8Vg77nowukgKO
iAE8zodP10PM9JllwDi0DIX2iFNykwZbuEdOFeRo/pQbr8jJk8S/HuISBW2KqihCw4ZuCMF3gkzG
HAksjF/g322NRsNoHkZbEZgsMn8L8GDzAj9uipoqcZpbsNC1kbR2SmlMC0NBThC9rwHj85C0Xodh
2WDu9P4nSuZI5S3Eky7A/TpdBu0djAgocqj35wEzFCFKcLZ4AqE8h5wnF/2btNwG1l0Y3HneuqXc
qy+Ary9HbIQ9g2GT4W3qSEqdx5Q9ipoW2Dg7a5/lrNm1ab1RmvX1MfsDFz9HeFsiGXCd4ZKg+qkT
MnZvCBlAEu7Q+apz0KPetqt+JdiCjeDXOnO4ZK4sh7yjU6xap173TreSHDrdJlXiCCvKD2s8A1bN
AkPgckXwWWhwS6C/DV2dTtfcjHFm0/ksyXrom/favF1ot3wxhQhAz8qyBLMRysN57wqxR5bahLaD
kBTtblftSnZkh1yQjfvJf9sNf82hQuqAj1n9p9VgLR1v5TrkUp18YQVJY2+fjcYItofTY2AUbv6H
V3k6sVH7iF0zwVTRHPawzCVvRcUzrBz9pdpI9+5OSA746jICb7798mup0+WLFTwJP667E6pwK4bw
3EPCC6i8gVh4Mg0n3X97yBwMZciopnawdzf57idQFhtjMvt+sD87O3TCheG/YBNDt5bYqCCkAGDX
2enPv6Qi7W70JYrSatU4BfJ/bfYRarpTDhDokRd1hFywlfa7XL1X5FNISe+D0Li7PkkuthnIKTB5
OGMQLIA6PWUNZQlsAOtIzlPRHjKE5RuxfkaZrnI6QXqUsbWlAnV/PeYfSsX5FCCoKcJKFPFdohpw
3nI9toDs+hK1ldC6L4uPvOMSiU3kUyVkt0Mqr5tOv6eOS2pbK4HHqvVjbyoOAoS3aXHcVZ53hx7v
88JXjXv35VfBzYd4MhJcJnt7WQ0UO2F/2W79I8txS+PqrqFRZLfZnak3jtebtpA2b8hRPQjaaPih
/JBVaYH7Mjsglkiex+JYls3JgBgyRV6vB2pdJCB1NWFlIUjbFUjbm9IuInMHaOzn9ZZf3ALGOXAS
crIk5HIA95ESsmTiayTKEHjoqNE2JbYo/sKWf7HrTYJNxr7XPIDxHcFaQFXc86h/G7xCr7fo4lwh
CCvL0FAdUmQG83yCgaMdQnQODFsctDW1pm0egc3mCXE9zOVeAvvbgADO/m2ZUKrPw3iGUNdCjaKs
p5mPQyp+6qZGSi2p3o5HI3u/Huyi40wV3h3yA7DFwQeK425/snHJWtkiZI/WQJp9VdRDqC80Zu7n
c3Ni+tNt7AiT6Z9bQEu9DMwa1jo/8FxAFNFYaMJFf9GE0xDjJ5w0AX9TPL+o/qCNiDYauf2ww9+y
WdUAJa531uUEsNA/EU1uTzoqY+pkAuSJUgg1qmW2EIhbiQeJp7TvLPmFS+3lYiWMBd0YMQ8dZtzY
4JMGIVEmt/XRwlJZeq/DTQIeBbfWAgZAg6au5lxv1OU65bKOZAiFfYNunF4YOqH1awtFHjslqq0G
DYpw7Trqk6fIOq7b9LgQ72K4DOIhpCCzT/PP6VYUBCbpdEl2bTX70erSfdzXz+kQ22rqHa637CIS
XDgWEI2y6ERLn+xAwlgJTkMdw9nKeOJvZjuvxc+0CBVz5dfiwky/uIFwI5IVY7zEo+0ADfR81MSy
LxvQrux3KISqL5L22cG1SkUq7MY6ab+kbbe+3r6L6ThGVA2miMWNR5vuR02RJJEnEhHNO5wxkCLQ
frtD9K+THiUJ3iXMd/Y9+KCTdpHKHWSc6QBy9Pc9NnGlS95r4b4wM1LEMBmrUdZInIrXUCzOTej4
o7HYrUmiTC1vjPhjaN6vd5g07mZnhzFPApUbItVKSzZ1bfIybWtlMKVY5i1XCdItfP96VRhFv497
JTwMjfbpKh3isB753LxNd+jdU/+kQrqWQ7dfmJ0X687kuapTjxh3XS7rk22rq4rY6g1Js0NZ7QDn
gGlB01R5VVSsL481Wkaeiv/o9R5gfV12AQzGkcoNOp15OtmQC9CQrVJACV2tVofV6m51uOPfNuOv
zcbe7Pe2zT/uNpsN/2bv7W1t77db+3nLb///f3ToJz/sZ3vLH+/55zN/j7+7Hv+c35zxl8N/VuNv
jmOvnKen1Y5fhx2xVuNv/Nfh1/hXxr86/o/Vr8P70/vh1wG1Tv7X4cCvX4fx/8J3HhZW6+WMU1QE
Ck0NGTZyIlP2v4rvOVrWEggfnAGj8icmaRs3unX11+sdfjnKCmpnrB1YucCWp4Rtb9CKY1mDGs6Y
dW3ewkXUDgngrjxwcuvzerC5RrFIUbdTDZW4k7FNlLYLJIvMYxTnjxDF9/CrARl3t60s7K6HupxG
Cjb2uizSMJ0bxNjukzMq8pSwPXqpga5ztMrc9wrbbhKEDvSHdVr/BIFwPd7lXqdo3HPQadCpWbNw
zuP5eNTmSuiP1tpqeRDdBG3R8Jjd9PgsLmyrlxs5odDDR5SJOx5X2PNQSAh7qlZF0BJbHCQkig1I
jQ/Jqh/0zLepfuo3njG0B2A47wYonIX99k/XnW9SYPnGawabujKeYOfxWw2P3T5OSIvbmf3tP69q
5QHQlD2s+ZRtu4GHukqc390GfoGydl9gtW27A8aa9nu+Eu3PX6bjbYzVcCMsrJpxT5p+msJDm5TH
uGammoFHEJohRpym3SgVdQpUAZSlO9ZlCAWBxD+SEJgyXSyYvh0iAGENHtot3usCtODi5vpUusxJ
ITRxGmIyl3IkvQypbJm7gZTuslZAfX7AyKkEYOvgpputFQkldKEtnC6NH5RGLP71DjR+ATJ6Y26M
S9CfdMLJ6knwC/BVbNjxvwLVhbjJbaZn3PKGL7FRLIzZzKYAGVlDBop8LE/xyXMCRsZA2YSnUVz7
K0m4Ea27JOG2Vf0f44xn70mbSqGFE44EHmcrIGfpzgVBFKBMU8QLl4W5GWJJsobKncjxKU7WR+HG
kYdjNm/ZTHoqcu9naCzN85ndBmIz1x2JFMo41c/b0iE67AYxqYQS4K9d4amkyX1l+1qxsNilsffP
VxQDcxJpMhd7JARMP6PXGhWGY/B4ZOL5v2sc5SQtcYSSnHDzHV/wQheWQs9s4YTWOP8oBPAvk0Zi
MDTUQBjZVqTXwHsAaqGKu6J67OQtxvO8BG6z9kbstzmc4PLZL28BVjXWRkPoO/u+sCTnO/zvt0y6
QQ3rAOkruoFvGbKtV99n4rfR0ETRbiF8I2Id9C+xe3DDFkDKWo82GGle/4aZacXNUJdB9JLeVKY3
AqlFzFsv6Y68FCWqaznnNXi160FmFiOKqxyYiMCRopsmxhoA+WhPUC+Da/gpIw4PV+I3JOV1ofv/
HmqUkkMmkfT7KBt6PocLrytULBt0m4L8RxsMT3mlHcDW/nSjfGnTvhw+XghIzlHs4VRAMPE8ltDJ
RYGGErNYEbZFYf5UIhlVB+vrv/YeYXgQyyI1H0n6c70/2WIG/AzQqCeMUbe3fp+A9oH9kQ1rcg8L
2cS5U3h86VO+ABLEk3WcLiexLFWoirz1Sc6RTjBR5I77vScrQvcR13kRbpSQevWaSqT5oSp1HwKu
OHJaCUHUDQ4Vj2APKV5/jxHBMO6wMe9+o3RnHW+hecE9MgBCJKss0Xjs1EeKtxuQC/Hn4EIjXenH
QHuXIaU/imVs3TBl+pr3SNe+5n4JZbBX9JT8bp7GW1UJe0CAflC+GfrRe62COvxK4bjeh2nf/HaN
sN7DD+vDf97sx7LH34vAZL3Wx7brIBKa8H/xS0swsHPCTOx2R+Qj1nh/9q/XR/5PYep8n6TKLUtc
zMhTGVTJzocjw8Y5avAFxf5dxyglv8mjCCMdFNTRBYGHcQBX9YrIxjOuFPjKwk3K0kMGNd+A9YI1
/dP177m81usUHBESMCBqWYY2mfBWeQzjwBBcW0rVZ1X1YCmX6BFUu/DofzGP0sLt93Jvot2QfChq
8W5jSp633otyXZAb7AILPXBvw8r4xBvhuDDlLxYxdZ3xoWJaCrqR+rRNeECnTaigiceTaCU1N8ea
eWoO/zpzJlEm29KARBZWBkRpB7hG1CMatEkGqmZ4I1wfI3lae+QlNG5/lOc430huTQapxHBTjY9d
7BwfRN/xnlNUeGI7urfWx3sMuvbeq7U1N2236lb+2r3P9kvb4nTYph8waSvOu4IMAyF2Etwo5AxP
96V1eFH3moaYPPkgVyVCH7YgyjfSRnvxX32fgpx6gwXxAQMRjJ+MG8f7Kn4pbWtVbq738HQV/Cc4
CXHmJInR6bafIFsA+JzgaviJtyy5Xc5r20rfgHH83yJNehL7ld6vCiKhzAHYGTAu7iFPbYuR68IZ
M98mS0K4a3wkiOPr8GTfx4fRU2q9jx3YWJwzFJKc1nwVy13rLin/Thfc2H0qjGEZZIGEcPhkVesR
LBYlGeenRsIVrnXReLYsv1/vuouk1zTMZK8OAJhkckkYYefeZd+Fyu6fVbRRbruV9gjyC1/R6xHH
H3i6V/8nIFIppLA1jZzoeRdmopYiF4vxi2Z8H21thwzK5UOlL7zj5kaKTDIyuuNVCtPy8zBN1XSA
jhkpT7htvL0o38fdQc6eGv3b9fZcXNL/NOgk0mT24fGUNX49zgkp3x5L6xDW0NgUuFKWnFNUboG6
ZMVWRk6or6pfufbl+gfMdigtRD8cjBrn36SlpXk81tbYoSU4KqTDvGJdm47mfV6PMzshT+JMDllT
EGIFJDI9ah5CbOxCkGoL2780P2p/2zJZX4k0HLsK8LUjPulP0t6HXPBU/U4Ku97pLzUik2+uZ2OA
tRJW5vp688YffTEv/zZPmSR2ol7PFT+gG/v2A7CbXfRwlaGUKdy7go083IvK7nrE2YEbq/ESkljg
JSZTlNNT7iSM45wk+6Wq+NFKn/6AuWiwsOJmOxVjC/CgIEIJdz5BkiFoZNhaMQIMuzL8ngevQreu
8gcUZ/6HBnHDVmgPOZrpjo8Va5VBL2ElxMJeLz9Nq/1pxQFkmaUszWzXnUSarLkSBOXglkTq5CfL
3KjJB8IGDoyBhUkxe4KSZ/pvkyYnqFjEIMtciSYV5t2R26Sil06bhm95pT6XEcBxMXd6/1XO39PA
fwRdxSX/uO7Mr2qcgaMq10c9cIwi3Kutv/+/dfd4wTg5jJpYK3Rws7EjFavKWufqneivSuH5epRx
WV+sC6px8M5NEFrKZPZ4kJ5kCeELx+wRvPpswSSHe9JuQ+50v66HurjH/9lKT2JNhtVH1BnUErFI
E3+Rt/g5tZvKMVdeveI6toI+h9Jz9mMJoDN3E1NHNAxPOqC9xmSQ1QEBJDMaF0j/kEkPVa3Z1xs2
O11PAkxGKlKEfIgKAhSk3EOITfUqLpQNKgHX48xu0Sdxxj8/mRGGjKSj3hBHC74FydHWpCcp+nE9
xuxuchJjbOtJDEFFbi4eYwwI64TRFwQ8nAh197B5NsuFKthsvxkSxQRyoRggTI62zmvhLg3EQivJ
J1Rli6LTiwtRZmf4SZTJweaXVUdRkJ3fZ8nq4RoLZbh9jfgIiFw1X6933+wxcxJscsKJXtwp6I7H
Dnp2Loo81brsNpb06ntOVe6K4Ov1cAs9OK1pQjYktzf8uRx8AWrc51tfefWWqtvz5zbXYnTfwBZS
+zmfFCrENOCo47mdHIxN+0VcY0mPcFVoD4+pXT2iovLSrL5DCF4422Zn/N/AxuTUlvIMcDTC9g6S
csiFRKRC6zt0SfbXu3F2hzgJM9kE4fjHOSlrpgjA28BPbfnjeoCLssOfre8kwmTrKxQF8jBWNQjy
f6oNJinlrrPe8byXiw9f5lSRbsxs6XSbXcsnQScbH4oJFAvRsgTiz2kG4Jfb+CoKfJvHz0oxfjWB
tvEhrsDdiqyvfQA+sPnIxPS1haU7KiSHavd2vSNmJ+zJJ022SgGteC2HfeS0YUeC4QXD4DJ+LoXt
9TBzA0rVQ6eKD7yFXP75hE3yOgGLr8dOLa+CoXWS4xKSZfZldRLiYulpgWdmvsF9+T5a9za0RXeD
2uW22US/WtSwlh5WiwEnk1TPPBGFIwKGt80n3K6b9kCSBkua4yemFp4tbK734dxQnTZwMmVh8EKf
DEz6sP3oxVUPjMb4ov1rUnxcGKdRJnPUhfXhKQWtGuLfoCFlD2mr/lu9VB2f20ioqEITAL1MmnAy
IfQOJZ++oDGIURg8ODR1cwyXAPbjD5nepU6CTHcrhBJF6qIEKRIEXLwXC7Zn+GSWdhUe4M+Qxq0W
9se5s+004mROiFCCUBMmoo6IKe4LMmtcRtbmtvsVpUuFy4U+NCYTwrSaVsZahFxC9ho1q759U75e
n3J/KvkXPQhBBRAvpSmW7vm6Bfuo4nVej4/d6tXQi2oHAGljFEgFZbhX4zqG2G6FXE6A6uqNqSO9
mBWIOoVrK/gJzvFWS7qN0h/rhTvE3E4KC2Q0QMPoBh2s8++y5Eb1xYwUlNmClUNNz9MBAsbfgdIg
knW9E+a6+TTWpJtLL4NXWhErLwDyG7JzLH+q3ULBa25xnwaZdDRXIs8cGoJgWot8hLTK4hYJU8p7
irywj8ztxTq1NYCgJGtgZ5z3Hdc+06+QIHfgdmojtS/9fr3DZgfnJMDY1pMrK07fCMjg2+t4mJFA
unOUBjOd9j1T1xLk5OvB5lozZuJHKpVE6mnSmsZUBzHoUfHI+m9597PoFnprbvRPf/6kMYXfqIaH
WI9jkb71cKT1jdcae8jrrZjrstMo45+fdFmqKIqbhGMrwn2L3qK4ViXYCSYv3JfrkWbbA8cT8CCn
MdDW80hxl2SmmXESDyrqKBVcHHcjGwv7xuyg/A3y5/Z12hwN4dYKFq3jQt83ja3fLp2+Y7dPNyZA
2RQ4mcomRqHnzUA0vct6VEegQO6OlQNXKkUb4H9ZKidRzMl1NzU0KgYy7ZC9TYIdlrtUF5bme4oD
kCI09ptTD1KU+thfUIB29AouirontwCTOOi3kbgy3X1efrBCo3qbo4eC5Z3GK/P6fJjvyP9+gD5p
YogqdIkYwphORTHdtF0dMZMvfbu/HmZ+2v0NM9mwPTGQMgnJEkfCXt7kbIhfYC1djzG7iABRyqQV
IDhPMRTuoFRyG5KgSeV3rXzRgr2YQihdh0u5y7lTnir0fwNN9wQ5G1DWIR1GFlHu7rrubRB2KjzW
ZKemu+uNksfj5WKmnwSbbA0qqqs4NhCsbuzjxnhBLdceQhuIwuOt/fFxdOz17Xqt2ztlqc4zOzdP
Ik8e6l0Wpri+ETmEn3JMMicPFo5xeSnEZBmHSRdaXk8I5QHxyuoZu4F7pJG3iFOsi1Wxz5213a+9
l26Vvqm3HmS16707+5I+Gcrp9E/NUvePUJYd85v04t1n79Iqr+3w5bfwrXqUnm6aFYXRO319PezC
BJqySjK5V6sR/OzICdLm0baIbs3mtkD2KfoW64//Hgw0CDpblCtIrk6uFkcPdexm3Iz7KMNcQnYa
Q9s3x3JXSZYTQJOry/zhesjZbQ1aDpQC+I8ydNPz7VmpXQjgMVfTLHBcBZJlZCuIEdfCg1vsNRNJ
BNQ5UAws7iP51ohWdb9d+IJx35oum9MvGGfeyREkoMcoBS1f4GX3co9d50rrNnl8h+5JyfxC0ZMH
7/8SczQOpa4BD3qa2NQsv8Yv2+JR45JmUqk0Pwb5o1AeUGtzXB1Z9CxCrnJpDo+dOW2qJeJsBAYC
TIY+2SFi00yTVCeslSrCrzw6gnzore7QgMfdp3ilIF1xjLeFkfeOEYYKDxK545FqHkW+rDa3bdNF
Cyt7br8fi4GgUgzq/tMiCCDHLCplL3Hc8rlSPuISOoGbLXT43Nl1GmTcOk/GWE6PQ524PnrCwtr0
b3TzgetS2C3079wedRplMpdxlDRaQaQpvDNso1BQqF/Y45faMZmrLvIsYoo6n6NFT11C1pAYSF36
SwCFuQMShj4kbECOoj69bETonxd5GQJl9Mr30LAeMWG5V/T+APdxW8n1QrNm5wCW5uw63F+N6VWz
IO2aWkfEXnUR7cD6S2F+AtZamAOzo/M3yPSq2VNCVDsL0iT6tGirisAfFsZfmtutYWTBAIOlQO9N
7i6Z17le6tIOSLtFYiefwkNw6A/5Jj3wuAluETznqDiu9Xv/Rlu4N82Wuy2YI4CGWd7mn4rZyRzH
KqIyi4q5kfkOIGwOqNvoruheon20CrdgFK7vYbNT5O+6nSbqUJxUJRw+cDaOfTvzfjZCYUfWrzR/
LJaqDbPT42+oacJOUgcTTVhahvriKgiPyHP5K7nvFpAJsxPk76SfnvBREmAp7tKiVgOth3D0kePv
eqfNtgQIGihIy4BANJkguGppeDcQosp/KqCFI3/deV+vx5gDUBmQhUjGcKyyq052+USPy1YskN/p
nOPGusVc7Mb7Xe78D+8p/0HiUXk2cbj4JVO0o2afOlm6jz6uf8NMO88+YVwoJ3Ox0SsPh4scgZ5q
cJGtcEXxEYGT0MBoNo2D9fVocwlWZDEAM/FsADY7rW+LSuwqrUqL0RS1QwQT8RtzAW/hIRDlDmIW
tokQmxQ/KmW9QTl7YSnMLPuz8JPTRWzlEDuQklFVNwKlKaCMLerthaOID6KwcF7OFSTOok1OmapK
sggQK1LDynNNuuFYr0tUzwz/vVE42EnA3broml/v4pm1cRZ0cvBoA1DbWqaH8e7NvY5L/tLzcu75
chZinFMnc8ZTzAxBJNolCE+utqmQWcJvShXvNPdLJKyDFAXXX0oibEJ/7Qcfo7l7O6zJ6jhGjNjz
AU8B0fs6FFivu0sTbOaOCHkJSLFkjXNs6qeqBBHO1z3f1uTvCZpU7XftuOlyc5uUryq+I626QqNr
db3P56ruQLPh+8GD5XCcEsOUQMtifO3YYm/E3+rXAvWBXbHSnOhVc5oDblnrDvbBUltnNnae8YgO
wGantjvN+mH+W6eCzNrtN8Na/u5+k9fHn5adZBvvd3qvb5IHJG+Vffi0dHyOAzy5nRJYsUTFgFxz
4YApIgKFUSQa2khxhAqic3dhvbnepbNt42kzUm81Lt6TtRMLotIrBr4Slaxsjf6nHG8Gr3L6dNuH
2+uhZq5qJny+/4aarJjCJ7uvZ4RC7jYWVmKzs9It1ujXo8yty9Mok0WT9wUs8NEow4y2WNFVSJZc
DzA7KCfNGJt5sipxo8rkPCBAKDu69xag/x0sIJjnbi4WBF/KISPuF9GB8xi+XwolKrOxYwTiGiaZ
beKMFf2I3FUA3Re10AjzENkGDLDQuLm99Czy5JwSlDiHUkJkv3jCJSRLgLL8IDl4pE6Rr0qKdEvp
rdmQKP2AHwW1Q3J10lgJjfxYaSmUkKWJsQTw7iRsN6N6lDO0Q8QPhIH3w8JWMjOKKFL8DTptp2iG
Q5QTND0+ZvqjKH0iHXV9oswcgmchJgma0vWOCmD0EYXoiINdGra+925RkDAXBu0PbnKyT5xGmhbr
KnxgOkkkkpJ3r1pT3ITowI/u6hUmMVGtrGrls4y/6NILr4lCv016fy2Z4G7QmsC0y9T8fdDqmwEj
M09/k10UGuSfARQiQJRIAaaPfac9hNj4XO+gmQ3h7LMndz8xaH3c2/hsXAeBlW866d0CL5mur4eZ
HQdoYWAKweyDKjxfTJ7qo3s6VKTt9aOK97OVfENtQMdpRVV8niEaO3ud6qOGOl4J//7IgvsJHYHL
J0JGbH7n0bu4SNLaC0BsxS+ZeEjjhdZdTmR+Psy3MYQ2mlCf//wEuWDkDvn5aPXa6F84oRhtLPHL
9T6cQRcSBuAumRLqdMQ6DzMCPrRMw9MvDp7L2umijahse2+lo49euQ/acVW0tmHd1k7xquGC5DiY
KOMJtbQ1zjUXqTKda4fKjX6KRK39XAoHmeYWOEdE+i2Ui+3QyEtI6ctjUYNEgrggwmgUxqZZxjpO
pSKuC5JwGDu8imiiie/JjXtr3Gmlg/PHXfIrdZJDfGMs7Et/NPLO1zKRDWjTOqQti8rxeUcfRTyH
c5ENuNP1o4+AryV9wq7VDwOyypEtxjVY/ro4tk6QKdVT1scpb5ZEKpUVXoPZo0RqCsH2uArQlLYq
faV0rrzG16IFIa83CZrAcuxldl1E/qtrNNVrd8wYO0WMzJ3shkvn8TgxLtoD1tukUTrXtkl7iiaJ
dTUsqbSrHrmZ3GjWMWI6jiEgs1rIGHeUMVf0OHR33LOW4Ix/3o8X4Xn/aKhkoAkzTaRIbgzOvGTx
h3v5m/tdsfNbgRy15ah7d5V9aUlR7zr0o+2b5EG993//O/KE4fwb/8/hd3JbEFDwKxFyZiLFn55+
cKG9ux9asr2+PGdXxUmUyU6qRXkbai1RzOo5Gn0yob1Kb9djzC0JA1N2uB6wI7mFn0/MpjLCKlfa
kQSUP8qNdudbylbHRAiDWdsU3IWFcHmPA8ssQ5BDJAyhoil8oioUwZMamgT9ybFK2Zb979cbNBuB
fDO3LH08FqY7p5vBOPXHK4ChbyzVXRXlAsN7tstOIkyuikMBwgRfHcoH2VPrHo7dixgerKhC//3l
elsuzzh6y4JRB+uNXMpUtAc36hKh5I5pfryHDiAWO9dfp52tmY6/iDQf3wTTNXUSbCosUXCzKXGK
YmiKVSLfdcM2KdZmtMb/V1fxclll1QOOApm7M5UlFR95oaVTMpwrJEhZqgQv7qsnEaHCN8sZ1t32
V3ynre5qH0kJY/sh7Wxvj7UchJbcGWy8X51unYDMXbjCzC28066QzxeFqMKyKsZ+F4vbkoqmhd/b
woNmbgM9DTF5oeW+5brSyP7DgrDpsYCyOWy7msoi/pxOle2uz6SZ+tM4lTjjyVcxmaapI0xiIhXX
B66t+aaqH8XjF2x+zOphgIJX/zaVfax+y4UOZBZeMuL3SvvnpCOLngQ7cttoQV1gbFzs6cMGy3Q8
PirHoLTfygu75dzCB50/iqLoIxNpsvDFY47gnT5CZBXUPpM7EavvhU4cx326RGBbc46zfUFImFyX
ykIQsUaAMNOh/68fkuFZsnZCdOfV6wynESuyCzQ9C34tlA/nlsdJ4OnajIzWq9uWwJDVLOyjlB8h
jhnDW5XfSP+O4Wek/jZyuhRDjICkfGxk7mUbbDTyo3wj4G55vS+XWjRdYgVOMsNI5vIVxdaPD3F6
4CXi6j/EegfQeSHa3II+bdNktTXA9qpIHNsE9sr4VtU3Yff1eoPmTgXLUpAJgzIPCH0yNzDoKcui
bjisXRXIShn8DtA1shEzHzBw9fD90yvZuR5zrhPHNN2o7I2g6lQIpEc1P7BGIF4SvdQ1rjKOIL5l
El5O6NW/Xo8104XIcBiI2EpADNEUPt8TsZSUMkEnFt7SPVrj+mte67idGsGSkOX4kyarDI1UlQoj
DztDmlZcPNHl4WuyVQUpjulDcO9lj5CZ7gUJXr1y74vKxtS4Hl9v34U0LUlPeNgqrxA0+bg3TBqY
hXIT4wSXAThE9+KBJd5ajT1eyccLenNnkYw0P80Sg1/NWEmLYisXHTzGZ4scBe1QpZ12MOYnyDfU
7ShSddMFP9Xiyfd+LbTxYgM7i4FC+/kgDobmYmJDjMpSn2Q8WpJGhc/yE2O1W4xBd0qQfqu94WtI
qkZupD3XnH+dspMvmNxpeQACesetzskyyvO9a1fVfe7XB73uwSNA1wjC9UKjx8V9Np8IKXHkkFqW
KUVN9cuRQMUfWlIzRwDXr28FrSu/NDhoQ+YZuvrZ19r8qRAFLdnIWt5UOLtg8HGLC0e0M/KsVTZN
rIp46Jrd0larznwZhWCOZU1XOZkn25Let1mfKSoPpVDbYpK64dW/0N+zIXh0KjICFaNIw/mIt3oS
DcZgpA7ubPtCxoa9rVbXO/gi4UP/kso2UFhh47tI34vNUFi4Q6ROniQ7GWtfob8tyWNaWK39eyTU
VE0kJdmLkNU/b4yehXEke3rqBGAaws5bZdaNlj158v8SRxlFGUykxNCoPI9jxqaKaZPJuCTiQRJ/
UmXcVb0Y26EmLIS6rOnRe+qYnGUiUAOZCo7KgpKrvhGx7M17t3vrtaONOSvGF7ByH4TsTW8OjXaT
tG++vpCPvjg9JpHHPz95xLajp51fxhlpzDujuJPSvSwJjqbcG/6bdNxdH7rL5DfRUAgBh4jstnWR
ewlV30swxgIzBwhezeTnoX212nztccvIQ9LCSncnisC+BPOmktyv18PPtVUDFMvVkDMFfa7ztgZN
TQK1TzPHkK33QRv1LhRsXHlHlYhPBDJElaVc9HyLeeJyJUXrHAzmeUyhHxTf9Wgx7lavvSzeCIO0
6qU6ciLdu9Vx7xgi60bkSqK5vxK0gq43+fLKT4/r9DWMEmASxvRAUVzUxtua1ZJVt1TC62qPEapT
4K0XdjvTWpvW1nI3CEQjsdBrm2jxzXFRTRw/QNX5xVufMtRkry+twK0a5BbwINpLZPxr/HlU4dNn
b9AFbLT2qnvXL1Vw50Ya9VTFQi4LM+BpQuMYlF7hjwcMclDhbVSXid1jI3ZnJdbLsQnujdD93kZW
vfC+mdsEUWQkHjBb8QLxICkl9X65RiavUGyUUdFQGkAtd7YoeQvMiIubJrcD9iZDGTVALHEK8Hdz
/L+NDI+5VvtpVc1WMfUVZuu2VWNOSL57YRrNjKLM9B317Ah6oW3ZxG7TYPuc4clUvvSqapsy2BuR
xIBZbLvqsbVQ8Qcz7+HtfD30TJ+eRZ5sw0KGGTGWw9xW3McO4nWdllBaMCo3lixO5nZhQnF4qRYp
fWl6kxaGIzf6hP2hPio3KrJXnPy3vuCtFBj0EabESe5vMvP5qPskfPRtha3n/9BYxDPIK1IdpDh8
vlukx6CQ8erJnKPwrdbuKoRQ8vq5whHsepyZ9QFiC5k3gDOjxJt2HqcxE7diTXLNlZqb0mzXbNU8
WKWfQlrjQ4HasLsIPZ2dsSYHqmriSSJOs35qbhipibmfEwV7LdsF2o3kbct4p+I5au5Gv07jQxNu
cUWSwzchHWwcDTXjoVkSTpxtOx4DpECgc4MYnLRdsXpfGPiOEIXSCHmyVwOnqdJ1Iv9gxdpCimd2
+v6NNoVztf1QBJjO0tMZFiviR4G1X99j77605c11L5rJ9O+oqstT8LxZbgzprWmOpAbE2sFPjiRS
85xK+cFXomcy1U/XZ9DsYmHzAbsAQ4MKwCReJfbkVlSsW6XR8lrK7bzaRFCG1fwupYCer93g2U3f
AxPljeD1evCZ+yySWX9jTw7yqKUkWiYysVPPObrh7WipfD3EuAIm7wXAoBoP61E1irfueXe2VZ77
pmtmTiyYaxP4jSYO3AKD/fUwc+czmXAZRLAOFJ0a+XkcrVG1Vq3J6FSllW0Dz8cnSk28pwS22KrV
+njrN2BDDJ3gireq4CfZvjdwMfS0N4HDZt9myZIA2sxconMBKfMbgztdqjGyIslg8FjKoqrRHR5B
7q3pR8cUMaGYu71RKtFBE9wwX3hFjK2d9Dq0fa5oCBtTz51Wu/UgwlAWx2On9NZyed/pxUo+6qQK
c1hf35NqVS9CFMa5ci3kZKCDJrW6tiekYfarIn+jpuOIPU7xQvRoKKWd+SSeudn0WIWJ29iyHIpu
CzC3y1IWp7k2/oLqNNpsTfZjHHGNNmxYTCV0gDaW7C7y7EL71Sr1QRUBCUUceOp3CwtYUkxbtSlh
DKW7IHksTX0XadgIB/Dg9eDgmvrWJ+XU50vgmPmpiiQ7DB8gWhcWYG2FkelgseowY+Q2d9NEX0JE
KpSVW3lvoZrv1eCLVGHcpnevchJvwpAKnLiU7ppbmCxHk3lCpgZht/MFwwKQgujIxSdQBOzcVanf
lVqSOkpVLjyN5iPxziSnxrP8z9X+5GkkGVURN2PKAHfKnSn5O5Jsaz02FnaauRMCiUZq76S7eJlM
doBeVLC0L5McSUiZTXQXRL+CLENNaOFuMbtjmyTfeX6N9nrTnkuHQAvrsMidrHCpG/uBmGw0kYp/
2wjtW2sOxofUSNIu8Y38tjIq6dbUS+mgpjmihJL1/zi7st3IcWX5RQK0L69aanN5d7vd/UK422OJ
2knt+vob9AHuVLGEEjwzmKcBnEUqmUxmRkbEKzfIwrrx1AX4zQaQG/+IIHSyvXiL9TydeQnYwfRG
gZP1FH7bKurebey1pS+lr56orAGObAkI2bmtSqmBeyBdjSjr9/RIqo9O+dTbyDHfLH3Lym2+FkIv
gcmifHdiUiz/ZHk07areyWByCrSQ/0RB5OlPBtQ4UELdTYKu9MMBLemHDlpjxUo4WdjZM9PSzk5Q
0G28tK+DtPwFSZZcz30+3Q9Gu7KtC9fEmR2RaZ0skUCQHArvsAPYwUZhSpB5Y6CMzb4Dj6QBSd/r
d+VS4na6o9JBGUCMNtIBO5q3bzMf/bl+HuiTqqAbWUFxc3PdGgBj+PnSzYAaBRING40ehGYpGZ/T
InVKA6kbKmtOFxR8HPm2YY3bRIgM9gGaCcyIYmDfAa9q+atac/1BsbzJOLROAR2hodbGjZ0ZPPM7
1N/iDbQgp0d9Apd2YMyGkT8gyIIFcyhNZ0dJNr5n2ljZgQWd6AjK6Ij2sRtnNw3z2iHUeWKCEM7u
qyQaLYUfcrUSSGGcTgiHQo296FTtw2vVZqc3QzaFauEpNOyTtHSCZiTunaUwiMaixVxD7dxUX5iu
5W+WWrhqoABbgsdjA+6OwKQagahx1ab7rhgMPIcmsAZqTsLxG9zurncIKDRzVYnfNQ7kIIrp/Nlg
xlCHU8eGqAPo/DewrwhpJpQIKqgcxYm9sRKmH2LMJxc+tObROS+awUq2TYFxrBrhZQauITfDrJnV
HSY7gfZtc0gv+149YtAyhe4vIrA69ehqJFAjZnHqflQaBvimzvE+Mygq7gvDo1sUnyYA0klig0de
q0KnnQAFgR646fhxk05pyJwOasZZaxNwdZrFP6yeult79qom0LKUdBtKoL3hc55an4VH2neNtpMb
ZHHD/3aNVj5XtJqJb7HJDVtX8T5zC9v75FROfMe1EQRhIKeqDH8w56PZzizqeQa2Mg3ZZDl4GCwr
iT4CXN7ui7ZLD/MwlHvUT/W92o7uOxtraG/oZQIQMgdWIlL4aJQHy5qM4ra0KjfSlZ5CPDDvyhuj
6smtqtcK302l5sQhlAmU26KD7/pAFVVv0DgjpU9ANWIGfJohgTE4llc91mOa3Nh8MsyA1TObMSjO
WOY7fdVY0ZglMZDnQ3OnWLP2bPKRQpOI9XPh60alaw+11Zc1xOq0Lr5VWm4cxwGiGkZneH96b2Jb
jNlDHb2GZ6xRAizeYqiVe4YuojnQ4udBh/MW3lPUuJVVOyD6NmG3+vAro3fAI5Tpzqg++RxOxtF2
10D7S6bxWEbpEL1z9D/lG6vqBfw4QwIEgZRj0/d3VvyR6YUPjM5Wh7lp6DeVPtwIXpUGLF6tWa0E
pYUQCMgaWm86hCfQy5BCYKmoc5EgRQ46RfP1YGsdu8HEqVQxhFWu2FqI7iBHFfh/zCsCYCWFP03J
rUZrFVQuO9+27+rCDmizm8gLMda4IZeWhZqZis4MgFwItufftJ4GhE0W1wFpTFRJmVkdNHXscp/O
zIIQhEo7jKpqWenPnQ1I1/VIv3BdniUi0jWWKz04020kImxkO5dZIeSQgxaS0/F3VdPQXTRFLxMV
/q+RKGmdxghKT3cayiDty4gUVh3qSvWsjEOUOkXk5ko0jtVKFrvwVj6zKVZ/ckk7cQr64xQ28w5Y
OAycOmsApYU82QR6DOMTgACi0is5Jak9irntBq0fC4ppJeirwfZE3BXc5oKPnFqRn4YlRmD6eehK
iNF7uFSVV5p5d7S0A8XJN05sbvt4jZ5rYWFQvoA+NA4btIrkVxmUuBo6D3BL00qDRu2QaJB9TrXv
p2vQZINOLfRIUb2Ry44tOhBundRI1zRMN1m7NDGRUb04axWipVcmhlzwbMIRQ+ImR4/JxggtGDPq
oMQhemMj9Np9e5pLC9xZuVL7gx3jVyRpNs2+PZjEhiJiTH+TvuuZn8cxREhjzblJmt7bJbENQnJS
xzcJHZRIM/MetcrGxhxD1g7Vw5jbLvN13ifZSu1SuJOUlp05gvRgr9pas+cM3GV28tPOQY/4qY97
2kRz/pAUz3b/z3+IDv96t0wnBdUPXaXCXEKgR7/zqmjmryZZWdTiKT2xIgVbaqHEbQjv5g7KaUOK
Kk+WGCuO9oVIlbYOfiZEowAoRV4qfsVJLPB6WlpqxzElCNX5Npn9JC+jfP6dGCUEGn4PRaBDKcHU
VhL3pXN0alb8/xOzWVNCXjaF2c4aorp4gejhNu9WjCztIOSVBRJfKFPJT7w2N5oJk6A1GiIJ+JKT
eyjwPFx3hTUTUijVKo67MoYJiBribJDkUW+/DYLHFYFaALromJgRLbvzveJMdfq8aVENUOunslHe
Y5JvClKvPL6XDtGpGfH2OfkkHc05KA5gpgYcKr+vWoxu0dvU83MvMvqfhb29vnULyQSWhSUB1g8u
BvmGLxjaLYWFMl47JWFVtffp7ETtaB70loROMX0/d4FWI/4mtLYFHEHyuHS2md1peJkStKfA5B2B
pDjUa44Gc3JbK/vri1u6mk6tSX7B+nFU0gnWuHIP5nBf1z+a7LYFayVa2uVaGF/6dKDihzIkTjCm
FiUPMTOqz8kww5r9j+lEnrMdh888ffEGwJy7jxG6zdeXt/TtMIYC3CbG/VH4kw0aIxqNccYCSsfI
qkjtz7k5+h24I6fEmYLO7v5ct7gQMFDew+vMQxMVmb70+YpkrLzKqdG0rmJfG+37OLa2Ot59/2Fl
ePiAQsBD6mJ7kh13mhyKs1YGJUTi55sG8gneGCUczx7tP5n6/8q2nCQZBKXfOUeS6fA3yBD5Ff0x
gayoJrvpuw0uZGLAN7kAjwlAIOro52fbqvPJYJS5fsH+UA/67e4Ho00ws7s03Tv6N4HwX9ZESw9t
S4g4yVMQYKAzSuiUQ4TInXfga3usGgiDdf2tCQk3Y167KMWPP73ChDkHnXXLQgqN8QERo08CF7yU
t1rjuRDM1fykiyxj2DhzoJG1Fqnsg4gdAt2LNr4psPfycEtftqSKe0/xzf6dVupjljgbxahernu6
fLa+rOBkudDJhUG5xpTVpYGiFmiX60b7C0/cknp6GRXH83uOnF1r3JVAvLQsgdMCuyiuSYTI8/2b
u3LqFS2LA6d6Kev2LqFOoAEecn1ZFwyZGFPQHAiHCLV7E4LD0snKdcyPV0qeBDdvhZ/5sQ8l1r8/
gyh4XMtp5EsZloDnMQXsDK4GW+cLSlAiIFbpJYG+5SE0YbfbYxPmPuRary/pa2fOPe/ckOR5g6GP
2URJEmR+4dfhEHD8lwZ2hMGj0MAixX/gQfFv3t7CWy+6vd/4+1EsfPvw1/SPpo9x9qiOrOiv/4Ax
Oh8DDP7PbfQc7B4/Pm6+CyWQ90X6Ajr6dTGPsS8KWksB2lx0i25wFYG69smxBu2beJT/mXMF7yCY
ODDVc/4ZRpRXNehICAb28eDycqMy5+AO7HYc2w10uFY++6UbowQDJi0BtcYI5tcoyUkYqDu9LGmX
QFtn7A4NU0s/m4abWldWUj75spWXJc7viZ2cKE7rMiwLzWDfIICMFlHWQESsG3dGBvVPC806O7HC
6852sTzMRggBd6CIEMqBmjo3O8dmY7gjQwmimgO761FistGEXBkoWLKCMUR8MLADoMMlFn+yOJ0k
Hh9EoWNojhYHTcqcBQAOXF/KxfkEfhtVjy9gNSDq8iQBy1itGuWQBSi67ixF8REKd9dNLKwDSwBv
p4jWyIykEAAYb2fkHOuYQaeaJOqmgWa7mjvf9zmhCgFcDkCECDRS6DSJ1TBNyIGlbuZbBg879Zjl
b9fXIueScLgzI/r5NylqDp58KC0GaHVkgRbXezEoZwKzN0O3MCefycifr5v8amRKkQ1kVEABIYya
wJNJ+9fTGu2CbqSBpdPHZNA3IK8JRq7+1bT4ccz6sCjVnxpYa1nMQmquPegv7kBgylD58+Al6IFf
uGEHari8T8BWPKioM7SD89cDxeg7Mzot0BSrhEpFOf24vuYFl8HBQqtdRy1E+P75No+D2bWpDRo+
nuossq0q26GXRaN4wKG+buqiE4gsVqRhsAaYjAVozrmtJHUtrW80GqADNGsQRi6BeJpfSd7vmuy1
y8cwjY+9o9wkudjqoMhfpnFrF+kGEzh7pbvj5B/H2VvDyrPlgmby64ehkQ5sJpAuF4ismU9Dxkwo
w8wlHqQQq06RRXllY0DXXbOL22yqqB3YNs94QBW7a3dVpVsPIPtQIpXyjuxAvB4nB44LegKTITFC
K2P64xCPYx/yfqrVjaaMyo2r0tJEbyVvlaAahhHYhoIZb51DPfQZTJauFQMuXRoBVFS6NFVQ2ODU
nu85t4iaYYotC1K+Sw0tBIvrbIP4NOhBFqqXeCjVvsejpPwPgRvtdbDFA+GMnrYUI2aWgBKtBm47
xhEyMgvzkkoYO1q04lPi75wdWaxPFAsF/5qmIR0+X5/djJ5VcIzp9egzxDWGySkkiH4IzTQMGUH/
tqURIwcj3vbVKzjaRvdZNAn697q+MSsQCUVjdw910us/ayHWIy9HFUYcKsOWczE765lFhxrY5mpL
QNWnIWxdt3BRwoLPnpkQP+HkzupGBlx3AxP139SEHDVG5f3+ML0Nf8ZfayrOC4HJgiQ1/AcEJlAe
kmKxN6MhkFew5UJkZuqOQ3Pf6qZfNSGe99fXtRCPcOEDvAfMJ8KBXJqNHduOqYcLf47rXUvmMM6s
vVupK9t38XrCn0fOBJwJ3BN3spRX5ETvR0XlKWjCCuMIFdw5rAdSB+rcqzuNxvbKzbxoD5UY3Jqi
ky5f/hmfe9AbszTwkhylnl8x1TcxckPz+9tn4PpAeAWRIxxAWhfNM/CM0Abrmtgdbqy/LQGbqbIm
m7O0HCQyogEI3CNANOfOhzg4J0id0yBPf2tAZ/Ub2/iok5UUYNkKAAegN7RRsJfONqWqlnQUjHWx
um/njxnOF48PtP/4tssB6IzOF9xOxa5JZtK8RXJLPABFkUlvFWoVh4KZFEwjNF1rQl20HoRfg+sI
1QA49+UdmE4WqxyKipGeDOrrWDhe76Oloz2Ok1pCokxhpe6riq7+acrB2ZTgB/qR03g+ggpZdR44
lG9AVTjjpbw1oTDHfEdtyAcKNuPLnMT5X8dprJ3jlk0cTL3r/DLTSnv//n6Bs1U0KQXuTGZMZB3u
qUElNOjMKSRJ7JtetfOItxJDl77+qRnpBgGSIwPiH2bypNpM4y5uVRCgZuFMXq+vZ9EQaHkB7Qby
TJMb6Z7J9Ho2ke93haMCkARU/0/NzdgTijbGX2DckRhct7gQ5NAdRC0F8UdwdkjHp1ahrOjWIHhx
7GyveGNozumGtHR73cxFCi3ke3H9IHJjeRcgeoPrxGzbBDT7JtqdTechr9UPk9d5vgXZ4BqE0l33
+V9sOkDxYnIA+Ejpq7WEkyl2YNOjU0R7uC0wLY+8wqOxeIBK63VrCxcTMEfiLSKQCJCCP49DKZzd
rgww9mDq40ZFklj0DgjyP2kL1jyn31y3tvTZUFlBdo76PSaIpLUx4g6FbhVgDZjdg4oeLyYnIr1Z
6VMvuCMU4AFeB95YvK6kNaE1lCmeUoJuobK3ooiQFuhIFkmDCvrKbbGwffB3PHvB3oQYKyeHwMYZ
CChjCoKwrI9KtVduEUT+jGUDjvNMLUFTOrCV+sjC8kzIgqMsZoFrEDnb+SdTiKsw8NmmARBVR0y0
BIWqgC6s2JGhWKlZrJmS0hZ3NqAhlKHwm1WvtQsmdRQS7eotWZttW/CLsyVJOTZV1dYyStipLAiG
Nk3ktHTXzeb3owaepfgXBW0M7so5i0pVbnINkz/F4Iadxu9IhQ42XROKXshdMfYDYNIXtSoWdv6B
jJ5Xado1IL5Ifw42xwP/+dvHCC0bIewIHCrmfCUHr0mdJeBIzNC3HnBSi01lgL+VfLseL14+iH0o
g0BH6kJRXLUaN1HsGPWWvDrO1PJpox668sNqMp/S6fsf5+zUCl88ScepqaTIn3FqDe695Lw2cgDU
QSjI7YmvAEAWPhBMITxgsgsPHxmNQfuKIn7AFMh29wAr30/aGkXimglpNRgJ7eOawAQH5vBpjjm6
8FMcP113hIXzebYQydOSyXa12YMVd4AeOWKPiQ7Gk6GsvZUWwhzsuDrqG0IPUW45DdxR53JCg5cy
87nvHVAZkN2sJxGbsltDcdfqOEv37ok9GaEzuUaSx0RM9NfN6Dc8wfxIHwN0qbNfhLibmMbbBPSW
13dz0So440ThGQ8b+c055LHVxBR0bnOVH9AXqvN/dKg31OZDYWgga1gxt/QAFao0/29P+NCJx+tD
6TQKgz1IewUTn3ylAabWVIH5fAaVYoE6sTVF3iqBgYja0ov/zK4UPkytjlU1gV2NzFsj2ZjscTJe
BnPbYrVTta2aKZgBAuyavb1Wblj0pJM1S+fCBjNTFxewja4SPMe2fHVUHqYcdJ5Q2put4vuF6bO1
SifEhExDkVRirfox1iAQ0SQbG7wQ1z1n8RyerEp41smXnOs07rjwnMnzgKhufw9N58NjU7+ma9wz
lw0xJKUuKqxQGUD9Aoz558byNo/7xkQpt7WAtEo67tfM+VuKWh8lL+mu6nxzOpac+oa6V61tkr4T
2w76+K2vVuLPBY4V5Al4LaPDgGIrZiHkYoPqVl2aE3CbDNwznspZU0X3xLoB7QAPag+68Z0QM82I
jlukLJKo6wjoWrsUgt0GdVc+tuxcgrcG+ZDgaTORiMvvUDL3pKKmkwWT1gOpDIUnZUYLiVbHUWk/
8DZdubIuTvD/DLoQyTK/ZmylVGxyEmeMXYQ/HUy8vtmo4WB0R7CGho64uZgXwP0wzzBsubkmAHJR
mPwyjkKICYoMC4MvkvFxzhqlm5UMAu9eyAd1p6jexsE4E9xmo3TGj5kOAQVSRdNf+jpeSQ3lC+7L
OtrmohSDPER+OJQYip0L4mWBFf8ZEuhYro7ayIdKWMCoFBRNAWAyL0g88z4emdET1MxIZCZ7pt2M
ZdSVb9eP7uI3PDUjouXJ2fXsTlEVjm1UX2s9in8Yf9RfU6jbt2bsT9vrxuQ8V16ScW5rLBOttWLY
6p09R+2asntvTTvrq9F/Gt7/ZwTvHlzWqpjfPTfS8JnOYLYHY6E1brIc5ek49kCl2WrTtvUyYNvx
QArzKovDMW3HO4B18NbTBuvQFN1j34Jg6vqqL6IEfhEwMUi4xbyUYFQ7/0VzOuB1KTSiJ5ZFyJv9
2dF80vU3DhPAe75zvPoO2dp2ssht4sSPCVvJ+JYiA2KDkPgAOc4FAt2gZDDTOkU6pn/mjuMLchQV
I1PesK3WCejFybv4AqgfqmiFoaguMwQZ4NhsUgthodYIhhiL5ugRw4kSVrFfPbXTTdWq9208O3do
LN2mruKE6ZytHNCv73zxKzDfIOq0iA4y7IRYbjL2BIWEsbbBBOj2hYHUwi7MFwXcTGGbdSDq9sas
TG446rckomkmgCKlNu8dJ+UvoyA6gqSUY767fWyEmWLMYLAyi+ygsqlM0CDAX/Kb1gYft0ch7EXq
hAcNSm4RmJGKH7rdWpHZVtqL2oKog5UN5jlSRX+1CGG7vJ2KEAjl+ZhQs3hVOgL1v7hw84cu5tBj
vu6El0cPqlGY8sBOoAABJM65D6rUUfsJ856gkZ5DZSD+OP4m8xpZ9ZoVKaUjXgkofg4r1LhJ0ucO
4zfZ2kPpMi5iJbjnUHkHARUKHOcrqQGHIbMHG8zyyxnE3G7sd0AwJWvzsZeH5tyQlNVkHoBLGkqt
wQg6SVP5G7NbzwBm2WdrdSFRrjt3VXC6QFkAjQRg1wFhP1+SQrrcmx2ELDpEVnnf07B1nvvqDkcl
w9hVsVJBkRN9ESFBuCgq1pB5sQ1pB7NRh/5LL55NOsbjdeehtP62fR1mGvc719iM1cd151u8q8GH
a2Dix7bx5JQspr1tDp2DB02HhN59xPh92f0snRe00TrvkeqhifsGaiTXzV56I9YJT3GABwPyTOau
hVDyZDk5nm1D0u5GDSMVTXZvc3NlO5dXh4QddEw6BqplhoO0bTs+mFhdRQY/K/40k++ByNZDsyFA
f1B3Dn0BSL+2ub68S6/B8jxDUGcCDHzxKnXN1oHmG7Juu/0xd89jfYjTYwtRAOWHytGD2l43t3SN
QYIIjX5McYKpWi4fdVVXF3oMkmqz/VH04Whg8i8kNGox7Ja+GXjHwap959YrhpdSrVO70jlMweOi
DK54MzXtljrjbpi+jSnFiRC0j9hMwRwnF2Z5O7R6XuILxumubvZs2E3QT7HsoLLXZt+WnPLUlJRv
ZVWMpphg63NjMMSjT+haua9iyP/61xIn6jyknK9ICilxOrEZdQOU7jVQpIwPY/YmSIfI9AEWjJVz
thRP8BQTTDtLpHhWl2joNQkGZwOpzJMH8LtnPXLy3Kk8sNeAARdgCxG+bEQS0EoaggxLCiYaU3rG
DZHgJf7cahhrfdZnfLlIYY8NecVYqGLedvE7qEAKF9iyz6a+wyC+r6Vbt79RzQ8OzbGifs7nXWmH
tCyevr/1p79P8lebNYArxEg8qHYQ0hDThjuPRvOnpSspzkUv8GsnwIgG5LUo+MsAdoO7jZZY2AmO
GwqwxHx6gKoaS4DOzx6ZPYUJCntZi8mUCpE9/10bNxUJcvbXMg7Z+Fq6o2+PgWo/jnFwfQ8Ws3BE
+v//aZKbdzoUUkaxCay4mdQCmx/1GTBCoeG9pMXGTsM+21VKmMdFWK7JKi+dMTEbATQj8m00mM/v
U8bShLg9ujpzogZVbPrEBCRqxeuXwu+pEZGnnDycsqb2yjiDkUH71bZoiG2dYmMkL4O1K8g9ms7X
d/Qy7YHXn6xJ8nrGJiumE8zZGKFzbd807kbAi7w1hoelwCF4syzR1XGAjDlfVjcpaHOKipGR9YGa
7vn8lODZYmrveR5eX9JC3MB1CSICgBlxncj1CoeYaUFNmKLpsx1DasThflzdx5qfGSDMWdnAhe91
Zk36XkOqx7kCGEqACfKZQTjeS3yamL6tQ+PktxFvhvY/JCBnJqVvlmJOsbR6mNS5EaltFw7VLWba
r+/iwgc7MyKFm3kA2Axcybi7BtT38gPyYGyr7/KwX2u9LfDKoxmM8wQMHupvKIefO0dRpmZuTmIP
82c67gd615ZG0FahFUdm+UIBJEr6j6b8oPaRzDuw/oSDaaMQt3E7DL3s23jDSR5qXcQHPRjzzk/6
DTKKDFig5H5YY55Y3JqTnyttDeJjV+oUf59j6tCDMK7Gtw77M4CIyllLcRed+cSWcL+TcMDdofNm
kaUQ9qeywkb5SY2NgQpgluzVKeJ0UxtHT4v06qG1D8WEIWn9ybPe8iLZ1mtX0FL4PflQ4J46/zWN
iqqkquLXeNjmLDDjW6sH+EH1m35vg+yZDG8dH7eW9VAW4QDe4Os+uRCsYB7DGDYem0gapc1QUBNo
RpGaEvYwei865CL16jAmKxfgQpw/NfOFFz3Zc2UmiteIunPZvFE+hEB8lWyNrWkpbpxWb6S4UQMw
04DSR0AE9v30j92/QJR1cg4s/lO5G6pur2/d0mvCAW+VgMlBUduQxeZ6b07GQbPwVuJAlCR+Tn84
VZSTw2jO/uj9BMG73iLFWflkC+JFONMg8kPBEXz8UHo+dxmnUCZOKrCAFH7z2r0XkfHHCJOPKhhq
n+7BvBJ/QLH1Z3vr3qxRlC98R0HVi+eoeD/pX3nOyXfMeMuIwx1cBPPOdcOi3fZjdH1bF74ihoIE
PgdjjB5IiM9XVxcQp2ZUaAUzjDq4G1vdJoYPolloQIaIRatArYUjcGrwq+56siZbL7lWjwRugwnk
PMWoH93P3TFdG0Ve2ruThX2504mdXo1j1yw8vCeUGDrcKCahY7h2BtaMSNmcU4OPukTkDpIBuT0J
DO/nwFcoXxeCNXSzQEMNRBjItWXkYWYrQFJm8D9Mqx2bqgsMlt60A42qIkaLMF2ZQViI12fmpLuB
KnhCKCp8Ltc/MkZ9qms+aCOYe3Cxl2vDdmvWJPfjVgctkRLWdDvk6Xvao6LEd2MWWvpjtgahWrim
UblC2cNA+MWhlkufjpV7rG2BXLipj+m23+Qv1XY68H0TuXsvUH7QwLyPj6Wf3im/wcsX1dv0GCLg
+E0Ur+R4l55z/lOkbVZVYpedo6SB0zA8Ng6tCbjiGpnL5VmDER3lLCBbRKVHylmtuUAnaMR6dSih
mF3IoH1ROE/O2njyZRCBHYEjxVyWjRlNKf1J57hSawo7mvaZORHKWDP7qZep39uPBVgmEmvlgjPE
wTp/xp9blLYP7+pUIwQWjfvfNDDemug53dNtF71AW3V+o09/iyaiQROAJKvGIFxIj7WfH6pnDEhE
RoTS3natwXJ5Ts9/kuTKuTpU2lSIzSYRL3e9d2jaX54Vlmt0/gutqVNLF/IK4LYEoZdw4xl07yjy
EkI3TkvQKzfSdEO9wkLmxKsPM7Hjp0Rzk63deWtCHRf9ZtyFJx8dwPLzm0OdtHgAnwdmuwKwQQ9R
EnhR+ydX/YcprDGJSHFsbpTdmsbd4jZjLBfEBejn2nLxknCPGwX4MoKW3TYlRnf0R6BxRytkazrp
i159YklKcAorVXkp6twZeMcgJ6QwG6iE0a/MXTL87M1Hs/0mQvFrS08sSufINYkJyBEsGs62GqIZ
IprjeE/qVSnky04Uvt2/XQ8ZJ2uOSTlOoh8BnjgM4Fha4/d97KMWwLtPYj6BT3f07rR0Jegtf7t/
my1S9k1iNYWsglifFqa553Plwfai0ovUYaX2vBhe/12g3ATXYg7l4wqWFDOy8tthftCmt+uZ0/Ix
PLEhXf6aotROlyRZ0Fi9r1VRgWJ2OzeRR6hv9T/6FNqz+15duZ8XVmZrcHtIIQMKDCj6+bFLEyPu
3QwQ5zI9OtpDbr0V3884UD08MSEFVwogVDpMqFFl5UOrP/D+B+Rq5uleX6M7WShZnluSYubIXE1F
ixAP0bfsHfRxJQaW+9c4GDbx0bjzAWI1/eT9gJznvjkAzPj5qf7OV+oEX5NM0l2CYikagLgnIQsq
N8YnMJq6I/AquL18AyCZLTDI7wwkU6/VNr8pMdd1GD/HZqOvvCwWTsOZXSm+sA5FSkxOi6zqIVef
Uxa4bmAioKfT7vuuemZKchqzRyuotrHPbv7ZKm/2PwlkoCHv23S3GnvV0tsY8JvrNhdyjzOTkhPl
immWborVoZw0aG+zuuXesVzr9Yi/cu3bSQ4EdetmnlwszNM+pv7dUELiPbHkKac7oq/ElMUVgQUA
HFoYOIbSzfnJU7uhSYYBlUYThYIeXTlQXsT50ehWvtbiCT+xY57byQawxWUt7MTzvW6FpH7p13IV
8SfkbYPDI4KgaCnGZs5NlK2bVDoBVozoIDZVP421SvOyARAlYWAa8Hf5WYnR8rx2ZgjRxpoRQVzy
GQLAK++iRROQUhCdKQC75GHpDPLPAxYtotRHVT/Z8X/xYP3EgBTfk1bTxxn4OcjzPKpopuvZvZM/
JWvp3NLnPjUjuRVPWY+bSoimN/u5fHUYINsrHrUUaU5NSB6VxE2cjBlW4mJUk/4Cw5iroAAHafic
rUTTxa8CMLDQpwMwWJ6UdzNz0BoV/TWLgpkUdMjFGlnQmgVpMRmSlaoSXeUWVwLqQLW1koUtfpCT
JYj/f1I54G2N4ppATyvJD2qCS2yECNTKF1m0Ad4/jMUJIJAMfYrJXLJsRAu+Gu8VJXSro1F8Xg/A
C+kr1ID+NSFdLzmPm8ysBfvWdAfynM4LwdvU17dM2XU1C0swwFw3uBSLMX4C2lDI4mL6U9o3oBtA
TGmg6phMG2Y3oQ6OZrBeK/YR8ZmtgmsXnfrEnLS+1vISZxClXJcfB21HnVcQxU98V68hKpe/1b/r
koLl0LusB00o6gDjbzvdMvrbMldcbnEtaGJhzhosCZeQBQbZINVBQd6oX4b6B032Zgwo3nOarjyc
VwzJCHrWDR3EBxH41WnXFy/IWiFx2wOXZa9MQC1u2r8rksfVYkzZtOAkQF0x+alggpxz0K+vTVMs
3ciY2bG+xCIRqSWPU2s9T2kvXBxiSF7sczdUu1fybXE7DNufmpE8TWvTVEtimNHVR0V5Y2t0Wksv
CaHLhk8Mblrw/kpXQJXaaUkEUICB/IUpyY2bZqFB9Z2WDDfqcDeWJbAkesn80mtWwNELLRFUCSCx
gjqzAMFZknun4Idy3HZGKLrTbootSr4hBsfQuN0ao08iIMnGFZMXfBV4556ZFJHkJMIiUnQsbWBS
35Z7+vRS7mNo6f70AhbWn6gebJM77VH7bQRKyBVf+bgep5a8xkDaA3U4wE7xgDu33hqFZ8wlDtvo
3ldZ7lvpblCA+dpfN7N0AoDDEAkKKrNgRT03k7S9MYPJHfuqbXXyTz/dQx9xJeQuNEWwk/8akcV/
eAE+9AI6xwFI6wGhCXX3lmA22dlCRlRDP7d8Sr1ts0ZbsHQFn1qVSj/xZKBpK6w25Q1tK4zC/Ly+
d4ufCFwt+EYm6DXk+gTX+7meaxyIdgQrSAC2mGZrTERnAXMyuw2sTvXWqCWW7ktw2qliKt61bTlz
GQ1MKTg2bJLWhDaU6Q5p7ze1wgKHtu7WGnQ9rJuago6coLY3Fdr2+qIXHebfRZtSdQQN5CZzxaJZ
9V44e+b+6rrNdRPLkebEhvTl2NATkLHDhmbvBb/dwC2ATx7y9mFGibghIQj/1TWdy6VLR7BuA+aN
SWK0yM9PQg6BI6PDfEpgIpXKjYjh0BEw7iv5q16uJFaLniM6hKjwo8ovz/CphdH1ngd9ZMppOKdl
FCsYWQahDPJEy1k5fotf7MSY+DEncWyuSqiYsR63af0wmWE7/MjWpsEW986DRARmKiCMJ2uBK3Hi
5GU+4INBQ4Rliu+473hYA4NXoYNurSxo8Qz8a00WAGc2a4GBwYImaj4n7q+Zv8Xe/Ah2phu1dJEr
YErA/DbIEMNKGFrFuAyqPS4oHM53sTIEZ0hdQtIc8n5V94t9cWHTfdnFBz3NVsLyRZYqWZPuHsgi
p3YHyHnQs72i/Uj5wRqSxxld8qpKfcNdg4defEDJnnQNlMXcp5TDXt6Mm8IxHmq7QXDJI9qmd2Ol
5yuf8OIAnNtzpSjiArDpOBRCE73WBmR84c0ncz5G5WklklyUkCU7UiRpXULTuoSd1tN/N1ma+Dwt
lRs0BY56UaAgOo42ZPdG6L5CsDdq9f5TaessvP4z1larn/tOQ91J08RqubLR3bB29KBDtjmuSjcu
fkbwvsA/Ma6Cxse5IXDcFbo34TMm9W3BNmP2f6Rd15LdtrL9IlQxg3xl2HH25KgXlqSRmDMYv/4u
js/VcLB5NkrHZasse8pqNtBoNDqsdQf2etuoX0LRY33VQBeSuPdtD2jOfAJSAFpUnpmEddzkrY14
BXC4ph30oh6D1RVEy7sCZGmUmHmcJ430KcPkM/axgiRMa2TIbrFJORmpCFJRJGr++cJdxnVSSqUK
USWVH0ylf4v1EXwlxr7WRW/RM888W+dCK86nNDHJc4VhEbXAugNYSGUP7Q/NbATJ+PP4i5PDeZNY
CxC4h2Xj5IGnTm6OQRklLN0ctlGlj8x0Mtys8NaipJFoKTmvktBwaIsaS1mpAPpUrMJO69ZO+sLt
c/RNXz5k5xnyDy1RcMNIH573/DhnlRXlTHTTgEB8+JWWsiMpwY05BHuWRa9+niE31rS/Y0AaYzjk
KjQlO4wbN658NzPSF80QPcjOrqmv38MD5XSE5iVomuZVB6w8mqlNVM/T0AB29IYYLhDGy6b/HzwN
mnBmiCHQ1KJ94KvxkiLV1SGvIVMqQLebU08rRncqaxdXiuDxfB6mQcGlMM6s0o4UJigDGyerjip6
sw1QJl31mVvQp8gAgvpLCFYkwSavLepSJmdSWTUxSiTI1ORDHt1kDAtZuix+SFTbaF2tOAXSLom9
BtQb7DSaO7k/hOyeRl5tHKPgrwezvi4BHw0TAlprNcXnNHrwrU+ad0NJtmgc+tss8ocYBKUqyFqR
rZ4dycInYea9UKMCYmLabgcjfwNN1d3llV27OlCq/iOCc3tWoBp+q8wLGzd2ox0bXP4TuZWTZ1/6
/u9EcUZqWGxOu+Bg1DN2dXYHHIFNSUGkmTuNKP++5mKXanE2yprQz1ITasEROdLgBkSxR9EM0bqQ
eYhnRnM6G1ZMBsuMGoJTlzSajSADpKT+sVRzwRat3bkYm/sjhtOljtLCr6YGEKj5aagfDdK8Nvl1
kTL0ww12CJAzkUudw6MvFZgPu/uUyJ22SdVyKWaQ2OYg6gLM1y8op16PpX2ICIqtTtv9Pd0SnIqC
jMcH5RwIl76aOkMcytoBaykF7CpuwRdIey9l15b8yFRBQnOFyvOrMC6KKdMgD/QI+kWl6g2Ydwwz
4lRl7fjlpkMnu9yhdf65sO6qeoecHQYVU1FtcPVyXirMne0gn1LQEkNhjBZb/rdBu0exPmMgXsUN
BvrgvrZN7aahb5cPoVAud+BBQ43MdAO59YQKC16H3R3mTCplU4L/jKTA9jZKu9NcGZHBZdGrx2Wx
xdz5z7OOxPkIyWXrpVJ3mIxh24leNPPWnZkuqMPnXCVmm/jpGtKDG5UEbeMok+Q2TMeribWvlxU5
z0rO52MhhAvse6tm1BoY+PIsNMAgxHmxrG1NrjLtGhwzTvViKduGXZvFT2YJFnHVGSxEc+eEVIlG
Ogui1ZQ5rS6hQ/WRhGppA9/UsHYloX/97J6VBQkFsv8YH8CE/teTqZd5LAUTJJLycexOzLJptPHL
3k7VygYorll4guWdX4Fne/gpkb9dO1NJmzGHxI5umeIZxe2YTLbfFW4eMlvFa6MpbSkV1Z1X7ROt
2/N0JpCWeMCguDYToA/otVOQq2a4S/xTHuwvq7ZqnZ8i+ApH0OZV0bYQAUhnG+Ntbp+KKpACLfja
Rib7PUlnLdAhZteYRA7GYxj+uqzHegyIgVLQkwAL1DybTA/kNCImpKRJ+Ibfb+Xa3NW09GJ/Akuj
uu2NuxwVWAS+IjDN1ROwEM0576nOsinqELan8nM5hLaVdnYftfvWf1P7b0017S7rOtv3mTUu5M0L
vgjCKpTy476bF9QC8tA0bMHN6ZUFBpCs7iaojK3UVnaUilijRGpyfjobukGVZrGKRZ6J/6NLq9Bm
6gjctG9yl3m9Uorei6umgywoohkMfAPC+KumbYiWdDZhZSNl3CjK8CRP5SmSy61pTtex/BTJ424I
8Bl0jErE2Ri9ssiLBMhws/G3hdFvLq/86mmZ6QJllJ+A9Mh5Hm2IxhaQFDW4W4ZtqrT3Q6gKDuRq
+PtHBHDjvqrclXiQTiFEoLeq16/xeImTralt1EEQys/bdW5F/68LnjJfBZFWp5k1UIQYoF2NfPAH
gVe9TDDNGibe5WVb38ZPUdztpJhpEUnzNnZshx5ns39hsuhS+C8O4FMIZyu5wSZpZNCHotG/k8H2
ip6jJD1EPgOirscomDbw/G1EY8tCwdzxB754W4YyBHcSAwNfYE+qV2q7Dh1qIEUejZ1aXVdUEIKL
lnT++cIHmF2RmDGB0FxxKaZ4/GBLm04Qdq8KAXoQoCTwy+Jfe2qeZoM571uemLshKrfaaHgASRBE
EKsmvxDDOZZKMUYzBqq9A8guuy1/1AWmhAoTY6Mb3x8EwlbNfiGMi/lki9GiHiEM2Cv2mF6XnQYe
gO9NIUIYEwma3elih4xArvFGgqAov437rQylqIlKgaA6LNojziXpJS6AJIYhSBT5jyB7CKVxg56F
h//hCKN/HBktcLipfPtYVRZh1kxwS2i4tnt1RB77YcCsy7+TwjmKPCnrAKWP2hmYvpOt8HGsom2c
W4LWxNWbbKEM5yraiKZBa1rwsXj3T+FW83NPj3YMz8kKwxii1+v6Fn2uHecgzBqwSW0BcUFxjbHa
UunsOBLRC4l04hwCkjWhZQxYugwYYG6tWGEMtt7se5Sak8ekBMmUClC3nppO7ePlXVs9vx8jmugG
RvMip1+NBhlmWOgjyfQjouNBrl2VuWroSPL/kspErRnToP+I4rRsUkD55SVEyUCIU4PRibX7Icsj
W2qDH12d7tVg8voSdOmXVVzdwoVczkVpUjJ0cUIQ+8A62sQbjOApGEQ4yKt7uJDC+SbwF/W+Omtn
ojqa3pegYJEBPwHiwrK2vCDcXFZq1UMtxHEeamq71pIzKJUGXodEcFdu1eabZvx1Z+j8XlvI4VyU
nM49YRLUUipmD3PUWEVIPicPbSEax1tPJvyRBbaRr143N0nmRyZkWehG7PdhYasJqGJbZwJYVZo8
TNbvQXosNLa7vJYfcCFn4dRCMBdOofEinaH84O4btFXFvxsfVCrmINkMrgyV6C2gQroOkD6d6fYI
VsvO3ygYt1LU0FY6eg+ayNsxk0SVncsmJUu8R2VUa8AlXDssfmLdUTfvWBEe4vTZML4ltQj1Yd7J
80UA7xv4gwCpyAN5q/JYlnUKJ1RjsAm8xl0x2JEKxHB5P+TfMUJjg//s8sKvGjFw3tEuibffGfrD
AFBMzObDueKBbtPQwxRZo/6qDEG0vJ5hWcjhPABpxzhufKhGq32Z7zNMy5Gfab3LurtR3srKfijf
6/apSu9GzXcv6/hfrBo8uiicIunBD8JrLQlZ38O4aubp9XFqPYZmBrW4LouDxdyY2m0F0ItBdKnM
nvt8P//I5Sfj82Cqxi6B0pOs2Cl6Uv1B9MRbTa3gmfMf1fihbZAfsjSVIcLMI5dAi5LuDESyQD5J
ADkwthtj3KTAgL28pCLNuHNB87yU0g5moxOKrWufpzrdXhaxfmd8asZFGboRtQ1IMeCKilMNGqmo
eKRCdLn1E/cphLt7KTjYyAgWe+DClkCX2zcIM2sFLAvYMGO4Z8lhIgJXJ1o67g5OeynLWwUicx8N
UDQ9+EX+7fLSrR7qhVFwh81QfTRlmAhqqzq18/qU+8W2NU5RGwnMYF3QZzzB7VEM6HdfU+EeNdrf
ylkcOAoad7ohtwtT1KW36ooXHoS73TWzUpgxm5wK1EYjArLuc4MKNBCx2wCNuCJa4lXVFuLmz1m+
P0BgCv56iAuyX1V0rZVOZd7kunt5p1aNYSGFu9tB3WCkpQopXTLtdb19l9u/HiSaw4c/IlB2/KpI
KsVWmUcQEVW1GyI6Ieo8CplWm8uqrJ5XQDUo6O7VgETM2bVpdQqLswCJ+qE4EU09GZn0bNT0/rKY
dWe+kMMZNwvLpPVV+AW1f0EpCxM/cbRRZRuYtp5Uu6TdGT4AqUVAU+s32EIuZ3/KSJqmneZLBC1V
dVcd/Em18Xh0/Xyw8wTka9b3Jg9/ljGbsbDtvG2uKB1FHM+rdrn4DM4uVcxyqD2bI5K0PZRaeWzQ
1JVhUFghIpC8WaOz62shijPOzNLLHq+vGow67zoMB7hhk1Zumv5Fp6bAKwrUUjkrTZrEz9X5TRnU
mwA8qJBljY6kCTzjqhOZDwS6a835Lf71MGjaYMS0h5FW41ZrfqFTpywyN5JcnT3VUiM43au3y0Ia
t1dWSxNGB+yV1H9T6iejOyrWcw/21Zwe83IzMlHHrUggt2NJ4xMNHONQD3AIgeHk5CTXil0X15nq
6aD2FaWDVv3Xp4Z8C6cehuDXUUIcelOzR2Qappg9Cg68QCkeFtJv0O6TD1BKSqU7KwL2SZMWnV1k
SufK6XCNYZ8biTU/a7WfHKpNT40/7YnpI38Y3UQ1qBLrOo29IlV9J+9A49ePRWbHlk8EsfQ5NidW
AmO9GKwBjxGG0jgXCHZdJmWgYEfbMcr6TbCVUNPTQbm3U2IJ3TXJIezYVpvZ/uCLSdzvB2aJkkDK
HHvxxxYQtgDdAzaDjiGLrzYelJlF2nlPRgfd5NTWHPqKf6BRjF7rGBr33qQfzJHuyVW+ZU8a2N/u
yNVfg4zPS7H4iNlwFtcnw0CrUhIsRQWeVSApbQrNAQauIP5Yv3P+HGdrXoqFFN+SND2sYBqxNB0I
6kZpqV0H4Oj9l3K4JaWmBNxuioOMLO5O9Quvohgh0URJ+HXvROfyBaqzBj/HmhpagbY2qEONpw6Y
p03mtqxDdcaThzvJ+Pt5jvnkWiDMA9IPqjF8fSjo6eAnGiwFBJ8pKE+L9ipDDXgIH4fw1Oc7Cz3K
BBMXuS44KatuYyGYsw5QQ2JKCw0bQPCqtmTot71oymn1PllI4I9imOkIpbCUg4kQeNqUhu8mdFdo
IhNcvSQttP8Dehg8FHyfC41jayh6mEYe3uuVF6HhQkJUqoE1TXT1r1r7QhS3av6gdFKez6KqO03u
baOR7CyIN5f9rUgKt3JZEIIMdc7VkejKQmMACEnTPBMcqFWfjubmD4Yb46wPOOzRK6Y22B5ZRrEi
uhrBuiUFttrcWKkXY2KjUgU3/zmCzIdzBkDRDLkNYmbubizTLskSCpEM5Oon/X68NR6ba+XW30iu
9FrbI4K6ffAbQd3l9Vw71Kh4/r9cPrJR6gToQR9vpGlvUk9H42x8qwTHVnbHWFDWOsei/aokX2eI
cnDWIhDGXbkF8LVHAxu8js5kG7dgw9yWR2uyXyQ7fao2gZsAqch3iKA4sHYeluryLpkxNTI0mM80
bNr4OI7ILT8CBtMQ8VeuFg6XkjinrGdWrvQBJCnxES65HVtXlY66js4SdVcbmyoznEqU9JVF28kd
QhMkBEpHsMKNXZwmhPkPEmYWwdIBFpwX9uTfH5lqYyDI/e57gai6rYqkc4cTjPaR1MXw2JYdbvxH
4zZ+aVzqRR6qcNsAG3oXu6YLbJO9fl+55Buzjf22eS1h3ZiO3yFsslzTifc79a3eYL70GIneSWuu
nUoaIObBbofMABdhp8Y4JXEW4w4brv1ocEbhtbXmoJZRFrfvdZ6xVBpxeeQzNRV63LKtLxxUWH3u
LaVw+1yneqRN8xWVwaEDopmmJ1C2auG72qKXIiUboIhW0hOQRgCYqo+Sd9lriJSc77dFZAMyUwON
ixAvF3c9pgINtA9muajIuvqYXmrJ7ZbGMqJmCewJ6Yfa3DTN1dQ/G8RwovS1iZ+kYqdX+2q6v6zc
2uW8lDpb+UI5Ug7o986gnFaRQzLRY5/+JnL60oyi6VvRMnJOv+6kIs9N6EfHW11+GrsH5v++rIxA
BP8Eitu0zSnImh0lmRwlUhxfnTZTKgJcF20V/wyaTCvUQeWBRdNA5nTwEWi05r5Wbjrd6+X3WD4W
sisZ2f7fqcf5c0B5dLIUQmygv9ZIYXfyna68XJax7tX+vJv4OFQ346bMSuxS1KOZtKuQ2iGvptkf
a135EZsPjRntLktc91KfErnTPVpJnWo+JNbVyZcQ4mZGLYpxVmXIoBLBgC9Ygnmtcoxjg89oNow2
vC4sYFzZlla0Py9rsrp2MpipMPQNAA5eioRuJ1BszFIqwx3BwSqdfOBgKER1K+MmQOL838njVi4L
pjGJe/h3MCvX2o2fbJLxKjbfMv9uAM3oZWGrZ2uh3PzzhaOgEtiAJAPCxm5CYzzwbxs7TATd46ve
aCGEc7VJ0PUo70OI31cghqKOFFnINZg3aGoRmJ1oszh3awR5rCQSRBVov7fQnuOx6cc4PKjKkTDB
WM/q2n2+wPliImUNuDJ9BCo0cPWxP8imG1WFQKH1gHMhhTOHXMMrHy2jjWOewpt6N+1Qb99npzJH
BcpGDaWwI1fd5w45ZRsQEKQn01ME+/cBhXUh4cFPYbNWI1qd4Ah0P28AaBY8o3/x/fVR0R3TrVwg
bm+pMznji+kB2u0w6Q7biCBVVofWFvkOiTMi5IGHDLhHmLAY7dzNeke/H47NttvFP6qf4Z3qJaWH
wr2IyXI9HF2sP2dRaa6MRlNBblzYJrGRazmynfLuv7eqjWq4BBy56gf6Om5KNM5TLxPVH1cPz0L+
bPGLE+prWpJYEeTrDycrQwjsX/Wxh72XNqNt3rdH/1659ic7+HHZM4jkchd7bDSlDnBH6N3boCiX
tdNEvEZUthZI+XiCLLSjCeYRBhXaRfWP2D8CDjwBTMMkIoabP/aCAX9c/Qsxit74amzNixhkThrS
XyreEJYc2pL6G+QZeNZIyFGL2oNXndHn1n1kMxdStRzUNN0IqW35TnzNTZMdiNpA4v1oIEcaNZvL
O8b7I3lmDDUtIEni7/PkaKfIjLYz4MQQNb8yMzqAnTqwUzMQ+D1+z3g5888XaqlmRdvWAlwIUWS3
nxSHMAXM6N8iEgmuQv6C/5AEwilculQxztNnVaVo5QD0B9SQLbQTgMEwswqBkLVlA6YdQK5UDX3c
fH4JzJRDJuGKBx4Usc2gvNJT/6pl5vPl3VlbNUy8zd3/MyQsDzdIy46EcgsshiQ28kdDGtN97Qft
VYiBgWc9SwQR31k0O68doB8QgcnIlZ9xtoZdlJV1NAL4myRux/boVyi6N+CO++OhJcj/0FPau42/
uawmf9I+xIIADTg52LMz7Oiiz42uDSS8z5HdMlmpbZNmlJCx05tbkx3C9HmedLZp8f2y3LP+JnDU
ojAAdBlMvqP4xA/0VtY0skhtdTtorNK2MP16RcLhlTSq4iUzYEjWmi8k7qYX1pcjBmFHzWmS6D5Q
1W+9HDyrZp1cEzyut0mHhEMQUCJw5efWjO/DymjoedBMUEh9PTcpkRqCOSUNqbdHVr70Io5T3t1g
Bb78+dxNkWcNxhFCGRwj8jYhz1R5HNK7NNvqAFIIRKS456fmqzDuetDiXJtKCcqA50QKQN8AZhkM
Soi6mubHz9JxzzrJ8GaYFkXojaTH1zVTGtYBvE/RbGBQ2Rp91pNvqvpEUBCu9KtEear6Y9NtJP+k
oItOYFEr+wUjnqm+LMyJa3w+M6ddkVYq021FfpNBperj0HQe1X5THQ17Xt0gBtF7z+qf/KTZ+NbJ
VAW90x+gUpz6+ASVAkhlRqrgTYYYhWEOHYyajqUng7rQr9CbCHR5L1QipyQ3bZjYXYxjbDhDJTuA
nB8UD+1XZAIjza2ClFS4q8BMP/p2ovRostt29DEfHnq0wEpogAVJbaWHm95Eesv37SJ+AF7/iH5V
dOraeQNsGqQxyYmV3zLtV1M/WOaNZm3jUdoGgUN7ukmzh5Ye8lx9EKw+33f1wTm9UJ2z5iiiKMSn
UL0KEnRVpPYQ4WxjBky7GZCHbEskd+/19m8ZDHixnF3Hw0BI2kMs+MzQ8jLMzD4PpjEbW3DlM1F/
z7m7nB3lnw3mc9cTAGjNJoC4At2BbM7lpqAsG2zWOQrCE2N8l0wRNMDK0f0ik+sEjUrWGSTvdFsf
DCcoJzQ2ZGjFFrFCnZVJ/1lKoESCmh0Abab69ez64+gbSQs54wScKMSuoMrL01+WfpDbO0rB4Gi5
U+KWI0g2EqSvN4r6jsIvpooMsOn2NkEluVRP/bBtJCQhSeldNrGzZw3/gdzTys8CTS9kLL6OwRtm
HmKQnuZaBnE483Q3tb/SUbbrVEGa/3aKvhXlMUGhhkm5mw8WRiVyvADuWvSPStUN0tZ2DarfxhDd
bKv7NWMq/Yd9nfOBHe2kcWywjsGkuIQ6VjIjSlaho3SxE1uBq9F7E90xIYbLqpe2tNvhXSv+dtbz
Y7EWX8GdR6XyB5r4+AqJoeLtv1cYTcjbTOR0z8OkD4Q9SAOAAxDGeGUlaypzedABZQvO1k1Y71Ut
tcMos4EB1FqvtHiTsOBWOf/6rg+FJ1lvfX2VpI8C65glnfneeajvP1/CKVwYBTAeG3xJg9RIXO1a
QBbkSXU0lYPlI+itXVmdY+AbqbmXpE0wXQ/jk0Z8F+SabZU4cTzaSnuoaew0ppfpmPKKVHvQmJ2l
rxT9dWMhohBdCfrm1QOGICJZQCjzLw6SpD1FHky3w+bVV7aUvhG0b9eNth1yzfG7yWGdW6MbV2Z/
mUj6MA9s2YymYoLfhtu3wOyMArCqOvgX+wKjek3hZqR71xi4iC5vzLqFfEri9iUwfXRE1pAEBhM8
DDLg+m6YPuyNVtQtLpLE3QXAvdKZn0BSoEquj6tyQkFETW81UVfRGZMNt3r8NaDllYlGNridCCA7
aPSZFPw2PZTt5GbRXUvw4IdvCmRnIteytFXUQxAdNQthyHNqvarlMzUn/Mu3fjwlUg7Wh5vcypy4
8gqATpUvoyUog55lYz4+GA1eHwinGH2dl27xBjTUFB2ws580iH89AEQbvFZ3gQzmHzaom0TRNoME
stKRupllfUv8n3UN3qbSj7aT1bkF6wS+fN3yFx/E2d8UatWggBzZzo1pU4ylI0vMDq2rBh3NFimd
KTo20m3PDMziu5cNcsU/gylwZo7AeqDNnzOTTMlIH2VwFDkLPRCfn/wu9VhaCuq+aypCDgWHJGJi
4Fpy9ylpEoxwUXjgQQfREKAEe1ALoOkoG0FNrPoN2eD/9bc+cFzQ5IcrLUtGsBB1pojQclVhwGqi
AQl0uGc4vT4aC6w8hpcB5t0+pf0mmnKvYCIEzzPQERjZzMT8Rw6nMNrJxjjMICeum+8DqOkLS35W
AWSEBlg0resPftDvTSm5sqTOybTwzujlmwjVG70TpbDXF3/xLVys0CZWqkvAOoBrQ7JD33b1XjJO
BerTVnCjgjNHyg5Uv2ozwUmb/1zuFgJl87wKcK4ocXB2jcyvIUez3CQ+GHLgWEzUtjGHe5ckcP5U
7rQxknKscmZdB/RlUPdNtkv6F3W4y4qDkZ005Qpt4JfPzEdi75JU7tD4iYo2GBN66RRD8y8+8bep
dCD5bR39TsH7F20kTJddFrpqt6oiKbijKEpG3FrqDK9WY4SmmoFz4Wu7DLD5RW4JHq3zgp2pthDD
LWgt1eFIZzEDko1lv8W4OuY31eG+UA17bAVZhbM6+scpWYjjVhJRtsJIiVsqKTAhsCHxqc43UfAr
DS1kGrwsx83oFPm7DKTPrN/+myUFoePXeyCNs1RGswAu4yb0eku66dTi1KWm4BRc3jn0pHwVM6UJ
clwpdCz1+4bdxMbr5N9f1mT1oP1ZRnA0fhUBAIBQagfsWjIRW+orpxNhbIqU4NxZUjBJr31IAMsQ
wLjxuByCg1U03mVFZivmzc8AtDFG3HRFoTwAeFANJMOQAuJWsPFGFWaiTLDCMJtER2JIgiP1Eddx
0hADmPJHkgR4y7PSi0Ag0MxSb2LsTCUfuvG3Hiq7nO2qYnCMOMYFfCNNrVNhXgW8l0Co2mIKfGsO
D1a7a/V3S7uW1PeCvqOWqim3FstdkEG4Wn8k9LuJ0fSEiQZl1xz5lw/mIpcilvO0nE0pTpQG/NUj
MiAF+6laZYvm1jQpMIYcPQdBnB/DcYoc0ks3ZtgKQRjn3T5bOANxw/w6lgBW/HXhaFvIvgakFJsN
ZeaFplW5ilpLV7JfhHanBxaaAnsQJlnxQ5hmGfpTptBJIl3BVd+CaJyKDsCaS6ZIM0l48FA0lX+s
3GIrCTatpkzV7Sl9szAfqeevARoFafVkmPtqQJ2TPhCN/L25ftkPbh2QYsP7tsB+hDPggWIAIzWu
2m6fZHVs51JX2gED+uTlMzL7xLPFX1gt56KDTDEjRiA0mzzAidg9wIXqCEP2SeK0sYay0JNJ/7ob
GJ4a1w5gN+dsniJTzlNrxaDmxoCTqaPXqMGQqwkng0Fg17xO6Q2Avn5rRnZfGyI+x7O2eU4wDyIc
dGqaYpXnR/Vj27/Jyu/AktzSfCzqPYvBqjbdAVawaoGxogsuwxWnB50/zZxb6VBpGyQwIdrQMyfr
3vopcbpc4LvPiuT/KPgphV9Zw6g6f4SUGFdslzTbaHwuxgm3raua32vTlsPcRo6UFgw25UxJ6E4Y
4CjGBwwTuUm0KdirYiFTmtrT9HrZ1tY9DtL+c/4GTcx8yyhYDdF7M+KkF+3TMB5Tda+mmw6c4cO0
C8b3xj9mGliP9pfFrqXfsPKfYrkLLZkmlaCBUwcDPJKJiZfAr0Rp5DFCkBFwTdl0Cv97F2/lEOSo
KapB1CGglR6DbUruM8VVqAMqXHBlIDd2bETfN2/82RHECAVCMWCjUj6zX8QqrUKCVTG03o3HyE7Q
iG+1tz7dN8nbKOqIO6vjf5jIQh5niKQIAPLTYDniaNghhyNHvR3Km7Lcp+QQlU+d+aDrJ9bvAMWL
1ONppIkdB7/iwY3kO6MUDTysn8nF93Ama0xGJnfxvD36a96iOTCdNjJcXhs9KcRJ2udRU5BMeaxG
fJHA5/4XV/9n8XlUNbAY6QMo0XRkVTFLp1+lgHE0fDRqxXaG51P5boU/Y7q5bJG8K8CEkoXbBc4A
5NtIenMG6Zd+HPgzBCxFBdkJyGSCLr4HHmenCyrUZ0fuQxQ4DxH/UPTA8+QPmdyTiKoATkQb5CkK
3i2M8ilSu5UQi8cJCjh4PyO7TJV2X0id4OTxkeSHcNSNQDoBXCKdf7KZcqyqfTWjNo6gb431+6Sb
BEH/6lIuRHDGrMRDjDtzhhs1kg315Z2Upm4RijLkZ3bCq8IZqZpjl9IWcmIQ44VPfRjag3HXKG5S
HYwQg03SK0FT9GU74dNu/wgFobOCTCYshgv285k9qWkAZmi0kWNk/iaP2y0FfBwxQ0GBTSSKM8lW
x3Mw0CAqNA1vGEYkVHpMKVg3gI2+vawV7+/+0QrgU6ahgMCZH11LgF3aBTqWEgnRLH5m+SbvGtun
T3X2Qwcd3WVp64p9Spt/vojl6gAAuykAaR1fPhko5ZXx3grhY0XXO//Y4LXiojcgHYJbfIRWY5Bt
B2SkovK3JTWHIXzpAMv675TirL4Ii0pJCyhFGMaArFNCfzC/v2lEZj9b9fJq4pXirF7JI5YoAEdw
ujGy3CrwE9vP2B2j/Wug9Nft2EdIbWrTMTWAGC/YuVXhqLNQba53Gzw4e6cocJ4ZhOtR65LSHYaf
pNlbWWQXzUNa/haOI53lcj/U/ZTIO8tJBzhiDjZMB5ytnnFQPM309PvSGzf5fYWhC3joLcY+BCH4
R4r4bJUXYmc3ujDRoMeT3ixnsc+gLQtdsvM97dQ/a7+ybb5D48rYOvVvwEKJ2MZXnSdcC9wLGgvA
xfJVsGUAIdz3IdhUThYKIX7ljrQWqTe7jjP1FlI410IUdKPIDaTE9VZvbnRgQWXU6afGxQw9YMq9
YNxWMaZMYsfqHv+Hg7KQzWUa8ox2UUkgO2DacQQzcyhVVxgW3daRsbssatUBLERxu5ilwL0uA4jK
Sb8l2bRVxhgvaMSWKNnDxp8uixPt3fzzhdEMpV+2eBfPOMJvpXxXYDqlF53AVd+5UInznXpqjcjg
zatXR/BndxnbBfRgiob/V1WZKxbgU0UOgOfJaZjKQjOR4DrzYwpmtPJnKGya5ZsoPo62qStzQKfh
L849V6wrM1NBKKKzF9lsD30PgoN+eptIc9Itxeum8jWXH5O8eLi8T6u33UIw56qjJsefOd92kbpp
rMopJjgS5ts94CeNGKC36Ki4LHHVEBcSOaed6WY0GuZ8v0olUq8K3aBnfvC7O7kiKA5Igp7o2a7P
jvenOJ6zIsylMOzmCzZmBPDcwfdunES4ZCIZnKPKMVVvYdALAynYNYSzvi2N0ii4b1atfaEI56fG
lOla20BIi5aaCEkCkAib3kRlxAyF6AY/S1b/Y5CwdhMYyHP18Ov5rZpKHpURy1bFu2LaRsVt7L/5
zZUWALQezWTji6Lv2/i2DPdN+HbZQtZfBZgV+X/h3MHue1bkEUrTjpZ6iX7UlFNgvIAucBwA6/4Q
Vld4jZqdIO5bvc+R7QETqKQgHOI0nqqSNkUEoTnJXoZQ3ppx5IJ8zit1zW4aA3hSsSNlZPO/KLuQ
yyk7NKE5GHOwNEVX0wg4R8MIkAoevaF4pk0G4L7nHLBzhYmeOsn9l8I5v9M2qUqnOYRnSTc/pov8
muo/gVDmRvTQ0i2q3EG980Wgs6u2vNCZ8zokmAILABDwAYrXxOZdhZYA3a82Mn2+rOCq714I4pwN
2EH6moUQFNJwP+IFZJJ8owHW+bIYgT4fz7PFbRcDjH8o9VnMYPl21Q8voTrZBE2Acitq6Fw/HZ86
ffx8ISxMtKBMKgiLld9y6Q2q4wd7H8BmFUGvU7+R2s3QYDpNhMmwHgjOLcogxAMDica5uSLLAkZn
AgJW93bQ+cBVQ09TTLammtlqXeyUdMR/r/eaFIPsId+QiT6kA7gYrOdR/VVm7f7ysv+Xpfj8Is4n
lnVGprHu8AAo70Lq9d0N+rbzKjzoGEKm6pY0mm0wzwoEwdRHn8fZrbJYCi5wa4CuoecmlmKq3upA
3TJDsUG8dmOgWbnIqFeSwJbjO5aNh84cAEAs7fUw26vSg5qGB0v3HyvjR2++5Y3iSK0CMwkPHU1i
u1fCLSvkX01ae0EANqtClkB6jxwoqPycvhKBSK3exgtFuLAQzfyJPupQJO1u0XwexD8rRbY1yQ2G
UbBb6w72c7M4B1v7ZWf584OpUoDu+tD4w1Yq72R2o+FNQSg6+R4vm8f64f8UyHnWoJb+j7PvbHIb
Z7r9RawiCTB9ZZI0I03OX1iesc2cM3/9PZh971qC+Ajltb3e3XKVmw00Go0O5wBHZIR1VDSwcei3
raw4+iRM0jG7v2QMvBMtaEmGgZ2L/Ba4BrUJfN7cDmVnbHaoU+R976IzbVRENd2VS1oDYB/o40wZ
sxfAGzu9pCvMdnSqjAC4ivctWnYCeqXD4vF86ZPPFLmYKUEOfz/lbtMPdjAKnOvKgxTyUSbRAfoO
EmW+B1DSB9IS9jIM6862WiRl/FS+prHqBrXp5mCZM8o7sHc0WeEs7YOG6mEW3crz3zPsnH4Hd52o
Utf0UY3viLql8pERQMPNhGkhWjS3QZnEdqEas/+3xgWZQLFmvGToe+dpIjBOk4apRhCOWTcZ3Yb1
UyoaKWSffWpXEIG6wDc5NYYmOLsallYxJwy1AVi/wtwnQJQ0gDuYtEKVRHWtAD1Ts2hU9/zMwLsr
KoDa1e9qEGdSkmrAoCjUmuYbvUFr0uyH06/LS3ceLp/K4M7lpFuhGoYUD6oIfYEwm0RUtBVpwa1c
PNcgiGWbk0fOgMTyfFNnb5eVYB/Jb87xQnE21yMzYEkSRBjFrWSgJB14erjv2r9OfJ6uFRfAjNgP
hR0zTA0cyPSzHF+D/N4kgjz8+o5gPANZForLnZOSz/oYzhl2pFdHuwv9tBNs+fpq/SuAr2ME8WzO
cgoB1fzYNJvceImCR3UIBHHY+RWD1QKyLcPwBewXP+kbGgBcsdhqBUNIgNgMfsLFXqpA+6knffEa
alL6E8B93dMSJBEaL7I0ELwi1NWlZJDFbIDIQBvgqU9eErTdzkvYOY1f3tSbYBd+aKHdak6+87IX
zSkc/eZ6+UkeDXd8M4FGkjjNHgNtl63zrCUPeWv4ZLCgIzOJ+4EniyI1WfSwijs8oVz1CrWxD/29
96ttYOd7tE4UnvUkiagD11X/I5OLxkxpoFFtRR27jvThSVUFaeXVU32kExd0NZ2UKEmAvz8i+6ba
6tazlbiX100kgql4FFvnsTVK1IQI3byRtF1opjYVkZeungULM0IquKeQ8OEO22DGCyb5ISOvAfJY
/MDzcgK8WCuisF6TA1p1wIvo6KPDoTjVRU77CVaegktr0LONuaTDYxaY0ej0Zq9+TmlUihhMmG3z
PhGpWoJEGQb78EI4lYgXfUq6RgImD7iAlf53qKNHpITVG4Ot0en18l6tmRsFrzlqTzI4GPh2Xkyh
1iPp4VPoVG5yU8erR9QJsqoQUiEoAxkwPJ4F3FjkhOQ6bmBFndxC92YNoMjoziNftBMk4r63nV88
nbBmMELQrXu2XW2VZFnbwbp31hZdDgfiThhifxtvUicAtPuXuRv95Ua3n4uDfjvfzbfvjTNvra1h
E7tzRFRla6t7/DncYa7BNrdEFT6HbeIUlEhpvVzev7NmEOajjkVw5zkuc6KCaqlziK/dBIdyI9+h
P31r3ORX/bvkDlfVASxbmwFa5nsQ74gYn9cOyLF8zlw7ta1Rw4F8CqzrLNub8U1QSm6Jh9ZlTdcE
KUSHseJYkDM0wyKho1xSWKoaRk5f73LZbtG1kNPdZTmr3gsMVwxLDnlkniBtMup8bhcDWeTowxwG
28Qk5KzfXxaydiZQLP9XCGcYemRIdceEUDiV+G4ZH7PhBS8Ru+9bwS22ZoPHojgDKcNAyRYKUWaw
1wGHJx5jWg0YjpThTCBQJ72SBkgY6Vseg5roFrGiUj23+pYmb6WIiXstoodDBpW5iTALA+OnDrKb
2ga4lhZe2+VTQTArB4D1JvoZVV/U+IhFnTury3ckjVcusLIROSHU5+dtnX1KokGH1cUzETOaBooj
Zw2sKUnDMRzg7rXhtQv3RL5JK+RbrHeDviWAXB2/LlveqnkfhVbsz48u5wLjdbnJQqtkoMAdVcCV
mHg5Eb0mRWLYaT4S04DNLB8riMm0HbUAxYhOy1b0zlrbm+PLmTtFS01CKcyTDjzsr0N1JVvPl9dq
zeUc//2cpS2pUuWDir9fabfV8HsE2ZI1b4ZcVPpY8wYqnv+QBUIJdMieLtasKAm6xmADYCJWxsjW
1O0g78yxxYNoe1mltX05FsWZsxQVAKqqsS8VQXoTA6kkeq3Nvx0SYpfSsRTOyKRB78KkgxRTvkLj
F4Y4X3VJFCitq0I0TVeAY4Hmp9NVW8B6oHcWUwUANYAmpqrTgWbp8nqtmoD+Rwj3Qm1CdFaFEYTE
HbolSezqKhpLUhBUi3ibViUZoIiQWYn0bF5DrZDtThREmgaGJmlwm0zbQPYG4aD/eZUUTzq86wje
d4BK/c6HHZ3MKZ1jNUa9AuypFOPwxksCEFtKMHFn6S26oQtnzrUNSpe+3kpvl1dz7cAey+asz5w7
Uo4BqsBqsYCdtrlbLEXwCl/zpwTeFC6OzY/x0WYYLVEBe2E9OiFcTl8MLm1D1U16C21wpWbsuiZI
XdVsXgs69oJC6ZpN4rUIgyGIqfE2ObXJwVADY4lxWxgA9jHD0hkrcx+YneCBvGYrBBkGSlRM4IEM
8FRMn0lAcJgQUuuBp2YZ6gWl22Hi0Pp7FgYYyx9BfC91PZdjVLHYnchAn7OVJugei7waZSQ5gJsp
OGwrHXin4rjXFlL05ZyXiCT0eLKBTWpnibw1J1zymVGjl7VwOjSQG9NtXy2iOGktrEAiEtgxSERa
SEqerikplECZYhNpD+RhqfVQVZFP+nofpapLlZ8dODkvH4Y1r3/80OMEGlaP8eiCeX3WIS93UQhQ
xLjYqrV6lwyontaC03fWhfvPWwHDxAbK0eyFdKpikqH/sB0HoLUTtDLipKdz4eoTvYoxSZnlCNf6
DjBrsezV2S/0hLhy2Yv6HVf3GPM6+AZkyZBX4dx2FihLTVskVZK0vwq0eJfrJmYee79XZ/CRhcCi
uMMgpKtEPy+v99rZPBbMuXIU42ukeCB4wrRoH28LqcY4yu6ykLWTacCIFB3pX+S2uSWWK6tJdR0h
A6Z/lmAjJxtT/9SEXfbMNvh3Lgr7BB9sAifG4sSk/UhpL7PIJLzTARRazrITp9l2UNrdkHbbWJsf
9eo9BeXfEhaOUitXahEJph1WdbVw+6LFU8Z9z3khSVJVCR2znTMChgstpUkZ2nnjARru8pqunUwM
8/5/OXzecyrk1kSHDSOOTR5InHi1Un0sgewOaghulJ9zLGrXW7tETBwCmQIQB125nGZ0ybNBmarO
CWKSuLgc821T4h2YTMEdwczfNA4ApCilALglailY1jW/gC5uiuynzBqqOb8wA/kvaeYSL3rtMxnv
hvzXgum51p/G/7CuJgFEl2GgdRVUkafuIFYmKUxVPN1187Vqd0ny3sZfafXey1/Ccavz8h4a4SkF
TyTadBGKcUolY9HPcHNYUaSU+8GfUdMafSW6VTTfVHxTjRDGvapChI21iONYLhdxTGlKJHlo4fKo
/3Ny7qVt2/jmx4P0AhCRuPWaF4GXWd09zQD3HVIU+Mm5N33JUI1Re4S+2eKY2p7KNlF+yMlz9PeU
0VjSI0mcP8u0sTRjJglxnm2pdiX/GFOHBoKAarVAeiyHM5NwMshkMjkF6O4elC1oMeziitx3yMi7
9V0dONrT5QO/5liOJPKdIMGY/N8axsiIdMFtU76WqWxb+cNlOWcwauxCRJaQKhrwZixAeZyegKU1
ygGDakhebXRH2SpPfulQYpu3ykf4uDjJpr6r8Li0l/fLgteuomO56qncjlG7lOYIq2w/w2E3hIfQ
8i+LOJuI4nXjTtwgZ6RMJcgYfODBqS/AeHannblr3eCxfFJGt3CIg7lHN/yROddomnf+y7P2WEvu
7GWgOCFShtVdVPUuXWS/yhcMyt53i3k31M3ussJntwSSgxiBQeMnKIJYAvh0TQd5NJGoMQ30DOw0
ZE5GdR9qe6K8NMNDKfLR56UhxVLBkmhZOq4IYFRwFzDFo3RYJODuvvmf/u7X3Zd38xi6wjalc6Vg
lVhDPAcJOKY0zkBDqSJ9tIDe8kWzD75v23t7s7EdbysYsbHOjhz0sdgKGqCKYQH/6eqpAWYNVNS6
HPfgHvy3wz8/fP/gH2yIxS/88P7vH/zHxt7Z+OV///PPH3q2V9j7veNu7++3v++37vX9y/3Lz5ft
5X3+LkmcxD548SBRYhD2yzT4ayuv0cMZlJiWGZ3W8X0/dr5/bEX8KOrZS5kJwv3IWjNYqxbn+OSx
zNN8xuK7167ruz6U9mxHoM3KDuO5j1InJQCDRs75dOEbYuV5Hdexk9rX1y/X7uHD37x+UfvVE2zx
eZ8XU+dIEvuSo4e/XIRKYEWQdH04YNscT6QKWw9+Y1C3QuMDcpkUDvxUQFyC4KeNMUV+fXDdt4P/
y97AHJyte3nJ6Jn3hCLHcjhFMMBRRmkJOYePj8+np6fQXuynyX5Y7NJBpZr9H0R7e8/ZPv6unMff
j6PNfv6eUSmO2L/uL3/Rednp+4uQJQJuOpo++B6iBnCrRdQqsBR2XHa3Oyyv7bjQfes4AvW//7Lz
Zf4jjB3lo30cjUKetJoJc2H9tv+wwcmEJHfrCkTpZ1Eb04tiiMsw4OPwXjsVJU9tOHdWy0Qd2Anw
d+zYM0cA9aCfy379l7U8ksndjaGVTn1bd5CJfkgbv6U2UH/sF2ibOrHza/O6udvf7feeYBPPG7E4
ZbkLpK8HNZJTCIYHLG3ff9q8Ozcip3I2matyUujpkhqhogKplqnnHgCnAw96t4GlPovM5Pyxzwni
big9zhpF/hb05vq7jX0jkkDYgpwZIt4p6I8A7C5KZaeqkKQspBQ4tGynrg37bfB7z/U3d1+V9/Xt
Kp0tOwOC59H68T8Syx3/lAR5vigQy+wjtd965+2l9UZcB7PTua03uK6BU2HjpqR2h58Z/vMVkJpO
5wGa0dbtAj+x/tvLlvtNzXFpPbj7wiwiNLTRf7aWXaPu4fs3HBx2eNiNimuUHVb2G37Hjz3+/X2Y
cJzww2XH+PJX6ey8XPgqjd1yR+5CqoO6l0++6vvbfPef25t9BfsW/MKNwH6IvoAwk+a/gDGQgyUL
iGHAnj79grIEmhRtAOHKBCOi+P4BF/lgv0L7G+eKuUn33hcFNWcxDWYQMNeD7IiJWO0s3YWJ6IgM
JuQO/dzYvQ6EQqu30avrkSwUPCW+y8InSnLCOK/cJYWURCbB5Vfat4wnCwAQzmD/wn8t9oTfQxa5
edDXhtqb/Z3zsHvY7DwP6v/+ff8Ty7Lz2UF6ub/e3rv3Ly/X99ve/h26o/1TxCTOTib3sezFA6o+
NL7KlM/BaemYFygPpMjDyyBkxWBZWXuLQgr0FU8BRhYWZLF3YVNkAie7siWsWsO6QTCfZfAZSDOQ
6nmheKZOyGvZGNnv3b5c3rRZS67SAl0hAuM/15PFznAWGmrF9Lt54sj2m740mgFkCkAe+aB1ZEuW
p2K2QBHBhZ539QNlC6aNPBiwbYDizDnbcIxlUOlCkNJotqIjOz45cRHZC2B0iR9Jb2Hw3Bb+VLyq
xgZAtLP6mEmeqW8u63v+LOG+g7fCdLLkPsB36Elgm2rgZ5Zv5HcAnaDVoTbtoNgbcJzgmipQnwAj
nyQogDDny1nWyUJwd0K7SFU2q/gAqiCfPWLUGy12YHwE7V8hp14eBl6jat5ltVfM+UQodyMEpOq1
ZITQboq8pLpqJlCDRL40bKXp/T+IAtCICpMCqAOf320Dq1drCyfHkkqgEm4q1cua2AV3bBAILrqz
MJftpcXqqBR+U+eN10xLg4aNirNi3S5gQRleFxEc3roIwk4Ims2Qbjz1zIlMh6IGC5wTzbUzT+6s
/M7Ct8srdh6IfOvxRwgX0EVNFCyNDuQpuTXkFqVNufUkEvZv+YB2FN1M0PiN7MBjMWWJn1XVuO8q
wCR5Uy/FuzSLNdFD6Ow+4j6IC/TqSF2qmMrQWnUNNNZHGMUzXS24NobHIAIn8K62/Li3XN04xJrT
KKIPOAucvj8AiVDUCBA98dxbapfSxcjxAQa4ezrFySWP0J0uH1C2BI+pjf4pUFcbyPrWX1TbCfbj
7FnLSef2Q5rprM01TLiUN1F3sxgBSj6f5uyO46ts+lnjt41A43U7+6Mwt+LWmNZD0UBhEnxk6cNc
HXL6+7Jaqz7A+iOCi6vLWl6UiokAdLXcfIEQJDdvhwUI8CJKQpEy7M+PLhWal7KZlVg/ksw3Zf8h
WaDFiUQEbauO9EgfzpNbKSFpMzApHUCzKqejm9F0DOBKGY1nWAK3zUKwM7d9JI1z26VVpJrGVm9a
7sYR5c8bXd9PxSYGCn93BSjey5t1nnjlbJDz2LWka0kvQV5h2ctb8Lu1yXb5zD7DXblLHiq72aRP
MMhPUWFnbe9Q1sGAqgaCXXC3nu6dTuqsCUoLjNnVfTz+CBNA2IpA9wQy+Ox1r6ZKPg6QUaeYYQZa
rdpvR2DGXl7CtUjqSBO+01UFCPSo15CSZ+RJHYnXd64M6jFbIYLDu2aJrMQHagiClhq+dAO4etpY
EQChgQgfNn4O1Nn5rY97wKddj8Hmslqri3ckjDvGSqbpYAiEsDEYMQtyn9DZbYbPy0JW1+5ICPuI
oxMcwAMiKoQQA9eeOhxy3c/AuCEHIle7qg2QyVk7CLhL+ZeP2RXgt2txhYNdyi6/pmG0Zy13NcVr
atUzo8cMWNsKyqZL4fSNO5PbaPrRiCY8V9X98xXfec4jdUF5McRSha8okn0+/pi0K5I9Bn9NkY0j
jYQs3hOqjnma72zBkRTLwh2upyUwsZcbmroWev8n1xRBcK6tKMJrhqEG0HewjJ9unV4NUTvmoGNq
w8kerPcW5D5jIpgXOk+xQRfM7NPvqjNU4QxkHtGQZzEpigzw6T6rMwoo9NLcpmoNwHf4f7Adlwsb
L03N/mCaS+XJyTijMqwbbeMQMzPrX6OEXCkIS8rQUp0liXrXDDP1l9xmWgJ6iBDkJaVWyLXfzkDH
BxBN3nX7YSCTjGYMbUJk0tCKovxchKKZ9TWTQAsYxasYqT39O8dytFngeVOkHi1tTq2obhF4uQKs
ftPuZwFOxVqoBdg3xDhEUxDpc/dKVSmklgwsZN2EmJxJjN8ZQwK4fJxXhWC0D407DJ+bbwgOehpJ
YKHCo6dsr2PQ84RFJPCBq+sFziVw0xCDkQ1wZjdEfb0sMYieOjUFStFHozS2PmmzO9Wz+/fqWECN
Q++ahqEMwq1ZgLpDPc/wTikGE83yfsgE3WNr64W1MtHmhAHFM8gx0xo0KcugjMbofvpd0n39Bw0U
AHmj/g1fwLfQW2EyhRaNMmcZDaDRyY4JiBnBpn9fcHzIYil4iiEzzUZXuJiybFSM/mDqEa0RwUaJ
PUvFizZ3Jd0l2kuYjG4t7QsTVWPRWNj68v0RzP786OwMVTjMTZZmjlEXP4bBcGioCo7Nmrkd68b5
H6XNTLC0QbdQfce0oUsmTzI1f9YEt+1a2AfcLeAZoxOUNeyeqgJIXsNM0OziNIYSOFH9NTV4tI+v
zZDcWVOoO7TI9nIqisJW1aPo6EGXC2yEr2rmKD92wQCx86BHaE4ibpoYn1lJXgoRY/O6meCeQIIa
fZkYNj5VUUayuNDLOgO6AUG75N4ob2f9Jop3KvlV1ltNu5fUJ2PYXj4B7G89M04dFwfK0TLaXjip
NC5nBAXQUG+iOxX4/cXPGsw+Zrqho39Z1OqNSHQ08LAOG2BTnypYR1Qt5xauXKqtmxGE0cpI9l2Y
epfFrO0ZEv3/iuEi9qylfdnp8ORzQAabjBMAvsDGCj4AUFYLVk8ki7vkKXgyVWmArKF4N7PrIj1k
1U0vYpA770RktzyqroCeQyvdGUJxmMdzi75WbJKW/OrbxKnlHsTsEVLFmP+Pmru0AM5k/Rk3oibs
VRcCwEy4d2QlQXVwumclHSKjVmEeNXCxnFYBOkwonN8WCeHe+YlsFLAMCInH9AVd109GLmrYXTVz
3FXo52LxJd8/I82GNS0SbpJZ6n/VYbyrxplhjW7N8aNuBoGlrz1E0KH6rzROISLjkT+W8Iq9siCQ
lnsPKVc7HH+YkfQaDNaNor1eNvrVfCooOUHrBQ4FcAByhwtdwlIeSxAJuNH7cQGQUBU/G2b5UgCa
agQboFYobldUlR2QN2KBKLunbm9WntGIxh3W1/rPp3AHMBiSOctqXDuWNjq1hKN309Ver3VeJupM
XllosA6ggZ4h3eOlzJln26hLnX8Tq0xgU2w3ieFG2lY3cjc0P6RRkAwQSeO2Ne7NbljyAscQ72V9
ea7DtylUUafBk8m60ovt5T1dcS6Ys0KrBVpIgDrBd622VaMt6giaVcxibZD366WfWvdgLrV7Wc7K
3YqpYZRG4TTRFMCP0dOpkeImZxSogDxunvRxq0lXBd0qWWs3Kl7PlSBfvLaOCnLFKmOOxNA85zXN
vAedWICbLlvuptqJiula9QAv5g1dK+gJXLFFTI4gA24QYLtDxVP/JUt6E8qMfLftzesJcYU99eAt
1HKAbqXGnU7/lswEDV0QiK5KTH6iUZWf6ljCcgpSCa46GdVNL5l2h5LGiHN2ec/WbONIzHeF9yi0
a1q10jomJsCzKGkPFaYBKhUskwJPthaVGKDZRJsaxkzRf8idsNrS+q5aQMO7VA0om0KQnttdodbA
r6T30tTG9wD4I19BrXf+XJSpHyV6H9k00otacPzWrkGUZTFLjxcUcDD4fmMpMjHKYSr4lmRfmUAg
Rc/gErDYHVN7viTDoaGeYtU/Lq/1qrkeieXCaJBM5NMQqYjfJ+m+LnEQI/2ljMyNZC13tQEUp0LI
w8PskgvLTlTl4motmALSFiRDr/GvCahfw0alu9DaG9bOoLdW99znfq1ltpbsxkDwhFzzB8fLzG25
LOWKMY/QN54+YvljVP1sYeRlV5rshMD9iUVJVtECc351aYM6LnUILGcJ2Oqv9fKcB6Gtlokz5h9K
JPCrqz7BxOAaZkss9ApxV2U/dksZljCjTg5tqd12BvEH05GH0B5bQbr6vCeZ+QPkFHRqmHB1/A2V
hsC6lGLoRvRKRm4cndzjOAPuP6c5+P6CLxoCdzONRhVI6MqjFCjEHY1Od5AAtnCJA0bssjWvaY8m
A8qaEjU8rTnna41VnWgFhWUFpmdo1TVNNknrm1K6qYETe1nYeW8v1D+Sxmf0QCcQdlUM/niluO2V
wpbqprb77h7Oy4lK6o554haNeqgjv1Jc1TF2evxUJXs4aSl/kA07uZtcyVUSwYethJz4LlYHR/oM
dGbcvQAkHwkpNazChLpoWle3uBoEC73mojHr+Y2Cg+EhnTvCVhpEjdQxb5XGRurOQwpCh9kYd2qz
1LEfT1b3eHm11ySi+RZNjWAlRkqGO7hDjYqZWYAcYomb5LYPW+TJ5CU91IMSu0HYiQbRmAa8k8Jr
BK0r6JEAuSW3iHh8aBI6mfEobyU36HcLLDb6dVmn1QvoWAjnfem0tPIYQcggWZY9VQmmoiQv0wi4
wke7HKbNgkxKkVj3k2HF9hL/FHzAShUSjOl/9pGt+tFVi0mzVEU8j2Aec5ll/WPon/XFGxU0S7xO
6iGP8JB4vyxz1TrhmGCBOKSY8TsVmcsYd0kamE42WsA4b/djIEKIX7MVFa2vSKwiLYWG3lMRGCFM
FzTWZM7Y7uXs2pgeJHVjjfeXFVl1NjoaqtAUoFiKwSlilqSp9ZI5m7C4w4DLVR3Vj7MZe2Hf30Rh
414Wt7pugG4BgjgheK5y4uQuHLscjGQOxiHb61Yvrb2+mC+XhbC/hLd6mMO/Qjh7qBI80cGNgaSk
NrlWWttSkrq1Kgg6VoMdFbMe6HWAC4UhnG5QhmC2SFIddk/z+2ZUQClc7eIx2koBaDNTuu0r63rU
fhmAcb6s4P8Qjcckoj5kXnmGaB0twlYQW3h49Dhl8bsi6XbUqP4QBc7U55tc+xjLaYMubYFXPu85
pcBMYTKRT0aij28BVKYefNXawkIPa1sWmW1NhhvGL2RWt5KkX7XVUxNG1yituBYNAIkMstW5pXaC
AKUznmkSYTKUoqXn6/KSkLMQ5fvDkOpWWA4XFYLT3WjCZCjRzozpwVJqXakP06tIK2UVBNpx8qIG
8vJuWpm1i0k/blEKTIHB2KE+XaGFAnDvC2BiwW70WjSVfFcEahK48thp2TZo057a5Th1V8VEJnRU
zDpxDTWqfvbJEI4uSMCnnxkwZX5FQRP7LZ0AizzGuvppDI22K8Y5vZ5Ds58AC9ssD73VKE9VJ6dA
b65ZY1zU+iBOa/O9VPSgZpCHUpCjX1sZhWGY43Ww1lCGls0hb2Gnxgwke0lfVA/V3l1VNeCIJmXu
zqYZgFSZDoJX5Nlhx9g8JsqRt8SQMIoqzG8f+eXJjIxkWcDl2FVPQYE0A4avL+/62UnnJHD36Wjo
dE7yCFTG4FuIlb2OMWARsf2Zh2QyKOrVSLLpFLZ1qkU+o5/dGhNooewBqtEP74Phk3Q3/z1857ck
FNFUUP0QzM6cSupJYoRzgOigd6avzmWt6oYP92Wrj/Fucar7yRFhn51npTiZzHiO9sgsVJDa483o
TD79nV6Pnukum3Kf3dQ7QE352k60ZSx6PXHOnEAuus20rtGNAQLlTfiQP8f7dDd5lSM/XLaMFaPH
rv27lnxYq1VxpI8NC0p8w++B5uZrUGcQhAEiKZz9JUWE3DyLr6avxQ3vg71a2pJLdpd1ESzZdwh/
vEchULmyEVKSfbApnei1dQcv9g1Bpej8VjndGr47o1cooFYmyKH3ij9su+vGg194yzaioGP12B5t
DnMcRwotqpEjPoAgXd4uDNF8F6jPl9fsPCpFwIuqoYInJLwejvCpDFQYBrlbYqRZs/dKuoLvdcvB
m/WHwPBNa5Oqvw3ZLw1BNussaPuWyh6T7Pxa/PSOFvUBKL6z3AkYd1zc2XGwrXEJlIIMwP9QD7AA
smohsufT/krWZ62KmTKn1XuvJDXaDl9L+Q23vg1aK88cAFHXSv0GHQ5uuKSfgtVd2UEEPSZ4GYG9
oKFH43R1AeCcWLREiJX0zuhVfrEt9yRxqutgy/KtG62yi43yGL5elruyvCdiuTwEiJkUGlXssdpe
LYMjkZ/okwAHm+BaOe8pQzCBCQMMGjDlTL7qjKTv0KEahgT50ID2MAJlxQHhwfg77pGOkGmPZmQ9
raZPs6D9TTGNFbHlIUWaYErbq9GYmgcQorahDa7M/LmJaXpXZ1L/WVnSIrjdz/MX+FbkMRU8KEEI
eFY4ifMKNCYGYkH1vn+x7Nwjqh258m65Kv1ysOWndnt5E1au9ROB3CZopcbSxhBotfcENLmG7l0W
sLbLxxpxr9aOhp0pIVhzFOIlMlpYURKJZSeh7mU5a0aMJLCO8ULknc+GSaR6qPtYQXxi6qh+9OlN
QZBLHxpBC9DKeuF5jJAZw7DojebHMot8qJMRYxJOb45uLCHwnATvgbUQBZO9QPsibPaTf8SNkQJY
9QaKqDNajD218IZetVv05TcKEcha2RzkSljXlIJqFvL2pyd/kGmVDQF8d1TaQ/HRTLddCWpAkVWv
qnQkhrsihnGsp2RGLDRvrMcws1WnfDCus9vgLna630UISB9b9RPctrXAtZ5nxHANAl4UK4kxDID1
cr6NkrQL0hQaKo/aI72inuQln/T+U7tB/nFw0p0JzJctGmqceEeAhZlshExKKyZz8gncEUs1KwZq
MVvk4l03D4mIQmnt+jgRwO1iIseDFlsQoH2RGLgIdmwPNnVj1ZYjr//URUnWtUDpeE257YziDKQ/
ESw02vWHEmNzbrBfNrS3l6vCVu6lzfzaA3n5hTx1ghBtNcI9Fs28wFGwIUkZyagKVZu3ZFfsYtMd
Xil4HGyFGZLTPaT+3zvIk8VlR+hIYoSO0CGLmV8BfbcseeH010V/zkS5l0IiJ3qXM50KNd3pAyiB
KoEO68f8zyFgG3qkQ11FWb2Am9Cpi9C3SOW006uOCUjFv+yDV+WYyIRiok9RNT6ToQ1IoA855OTK
/aKhBG/+6MiNlUQCt7Xi64G6/UcOZ4Cg1WhnS8FLMZTu5uHQjq9SL7I05hj4p82xDM7SUj1QwdkM
GUv4kID7sMu9AsWncNx2y0Ft7gEoKls/5v9wXZ6oxpkb0ueWFJvMWVAA4QEzvpadqrwmoq0SLSFv
dFGJAe4e6gVg/K1uG3TNktS9bA4iGZzZzeUS5GoHGU34sJjbEuDYVDg3vepdMcwJwAc83c+SkD3m
OMF2gAWrrRAr5lrxNgCNOUDMDPl5nm0avzQZ+FDAfK0AYSh7kkSRx+pTC1MD6BcC/IQu80+tsq3z
dihh9n3tE+N+yP1CCX2U2oPcsmVrtOVpn5WCs/adA+MNFIVidN/jJOB1xO1gp0V6A2ZOuEJ3coNd
9blgJL62LUwyh7eaUx3kByDfV4I9XYtQWX36X7HcpiYSSbAKJp57GwPvyskPbbu5npz+rX6sr0XP
2DWPciyNe/gZwDCbG8VAhjLfVvSAmVSzRd+/d9lQ2TdfWEqexq6xcqDSMyla81ZULl0O5lDZaQs/
6Qf522VhqyHJkU7f4ApH3liR6mmpVUhr7XAzuSG2LLk1bhACgXd6g/eP+hYiXxQ9PJKrxskSd2yc
QYSdtpb7Pd7H7/Hwo68op77qggjms9x+ALn0sGzB8PJoeb/UXesHGLSpUDm8vhbNSa75BJxWhepo
mlaR9D69ipZKSUtTRiiYNW7TNEgjO4b0cHmF/4eN/hHC2ei4oOm7maFb5w+utu1vkFP8ke9HN7CH
zbjtRVyZqxHYsVacmfYA+lBbBQLVjZL5wWZ6Cu/Lt2lxFN2WbVESc3UN0aOvIHQHMAyfLsA4AbVq
Fu/FBYLnfZdsR9EzZ13Ev9leHki0HJtkjCe4NJonNhq2pxSgXoPgGl9x3cxv/Zv24ALjIU1lyYyR
9iiB6lmYN4oo+l/xHki/suI7QAhhcVzwnxkAeBtNJHBaOOFU+j2h7BYdItEFsLJYJ2I4PbqIdHFj
QQwJ92GyH6KtFgi8/epSHWnChfiLKpl1mOa5M6mLO7ayXYVPlw+NSAn2BUf+QGrCBvkIKIG6C/rr
foNB0Naqj8tC1k6mDlhBDN8zCvCzws6CTmdMHEFKElK7ipELiAAaR+yiuEFqBvImzV1aryqfp/45
EE1osmPI+fkT6cxejnRMJTIkGC5EfDokm9YyHuUBnVVGYYdE95o2cxM0NBVmu7msNfNpl8RyPi/O
khCvbyi9kIc22GfaYVLeSfNBFsGBOt9DJA4MAI9Riu47pG1O9cvbsdZbGUyacSlHdtrXN7ku2Zkc
CRKj5+uIPg70hFECUdpZxVLr+rorZh0zhgXmtvtDNT2ONZDVyE7uMFh7V4yC4tOaYph4Z0MBFKeA
b/ObqlzHALiROhna2ZXnNHqQ2vfLmyQQwbf4ab1eWEEJEZXWbxr6RnrdbUUjPCvvVxOEKv+PtC/b
jRxnmn0iAZKohbrVWruXst1t3whud1v7vuvp/1AD50wVSyhivoEB3xhwimQySWZGRqC9Bv01BDiH
5SsuPNCXjBZPJLQkzRA6+aallX0bZrlvIDJSm/qHcNTOic2TOrsNHtdGGbefhFIfhhFGKx29k3Fj
D7xIvnKngQm6QBZB443+dSbSVm0bhFHlw4STv4BY0Mrc2Mu3xiHdQty1sPINyd90r7SeBtM4xJ5x
4LWv38b66y9ggnCmCFouRvgCyOGUwlaFrDPpcWa93XeTFTNgqlkSjBRFRISy6wXE9gI7QRdhgN2r
auzJ6OriS8eD6P2FhV2HDFClLQTeqiyiP/Tv7e3CT8RGNqoszXAjNbPn5E3qzcCJJQtpHTPaQYvQ
Tk0SWPGxdwI3Oxvc2+HKbriyz0SSKp3lxkDtw+p2syvZqau8S6fJlc30lR5/697n7/vTunIwXA2Y
LfEBOFVnMYVB/0OVTPCIJ2/9XjINRz12oyt9A/ZpckzehmUUPAwAxgBpX3KfzJkai5NQq4AP4wEl
nOPH6tSfAWjXDlqJ9NnsGR+SBaSJD7pdbkFzzYvoQvGAUv6S6WXCgCpMmpT4AbwoBXvwXPnPqdid
BgiSbyXRFzb3R7o20Etry9dcOFOiq/EMxk30+UYVJLfKzzFPX+Tgnc7yZmq/7xtb8Rwqg6QHAQ4s
KMrNrMZl6FcVFtIoAmsUP8epM7XyfN/ISkQDQTEizSK+JYGb8npEozS2BXjScS9d0FAmioP6E66A
lOOVa2Y00NyDlHzBl98sU0QzcJUOeGIj0R/hwkL//VWeInEB2BHIEdGqyKIEIiMSMjkB0GXOG1vW
39BcbIa8trq1JQFFKFCoiy20gl3PlqKnUTlQFNoE+tQ3btrZgPPdX5CVGwH4xkHwCCbJlQLtFBqZ
VPUtYCm+m8w/wxoioej6QZlWctE7huICT+MFQEt8NhMjceKgSoJmLYyKreuFs5AZYYD+EAJ0+myK
ij9ZmS/6jyPR4ed6iEwaJrNULJ32nW0M4WBWEgV2BakvcLxj5kGyrwwCMv7R3AzbAfJ0b5nf4DUS
iX25iUuSzHZP/kqTa23odUNKJLvH5erQ1EN3QLmxPkHLPej2pR4pj9qs4eSZp9mV2ynca3ImfshT
gVYI6AdsO2zEyJIkdHCayqxIFRpbEqE2q8DQvjOxGN1ZodOvSJjUp6Lxs3MoNMmPEo3kewXkh64K
G08lDbR9medyaGej0e+UVNN+9sD5eXIyhUu/xdBOthQI+amIaG/PYtoE1lSL/Sfu3UAey4FUbDsN
/mbWAyighrxu5z2waYP/aAgigb6IQXtrMIjRmmMeFltdDae3sqtDV496IzALqUUTxJBoXhiROUKx
uignO+gmAERnORQeUrCH/Uyq2X+C8noE3JiuQparF2JbL6eh3vUK+MSQjg7zfV4mxQ7LSAKHGMn0
R65kqPvOQ5K9RJ1cIn0GFVc3b5rou2mrVHYFvc6RBNL1LkG6DWRBsjK078Uc9KHZhzT+JQU1cdBU
rowmEG3koIQNsuqt5vPafW+TRkgPAy6IzCMa9dBBer2rItxVQ6Eq8OYHe7EyIm0jtN4ci17UlpDI
zP7EkKm+v8tu9S8hk4fmGpTqcMFHwGBs9llVQXMGcU84I0GVH34Wlj6b2VEB2emp30eWdlZPiVPZ
3WP2K3QormEyNJY4n7EWFkGTghbFhegYDbTXI1f9QFdyqHxYJHG1gJjdyL1/rByQENb8xwRzZJHB
HwvawoThu2pnysfJ+oU8MnSsH43cJk/VNjpAmGbLQxrxhsZc78o81Yt2kS1YFE4FKK4P/1o3bFnC
i5Exual2kjqwjCyREvuriU6j/HTfSdauUrhS4F4BAPBfYPr18rR4fxR5O+HuWMjCh97r+nseBkgi
VjRH1ceYm9TNfAN8CEqmQcK1DX2ISgN2nf2G2noM/42afRkNPa/zbW1yL49T5sKVBv44BAqO06F7
FXCl1UJOcX7Nay4NLB9wcdGhdZsUcjWiFjDIb4mcexUUd6BWv8vl/8HS5ZHKvDaMLEdEiQHDbMaP
RNWgIlTadT4AxMKjKuQd3sykQWmlKAcBh3czbaR61+CpzZN+XbkfomFCwX0UbRPqTdt91E9yj2iG
22iSu5lauJmnncEu7ii+5N13Tp4pZt7GQsySSUDu2y+jzRBs8xSwxNZuxWP4r/uOsNEuR8VM3Cjp
QZ/4KFSgRdButcieFDst3hSxsnNBs+6Pa+0w0BGakXRZhANYIEUVFH3XGJjCobSiJjLL0CLKxqiJ
qY7bIeY5xZqjX5pjHL2REmXKBZibMlT7e3sSv/3e7NO3+6NaKRJQSgFgRX0JiReVbVvoDbUOh7LH
M9DpHH1jnP+ghvyFI6dGrSkyiSduhr2xKX8Ohs3Dlq45Pi75SNtCx/cW0KN1Y6emKmyHQmsC202B
E5FmnhIrxwr77pxAoaNFE07UOMxNGqJF9Vnr3PvTuLZaFyNhkyPZjA6kZMJI1FLVvAH8bSgQSkfw
qkooK/vx+b+ZY/ZYNClV2qQwR8hXqn/luCGXEKkK4x/37axUIOEd/6wQW/eMq4xKwvIKiz6NFxG5
RnM+IGmGw/OgOyhogXflRN3oF8fsgjRn7/3g9AEMBD8qeFWvo3yNEFL7HXppepygmYq+9+dOPksT
0riRHRZuO/GRDWv7ewFIqkumAJ3UTDAxQikcgqWzhhR5aZUz2Rddd+6GMnOk+tSjyCwYHNTUWqiE
9oKGIYqGDojW9TBxEx6IvvSFCoPSgRjzUU06cLdGubgtafUTCgi8WvqqxQXbj1K6YtzITWpdqzRV
gqOmmFIdeAApmjfJEEkfcuILoVUplZ96GVpSOFWBlXsB+k/QIQmaEjwrWHQvljhPNJAmWHmobovu
qPuVd99nVna5IaHpHpQ2uDiDr+56LgUArqnSAT8sJknmqLMY2lrdjEAi6n/uW7qlCGOkY5ZPubiD
TKreTtqIVmn9rHmFI30JD0CPKFYAbhlzGmwk0+zIg4on4FJAJ/wMvHlHv8Sv8A1bxeZ8zLLVr7bK
349ZBLZVMDpDtPv6Y9pID7Q5hGSU6Klu4fneNrM0CY0I0qmyGqBZHMVuDuSPtAUqL/diT3vlocVu
pp75BOaoGmd/qiMVIl1dvDNkR9a2tOas7k18XUygf3thukFvB3tKZQ3e0mKxjBJtPPW3ofR4z5+1
/vv+bN5sD8YMc3NPRuCoxApmUgN55V/isPWLYyGPYBzhiuGt20J9DG0PIFhkM0/JnIxz6MNWMMZe
2v2eFW3fyp9toFraUIJJerCQPQbsLfmzXG10oKAMtbHnWjkKMXWF9HEMkpf747/FufydgH8+almH
C9dWmsz3e7GChBXRnS4BW29mGdN2imyi/ZyrDRVPhKd+ehMbFpugIIDcBBpfAXW5tinWxlQQGTpd
GRWfkkw7Qz3IvD+um9jOmGCGRcJEGKcKEmRyjswBmuAlT0Q/dBlsJ2EX5jz1o9UNcTGiZekvZrHp
jFYIG5gjkWgOfWmFIP6YlYozqlUPujDDeOuglWjv8zFxWiJtgsYtYjBKEtEC+WLZb+/P4OqQII2J
KAPcH1Jy10MKhj6M+xKOITWVqVaaqUBRQXfuG1l1P5wTCOO4EEKFj5k4La/TFhp4LVDR3yHBPQM1
EMVFfklQezOLrVAzZXlz3+ia+wGNjy24sBghWX89Mn0etYqqWKwyA9VuTU7pUHPgtGvR69LEEsMv
/EEAFIhWEYYlRBCiDR/S2MwDzSTl6/2hrDnEpR1mkZD6x6yWsJPriUmbh7xxZkBaw8JpBY4/8Ewx
MR85PClpFJjCG9wOqblwmQSCVbeHNPq6P6rblBh27+WwFt+8mL4aV4cpEyFWKGw6XPxkkx7breIY
lvxQApaWoVIG9n1n9nb0IXx+ja3XwOYl2NciyOU3MBEkq7uhE9vFM7vcyXJnmAt36AxTlfZCYAs8
7rq17XZpjtkIVT9GSCrDHBBWL4IMOcEYxDpVOfBC1apryqhzouKJTcDKQUhDNROhg8KfUrkzOQCA
R4PPmectq7N3YYWJVIYRpZncQX02ykBlDW5+QUWn1X5sMqekj6AHve8xt7XVxWMu7DG1zbyqSt3v
MapiMum3DkWOn8QWn8gPNYNgMpA1lvA22eJGPlVu6/rH4Hz/A1aXD8WkhTOU4J7NeGxPVGEErBwe
G/dmEkRWpFgarxd0NXBdGGFcMpi0UPg7qX4R2aL8I+p4B8wtf/8yjyjBgSRyIfZlNa3nJK1niIIg
oAgPVfGYB+914OnjV6T8rvsHLd5p5TEQvER8+R/m78IuE118WUJv97LjmzmwpSY0VR03Ip4G5E1F
ixkds0pC3Wf97MNKlZ+U4o8yHeQuMzXFDMoc0NDUKTTOM2h1t12Mi1mysSgrIy8Xv2h2Rvwe9ceg
eVd5Z/WKFVQC8YQFxSCgymymqhdLcW5lWCl9wYrBxZOCuDgBJb4UcU6B2/wA2m0uTTELFSSpDFEy
PIVGFPLPSPjOm+g4e8JReQTyM9uiLrU33iXOu3klnACF/befaYG9/E2PXxwIJRolSTBAArktjxR5
D62254UiS4LoeuB0PMXHld18ZY4ZZEuGVB8SmCvlQyY8S/FG4uJZeUNifHHUUL6tFlXnWn0eGkuo
7aw/dqnd5zmUiB2p/24Vt6Z7kT7V/V7NH5vooYHqJAJbyJndW6QPFhVddphahYCGgC1BSY2oCqjP
Ybx2cCIP0E06F5+K9Rwd+kO7CZ87NxNMf5Mc8pNm7sJX0Gfe3/4rl4urD2C2Se5DSUZN8AGj7/qj
W4Z2aLyD5LEMdY4l7liZg7auxAgyIzBFAruKN6IKsSbld+j+SQ5fsRv/KCQbpA+PAypxnQkiJe+T
B1LhDZY5GyktRr0ysPJdZg+g/A5Qtc2cKPgg8dt/m1bmVETda2pzDWNVJqv391W6m9LnZjr7Ee/g
WHYEk5S4XEAWbY9uKKLENSzV8qFWPtqEc6G+RWPDRVEhXVLxqLShY+b6StgopewrCvTHp/FB9R/A
oTambkXcOd9DywaDI0FozYrKeXEpK9sUKn7YFAQoOMAUmcdCGDRNmY4KdDlaYteIb+NoQeg9bg1T
HpwUvBwx2EkMbZNBMKE/CuG+QvJA3WvkNKg/tQE9RWgCmMC0HHiJb8docZ8bYKH2yewOha3PePkQ
c1K2MfX3HbpcIjo6faNabS6gEPXWh6XTtp9yB5p4zdKzySzBVlI/6K3ojqFl4MGEfu6IFwFXfFQG
CEcC4AdXAZk9UZCQKQphVnEPQAQMoBoG4hPoIIlOpfIYh9Zm+NIUE2yLQZnbVF5MRYcIqWZUWYbY
jAQQ6Nvav+bNpMj0gmBSg2wwzkuWFiqYQQaaERhLezBhZbMLektkln8Kw6HoTnHZuvd34MrJfGWP
CWxdM+UR3qB4NQlvol7ZRH4JGs2dO+e+ndVJvBgXE9UkCl2sRlvGpfpm1mQulb8K1SNz6JU63dKZ
xwa8YhD92MBJAG6H/cFmIQU5pD60kjtLqh0xAK3S/DG1RyGvHiLJ4SGqVmZxQdcCkqGCuAFY1OvN
n+V6NRuB0Vmy6ltT+Tr5MzID7pD/W0gyqn2XdhhXhIBBqABr3UGp5mEEEbX0EvGwpiuB8soEc+yT
mRgRqTBvra9YMhksTeFc0VYuL9CaQl1vyZxCSoxxBXkmGjQRMFlK2P1oc4CdyvA5jzl3htVxXFhZ
/OPiRtZLVNAiEVYSxDfSZmbBQzjzxsFE/FgIDbmcYaHK/pSVQybkupAmvb9vOEaIeD0MRS1IgA0C
Ph8V7aDqdqAKIi+Ht4UzV6ygBM2qXlcKjETs1Iewl20wENr3x3FLiLG47j/rQZiMU10nVQuCqc6a
8vkYaQcVGmxDAUqvidhllB8A7TGhWYrHuGi2s+5UUm6NoWSHfQ4SWNHzh3Ob8OoEyxIxt4Krj2L2
bd7HOVB5mF0Aq2lxrqZTEOzTZt8HRylx+o6DklkNExdzsKzDhU/GvtjnMWQ/rSQavD4yTCH6kcqe
n3CAIrz1ZPZw1xu0KY1lDyfxY1dX+yx/ub+cPAvMsVEAPkhHERYG5aefe3LLAxusJV6vloaJElAM
nvOkxlylqvhC4zg26TyA7NKYHsdecIyEuiN0HNvm2Qh4KACucSZ4hMEMIvLBx4YQXzK/NkNs8u4h
mx8bbTfGhjUI+1zgSXWtOiOyXjj6UXO4qTo0NdUCRQh7NLgA35g7kQL8eWXpY2emn9qz2P65v4Zr
3khAJKoiz7x07jAzTEelKUcD9jqj/87q4mVELgwErrbIZVlbS9uQS1vMhA4taJ2rJOot6dBkdg3y
jUP5qR/986v8XH9xuY14Q2NCM/WVNJZymOu/xFP0pp+T0/SnWppe9Mkijq1u39SnwL4/n6teczFI
ltmw1OU0aFJYxevUGb77zFSPyha9ZqFZxhxjnBGyFCNUKgsxH2ELhU4wo1bAcltJ/EwV7/6g1s6f
yzExYTtUY6hLxbCTEWOrpco+HCJrmHgJIp4ZJhB3UliTrF3MgICaDrsY2TVe1v4Wo4gj6HIsS1C7
CL8TnfSpW4wIGxQjPLB5vOQHyc73xU/lHGtmxAnDq2fepUEmDoOPH5ROyyI1+VvwqZvaByTBTcGJ
vN6C2pHwp9zLLz0gpU88EBVvPpn4jLgJIdgalgHHGeibTBqzEl/vuwZ3eEwA6adEEsTFN7QjadFD
A2DRPtqpud2h3wqtyPNufExsEHnJHuU9txe/Y0/uy6llAgpObS0cK9hGXbzKTOlBQSEePR9mETjv
ImAFPFKA2y46CuVmaHhTCsJe9EAzi+lPWWSUrQTwfhnhbf+QpbskdlJiy1ljR/F5qo65v+k6Dxpc
QnWKE85OXMkwLB/wtxcRXZA3cKB5nAMjzZXGMobaTPrUBm+XNYkm1nbyrTjeTqHmzJBP4wkRAF1+
M9vXppmdU9CARgAMNFai7QMdNUl07EJ/bthGyVEwHrLiUFc/C+LVaCZBZ4wcmULhEPGPJH1qeKOo
IKNInow6MY1AdEjrRMORVv5m7tE5V74gSyILP7Oito0SPItlj77EjzEElXr7EID1VSk3RA5RoNz2
SuPWSF80h2ZOUKj5oLPgCK1ijZMryZt4dspsq1a7QsidatjmgufHWy0H3DjbztTTJq/uz8l49MmD
GgC6FQd2lv8Ooj3kd0wNt4qssEH4n8YPuWxrsjvV0ObcjPlDnG3jyRVb3FfztwxE8v4m1jfUeCvK
J9IiI5Dv0+kJ0G3omNu03ujVmbZulhCz7A+qtouDJ604CP1rqP8wUPCfD0m9L8D9XyVbvXjOEi9v
Pv3hBXWT3DhDAQoMR/rkJeQhx/5ZaOu16KtRrLB9GGa312Un8oGk/ik27wU0tFESMXEpSrRjSC1F
es3js1B8kgkUuj6aYgyr1QJM14SamrIDkbcRfcmFCq2wd3E6ZfGDUEZWh0KKDCKgjLpwPysuXv1q
k/nu3H63FZiJD6L/gDRW37zS5NeAXpuwOvTVMiF7dXZyY7SS3g0UpxGbrdBVUH2aPFV+SAmoSArq
0eQn0EJuFjmZwas7rVTXNNBsaSJ4hReNN7YtIlMDvwZz4gLGsaStvq3d1u6cyEwPjdmKpvhIjvpr
7cDDztAD4Kq/3d7ckPtHZwL6EqDrBTjZ9cFSpWrR1TLMx4cUBPeDha63hxocDOaPs3YI7Hz3hcLR
j8bhcQ38RTteh8Fry8zG1EAlrNc41P7Cg3xH3lXm/COozAxXV+sZgMhj6TSHaRNudbB7xJ4wmqId
2LyTYCU+XE0AExvDvinAy43PkME8W8C0b2segvHgFj9foSthGrZ+SMyfxu/7R9DtLeh6+Mwx16NP
aRJ11MvGwA6zD/D8N2VpdoQ3vuX7700zc9Khe3+odBX1q8zMTopF9qELBVqrsnuvdfx9s+ksXkpp
pZB1PTbmhMtC6N+2FHOavVVmuM3dSjFrB/lH+7M9nlJPtQYObx1vlMytOSUgMGoWN9aNHVE9fzwR
Xlfo2il64SlgPr/eKuFUUi0Bb7YVa8EvUd3MYr4t48ZsIAWrlbaRjp/tIJt6Eibo8aqtSRpAhd0/
JQnvhSnfd54b5UkA59HrtZTkcRl8MkKTuPk2tpOTb/9KQJEzP+NUQwNwDuZfCta+wW2twd5BLfX8
L53YIBDlA4KfQNgYIFhm8wxCOKWi7OMaNdWuTCvIkw5mox/l6fm+oZv1hSHQQi881AuPAptbNtI5
LaGGNCDxJpvoXEfLukO4akJLyLnaK4wVZk/KPZlTaAYNVh2ZtDZn3M/MAn35G/9cgO0wR4scilfZ
v/VdxiqzQ/NyyPQALJmWUDy18UupuqDTvz99y7+4NzBmQyJjKTRih4EJsShu06TKfsgC0WJnLMAh
q3dx+i108cjJY9546d+BgTgcqwYRDvahl8SAyfRzOqAc6IkN5H7lt6Hey+Tn/cFJPDvMQ29W5D4q
0U1pGbjX2dLoal6wk98FA8B6es6fy716TLaq1fCQkLfPsmWEMjGAtYRaDZhxr0NCoM/GYETJYKVb
7LqtLpo/arN3iNdsYwe3tI6zjlyDzEJ2AUhb6w4GtWN7iJAZ9gxLfdI/Bnf0wh09cdMRS1C78ZyL
ETKBVVCnfNBDGKxUd7QLqzdlyaxxU3NzSEebnJVcPv+Otb9piotnbpenRT+JsDba0gP1+q8iNZvJ
gRYn3mezpz2gVSgNrfYT3jRteOfWapDBWwCdQhDchY7C9WpOUlHk8pwNAFYB0tpvhiWLpWq8Qa66
K6R9JAVymWj8Z5xGa6leGphWXLa6784TLc0RDtWu/OU/6tAzt+ZT9hi4LU8ecN13oDuC0sVy1WNp
sDo6d4FGYReFpS+wnIOlArwYv+SX2VKt6qH7xVnMZdvdLOaFveXvF4upCnLahiFYDHUZSJa2NYE/
tSKvsUV7ECH9w+2zvcUfLNvxwiJzmdU7P9UyASOkH8FkVshTu7kr9GbsarY0mc3DZOuesI29avM9
WvpHuRMOMYfrZ/UMgZiyBLJjzDSLAazTsoGuzBKM0oMifdPuz/1pXR/khQEmBABZNmRBi1jejhpQ
3oVZKbEVi/Q57wBPhewK8C4o5depGU8KUtCh6Y8ockOaJYA6kUQgVa356GqtHoZy2CaUmNJQn6mK
hvBSiHgPjNtr/rImF5/LBJA+oUklysvppm21j+FzNgvNDc/l5rk0mw39ytx5sOMd2Y0gf7NHa7LP
/xoBc/0JLFUREaAhmaqYsWzeVuKH0EEU0DLojzzl5cFXFx8JFjB6YF9Dweva5eNeraK4QfyaUevK
5/I0QoP+/vqvn3Zgn0e/soT2U5Y0dsx1PE+XiDx3AMziUt+dXHVPMnN6b83gRd21Xg2MpFu79w2v
hq0Lu8vYL7Zz7NcJiVrYBT3zVinnA6rUVlBMThh+3be0Pov/jJCJwxBoVWcIL2MbGz+i6E2JnPv/
f+2UAcoFkBeAFXBpZXAnelOivTuo4JKB6jVIeoDJYXwewNmfp6eMB/dYG82lNSYMZlo5h00Ka5Px
owtctMub94fDM8BEPU2P1FFaDGj0rEi/23+twY3tg3zvwkEHfhoIO1wvvCRPIHvp68Hq9V+Nahet
10QuulnAH3t/ILcvrGtLlHlhFSAiIXoCSxERe3S3hcg4J/ExC34HfuIGMgG4NG3tvDd+DFFOLDFv
38Qe3QwqLU5+2nA8/rb0g+8B5SZounBa4xbLzOwUKBXpc3xP8i2ZkmG3ABU1ZnE4AaSEhEgrcl4C
a1sMrGCgzgHFDRA0TPhQIixEWDWDFfidPemHkmTornGKxuZM9OLhV0fzIi6IBrD/J43H7DB0CIlC
moERMxAyV0HGeX4P/JMyeW0DyGf9JKNuSb4NkTOhN57KmF3GfxFC0MRDaEbQuKjGhSsQj2ojZ2Q3
W3uxAJ44yNJBwQIopGsLdSAFpGnA5UCG3CISoJ6vseAp6HVIYiuNeMweNwsGc1B4AlMSiLEgDcZE
EnWGxBcN0VorSQfJGKwY+dwm/igEXsham7lLQ0wQaUo1DxodvEdKmZ+7OX8hyAzfd4plzVmfAHUa
2FlwOQTcmXH2SPFTQnv0z4btT9pt4wq0hJwNvrY6lyaWUV6svyq2aZX9lW4dXqFQqEegv1dUqwus
tnqspM/7A1pdnIsBMU5uJIZYRT4WZ0p2Uo3SGQpzA41NdAj+N0OMW49CjM6BBDMX+zuJvvbpsW6e
9XB738ra+uCtCZ4SWVepwt4txnims7bwMwQpLn298F6WFSgh8qf7ZtY8TQPjIvQ6IOKj/S3lXKyR
H4rqrOgIDTSJlb3oS50ZtFL8et/KbajHzsHbxwBHqoL0ANuwKbaxnncDWu2jTvjoKuIhHwFMiWhN
AAsNY3gYml9koHaFxJLRBU6ALUXRapJ2lOP3t8Wpv5+iEWNpzlBv6MhJqQ1IX4A7sJ5bxUTpfTQT
MPTUSgG5O4DgkUcoAOo1UDtr4tkqZt6LcAlK7M4DG9j//wBmW2hGlWb6QjugQaox79xE3+fghMTL
M8hEIPALEyD2+/O/tjcuTTJ7Q/WHOCgDkDEZ9ehG7a8m8oqB2HP7676d2yOUmVxmb6i5MUU67lVY
V8gH5nihlANIA/V6F0Bvy8TZa+vtLzIn3jDkTozyW0ry/7rC7Lma9DIdlglGR64J1JIyZKZC/8zq
V6X9msJjOwLXpHhNx8E8rsU7UK5BExKKKgSV1+t4Rwnu6QqB3RBtDoFumEYBlbT43FI71n7FvX1/
spdh3PrRP+aYua4KKGEKCswF4fwjnyqnV7Rd2QECvwjKS8b3fXOrPgRkHDrJoWiKXtbr0YH2KF7A
WqmVdNSeKrsoT7PoxROPQn91WKCmAfkjatjQRru2E0Zz0SkR7FTZedkUfeWNUmDT6kh5etirpoBI
F5ds8wKcvjZV1lmo1XGFUCBKlhhsiGBnhTv5nxHh5EbXXGOhAlNVWUPekG3OjSY6th0e6ZbUOq1q
a9JTnzyIaFPXATNqObt97ei4NLZ8zEVMl6KkDEIdxvK+yb0+lkQT/A7tVu5Iy/FBninmApYkc6Vk
EkyR4aRPX6nwCIlnjo01xwNZ5vLChqjnDT+j1FCw/8VwiBJNeklXWAtjYikLpvE/jebCknw9cTF0
XmejgKUA6SsBb2zJP/X9+/19tBb+L4fD+Hdc9YoIlhTcipXIrEB5XUWmpHqS9JJNldmMD1Xl3Le4
OoGGAlEB0H0iWcHEQxw2QZdP4FQbQ/TquaW4jUBwyku78KwwXjctxL9jBSugXzRMUCx+zOm8iyQU
1kOfF+KXlWBiH8WOBY/bknwBL9f1SqHiSKWYgistw2WhzpG4NYCpqVKzU771VNhC2ErG8aPugq6H
4KJkqSjw3J/VlS2NT1BFfcmvoo+OmdWxrCaUCPEJuvIt605f26W67YvaFPUviIZxNsFKqKKSiKhL
kEQWDZa7HGI7RTMvL4JMBZIuElz0I78o2rgxhGKfBWAtuT86ZWWCMbFAdxoG2EMUxktnqR47QrCa
s6g5g0Ydn5f9XwkdVJYVgIwh6rwINVwvIUgr06kmfwmsPsrglEFJOE45L2yeDcYnlTQSdUDGMYqh
BnP9R6ILB4mO7v25WvH8q5EwQXCIEhXQd3hCHRfAOFkp6BfJWWp59af7dkCueT1jIPGErjnktiyI
HJuF+BBG2y4urYBXPvxb+WB3F3ICaBDBL3SmMIsvSyIyITWe1XON7KfZ1VOZmKGClIgvjVFoG7QA
L0LWVYbjg1Z3Gw7jsB0b8O8FEck3StQZVgK8xyIZHyb2TKvBm8MwdmGt+5OLiRiZdVjlj7Q1/MxJ
6lhM9xFQY7qZTYk/OC12nb7pcpICY1k0xEnSUjbRWTn+8IdZfI+DJjgYqAJ+jEGq+09JJ5N3pZt0
uwiFELVwUQ88mkrabz9K5kc9lTPZFmife2VZ5oOpjWiBBRap7nyv9lu9PwDyJUCeqEmk0JOCIPxR
qz10s+qKoBBcFOF7OVEJYLHAz3KLokN445dy7g5xHRucrb4WWEB2vNDlQZMD2ShmmUscg5kEMi0/
B/Wf6tW4vpbKZqzAMOBk9Pm+865tkUtrS6S9uCwEcRdNsQxrejWgnBCaQhuaEIHm3EnWfPfSDONS
TQJGX2OCGYn8lrKnxH/uu6+q4Ezd2uMOuhmQMTVwR0UNmjkXal8NDRJquPpXX+UCePSI8pCEMUiQ
90Ls6cWDUT1qGucRzTW7jP5iEoc2DFK8B8C5Rn73vWoW2XPaJKbWOyrSlaLy0AhOG1lCt72/eLfQ
GxnsHsBIIHwijwh1z2vDtJpbwVBaaGvp0ZdSfMw9iJABGO9fQUC004LJoXgQBIm6HdvTnKB2rKlb
UF7tJqJ7979l5YS6+hRmDtqapkIr4VOUQQI/S6HaggqxKNJCd6xItiAu5iz2ykUKA8cJhcII1JLY
RLWv+XmkZENmpYV2LtLCobRMLDXzT51QfAddt2mm5lwqPNrzWw4zTPqFYTZvrWZSMoCgNbP6Yt76
YorLDs2ANRWU9ihq/TjgCpTE+3hu9GKXhIK/F8ExHll92YTf/kREAe0ummTpXdY/ivIUb2JQBRam
IoASwJw6v30PExUNq8EEgFGshNUuHHp1N4li+ijGOJDzoOA8UNZcGLdSCUQ+0sIY/9fTLlw4Duam
DfsRGtJC30P2rjuKFL2zeqW8Q4Y1cdAW9YKMzKOaeqBrRBVx7L7vO9AtnaYM4QiiA18kYjlBeXft
zHqg6s1odOBgm17VUnRDKXszhtzs4/RsgMgioKKVCujMaGpTCsfHCGDTVo3OrXxWuvjoSy+jXoJj
lqedsTI3qJMiTa9jn4Ehnp0bmvtEqcUKgoo5CL7/j7Qv640cR7r9RQIkUeurtlyd3u1yvQi1WaT2
ffv135FxpzuTKSTRdRszLz0YR5IKBoMRJ86pSKu6zJzvUVtywoL65Syj+fpzhLJd2vwKK/359sas
hGhMvQDHDS0rBZwi3L5o1JwlsGFBUFTK3gmhG7sx3wxFNIe6EqKXLsQXxQaw27zw2jzEo6FXcOtp
mB1AivtFX5FuMrBD3F7PyodeKo4g9dfwGEbHhbvhGmVQ8H6dQJaqfox4eWvf+sKrFS+b9738qnVB
2DkgvCWY/06hvAjW9ZTtaLSViQv+YsGvud7dpZKPsoYObWlAc7kcUU6h/oCDhXKcDqktCpqk3E1F
qsUrMQNfDsEVA0wWSrrGkm+fHS8ptZHg0jl1veDu/mX552njOO7efZ6cLXW2W0Hme/0xwVamK8C1
fEmzf/2eM3sd7U0yVriRFli6wrxR/66qb2MrIGVZfvZlpnhphgv6SB9J1Sza6OC9dAbtNNmiCbfr
a2WxgHcP2pFA0fAACz2dmJLpC+sm6fxJfsUUbpKnm3T2w//MPf4Vf/CsBDRblgFavfxGhjGHcAXE
nwSUEg9tzprj0GZiZYaVPTuPJtyexREI2YxlMKGt7KCveqeapAl0ovQ0h581mq2TpEUg+cd7XVTD
W9tM9K9wXeLSRJDnVlgUoUIgbYAIiyczGHTUzFuSo3A8zImowbTmgWe2eOpgNhBTowy2yAx+DsUC
0fSBsIMleq2srgl4PDRLwIB4xa+QUAO1bUgEuxmKNopcOGYadNMpbb9jqEIQuJbAxLs7fPEfW9wp
HjHVAZkK2MLjFTn5H1lBTr41wsLVzJ8zCtxMCwoS9OPLbcMra8RTDFwdOAZQxeLbJ6ptsQZzz7k7
ZJ8RFDrUHDez5sjx3rRj/y9sfQ0sIXKA2IwLztJQZzn42nMXmo3o121UdSNjfIc2ndP+94YqgDPo
8sOKvoySculr2U6VGk0VbDUbA5TPCahDwYY0i2gyV/pPl4a4M1eSqTbSEYa67JDQu7ncjOS3avkg
w8/NDvorB/RcAFgtip3VgLxT8EC4TlVhXkMvD7ceJHn4WlGu25i3nBrQEemDJ2WN2zLDBabBUczn
vCldlfxOdIGzrpy/C5vcvUYQzdRMg81ZSwM7DpQs3Jpkr7eijppocVxQAbGlHpdjjQY8weizgdqf
OTld8kvRQSyv9S6TA2Z93HbS6zfyxYZqXCkEd/kEWlQsLjdRc9u34HbVvs+Nhke+O8b17r9bQ1oq
g3wZTyyLL1VNo9zXKKPj4V8wsCdUblIfJVT6kmoMKowQjqWIWnDtwJ9b5D6erncMQFw5h5xfuWnG
H1IGDgLLCBjNoLshyk5Wral4OKPdAtgPDxWFwHtMkxrra8fCm3LT0aGLCBJFT43eckn0SL/6dsRG
Og2aUqgBLBMWXDobDurQd50iod0KLjdXAbM8NVRgGu+s+BEvttvf7ipDWaxBShNAG6R3V9cDBbly
k4awJtk/mgzkQZogBfq6yC4uBc4CdymEVGurIkY/wtjMv9g23QXz9g/ZSPvyjbk/wWHoQuXWw+YG
/1loEpYN8CTiH1SLgH+5TFj6ojFZlZqSk2NWDLXavj01xVs8xehoj+Cu2ZZA3t7ezqvDzpnkPl6a
QSaqV+Ee0fQ9RZdTzjEy4eRpUCo/egts86Hg7F2l55xBbnfVbm77HHVbZxxPlhoQFazO7L+GSs4G
dw2FczRnJoUNipAcRoENqlAQAVciPpk1XwQfJCo1KHTCG5dzeJaUY6amoSqDnbp8SQH2qkUCsuub
9a8BLmyAn2yas2IxMD6jIqEoj3T0bzuAaA2Lg5ytodUnEictTFgU2iSg3J81kY8JTPAA3kKJUdVZ
tqmh4EqO3mT7r3wKjEsgzl6AoVw2EI6q0UOwHmvAPJc5BHX9pBpPt/fpGn+/OBUmsFEdsTArxec2
g0ENyeixCuNV3XzrveQthYTaRtkku3zTbKutwN7Vfc/Z4xZV5XonqyXs9YHyrHzrv6nuU+KG0M17
OA5H9Wh68sb0BEaXCMPHvvNFch6tteAaBcAMOxklXlTpbg06SfvQd26sgUXAvKeLglsHBXXMAYhk
C1b9xIKOE8jHUAc0OONKlBiJWWPFZnhXZfeWaFh3fUf//fvcaYr6vo+7DH8fepSuRnp/shx5vktF
/MiidXBHqjJIBI4h2CmA4s+UbSiLEAHXKPIv5/hnKSaXL9VaJ8VDBBOoc5iR9509zsd++wtiJPQT
A+GOEWRB+Soa+hWa5d4SLLTZPA4wa6vu9PSYfcouczJkhIfh433yst2r7WUiosHrGetlsfiPotsq
0gz+BdPJnSSjlyR9TfTt9V/qZtpYd9Vn6708xKkz3VOchcirnfhVPhiC+HjNrcJZ5y7lym6AiQhx
JCbdmalfvLUgCXDG0Jc26jsV3FzXzBZf1vSvUg8QLDzmqMiYUsxLChAfq8/qTXVRDj8YO2UzPhXf
xn3tAEdzSGRH5LOry1wQxSaGi1BQ4MObFYPlYRixzDEpHEP3SrQZ4lNNXDLtSt2Lw1Ml6n+uLtZE
a18DUHGBTXP3dJOAl7qUsNgsg+CS7EN8oNpgqP8pdYbjFFiB/ThsR4C1/zO2Abt8bpiLrUZTtVUv
w3BinzClPykvGnCLlS6I4WuB4NwMF9DwLdEnUGFGVj/Amov+0Z/b8Xo1Vz23wIU0yQxDkH/CAiqR
laPuy0B7aB0nOoIP13As57XZ5ptHstMfROdiJZgStDOhQIJODTAo3NrUsaT6XE+SUzWvCno1FQTH
dqP9dnuBiwdw9xGs4DJYoBIYQ+UCDokzWwfvNuKc5udonlAweUCa071tZeU7oWhhyEgfQIGFWHOZ
A8lhbZIuH3Ho7FfbfJSpgDPmiwr1YhmoQOp4j4EuFLMIV5SQvVLpDS0y6h5Gz3KjrX1PQAMUe2FQ
OW3ADonfHrJHqOb4o9u689vDsNHBJwwyByd7aO4Raw6hr51O8yZ3i53qgEchFezB1U5zP3HZo7M8
kFqslQDopa4mnZLhkBg+Cf/rcYAJfEM8uKHJCDoZbpv7CKz79ZBTt4yPcvqkEcHfX1yO32VwcED1
CGV/EzCUyyVIvRyxbCgwYEo+lfp5aPcDDfLBo0xg6Mr3l4WcGeL2KrJDnIsIondqMTtDuGfmdy31
5VrwSdTl9PIL+sqFCEFWe3XG0hllSVJ0WJBnvI2O6ZfHxCen76UHYIUbbTBDvAdx1Y468Ul/TJ/s
HfQfXLqRXgpf1DS7OiOArIPdHChOgCtRUuDOO8lyOYPkI3UV9bNlXteLEEorm3phYNmMMwfM2lgx
JgYDunk/hwHNdiUQqSLcwoqPoOsG39PRFlAtXnwrCTMl1NvFSnWXho2Tq9u2L1wrRUfFux1VVk7U
uSme+FkZ7YIoI0yN84NWbLpm31uCrtDaalANgTQ4RGJMdLsu9ywtqAbuE4KPov3SSmgGHsIGSs9o
qSYCl1/7/OeWlq939nVy1ZiBL4KlAixLcY4utiaoRFxjzeFh5yY4D7NzS5aLUsN+BRg5Zo2j+qEH
EploM4E0AnFz/n37A10/6TiLnMtFNjBOYLCmEDwPFkk76JZVbn6IjhVSLe2XboH1XWBStI9cDGyl
GVeEBpPdPpfuSrRM3T+2C+Lsb5Br0ycIO3iSN21uW13xRFSq4e9ANQJcwjcP22HoE63RqZuhQpe8
aoYf1wK8wVczjYtVsIHJI7B8aNBe41yRSMbc56NB3d6rTpFjOtbevM+eoC0O/pL40/CgpO22YF/M
T5/EH5wTYG8QTMwckMhHP2+v9/rFoEE26ezHcN5q1Vmjt4VJ3cmNXd2xqadBLMebj+Cx+gnenCB3
xsotvNBVHaNwQsF9vxLKLsxznoz5rNBqQ+xFSv5Yi4SG7lTxUyEkXLjuQnPr5Bw4XvR/mxmGJp84
mdOcQOPipy+Fmz21W2U7b157UD1gcB/Cd+3J3tj7bovmjIDEd3W5xMKVjuqlgcT6MjZY1mAX4ESg
riR5MXFBbWZY93MjiA8rJwfdYuCddUWBnM3XpPpZBOoYUZkxd8zVIbwlvbDsVeA0K8H0wsDyA84M
1BHqeayFgfZXgyBnO+kO9Gy+taM/55N8r28iN6O+b++UncDy2vk8X9rV2WGVWvWw3PhgzOi/aeCV
mO8bhwLnfCd9r44Nw70uyuBFG8odkl7tcpopsFomQZM9tOXn7WVduwWwR+iywEdRzL5K9xgdbNLU
EVCnsdpu7bA9Wdrc7NoCQNpqpCL42PVbCA2BpSeAnjEiEPBGl98vTecy6XoURChxBx9of0zBtd5C
WWB5bebXzhTEzlvygpJB5P6W0eUReOgSuy9DIH4ABqYQvzHDqvF0Spo1SglAg6jbMwSbJdpp9xEY
h4RFgusvd2mIWykYI9JUZTCkP6dHoHJnB0j58sAgd/mu/lIDy3ZE5CrXyMRld88Wx8W0JMtnvTFg
E+DVF3kvu9pHh/38Y90zdyGryn7mgvR3bTsXRR1gIW0cPZ5arzfVLP6aPdMr3dFiP6feaD8AAinH
mGIfnFAE1F31IFyTtgJIvoybkjuH8tQbsTRTTIIeiRfvMn/wbR83B7ojEH+OP6MX8663XHAteuOv
zu1EOpgrl+gC1/v3B3AfltkG5qtN/IAMnGDSdsYkydH6bI/fflvBtB+96DAeMJ3gA8NdOPkhedGA
J3Tl/amd3Sp0gMsQuPTqGT77QdxXxxtonO2Yobgw+UZTuGYdMKTKULe7HSuuYy+ggqaKXqWFLBYC
rpdnt0nnLuy6MHHZeK/QBnDfYCgfOrUJyuHHbVNrbkVsPEQBwQMqm0clJpUOBKYGU1bR2Y9JLo+P
A4jX5ympt0XfMFedhp+kmcZDwsZft22vHlzZsE1ZN8HWyI+5DBEZpdrCduqITaGZ+41oanq58a9i
EF6fqDdglAXwy8uNjOLKSHMjBrxKh4Q5pOVssz0kJXtvwT/dA7ljguL7LxZ1Fne5UxOTjtGyRWRg
1UNslU4rQiJfX4/oLy+oaKQWEIjmhWb6LK5tq8KEVZg/zICLVY9gH7q9hpWMcYGE4lmPR8zX7ODl
vpltJZW9jPq58X28x9gH2IcCFGf6LTTebBdwBN8fvAmHLfNEZ2zdNqpcBiIsLg6+/GQZ9agwC/3e
ZBt3zvicB7ZLcYU1mOV3JXA92n9mw53vomCcneYgZCVb3d9/7fPNBBApl0QbYR9cko/mzqjxDrI8
jEpvBn83uwP1FPdZsN9rBx7gi/+tmYeMshGtGKot/YrCiXfoJ+3Nb1Lh/Ezc6hfEe1C08Uc/fC/v
RKXflWcmQANIVS3wvpk4hlyoKdWiAx9tBBZN9m6Grsx2Vb8do41u4YUiPfRd4lWtkxsyelyb26u+
jqaXprl0vWxHpWUEplVz3I2KD2C9P/ZPs2juceVhe2loiYFnqWzLVCXMZxgqj+R3Hczfsr22I3c1
HkM+NGTBM7W9vbKVq/PCIu9DcdsgKZFhUQbV7/diO3rx/XQXPfVbtMDuQA4FkrL8EcihVzB5mftS
sLPXrYQFKfjvV+X9KY+VUGYG7NOddG8/R2jOVm/g1DxaL1Pkz1uIwOZu9aKeUEu+vfTr03NpWb3c
ayVth7FVaALSKPTdkneal0ErQipeX1qXRriwXodsiJsBy5sVzEFiBKRRy6fGBqNlK79FSutkC3Pn
YLu313bd8OO2lXsTjVhXEi4eK2/6oxxvQanpsj+T7QAlpd4P3rhXD2jTeOTltuHVTV3KdMoiagic
5OWmlkOTyLOGTQ3TyFHjTV28hf8ZULesDXABEPVAHfJ6BLOKeqlfbFS2AbZA3f6TzMp9K03lFjl+
8BcL+tcYfz56mySon8EYJX902Z9xC0cixYTrHt7livhDYFJoRKFGl6CGfww1rzeOsdn7eUaCWt03
UAUuf4Hu/PbCVmPa2cI496fxbE9KCJvgFcu9Oo3v9H7S0FgrJB9ERSKShFXHODPHOUYmh/loFhCW
k8kjDR8qaIiIGL9EJjifp3ZMZzNi+FTWT1RvALB2zEgQL9cPliZjBNhExwkjx5cODpIWXRt0rEO3
7yTFnau7QnNa3P5kG6Y7nb2YUuRGIFmMgkq/11IwTjhqK6hTfXXOL7NFHIGzX7F83LN7ws5JOZkD
fsVY72TiqHR01No3kx90vM86Hb0Nz6C+3YvSrVWnObPL3cEUgjNK2cDuFD+rhqsm27lknsEEUWT1
QMCMDYD3goTkxwebuYv1PIQdSQNmRcM6FKPehiGQkCHmk+kysiIrntSQPRVVRBc34fcWWCETZKSY
dkAn4HJvKxIzEIUVcKNoAp11hZlX0aN82aYrE5ihwLCLZSGf4a550CPpk6JieUll7dEF9lIgTYaR
fDcKcxeJ7vhVb0Ex5/+Z0/h55RHC7cWkQuwwxQvN/FOOihdBC6B5KkHLVOe1R4sgy4cdEsb/HmPO
DXNbCTW1ZlIjGM7jxquIsYtYjR4BZk4j4SzTEq+u9hQSiIscErg9+PQw7ZqxyxlsWUCXOqCUdqxu
dnI99SYDTHXl6C//vm7IKVHSLZwP49ACDtL1jT77DVyeCAhym6cDfoNkxuELEFHDITNyFFfnArx6
cql4gxTNm2i0pn3J1Po+G+tNizqsoLC7mitjPM4AO9qCueUbBwpNM/QD8UNkA1Mlrdd3EJ/4JbVB
okNwAVSgozdgk9CUH0URci1EgMVFhuoJWAssvvqjTradDUaFPWDfrQR6FL9tyU91QYKzFutB92Bj
EgltEfAjXh7SWBqJVJT1kmfo+84otrQD98T087b/Xo8r4GIGpwSCkIlhAcxwXZox05IpVow0Su0R
YsfQestNCSJNbQnBgi5VX0NCgrjNQgxqDj/HsvjWNOYjYEe2q2TkNWw1IujXrIZGiBqD6AK9XHRt
uBDcpxIuphow9ATC8yEJnzABuW3nypWG1ktC9qh1ma+PmR+lgoxhNVdHDQSoDvjVMg12uRsqNA16
IqUwXT7UxrhhtfYznRIna59mpfWUiP6xAEICGKMHcLcvP9oYt9BQq7tGT5CooWdjf9z+QsuJ4k89
vgsUdjBojlSQ+0CT2VRVOyFYszHeJ/1jRqZNqmMcFFIEBdi8wqQSeN6af59b5PKmsrfTaZphsYzn
yiFI1xo5/WBobuhChP6al5/b4rxckdp5VAfYSpBN2wNzzPKtHAQpzdpldG6ES5tqXaKNYsPIhPgY
x5XDoo1k70M85Hv/9tdaew2dm+IcqEjbjhYUw+ENJneb3LdTx2TfwyTyVLzzpqhzyk4Qk9dNamDR
ALvJMjly6bPxULKkN7A6OaxgKXbrRN1NNoiwDfsUGo2jZ/eJNAt0vL5ENq/8EqBHE6SByN35SeU0
7AzwcCM+aRv2rqHyjGfssbgjgAEeJH9yw519HD0Ic3rZXenNTvjyrXKBw9qzl/Bb9VsTfOO1nAaM
mUinDDBjgqz7chekrNYnqiAoo14EXhzrxCJhzrbqrKiQok8NGUZME1/aKPJsxnhog5D8qD0pQbGP
/N4Gs7QaoAMXJF45OK4I/LTmu8tHBcnEUvnnR1iKErWDommRYBjmVD5kUz9gkhJRU/dYWoIYNGr1
p6YpTBHp0NpiLXSrYFVdyhfcYusyw10PqTZ05u8TErQ5Rc79F5HGAvUsSE4XkXB+DFZuxyFn+pC4
XfdDmk8RfWX2q2EFt8/k6koIcCiAVoIDl4+gszlOKa5THBCLPXdd/xbX4B0ZZv+2mdWUBKM/Jrhv
4SFXs+YgmAkjeYSEa2rf6dQ3ksOQQy1rU3cPsu4Xik/wUDKOSv9y2/Dq+s7scvGajkpHBzovMRT1
2STekeqpyCTBLq7dQ+er4w5YHLE5ygbsIjW10q2J+WcxurWZlrtqmZsBKzvFq/JcMPS0bhdTVUAp
gjSUD2/6kFekAfjfnQFDYZl16E3Dm2bpPpRyJ1ekwDA+b+/nWihBBPmfRX7iL2wz1hNQB7mkiFwr
PtmdaBh1NcU5N8Fd6njhaZURwYQFqnOM9A2hT6OHaHgvDYi3b9W8QU7r3F7W2j3xNaS/NIFBRMjd
E6Fe6s0c63CTHqBY/WPIC3eErAnBLBerx32rZUd5mHb/X1b5zcTYxpiApwYrHe/n8j7uHlT6VksP
jbaFIkUlGpFbOwtni+QbMjaxuwS0HBhhjEHUcqAE/Uj6Fyfh3AZ33oqxLoxIhQ0tAY245ugadVR0
zerJm1p//pv63Lk57uBNmZVMlQxzJv2RYpg+H/1ayO6z/BHuNjfg8AuOeZlS4luPJInaqkEi4XZT
mjLoBvbRhyqrxi+GSenALpT8eSys5GSObT1DAyKS7gG7BLxnSKLhSKs0PbRQB54EF8TK58R1juEp
wKx1GY2RyxvXysG81eJ9jSrULoz2jTk6Vi+k+FtGUvjFg4sRfXXo/iLD5k5Gnc51QXoUCoeh0o+S
VakPUaYf0nHAo7K2N1OvDh5yuDu0hiaHxsX8F8vU0V9G/qYgyPEl2NqEckCW4jEbWs+W9lBYW0WE
Lr1mQgEb8rkNLuSQvpxzGzVzDITHLtg0fa0F/e8se2ZYgzFKOqoAv9Aeiq8Kpo4JaNUy8EnlipPE
43bK0VonKnQDv5uoCd4OEcbK9p//Mu48WWZShc1SOK0j3yZvQ4cztI9EHa6VqA7nhl6pATQq6gWL
q50VFI0+bVBGwKtSrT+T+oXWr7dXsfb3AUEGXRMIIcFVx+2vUeANb5j4+zP2aQJJPC782xbWbg3U
fuxlHACJ7lVKFs1V2OoRHheFcbDb7dj4VuGm5ocGWVBD34wDSi4CGO9afeDC5nI9n21bTXVD6e0c
l+GzrThQr3QUR/uAOtRpRs/5rTnaniao/a4deqDoTBsEFKDZuIIOG1A91orluSYdU2Mj4dEGerrb
e7lyGRrnNhafPF+WImP0rV2WVXkKAFeRN2d3IXuVTQd0np0oBV09fejoLDR7SAxR2ri0F4fUVJoR
z5MOKFT5FYzVvYM2iIsxv4AdrXsZHXzp0AbpRiTisbqbBHA3VMuWFyKXxzfNFBkdwTuNKXuN7svx
uyXUdF5+PR9AAej4xwbnJEWeaB1kBJBhb0yHbSNf/QiPXWBvqGM8RZ4iqBCtLwk0VUvdalHRuNzM
rNIYpTOWZCm4FX4N2d3UCkyAlX5tTXhPmzammBaS10sjbTzWU8IkiDtIrHoFmFD/qctJ/6ZZWbnt
ylD9nja5vQtZLJ3MPG73caZkfgz9iG1YyHQXxXX7oY2h/KOKi3ArK9EcxJIOHVI86Mim6KMwGCO1
28uAJ2vObObzRzJB5sGIxhTuMWpy6UiVVXvZFHd3LUvhI41Ruqzp1LtmMqX7uoIAkyNb07yplCr6
ocZKemdkXfkYls141GLWPqRS3aEqRUsbSIbMBid7hwGsSFZ/WnPSAbqmNaHqqLhmX7qOMdwKPTvp
Zq1Dv1lnYKUvAVQCoyk1G8uZi6l5aw0wmmPjhidcKdFO0SvFh6IunZ2us7QtLceiRGuqqo+MkOWX
QW64t2zdU6suz51JozH0fIshqAy9DuR8sLPNIj+3Ratg2BlhxiJXnil5jdLZ2g9GM4LodswJ86Fg
P5VQ+JW1o1pCbTgabNDpl43cNE6HTQyGDNLTOoaywPUFva5t36XQ8IVIqR3ERs822Wwb37KWAnMg
y9JLjCvu+xxa4X1TDpovKZR0mBjVSOowgJI0j6SRhllcOVHeyaziqR+NxiHNOuUHpMTVP1rB5IfB
TGOI6CoMb0rQoKSelBfpe5YYQ+VGdpH+zkN93MdEyt5ipe93Ra7Mbj1M2R3+7x20iS3wNaQmuQul
SUEDltCdNarxncr0yquLmZVOhbbQu12pxuOQR3bs2F1NSpACWekQhFkUpRuwaaq7Qm3aR2gjVgF4
72yoiRIy7TE5NXw3eyoDclWjqWRJRbQZwEsFKA3T0wcLdDGnNKxiqITbS5pjj9FzBEzlU5HPRuHF
JS13XVFVH5FmUDTZlXr4ofUxhq1TZZr1vUrT9luMmeIghpTmPuxk8pJ3JQl32pAwyKOo86MykBzC
z5PuSqFkPupmFe6gGq6jda+hh+9XXRUqjpGjeeJqcTL1m7Rpxse07KcesuJ2eBx0KQP7kdRtQ1ZK
imOOVfET5EH0hWBfqFPRWnqOFL3JvdzsgTOPtfFZhb7Ed7u0Yyhb2HLrxGWcv+Skr37oKSqP4DYy
QFFDE1q9F0NqP4Z21BhOXhKy6SQtO1jDCIBGB6LLtGiGF7Wa1NqJpLr4HPth9BUgHl5Ug4FkJ7XQ
VHYytRhLH5Lo9JkkYXzMmE4xQoD364s6qVJQhB2hjlzIKXhIwnF4I3U07MI0q20nHwzjMJRqeIpI
iwNcyPqIU4TJRZqV/WEYEvljwtSOoyaVhp+uW2HmTX1hnrIahS/wh+vjrgqZhNBh1Mm0YeVc77Va
Sh6meAYm0wa5466C0GyQ68Ach/pMa1Qp9RH8MnHyGzNJw2tp2t0us1IbgDY0C6CzTUEAOVXUK+ui
/hFZIT0hGnaeVGfTTzNTq2DWQGUPLaORQp61BDxtnqbowHqG1509GeEGkODsGXx0OOpxoy4qj1q0
K+yyCoC3TO60soifpHCiW4MSHcchATGsZdDWj0g+QkB87gMIYyQfUMiWHG2inQ/iXnML3l3IaRiR
3nt1PZloDigqoJlmh7a0NpnWfa9Vg8/iXPOLPtGHTWkYte1amabPDigDG9sZIL7Reio0tCjqFjXg
K3ppmqrTQ1nBB8tpSzDAbia+oSTpixUTlFLzZpRmhDC9nlxwAM2la8tN8kmNha1xLKr2rSrs0J9I
XX6YWthue5omAchomw8SSe220k0TIz1d69dmXXpk2XSaS/O7pnTy56AllmOaSfEIQJF5jFqIgpuW
Ne8UOOJrl0lApN1Og1ZT76UwBgrMBeHHJwe63IRTg5s0s/0KA59gBYDegpWLQLRrN7ZOQC0JvwQB
Fy8BNKgx3pYJMlcS7lXpT9WDMllQBheZWPLzs4xO1ico3Y4w0VnPNmDuXe3Jk6DrKLKx/O9nNoqk
7i3NQmZqFZ9V4ifF/Vg+/c0X+XenrhJTsOiWA5ZRIlRU+rtVfA+h1VWLyrtrz5XzL8J9eZDl08jQ
YSfv9jp5jXtB2U60VVxKKFW4nEMNW1VlfgXYeKO/Kdbb7b0S2eDywDhRQepeYg1ts4+799p+TsLH
2yYE2/T1JDv74naYY6yohglV+0bTCl61v21gdQ2Y+QTuGuUUHP9Ll5rkLpnkDA+DTNmz0Zcy5sih
6BG3lp+D9/4fI9zH6EkKhq8WRozH7Adm4E7zVnINrwuGHkrC5Q95e3tRq6/Gc4Pcl0lSQFbVZVWD
q+Bue5i3D/0B0KsHsgEPh3wUPXLWknVA5helcEjG2HyzXLYktbJbxLEpA95jeLCkx06/izDrZQiK
FdcK6aijLH22/70LuGoF0dKxHhK8C3QHENag/tbu7gc/slxjEz8YnulSUER8a/eGY2/Kz9zFFfGq
Kc52QGHFF2zz8ga5ened/RbuVUmZNCXECmOQgT/NLJABB1HMD9V+XzSGsXSpdJIp0Prgtt21QwGI
sg3kO7pDV4/ZGtNZhbIgBqVmU42Zk9ai+fLV5/mZBS6YR12pRmBXB3Svm76Xyu8USDdbDh2DoOPF
ftlp+qC1Inre1fqKJuugGgEiArN83Fls4oY0Svz1aVU3BaQGhYetBTJKN7pnP2/vodAYdyarxoy7
UYKxZJnwZju9DzocfksH8952ZO+h9juuPgVGF+fkHeZ8hdy5LOoYxf8MRilzyLb+ne1RVna1X7IH
xfZN/iowt6zh2hweGzroYtDn4zZUk6sqCqUFXPJYY24p3f1kbnTXOmaG2Vv1IQyaHZoQ1im6F3Wr
1hwIuKx/LHO7a9czjTDmipoi+OJ26Wd0lH/Vb6DlF2QE6toRPDfE7WhuJyysKQxpGGh5Lt6CeQPe
IUxlaY7xO7vTnzCi6dYnSLYbp/rVEkSj1SoFEDwWCo6Y6kMJ5vL6aPCoU7USH/SueGrvrQcNo/ab
CmmWC416F4KRD9MBj2pwH73/zbc9s8zFQd2mhU0XV4Koo+7cIy1WNoZHTKf4ZVEMNNYO85oD+xlv
+twVzqWuOvKZdS7yMYlIORLn2K3eBrzJtveK6aRvgwfh7Q0LRHMoa9cLABYmiAzQ2UUV7XKXWUNT
SFvjIxfhiTFnMIK23AzNXShqLa1lA+eGuLjXT/Vk9wvAV6pfuvobiXadLHCZteB9bmL5CWcZTVzB
XdkSWmdzN2YALijkL1IatNnRTwI5CFQ/uSNRYIhRUxecoj0chglDSr6tC0rESxbMB5azlgE/l6Q0
WSMrPVoG0mwdByvdtyzxlIK5JFa9246+9u3PUwvuk1R4htIc5D7uJG80SJ3XlqMZj5AVLERDnqtX
ArA0UI8GvJAAdMF9mjTTjT6DqfAxvjcVH/dPv29dpvrkd/h0e1lrnnZmi09sVaUMqzyGrV7xLO00
a0E//E3uDPIioGXQWsSo5uVy6tFQUyUEmK4t73S7cNpMsIZVL/jXgL709c5cOc3bwrDo0tLpX/Mh
MOihCDeGiLtndacAYQbrqabgv9yBMWWWV023tArMzRAFUpU4EJ2//TXWVgLJNHBUAOUAmUAuwBTl
DI7LAdARCoraDFgiY3IgM6KIGLfXMCrGuSHOm2UprrWsXQw1LSh7MjvZ5yhI+mbbNA9gOAzduof2
XW9g2FBWGs+Y9SA1GHEhlCjKt9ZOFppxy7CrAUTW19V6/vlaMhezikeCmQSyikEs+hTJhxaTd6Mi
QKutBb1zU9xllZdqhWQBppahHUYeByqCMq1bgMjEwkIEmqdlsWeLISmUVuOlzdI2m7I4kV5wmFY9
BA3q//19PqHJIfZQj/j7Vf477mIvylHptE2fMBERzNrA3MLbD0YWhFjQFXDOCEcEZAMiLK7VGx4G
d5CNSoEeYboe9eZ2NoG1Nh01Yn6UFEcMJZ0m1O3npkNVu3disBsQqJSwwd52yqkLQZQnUhJeAgcf
/c9/IOfEYEXq5m7Zi056t4wHauzBfkELt2r3VbklIoDl6taf7QcXANAvQLLD/o+0K+txW2eWv0iA
FkoUXyVZtsfj2WeSyYswk0X7vlDSr7+lAOeLTQsmkvt0DjBA2qSazWZ3dRW6WynwHm3cOVY1gV9r
F6K4ez0MrIWa04Utv+TEiQqWYPp6wsISTCwYr51yp6qb6yZW/XTRjUU6jvaq6KdcKSAcogJPmOi3
Uaqh5y4FN63v1x8TgqtOVknQwMB+Qfu2diMoRt0Vfrihm9qz7vu94hW/4pf+2ZbkBKtFB+tkacJ9
M8w0UqrlO2GCLb7rHsCTjcaL80O9hSIbBoUr968VQ1ALOLEo0gfHRcZKoDOB+IO+dNa+tNQvsq9Z
e6vksumy1Q7yqS0h0w940KURtOPcbD/fGgfDQ339jrnVJt6339XvukNvp52J9P9plvRCJS7DhOAZ
MKvhtQ6XieJqVybxrUWy3XWvXHf8/7mMmGC3hj6NSYCNZFa/LQ2OzkPhZDSTOP/qjfPHQ5gQOOoh
bYgWYA8nMCqCT5wWkERJPTI88yTz/n9LWpZ8cpanCnJbEF9BctIRzypfcwssm7Zk31a4T849UIgY
mLwlrYp+j5u+sVvyOHrMDzBOzd+7Q+BnN8PT5MjcYT36/vlWwk0XqFpMWYtvFSY7FfM1TXuc+LG2
UHizvELbMsO/vpPrBoGqR2IEEkwxZGm9FY9m1uPF8pXfAZt0mz7MN4Ybf7luZj03YqANhQAwOLlF
hFCVTCknBHZofBvnN8F4n2F6TNe+WHzXA6ZBHKK5QMo5wBf9S+Bf4PtovBrgJRKcpRjnFM1JmI7a
mwKsiiq6vFGylSxw1f1PrAjOMiQ0NaPFCnRHNvMzSIP9+Kb6UlSb0HKbw7Svn5NXhTsAt++vm149
3yeWBZ8ZSDEp1nLrMHCL0i1I0DAy+i9h6sSGcO3URTybswkbI7QXioUuuJcc6dVAeGJBuGBCXlWx
osACPqMTKKU7yIa+fk+PX6Q2QJyAT4Qu4ueCI+QB0+eiG4Gkcfk2fso806/deWe9+SUqOsPR+hr7
ES41229vXyen3UkeImvTv3gf/PkBgo+MZmwD3YofMHrHwGPf40Oz/5neWvvkzgDVoVU4N+XmunOs
nu8Tk4JzlCa4OMocUwCFnbwkyIFAuszbW2hHWi6FBgr0JqYnwBQ+MI0g8UvpcgWnAXHb2Fk1bFvH
aMAwtcfuE9/axo/FF/MIlj5lS6Ays4n9v+ezR+4AgfuFlFAHJc7FhGzK28RevnRsho+5bWDW/4W3
NVrW1e3QUrcY1cdm/Jy7N8ywbojy1xp8i30dEx7awr5IL1qySs71RsPK80RLoZdLJ3VHBsX8wbIK
3BR2qb1e/8xrMQB+ZQH/pkH0TKSwGmOuLbKPiAGRo6XQ0C7u53CSBNK1EHdqRHBf2B7jisBIZHyP
KXAbuww5Ud+8tP3b9eUs/5J4Uk8tCV47jvUUDj1e0tUIcitoR4JvwNWBBTG69+uWZBsn+CjSISsD
3gJPS/YRhuALeaZUcgTX5nrxPkbPA+Om0K8RhwMIgBStshz7mi5clBvLy2+Vn+YNf+kPMpK4tfO+
MMJC4dIChbZoS9fruo05JjqK4IPGfgolzbgCykl1OPswFL+WkW6ub+D/DIozCHbWY5KxhUG9NDbW
CLin1fk5gFXXv9NqAnGyMBECnI4gt5nqxc5NM7gvbeLpPxrbHYDpDCEYl3iNf93iug/+WZiQmVel
qTV6sfhg6lvFhhCvyJ4N8g/X3umyhHqAWUBQt69hxWi+5ijnV5KH29q1evrvL38/yZQpuDPHMFdR
nBndpAsdnsjSq1WPW9I6IG9BpiUWCoekzSC2pSHxoc9NB+bV8a1RCSBRQHPt4wntUhnz2GocwmAb
BrjBCgp+sPM1haB4BfoBFpl2GwcYjU/8IuQO7zVUECResLp/J7YEL9ChhmyaDfYvAtOOgha/8Xbd
zVZf1suo+3+rETygsKeCNCMs1Bi9Sm6q5rkMnxriFvW2B8wNVYTkRgt9SBWDxcItZHSL6wcLPUSI
bQOJe5GZBzy3tD6AByqRxhMnp8P0SmIFsLkmsUtQLgYFWuBj/ZRRK78H11JauguS8qiBzQQKviSU
nbzVkILhdMxlg5v/QsOY6iGv28DALxqeE33T8puOSWKyzMRy+E+OhZGzqY4zglQwoXdpD7moIrkr
GplI6OrZOFmJcI/hchnseIaZdsi6g0k5SIcV7SYZY8trzeTGZlkEjsvwQOpSVu9aTb8AqfvfNgpX
G28qbdIptvEpY455D1rt99bpip16MB5zr9noTwieO9kLdvVwnlhdtuRkZzmYdM2hWpZslBDA8Jv0
uYy2YOcHx8D1k7N6NP9Y+l1qPbGUJO1ghw0sRZ3pNER1Ol1y+CVeIgYaapSUNiUsZARvqsrXgZYm
uQRbJ1uGEGHYqFXA/uIzDdobtWHj+fo2rX4QG/o5yEgRnsXUsEiSYjRrtPNilOdVExK/XpIdleAB
o0fXLf0etBDTNjzP8M5GPMNYs7CUNNOSzFim5cG05wTGYRh+ZQGE5e6UBpy85YYbO5q/T8GxMh8w
CCWxvrZQNDqWuQUUUCwx9SlIGs1xiT4Ef2Q+2ZZP865MHbLvNreTR4Eocm4bt29dRQJTWLcLiIBN
VIBb1OXvJ34IjaAiUQLA2HAVfjQRhmbHbxgJuB/NFyNtJYFrLaKAiQeMFRi6JuginBsrS9Q37GU8
QycqFAYOefI5GrZjlm5UHIbUa7uf17d11SDYtzGpDqVHUxwYUiqkKBXKo4DSlIepfW9B9WmPd5HN
3TkIX+Z88kLwIlw3unbwkDTYKrwJo0pil5uiXkMLDfPxKcEQT7rXh8MkVZ5YNQLiT8CsMJwJAdvz
rWT22KOphFpbQ1q/DeZ9HanbNpTxba+m/8CQMCxHgzy5CCNpuL4InC2PwTg7Ts39DOXRqGnvIHyz
wTCWH9XRA6Ha05S0Lss+ru/kWnQBdRMUL8ByAMFywV8sNhdWzZa3x1hADPF2KH9cN7C6i9BSRRsa
g3/ooJ3vYqqTelQNpA80mLcL5rVSVD8EZO+6meVCvggtJ2aEC1s1Mhs0DMiSdAryDR1jZLnfJ8/k
HzinoIL1ZznCYdZKDaqmmN5xA+SwMfB3KUCdGthZZFjH1XN1Yki4nWM7sPoK7MNuqavgvPkAuIhk
zx2576lXlPGutf8BOYIUD9eADfZjQ4R1VLxnalMjPIbpzTR/Va2d1vwDLplpKsDuoC0xdfG+VAzQ
ECcKaqAsSVw6goIQd7OsBbbm0adGhEvGSmcQORcwklv2g2r1j6x4uu5rMgtCYDCMIi+nHNGnNgdH
G+/NTPIpVnNuoDbMhZoDPFsieiNVpzjkDU5la39RS5AgHCb9Welfk+gR8r3RUTmiCj7L3tBrZ+jE
qvhSi5BrZ+ZSv+HpjGnot66hTmV7Un31xXXFs3pqR3yfNSofwa+dulptFdtYnx6H8Uszswdr/p6D
qMSh6ef1L7YWhE4tij5RpEaZljhMqYlp3UWsvn9K6811I7LtE9wi11s9bAIsa2Bb6GU6s+XU1DFk
qmEyM4t3nqQTJW25MVKYqfDizMbJya3Pju8qVQZcXxA81z6TELnJpGVUBxzBNVHTD6ePOcAHOwbV
UzP2TphCztzUkcn9A5gD7Sbw3aMbBB4wEU7OkhCjSst1mA3qTVfQu0EqE798bmFlS0dr0RsDcTgY
cM63MDBLPmJqEiZofVcvZYFqduKod/LEwPh4jXLYDTUKj5tfx/CrXv0DiR2wJJZtYcQa3Dsif541
9Foe67hEVHTLeblNMN+gfjNlescrXn9mRrgT0eEISUphpuswuteN9x2BOmahetf9fuU4n5kRdrPr
53qIF5KYrE2OBER5FNOujyNlx6YMHExxSK76lZuR4t0P/AQohS5RFImmqHXS4qpPrPqN6OUm6n9F
AVjF+DNcCpNgnyzm239Y44lN4TZWiMLNutOXkOU183OTPjqOUcVO0knAUqvfDO8E5LXgfQcfyLlr
Vm2Th/FiiE/QBrMjf5jzm3oOJW8SmRlhPcbYhJSrMDN229p6SFo/i3bXt2z5pReHzIasHwCnOMwi
kqkL6qpIMfLoDhxTKPGGNahaYbQ6dzpZc3V1NSB/AFEjkjO0OM43jUG/EUkZTI0R93prZ4y9m8nq
JetGoFKI/AVJpDgs1OYGhltNG1Un8EuAm3EC1YQZSm7+tbOkqUDvIhXHtomcK2E46krYK0C0J9o2
iNDZSAiI58nksYFhVHlE4TQuJV9qbWUauBGgPIHU74LzIYGGNSadocgTdbbqsiavPcoG7sfGLFne
yt0FTto/loSINM/UwjgplhcxAuolclsMbB9CwQU3zf66+60tSgfSCiOP6KtcPIRBZBlkLEURuBqt
DVfBFZ5Ym6lhkvr5mpfrFt6hFBhGvOKES7+mPcvKGCUglhZOPG0JdtE+WNSZEv/6gtb27tSScO9H
Sj6DugoLKhQfvI2ORT8HthmM5+tmVpJbCK78WdCyryfphaboaoi/wow531POtmVZSQL4+koWpRMc
JfNiMiXLM4qWKCpaefFrAvcV+0L7DZcpU646AJh6/7MihLg41Yw6WqrEffVQ9vsJhJOj5FZYm0ej
ICpFZQe8Tfj4wmZV45Cn6kLrlWOUL/tR3cZP082LAm3mcWf6DaSX6A36ufcg578DevnwuFCNyKZB
1hZ6+iOEQxXnOev58iO66W403xRId6mt5JPJbAjXUjPyBjcubNjEJ+FXroElWwboW4t9aMgzyE0b
YIEVS1djpqfgksadBOaLzyqPbgcjP6RG4meLpFVtOzYkgJzr3r6WSyyDEkt1DgxEYiZmYiiLdyHW
FQ8VuGjuElwbdV46EChzrWoD9g4uq12tRYxTk8LnGio9CysVEaPO6R0Qca7O8+9DpW1yZvsDzSXB
XbZC4cuRBsjowMKuTmUF7TEyfgSV0u6zof1aDuq7ysJyE8TsLgceWbK5a60rTAioYJdcOFzwn/NY
kgxRUlcTdhcQMt+I4z24tV1tKDYD7Xa4bFCNTDwQKz0Ng+EDP7qxww9VCR+ySHIZXEYcUL+YkHOA
kg8yK7FeyDPwOMQjisxZz0AxsI+rb4n91aL+dW9a9+A/3iSEHAXzxGNWYb0z1catWqFeCIrPwcup
8jGWwbtaakfIY0uwV5eLQ5cGU0ULdA1ULiJZTjjn+lQpyxXED3itGWPqzBBfC35dX9xanRJ2gJux
lhEm4AHPvyYB68cIpi0EO906qqnlTpnlMZ1tayU55Ol7Z+d7E6QdZjjtQrP/ft386rFZ6ocoXIMi
T1SwsoZhaEDxhDdT+b1Lc5yU2NfDAZnEBwbhJJ67uqUnxoS71jDVOADVNmphYJOvrLd0TvesDX1T
+ZfHDP65/y1L2FQTtBWJ1WBZUwT2IdU+0IIiHae7fizvk071mqhz7Fk6iyJb4fL3k2u+wE8CMTzs
Rkm1A5Wwm5i9Y4KGAgTUx3GaXODTH0JMD+qJugv67jmvrHsa885Rumxbp72jQTbhHz7xn3AhYkBB
PZM1vF+ODxoGWeQzKIYSD7RrzvR53dLqQT2xJKye0wasihFWT8ZvBBKp2S5D8wsgkWCZFR0krrt6
eZ5YE0JwOYEezFjWFYMRU52+BihPa6HMZ2VWhOAT8dRUzGzxJBMDIBvQpDhIgiWfaPU2OVnK8vcT
tzE6s4+0JaLPfffVYN1t1FveELxhrnFDrHgTRx8FhmOufy3JyizheQcNNivAtORSc9c9EunQYIi3
ldJJcpy1zBei2XgFgfse4j+CGZq1lclSPPBCavo8sXbgVNr+y0r+mNDPtw+DPTFEEhFX2iG8SWgE
NH/0FsyzxMzq4T5ZiXFupjS60u4mrIRM4b5pq6M2PGmFDYyPJfGHtZYu0LJQACWYNASoTNg0wrpW
MSKG5BP06uPozOZTBtZz442Sr+Ps98G9yZ2CgOqi37SyiV2pdWE/I6TlLWmwUB2FtJI8WtFNZLu8
OkCuJus/QRqEUwCFwEEHRJBvrn/M1SBysnRhl1vK675ZCgJlDJ7pxJ2tbRj3Xpi/FpAMl7H4rA2o
nu20cCeFYVRFOZ60bjTfmcOmAubfHLZz3CB9ezKUp0z3xkSCPVh1pAULvRwI44K3U2EZV1kJm1UQ
7YtmgJBZuylsZdtjidd3c/V+X2iZwUFFUJoVHGmYzHwKdJQGzGgAJFHbKD3ZZnjIzOQrcsu/TgjB
nI9shqkQBAbHumBtKkNiKqTEu8KgrdOk2Y+uZoOrh1bsQIr99fra1vo5aPCqmCAEFwPUcgVXCUtm
t6oJcwA+km2bVrddW5ee2YXjHrS21ra3jO9dXLfOaPelZ4wQHayC+Tm3Kpm82eU+IxVeaPqRRKHX
LAZTXjZGD0Rh5hKbb/QxAz9B6kUtcTLjPRyJJKZehu5za8IBnQd9SJIG1roZ/OQ6VMjpQz3+dTFz
MQLWfUAClqrw8iNOLiU9SseQMsinjjn/zkdrfLDp8FomXSkp9qysBs6CTr1lYFDFFPuXJlGiEWlw
5jLlWwvSsT7eWDKKgMsb1lhgFCBCVgFtsMUyo9aPPMOsGY659ZkF+zmDlM6+oaApSQ9l+WV8u+6a
a0sC7geaK6i4oOIoXOhqp6IMF04QGZ02ir0z7ef571FSxgIt+s+EiMOqdA5J2gommvqYhe+1tVEK
/29XoVNkJUAWERyxC70ePe+MEQk7FJozdkN6aF3U9JhJKxQrMRi962WrFvwQZtKF3eqScIAqx4A2
QPxkFx/V8FhC6mgaXCAvI8j2KsrS8ru+tssYDJsobmNewYCGuAigUGw9issANpPc1drn2G4gsLQv
uYyJW2Zn+fvJKaJ6n4QgBEX+SN2uf54Kn873Dfny/1vNEp5OrFQJh9yhjdWY4PiJbAzca89EBbbl
5bqdFb/GriHmLoy/UAsRIm4dR5DA7JbVZM98eCzU+1qmq7gSSc9MCBdyZFYzY4uJkX6GdK81XlgC
kPRrlvXxLhNTHB5Vp0A6gaEAh+V8zzoQRSrTMrwxVo9hw55Uu5d0nVYtQGCboFK+yEMLfm1oSRTE
AVpqfeN2yRdi/HUegRWgtwBFTRQp0Dw5X0EfVVM7/m6f0dfW8I2gdNLgvsA49/WvvubDp3aEN5A+
FoC7chSvrdwLs8wJKYhs0c4lkvWs7Reax2jfovILMnAhfeg7vEYqC7Xlht3r5c+M65J783fl+Lx7
hqoACpNgMwCzEHA55ztmKbRSxwGvueoWM1H7b3oIdfl6E3xrt9Mmd1Tn7ajfGL65wcTp7HzJMe0w
3IQeagUOqiHAaX8EmxBIEehVba/v8QrtEX4aPuKiWrZ0WITrtsF8ZDEVeI71ZuW044vaB04EVimM
sThNeWTsF7GSx87o/TR5VId2h+7pS68bnqo1IFguEb5q2eN35Syitgd5GVw1oAkRj3vTZ0ELhk08
Ea3sEMz9oYm1rVGb/oRjOc0yaMSaOcjQ4lSiwQCPFragLKEXwCn8rGnn6n2iAbhD89mmultmWZs5
yaQRkKX1tbkrlBxTq4QM1JlHym9C6MtuWD9ntgOikbKAuqe9kCwnQ/saoDb8YJYDMb3r32wlGuIK
hlQ6YJoor4ttRXDXzp2hcGixz7uJfFGT20YGilo1gfBhqSDDAGBSOOLRoGvNTHHLD+MzmnlTeot8
+voq1q5fDEr9sSEc78kE0TY41ZF/NV/nbwRfF2hd86cef+uHxyxsHLPPJTbXl2Ug9DLMTBmis9dV
15MShSnXbPZh+CuGULbxcX1Zl+9IOC2kQP8zIVy8gabaOT46aDqDDVd26a/W9JLibmYbvf2HBPbU
lPCR2BRmEelhikGUOtR2PP6GLt/15aycjbPlCB8p7Sfeaips1PHkxJlD6Ntk5w7TDoYsSq6E+zNT
wrWl0boJtAqmePldU26y9lc1ujzc/uWCADNGdwiTS2hMofwtBPsmpmUF3Dyyr0yFdNWLUYCT0HxS
iAG5CckHulgRbJl0QeObYAQGoeZ52I+DfGBTRkA6az9bwS9F8/L5oZcl/WtWLDz9EMBNhpeTEL4m
k/M2Ls3cVcPxMTE+STkeq8L2amuWXMiXFRosaJGSgCoXBNSIWLavSWjlBYWppq29sb8ZIGSc7liJ
S+GgmUCobywrAKfTe0IP+V+nAzBuQ8SCAVWN6CeGPQZKfLhHXgBnBfw73VJ7j+kAJ1ZkrcuLfGAx
hMsAER7FC4DXzj+bbUAOjk0wNM09xIv7uzEkj9e9cN0EcLN4GeLWFW84vVSbiJgY78Lo675qccOj
Zfn9uo01v8A4EBRU8MIxkTWfLyOM+tgmQVW4s/lpj48VfW9wU6tcYuYipmK38EnQF8QngUixaKZP
Ug5eE+wWOZQ1O+aEelor6ybIrAhxiPGBG1oMK01VLGWy28QkP/Ii/9vu27IY8GJg3yiyNXGUvIvN
hJUDzISgByg+Rwy01K3XyjoWl923Mzu6qLJcWV1pJhx2sqL1lHo7j9+M8maOdAd9DMdkdyWEImqA
JvfXfeLidhLsCq4Nat8sHILFLuk2NorugOw4SWZvBmCRiPGkSvnKV7yQqQiAFibjgREX5y6KMYi7
sUsLaKATNxxL6EFwTAu9BbK6kczQcuRO3qJWjIlGTCYUGEXL8mcaG/oeiE1MsTTVt5SCof+vdxK4
dCgXL1zQ6EYb5+Z6JIK9ZiBItFX6ptaTh5J576g5MF5qcTRy6gTkr2/IZcwKVxfUl6C/hBrCuc2U
aoodJ32BrrDl8mFwhshjBYavagmya+W0IcKjkopGPz6bqGEWD7ypbYrQYULc1c4hWGkBI1IaNJLc
KGsfDfpEkCVDKQ4FK2EX2aRWA8dEpjsBYh3rLwN7NLJN3BiSr7V2c/1WkvzPkHBJjkGEt1kOQ8Fc
eNDscg3ut3RjTW5l3WiQtq4it1a8FpLE/XyIjb8tauLLoS6NY4BaEwK+kNtApKWeDWAlMCuhbzQl
3egT2Wh6+XTdKZdYe/bOPDdjCxCNgPRapmQwE0aRS4Jv3KhRjym9Ttd2ZSXzklVryw2J2iZ4KMQ6
QzzWo8LtGYvC91Kr8qCSzzj+GQ6tF2WyUbiVGxNlMwi7gdQTDL2ip2hKq9btgKUZcfGg5MYtrT+u
b96q059YEAJIrUKLL2ewQBNMmYeDA53qJ5Jm/nUzqwtBuRkidZjPueDy7OIC0yYqUKetHT6qdHw2
pEpjy6m5cAOGcrMFCm6Gd855nICWjqnnpQlnH4OnoISyfflC89lbKI2fi2KjD4+UHOlPNarcIu+2
1xe4dqZRTqX4Acg9wIpybh0ySHVgTlPhJvY90BBuwb/H/SZQZVJ/K3fZ0iXAbQ0kBdC1wpFuzJxr
eowJmsSgx9muvLG0HIy2O4xl2wEjNXEuu2Mup6xxwIBKxlwtNhaPV+EcZzMvCjBbFeCoNr4Q9Hug
WdN/o5lxqDrzWPSthQ5X9GI19CnmI3fMNNL2DeHqTZDXe5M0hl91NUitNeP1+q4vlsVvDlYB5Hro
n10WzZvK1Hg8QeCi4ZpjtJiLgVyOX+U/AzN2JvYi1e5c+8zLaBk6b3gSXHCJhVlvxlYTFlBZDZ2g
/6Rg7KtmN04loXt1YSd2hMzPrsFFaJdK7gbDazc+DMUeej5ebu4qdtQqv+L/cPfZOJsMIQ0E9qrg
VjGcV4EGF1JzO3EJz10FPF5tI5NqXIs2p2aW7T1JV0jXJa1mY/ss9sApKH3n0LPZy3WnWDsiaHDg
My3+qhtCbm7H7QInjcEaPt4F0TEHZN+mO6ZCg3oTTf+ycSfGhA8VqU3Z5lmCqIPp/Lo+6PG2zWRo
48t65XICf3dtlu4yWtnn+5Zmpc1rA7EN1DeOGRmgEAc/PLAYDh+TvV4GvslBVKHUAEAlaO0U33Oz
OKYj84epcocaiFDzF6BRkqC35qVIJ0FQAL3Ky946wnzAkwgPuqKjXleVOOG/0qrdgvupmF2lPFa5
d/3brjnQIgWAQQkG+J7IOlVRpavnLsO3rfNkV6sZgdZoNB5LA0C+fzCFfUf2DkwIbvzzPSfwo6Bg
WFzZzEc2Bdhq9cWi/Pm6mUuEKWwAqQMWL1yM4CYRjp6B5C1Xl1fRXJhbmkavQxcf2+HnFPwwON/b
URehKKi6JuHPGiReTB3KT4C4O4OJsa/rP2YtuTk9OsKa0xa1SQWXNRR6fYX2bqEBdAKS3vhVl4mA
rEbSPweHCFnbMBOVZyFMhdp7Ze/G9LHRX+pqf31BMivCwbEYT8fWhBVm71n1ZaruB8UZZKNVa+cA
c87oI6A4DfUPIfUgYTYkcY5XWGiAAa7/qeqxC2u0LZ1KgRqyobr2JEtE144C6q34XBgLvSRgi5NS
z4GMLtBSizYMLaIE+rc2fby+gWz5DuIVe2pmyexOQnan1UmvoF2CKrVOX/sUzCe7ACzGyWYw6fRM
glELfFA5FFB21Wmfe5XGhg/EKu5NTAsrl9rA8LlICbTyydaV7m3stThxlKBlaAdBVLDxp4iXB9aU
9DOfZvY0WE1WoRKg2c9JkLDH0dINd8iD9r3Gv5I4CQgyvma1PW67qAxTP1TIAEm7Ss17J+pStLQb
jkqXh0PbghIqqUvb1Q019Xk0QpqNcw42BNpmFvSLZ8NrG1o9gM5+hqpIkkHCrK86itlus/LrLnfz
sFMgTkfKInPGqK8YJM54fceaTpsdyxqLHwrE3r5C5bEDbzCt1dipQoJX1UhmpNRtHfYYhap06yYd
qOHpNFSfeT0A6NSTyXrQIqhqbrqh4qA4HvXsPtWBwNIrI7SciFgZxnEwhunUihq8gXJjpMco12nu
Jtyg91qTN/sobKg/JgOyg4lUCWQGCtZZUM9L6CtPalCH9aiXb7WmK/2c2FXhJ4C8la4eE34YwhZw
ehW0ni4fAV+PTL2SUdmuHcJTFxIiXDPzuYHYQgHUNcYSApB6P1EUfexUcvFfNlcQShkoKMBDgfc7
JFXPfbVNVBJpS4FxGu+LchfRTaL6U/1q26lTJYeA7g1ld/18rJ7CE5NCRjPa4FpEfwwlOhBVgyY+
QnkCLe5qfr9uZ3UPf6P/AVsHsEaIzKyt56HIYKcbmx2PwP1SJ6/QFHyqei65+Na38Y+t338/OfLj
VPBYW0rBMwgU7E91euxI7E42CBw287xp08ek6SU3z8ojA4Wl35guFLoxcilE6lTtwyZuaxTp2DGs
H0p+bMbvYfQxlcB1o0vm0/gF5xzUjxu96pxS9+L0a5d9Xt/my0h+/iv0cw/iWmMHXYRfMaRQLw+e
oeHrYc7fDSKPV1+iGOq5kkbspQPBIpgTMS4EQWLoO59bRBMaVFlRV2Cu33SrWvFJbO95IDOzUnyF
HWRqy5yzpeN/zu0EfLCqbC5xE3LrmbDhMR6iZtdF7MYy4hLaoykH6SUeeV3c7MExVG9AKmNLXOsy
vwB1BhId1L1sjNbrQmo+2ymroHdUYBvbI3LZaBvkdu91E9RUGcRKHWJG+t9HhWXlAIBibgb8fWLO
GGhjlmspjOb1W8x+ptHkGA2+pPKu5B8D5Af022mW9W1WP+uJUXK+3WoOpYiGwJFGc94lmvW1i3q/
bGQAnpWzisUtLQjUuCm6bkLqoUK+NihJi3oAy8B7e9ewlxzZRn5vty5pNnl7zINCclYvY9FiE23E
ZUtx9wouC12+HhLCcNk2/7mQCyXlXRBMTqH8vH4YV/fwxI5wGAPGyimjWFvT3pTZJ1Rntb/WmEGj
/3QpwvY1CetNLcdSuuZxVktnhED09UXINktwBFtvqRkVWERaJdiifJ/G9iPNDrbey1p4q8HrZL+W
/TyJ2zmIftFiwWIK+16hP5TWAl5jb+DpEmi3XAucttP/YXU4UQD3QN8GOZUQVZhRA+xpo8K8sNRH
+f0U3xVD7BvjXz+zkdP9sUOF1wKPWmNSI9iJtOJgacWmszJvzkJJfFrzuFMzomeP2UB6FWZ6ZUCg
tDdR3nhV3kpWcwmmhtshElGA4Sga8+J7nte8ilUbVdcKRLZoovCA+DpoBSdnTDsjP6Z6j5qZXSt3
sRoPG6OZim82z4eD3kLI3OHNNEo+5NrKgTvV8CURl3EXnftONUDnOlazEj3AMXOaPGvdsObBpq+0
n9cPxJql07ULp5oaDcEzAWu3g+G5DLQfLSUeLSXP6rWzcGpFONhaAVTTFOBLUv6FdZUD1is3qB+B
dojUGaknJjs2/7AugLfRzwFC76I0EUKhGCrqKHHHIL7yk1o1b0rgbNHbzEzJx1pixvmbDO6z1LdQ
jNXRtReuUUgcdWG5mOp747YJyoe4kHF3rV4s6IYtfgomBwxnnjtEFKRJN6voc9QLVU7jGtNOV3fd
4BvdRmMPi2h6J8NwrsVKbB9GKFDuQgoo2FQUpk7ViOI2ZjAdCkqybJ72OQGddNFJvtZlkRBaXCjT
Q/QVbXwmZiI0ZXUzx3qBjmLuzIo3Dxies94b/Vjwm6J5ve4bqws7sSZUCWnOuznPYS1C2dgutoba
oa7SOmUsQS6tRhbcyMikGbI88MKffzZlbrK2WNY1mapnm51vsNyLe7CitoqbUA1Q7y8MKLqpHo9B
Rv0gmdy/Xyt+AMrIhvXbe85/QZ6XVThyXHgRXtlB/h0MMF6u1nuVxZJvuHbGqYb6mIZ+D0Pb5dyS
UtiaxZQcygaJMXxVpxlSjgHXMA2jtsT+KK2pvTfBQta5CtqTeA4iR/yHn2CjLw1RVLjRRSs3ni27
yGNlgbTcDzb31cxh3YNp3xrJno+xQ6lMeHvNcdH+ASgIanJLV+Z80TbEFbQ2i0t3tD9mDVnsQ47J
l1aLHDp6YRtJvuZKxo5viXfJ4lNo3wn+pNdllU9djWpBb9eHeiL2TaI0UK4aSRJvDFRBtl1ntzIk
/+pzBQMKC9G/Ct1M8YY042FRkaCovhaBYxgQs9Cea+aMxTdzuo/T+4rcW9Z2rjv/uvcu2yeG1kUm
bWHhQV3OErYXwmyYJeEWEkLlQyH6oUB1pAglb76Vmi8Qkejf4fMB/QdQ5vlHtJog180cH5HqkdNM
ICh5GJNHK0dNbRtZO7W91XV/jonLkUtp77mM7+pilZhkgRLOorEJgACEks/tzxWzUhWjcUjdW4/r
jz3donaxub6Vv5knzvYSVtDyxZQWviKQu+Iq+zGMcmPOIATnTRtyjDx9b3jFYfIzz/Zm1/Yib3Qd
vEl56RVb7+PGtTeyVOsiSAg/Qsi/Y1qZDVEBuJ22qHGNvvbJDoHXHuN9uWdHFNZ+pD9vdQce5dlP
1zfg4poWTIu+BFHGJm2wfhNyjGAQdQwuqT793sJrW7xcPCcpv1E3Npq+WF2H8ScAVb99A9T+/bt5
A+nyXetYj91t/C1/LF+6u/kTg4EhcbVN8HF9nRcxQlinkI7QOYwWflRMR+VunTyg5qYZuzy/LScZ
Rv7y4AimhIs0zNQCgqEwBbnedyhpWqNT/R9p37UjOc40+0QCJEoUpVuZcl3t7cyNMFbeez39H2yc
b7eKJRTRexa7Vwt0FqlkMpkZGfEzfz0Ob8pfa2c8danPHq6vbvUrGqhdg78eSD9xeCktpmK2ZhWk
SBqSkh6SadGv6xY+k42Lr3hiQvyKcQwI2gITZeZp9zV6+NvOUxx2/5Iw55fqRH/Nl3e092wXL/pt
jVKUA43kfhP/NO/6m0Q2IX+RrWCT8azHXDAyJF5uPHeqdExYpVc65iu1A0E2ZPiz9RdYW0kWu7Js
NNZMMMQhxwSEUhzco1nez7Fqw3mTuNzYfTjsgMxrFuiqUTP0mB1Zt7GaR3ehHWGktCnz+m4cs+w5
XvT4kOWAe2yDRsOwSF33hg+J5eyZKFZ9JMkEUkmCOccdBhVp/L0FWhgQ3TJRMO4YxzNxwXxHnzMb
eqbg/COQJ2rbGjucaYps9P8yAGF9PMhbeL+aSKXPdxPYjDBoGqxSB3OnP49F4Brosu3Hjhusu9kn
ZDS2dO7HbTPUMlbhy1AP8xzUCzllA+N+wuHM2TjiYRLmkAEm9aZjafhhzTogMCjDffXu5MPzfEQY
SFIAScU22GQnWlIkqINn/TAjfy/ifVShd9EMAIVcPzJrq8KXg3viwcqzv/NNTSpdKccMLKjRXLU3
pWVWjyTprJ9WpUt1ZgnBHzs/nmBlwYMOFTZwryMInBub4q4f2wq1vNEtXuz7cjd5VPP6zImdNnHS
Y+cHm/QYbi2P+pmPQPSODP/rCz77DULg09K+G6EZgcJ0cqT0LWLf0uI/bOqZDWFT51QN+9KCjaW4
D/r7Jtok8fP173YZTM+2UhfqOM20tJ2ywISxzBtNy3Zz1HpfN4HXowF4gGFj0lC4ddloFLUBcWpX
SdgmNtnDWKSSVVwCK/G6OrUhBOyhayAercBG7WeRnzzkr9ZR3ZPQ1w72FvJUlbPIPs7azp2aFJyw
jRlkZClMZkvj2HnsDN+v79slyERYlOBiIcDupcItNEf2HLkEQhAufYL4pJNvRq/1Bte6ZwdMIkgG
RlakSc93U/A7JWOxPUUo0FuP2cPgaUgYv9Eb8hC71p75KGtv7DftbbgNXNlQGV+SeLJt0OKb4KfG
DSQ+pkw6dKAsgGWzjB2jeEk+SgYk+gTdakedfl7f4JWLwMS9+llNQZwUR1a4clb2WTYvtfsZOGZt
Cj01dCfTs4LtHJhbVQbXXomSsAgFIQyQMAtTU+eBq0+i0q5KlNoKpH7qdMiTHxCHuL6qy2QBFk5s
cL89yUAbvVFQXYENBeSRf4f2XQ29JJIduAsUAr4PV9zAix4TChfv7JZ26CcZE2BWr+qheja5W5AN
CPWQ10seZyuf6cyUsKBoJMHUcILUnN4oYCjJo2ezAZkUdPzMm4a69SKBSa/sII4WgD+oeBm8MHy+
gxkdbLMdMPZXVfe1PjqpkTgDaDgrGf/KqiGG+WsdlHZowwnnLCRmzYp0yAGSrpw51tByi+8iNvqt
UT9d94qVaAV89D+mxBZyUBmlunQwNZu1M7XF/dxX366bWHFueAR44yBvAeCi+IatDYg8BhiNQgUv
9PJAf0j1EIyO8/a6mbVYDxZvXQUxL3gZsKrzz9PHtjKG2Zy7y7jpl6c4u1GSt5AA1+phLgEZ3M2C
ib3krsoe6uzluvFPOg4hQKG7h2/F+dU4icK5cbOjQIQFGKYjj+PsoD91tPZ+uk23rYM25ryxHxW8
Y0dn6Z1XZft1HnMAtAzePOWEUphnObeuKgob4hSTbxro0/kcQS7THlv7iAAHAdT4iTAWAzDtaRmA
kA/ZafVGMQtEHqWp4sqbka/CxKA7ZlcwKSicLyMeZjPXTLxN6U06emBy3gzO9BjfLo9dBmDN5gfZ
1TvJh1s7a1CUQS0blTqMvwtGl4qWHa2xsNxpnf7w0fpd4mSx0/NPlTv3g0e29h3U5u+CXTP71j53
oS9CHdDUb2Q/Zu2CxUzmvz+GJ7gnMTpd8qbKWvwYEORpGH0anMANvdTpHpINnpPqB4DbbogHUuze
/ZZsBP/bFx58Ylu8g6wi1tICtoeP9O988LTQrx3jof/2y/q9bKdd63a78Qi24eSRoQ7mQGfdu/4T
Pt302k/gwepk+X0N+FXDv0Xp28/6BzS7Xf2WbuF07uQrt4/ksZKQK1x2T8D7j5CEdzRcm48FCCZx
2Y9hA7YkrdvOkTv77S3qXvdt66cPk8TYyhnir3QugQOrwACc25rDFAjVpkIgTHdqrjjLsotJJrnm
+R4Je4i+ICS0EQWRWoutGQssj3FlaXChWXP71AcrssTC2mcCmxMniIGEKIiIhWgTBEXUFiWgbe1d
u43eDUzMHQmmy54f0o/Ih1o4ChIy8ty1o3FmlJ/jE98gSpQXVg6jo9tuw52G7ozb7NpvQG/ekh25
p5Al3wBEfqMh+kkyjc8Ch7ipPLajLAA+q4viOrOXqQIAJnc7L9jWt8neOoRg//9JHpAWPhZvsUf3
8bf0PX5OtjJV2JUAZaJFo4EajSN+P3GfJwvPa63RowCI/6K4DaK7uL5l9t+RSOLgituYuDah04Au
DYbqhDBopXGBMUhA/8b6TTM+zOzrvo86g45aNriPL0sORdt3c2oA8Vf1tTOmHinu9V6Sn/GzKnwl
vA/QAUVhA5MfIsaBZIFhjgN/7GlbLX8ZrW3J3g0TExlPAc2gmClr8axFD3C6IX5gkggyCiKlc5wP
kDsfZjQhuu3oh47ywx48zFg66Iz+h+B4Zks4AAqISkkEfIEL+sH8Lr+1fkcb0+s3ZEPu3ciJbtWf
quylueIVZzaFlEor65mMGmxC+OJF3QIU6kQeuEURlqO7zjmAOu7rV8CZReFtq6jaNCQ9utkMF/Av
9S0N3c6Z91BA92w/eNbc7NDvZRrdfBmC45wZFS6BsSUliDf4Mu3nRbkxKnc0Ie+cO8UsY+Rey1JP
bYmFlTIfqNkBucmfYa2vYmEuc43n4ibxHthj+/xlpAx/kPEGnQ2VD7xbxINtDAWimopg2c/ugusm
MV5qdO2vf7eLq42z9KDSAoAbcnzEqvPorKoYoMMjBaQvXepoM7DlBaRZtv9/RgTfqCvN7oIJRmjQ
OR14nfQCMzySQHXh8lgJqBqojmc4nx4V9kvVxsmcphT7RODsOhjxZENCFwH90wJsoFkLJUzxi3R9
VcUDAc/8VNteUXuW/aRltqv+/PJuIQNA7xLcgZynSLylywZQ9hqEpG3dOVk9OQAUhF9+FoAJCcLy
yNfx1fEAEXZLacuINgysKEWkP+r94NFC25JQEodWvOvMCk9dT67AORuDPgm4FT3doxO91eL+HmSa
X/cvTjdOCXoqaNqLtephQlHeXCbQCmX02E36LWODQ/L+P5ihqN9yBBLgCOJ7eF4UYjaU4sM0uoOE
htW6o6SS64KfhbOQhg8DeRXcgszAuJIl3BakrAtU9M3MRT1jMwLRUS7zdgwh9ZslTxiM9iIMp113
uIvrVzApxIDEqmo2dYwTjxpuqfpx9SMMOg9q6VAT3BjNlspGiflfFBaJ2IaXG0aVufyK4OJsKcFZ
2qGjagFEO6Z4moyVD7a0rblYT0Mgkze4xDqgSo33GeAyIB1AG1Dwdih89EGfA5QzBhDEznwM5+cQ
LUnckr2m6ZumPUbRhx1KOuNrqwRBugElWxQ+L1hUkVWNcd6g2Ko3hzByy6mDtPhNO9lOOUgqvCuh
Cd095NlgOwDjgC16TZFmS13CFJLgfa4Hxz4D+7pS/+3t7vG6t6yZIkgIQQGDWwOX0/mZNoqyHekA
b6HmoAIWU/W3VjR3x6qtFacL5/8QqUAMyqdOACPmra9zeyOxWi0gOBANMX3OzGMxtCNlhZi1b4Wp
XGS5KMZwcqVzK7adzvAe9BAhCc+8lIVgYsuKx1jLDMAnys1cFB/X93Hdos7Xxm93sZdXswZM9rXF
sRv0TzZPW2LUzhI2rZNY6aY1ZZhymT1+f57E4nZqIXkfwV6Vx3/VqHPbYjpMAaKZUj+aoKa+vryV
0A/iqH+XJxzxGe/MOkuxoVYxbirlBYOZm1KGT1s1gtcPODy5RLmI8inK2bZKvoYpJftaf+wG6ptg
3Lu+lFWPP7Ei7FyY902acCzPFJGN2gQffVff6suvMG4kSIi19aDZiqCI+wWaaIKv68ucJEsyIxIP
T9louyG4YiNZ8F25YVCdBs4C/6BjLl79RmLMTaDwhFLVvEh9V+P3AF3WImgf6/hHziTxYtUcg5Nz
rBdgX8Ka5ikC0UfFb82lOrD0mOm/m7H2zT+Yx9t/XZkKkV5njA9w6ZiZFhcH1dBeBZ8HsDq2/UsB
A5FexJJEc80dkJ5hRBpiKuArEzwbhwg89y1iLco4e0DZvX6cv6On4WCMVFK/WPMHZGkYO2G85S82
tGKtxhuOAbaSYLxe151M3bUkk1z/l+Vb7NmpFeHyMI04L+waC+pAKvdbWah5CCa9eSjJML9qysJ2
6K5UW6BWMhTnWXuTVOiVOwVmO+4JKLSeAasjo4xTaiWfBz6Ga9WA4Q74YWGb+6xaChARosBnBw96
XD1M9evXzzUq43BMkEQBySvEfBLSwp4bbiGu0/gwqLmWbCddw4hhUtHgRxdB7+nrJlF4A/eohTIf
XOg8CAedrgctRRCOs/xjVN+XVH+s0E930WbZXDd1WeMQPqtw8Ox4pqAngvMo9S7Ixq3Z++YCUkKw
LiVeWeuuEW1b2T26dtqBasJVbaJjBE3H8wVqCkZlFwpkU9V0+9jU90vcH4Ns2s0IZUHTH1Kjkeyp
zKSwpwNQyACQwmTT1E5nmM5k/eoCLwsxW8G2Rfwf4hnelxTjhHhkoq1yvsJhngcjhIiK2xXxtmfq
R6FWByCyvYSR226OPSVn/vVPuRpxeBHOQqoMhSxhU6N6mUAgh5SLoQFnLJi4zYsbo0SfxaKSUtxq
qszRwJzqHbVisaNNWJLSsoeHBmjd6OnoGLheWbhJ0l8TcxT9rg6eGdkYTBKFVkMdPAY+86nsIGwr
+OnUJTU4JK5ljgYGvqZLN0EfS8ysZUGorv/PjMgz31pzSHrunypm+cPuTUHToi430bw4QyKJ3muf
jRIkrXgEWDroNM49JaSKlpCM55RTMGAs2/pt1yNzlW6KQJ2Tbq87yep5P40tgpeENuDxWYuvZfb6
Xdw8lRb4X9Jy3GY03JAl+zYt9KPJQZ4USW7EtW8HBAQ6EkicUSQTAimrhyIIE/hMWlPMgVPjr93l
B3SWa0kmtnYnAJOGUI1JKpRghJAWd3pRLpOC/Kifv4EVMnL0WabPtvrVKLifoPqMKSORzDfpIRAB
6BFqFmx2xow4JXToceNDQlvyPlz9Ynjro8SDMGJiWecOAvohTFQsgPOZQPhr0LjUw+wWyWY1gQsa
7JfbaEhayzFHkt4ZHY2eSET6G6tvIkmd5nLNeM4hsuCXoISCcYvzH0L1kWJeDvPo6GT4o+nMQemF
kNQqZATQl8cPhix0n0Aij3eWaEgfRtrrNir9QXsszO9THjpZscNTFYgyyUm/dMpzU3zNJ+8dqtmV
PvH5YG1unNb27RJplCyFkBkRHHKgtK01DoXLwaTe/rSVwUm/rFFKQZWNXBb3KXwScfl8IbE1NOoU
Ai6TVo1nZsMuZxBKVGRFkpWlAHqNGw2DKDjKYhNmhmJXUGmoNxct+wHdkS0LED/CSjaaIbEjDprq
CipFo45GgZnPTlQpm1aZ/IBqknC4agZU7/wywbUpTv0rNjo8bY0xk3QOBle1SsuxzU8m9eDrxxi0
QkhUUbdDpeeCDivEnBsXXcJcolk5uQWKGDdNbq0y9qzmu1lFG0ur3UWGIb9Me3i7Dy85FHEx+iGO
KJpxGyXQ5ASmL8teqqZ5gwT9JlGBUVELUFhBJCkPbf/6HbMSJ6DMjNQOqzRRhRRutEEPk6xfMFUT
MHUz6D+zedwuyLVAFr25bon/pfMKIRzxX0uilwRxCdqUCZY66xVkqbhCfSWgPghtKUFq4tey9sFF
ZEIRBt1TMEHzyiv+PT9l5TDN2mgDgQMKNYdMO63/3RiPNP5l0q9uIrfEybvRRgCnkXhb9knfMY1j
BocZk/1q5+nxzgRULHi7voUXDiLYEVaUtHbPdA0r0hEvWJ/+sirVHbVkk2b2NxoYhypNJfULmUl+
KE9iLitGmiwLhzEheWwC1Kqf2jl0B0ie0F/RUEpC/IU7fq4QqD6Tl8wx7X1ubg5bKyMMkTEJFScb
7ioQXg/xI01lDLmrzgFYOor/GKYAkPXc0BIMM1GRFrht9k7zWyXbgBfKLWy/HmUJ6uoWnpgi56aK
arLZpMPUrBzVlPA2hp9lh5BgD9MjlUmLXmRUfAtPzAmXix7rkWo3fAvVegMg3E04ykaoLhEggg3B
EfMYYGqj57s3fy/MJ8BbymhyrPnQJYdm2YAWBezuWbXrkp1CZ9eMX0f7yeweZnBWt8rL9VOxNr97
tmLBRxPSl6Vq4Nc0g9s3NwYdHGb3ztBCTc28sYPGIeqmbm8g1SQlt7x8XfGtAMYBQyrgT79oCShm
nYZWiyZyYJFvqa45pB7vlD5yIKa+ne3SWYrGm5rvhQ0kG5ArO8niuaOehVVuHzJBUL8imI0UC6YD
VecxVnD59pq51/XBaZTMKfpX1RwcI9dBuA96pTz4YZjNh6FKosNloQnWwfwMBBUf9LgoDpToM5qZ
hdUP4/tYmF5AoLsCcA4N67fAJntWMr+CMrE1Tz70tj/GsfADszs2OS7u6zuxFjpOf4pwzGhA9Snr
sBHQKKzCyFftPzqQGHX4X3b81JBwwKB3rHIKCmBbWOVm6ZtubYkKSZzyxRx6Tym29YCKf/WgQ8L3
+hIvnxef221wUh7MiYOq/zyU2GqXDrWN7Q51tNzRYDN/6+pjrvnJRP00uY/mu5z8h8sNZv+xycPb
yQ2w4N1S9DVs1nG51D6JZz3zzCTH5FUWT99AgjE+XV/mWmz+1+JFcWRYoOtjcKjLPPVuGdS4udlt
ET/nNrA8y+xdt7YaPizUzcFDCLmqC1B0hldp2atIk2lkOdHiquojNTKnYi+W+TMZ3ayEoInxUQb3
fSHxpXWf/cc05RD+k71tJ4WmmJMEaKmeNiPZ5H3v5agIxf+B5g0HFYUY1C5wUgFhO7fEmgk0BwSW
8vItCjYA55Pwlqijo+mHLPHY4i6DZHGrofHUpuA5bEG/TSth0wRne8o2mWq4SnC0ko1Cb0xoGQS+
qXix9kPyQfkBFEPiqV0hp40HS+mzz3dPPriNvW+6O2oiELrdeATdoaoAOphtonLTEyfA1Mp186vf
FPhziAahbYHxo/Od1tpkTu0cBeCsbF77MXmMx9Edo7dMkeng8r90sc4TS/yXnHhPNw2ZOvFScxlk
XhVFng4aoUop/kMAAKoEOwpEkQHJi3MzpTZMSkw0LEjBg5slCeg4QsScwjC+p1r/1b43Tj6fpIWg
FIfNio5q1U2uKSrYIRQQckyBDm6IyM3R0ARnvXv9S63t36kpwT91yG6BfBSmIgWURSlUrp0MdFBe
ZcrUVz+rIOKnOjUl7CGjRTQMOUyVxU1LvhP7wazu+voYVb/SxdOX76r2pgU7MryX6ZM23dnJ9vpa
12LqyQ8Qq6TFVJttZ+EH9OXvPD+o1lEzEtciD3ksm7rj23ZlrSI0Y6gDAyqpEEVsF/Y3jd5SLtJs
Dl6lwHHwdh4MmTbdmsV/L4yLsmy0xFU+8AsDUi+JcpNWYEotnWhydfU2yWQHfM1t/rWGeHp+HgKt
nhOCVpbLivIQl+2uwpw0s/9c/2BrVsDIjxPHwAuD3u65FSUxlbQdAjhnQfd227/2VeTVQ+BfN7MW
rU7NCFmTbkVZrBkwgyzypiuNzQIT8UR3TU4kNeWVr4SZBlRGTcx084E0YUVx9v9ckNlj6wMhbHuj
mjduE7KHpFNUjzYoo7OhbST5xMqLiOP8MPMEGsVL3aui6s0oz6PSpWWsPEEHmbk5GHYlJ+yivoEi
q4GiLwZX0N01RJGLpYa8Za7jYQzKRLP31BgMiWgRfLfs2cmy3NEaCW8RWVsXR0BxRhQTDWXuQifx
vy4H4KhrtXRjq3J0kDFhhhyiJMydewomNrqzyeLHxEABU9nrIL5mLPRpF2+7BQj9cLyLQTgcmKO/
mOxFLYHjt7ItpMbBdZt6VWG7KfkyFg4VIHwDjPjgzQQX4Es6+ckLBrBppmilqzCkyZgksnwz8Ov+
W6jXgHLJUjt+FIVQBJQHxFQME80MdO/PzTXoDbWEm2P5fRP+HHUA3smbSR/ZstNGf+y3imwkYyXQ
IlVGcx/9Ngg/iC1oWgI+li1G6Wa082IQCdvML8O7xjrWRixZ38rhpVS3cU1yGtSLWbMZmtH1VGF5
Rdt6VYB8FfNSye9cBhBbO7kUuGX8hyYpE58dmFRV4nTAmqZuS8nkQBU+HF8I6F6NbscQ6a/HJJk5
/v9PnKSEoqTK+BZO4WuJjpBm3yXDfRS8FuPgSNXi1h5VUErigATeHgVq6dxcXtXx1KomaPxGD/Kc
jd05Sap5LXmLLael+6W8LWVcTWtfDhOzHN6Ho3BRy+YdyynKxtIdGq9D77LI/hTzyyidZl7xxk/V
qf/ZEcI7ZGpGs9YQlKi1G0Bba6KMbDja4maVjJrkEk6PAIh7ygBbrU7wXhT2cQ6npsHgIA6b9jAZ
D8oEAnGAdmO37wYolW1ApFZWG5AFQ4dlaw1/rjvN6mcEvIQr/qGnAk0b4TOaLEH/Yfp00k79ldbf
Gd2QYVcBzw0elqXfZtPjdZtrAfjUpOCoESDwRWviK5pt4y6L/ZzriuTuWv2AJ6sSIlhk6jOwmTCh
1NGxppAYgFjL0MS3NM3eB6k0x9qbDUf8n10UR5yAymwrq8Musnr83UT3DOKXWRTeo6J4qPT+WQmt
jY2yb2d8tJYss1p7ip9ZF1IEu7S7ubKx2qjdp7VfJ4DKV09K/zsI36zoWFbPmuU3+ktlSF4d6857
sm7hoMQKIaAsgmVIH3pKAxbYLjpSM7lvzPK1rbLNPD7NerRVwsFLk+dZf9MGGee7dPOFylKqQxl4
rLD5af07Cx77evQ6282T++FT4a9Y8Fp/lwJ8VmMROBYAzeJjA2LiMs+hOhUGrEaaV3TPrH0Ixk0i
6xOvBXXo//zPiqhdkSZBD6YMWKEGMqQeucpm0XaEfsdsRzO+XD+YK7kYykbAu0BlBV148d6P2Vxg
5gOhyLZelSLdmtXbbCvPjVo4SmlCEpI4GY0k4BCJUbGYg0a8powdjA6lVw6vNLhJUHKIKKrPRxbG
jiljSeIB9SK7Iei5c2Jw5NXCacGIkR2SBvlfrj1WHXFIs5+HrwvvIWM7MSIcDJqbOTBuMLJMDx3q
OBiPqWdktLK8SbYYwfdjxdJKVnE71s+owWQpKJgt2ejqSjRF+omJXFQx0GAVXb2oZzuDOCKcEKik
7M0ufWvxZ8yrJpXs46ycqrNMV1iPTeIgLVWYqoL7ZfhTj88sfKad5E215nMM5xZsmkgioCh0fulZ
bVSSwEKqVOaRU6Z7W3uNyg9rmhza/Vp0v0HMuH601taF1B0EurjiwSAqXEhzbWZhMsIiZcRRusBV
jPCoLYFHMpmyjsSUWLNAzyGldcpNKaObTulOIe86XZyltGR9jHVTeELZBmgXgWo+38c2JEE1hbR0
Z9AU/Qb2qQQtlqZ8jKStnltG0Kieyyy8GWmUHbNlYUdzJhDEwzxWtE97hiF8a4qNDqpjudb78RLV
g6fq+SDJOFaiKBrZhA+GAH8GTN/576zoNLX9zErkVBmeMhuz5cLxTgateb2MQHL97frXXjswXHxY
Bx8NHi62cPpDs6+GqoW9qKuBPAN56bcJCaSpPlhxJHnNrK4NbV807bm6g/jKUIym7AH+QgSoG+19
IhFY3lh120AYxBuX6g6KXvEOi5cgpdae0Qwj9LgsQN93+WKLMr2OUdSsXNqYwZtVqPMTCw3teYkn
orn6kHXfRlNPd8TI6d+a9vYPMC8NPuhn9MSZ0PPZG0VLP/BgCWfH7HLryQLiMt0qpTGOnlkPUeQ3
g5m+00iBHp2ptx7oYLW/4aKj3qFpoSZNxVfevZzmGjLfwFxAdlNIxYMKHOpj2lVuVX4jxi2xM4+a
jxV5JGTyounQGj5aktddZeXzndnkR+zk1WYwCNYYVlu5SoamZ7Z4+fyD11VpljldNuM/2YjUWvfx
zKRwaqd5DCdmcJONr5ab0tjmy5b3YDW2q7TOiau9Hd6iztTVkBx8rOy3/7JkQJIwP4qYIaYZuGyr
bMj6Ci2j26r02u7J6tCXW3z0ogs4w3VrazkqlvuPOTHBSIFprwINXzVRI1cnu9K+m4d9X7tKnrkA
OaKZ8VapO1Qmc/P31Mjgd2svrDP7wmVTAmCZWyGWGy57KOYZ8XuVuKHqzvFrpO8m+lGFiWTNK1nB
mUkh/owx8lXCd5iQx2j4oy53Rv/3+rauXKFnJoSLusJoyTKp2NUowmAY8BmqtqFor9r5DkqoDf+y
/nWLK0GVMy8gqlp4MIMf9fykKKNmj4u+VO5iH2bLUwcA2ZqfcbBl0m+2Zgp1Bo2L4WL4VPRQu8mN
YA7Hyp2U72Xh0QUoDRCRkNyZFhmkZuUOtfD+R38RA8iQkxKWBTgr6FbaqXK7HF3M4ojc1E+SX4OU
mmclumF6Bm8JxDakPeL8oDaoJiaQtco1egoIfcEM8EoamQG9IUzELc7cqqCInmy1OJqK1Y1envRj
5tXhlEtKsGvuibFx1JVRNgLOTAhAQxgFFogJ4Dt1cVeG5TErdCcAWvDLDsO5XoEJ1His+QwMJ6GV
j5ZDOC2t0Eh1sgVjSeQZjVM7/amPkvxi7TBoKISBfQfPFSISrw5FEZUYHqpcq3aC4q0CG7HaHpoJ
Hbhpm5fRHhff9bWtPXpRKwVRgQ0gLEPp5vw0WErTVLVW4vpV/6rpFimto2FIIAP70ZRuUvtbWb6F
+ltSyOYiVs7GqWERkDhVfap2OgwbEC6pe29pFS+xHzAmRDLwHY2bODjY9RZaRLHttsZDwz7i8NtS
3rWyGaLVi+xkD8SIMHVQeu5N/BRFaVwK5x01AIlyj6o/Eta6erMj+TFcPEi4h4pLKzco/oOYCcNL
2cA0NS6zC8Yvpgd6aOg1/jQA4wm9jyLTUUtJOrl6hQDXx2f7wXQHItrzj01YR/LAhJUB3Yhxk5Ef
Qb61uCM3m2Q+NBDUNkE3ct3FLk4pxqZQuQZKSYWA/AXxLY2r3rJBWuSmTfeK2dLKCUjiFXo1SjLY
y+XBEoMSBzpNKKUwsSOTUC3KoEOM+XBiH3QLnfI0rP2gjb4Hw/h7sckbyN1dUhYPGkaDr6/y4uhi
gaf4WiH8Zl0ZgDQZ+NqorfneGuwuGTcmeY+Z5bfKB5PJnVzEe26QgEoQcRhDd+IwTI+wS6c2LV3N
BK1e9DiR2VMDZ2CSg3qRWJ7Zuei3NmWlVoGJhSWaDgqDd8Ne3CCBtuZHbr9bigyCelHU5f0ijB8D
Ac6HGkQWOrZEI9QhgVqpzRsCaSs9/DpDi8Z9H0NEoIPg8zXnh2CqM0yc9gCyV7hYnFkdEz/tctsB
nkyG3VhbDN6KAFN8wsrFkUu8IjMFgFpgN8LKofRBOlvz+Qg/K0Jhu3gHCq4HUD7S4PPF9I2apk0A
ZNZE2wIAR3rDckioKDPQaKpyD6ENegjIeNQU5WBZzV4h5WtdL7cVCUOA5QA6b6MHkIkYGGoaDiXp
dgE0JJxQ1WXquZfVZf5TUfnh/DuoxolcnmMzWNRKI9R4FXNTaflOjUCFaqoelJzceIpAxB+4KhQU
F+olWujaw5fJZTlnBHCaGNIGJQEwfOeb1VYBypIzh4Foh3Bg0Ah6IhrZXg8El+GOG7E1MJWho4Vr
9dxInuV1Xs0hAgGCUNCqWxMCOoYMuvbJjiR8eDQ6CU/qMDxwMbnVZsaSEBvHctrQjXL3E0/bHyjl
epZbt852/tW8P3H24+LmmN43Tvb2rLxEh+o786Rsoxf5IN9VDFFiBJABFSkirvqkLjQ9xYLLKfUB
fWUz58Pvph0KCV7T9N4cNE9a1VgObWUhf3WzMX7IrQM8KL60Uc2o9ZjCtpHYP+apg7KwdpNFMr7b
lXOMJf5rhsfikwyQFg2aXj3MxCUoRzLzrotiyd28cn9wlhokAFAwgJ69EJWsulrSXMH3NJsnI7gb
ig8dbJfTk9V+GMauDyTV8su8D1/t1B4P+ydL6ubOCmYoMqPc45XNXQqQJfgYILa0HAzlu6073fiq
SDGJaxsJYgmA8zBqw4H/51bTobLrqoFmm71Tuq31qPqQ6fkG5JfpGV6+H7bpr99fP46nFoV16hiu
ySvwTYKlQ72f9fKAOuN9rHx83QqeBsjbQHpL8B45X5dZ2+DczaDrRLPZb7p5XzetBzUByV28FkPh
IBqOPeB5eDcL4b7j4uDWVOKr3UfHaTPsW3Cwat/Lo/ELTwVZV44/78UYc2pNcHu0eALAumCt20Dc
Y2du461209wsd4DnTuCFvb6Ha74BNAVnfQXx4gXTxJhYUY3BLhyyuXD09g+GGK8buIQBcvDTiQW+
3hOfZ6yCKn0OC6hRZfvug7jgTAfHjmNqXnocDov7A0QCXyduQcKNGwfPOYxqYgL83CpJtMUaTKhX
G+qLRg868cdM5hcrSRqSeiB6IFvEFQSEcxXQhgTNNAKKsk/urdsX8zfZ23fLQX1OPRcwCg8CCa4i
A8CsRV+wTALeA44QHrrOVxakc1SCCQoxC4XGAl3bUMeoq2x++FJnGZ/t1Ax3nJPPNhchi5qKtxPv
gQUfPGSEpWu9gGg13bLb8ti8mbv6xt4vktDxyTwg+v+pYeG00Qqc6lWO9ZHt9wmGl/viOCJqbfRn
DIL/qY41SCAB/OrAugoKpXfl4Pe9m/2Yvdmhe2nhZe2KOP05wnE0AUoMVRM/p2t9umPPrTvcAC7r
k2de/dxMvu0Zu/oY36fvbiobflg1DjZAIPXhZXjqnH+E0LRKG7PvOJ3mTZ9t8xa6P+NjGnlF8KdB
jaeUDIGueDRoB8Gcj+cHlFrFrCIbgGaxeQ1dj1VQYE4OGR87yEZaqE0kMTiwJRfiii8zVJLA9cWF
HDHJc74+ZR5ojbFgNP+LYXE66xeqSwgURAbPXYlynA4LLWP+LEDh5dxOoWtVEMVotHZWoxyWkXTg
JqKTpGT12YkSXJeB3IsjqnB6wIF8biaJWGjm44yj+Wp9Z8fOY6DXDB7s2AFV6uSi3HIgmqPcWptQ
Ngm0FmbPbAvntU6aucbICo6N2/7N35pj9qDf5LVjwUltlF1dvXaqV/X9enRf29jTFQuH1UprOEwG
q21+Mw1vpay+unIAGMCewPkh2GEuWfhwpGdpCV42QIEav1LBFJKCV+xFa48R5N3D7SxTqbisSiFH
OjUo3FYYJoUKbMUN3pjb7qgd2c1yY/vKn9abMbbhqDft7voWri4RFxUoUpEcXrBlgVySjp0K32Tl
dOjt/yPtu3br5rltn0iAerlVWc3LPbYT3wixk6h3Ue3p96DP3okWzSMi+fD/wHcRwGNNanKSnGWM
aQ8aGNd0fmnWG96ZkGS29tBrFyRxud8NSS/U0VEq+9S3Ng5lM2Z4luIKT7sZx5tC0v1tu7geCbOQ
hwejJR2mutwNOtHiysD/vAj8CJL+nCfHRL7ukcUgmFp8UmfXXu5UPAiT7znZD7hciW6+PCvXv4D5
mJkxDVNTopiuhot00iyi3uqN8b5t5+eYqYIEEgEalWJQh2j0R6wOykIywmjqUJAj2SN6bcz01E9X
vX4rySdd/7mNRW8UlwHmEovZbuCukqqCxueZfLf0PSQv0+msJNdOKvh4vMC8XjkmkrVapsA78O3S
TA4k/Lcb+qOViM43TjrtgxQMehmYssE16nLtZuj4JqhZIC7jFdnXtqdMma8kt01V7bZXjmcQpR/7
X6SPLObqKxkQ8U3iAq0pubYcUCBCkj0NltF82IbhGQSlTHBHgVgJzCvMuuWZ0qQEvCNeBIoay4ne
JrQtyki9oC1WcHbybmigbnPQDY3CEC67zOKhFarItQhYalpfERLdLbOJclrhIn2xy7L+IGt3CmSK
8kZ1nelGVR5Nsz1HneE22lubZQLTeY/b9e9hl7hvQHfQEfyexQhfqkEJ9FY5GXV5SrP4rgOjRA5m
ZgvpClSVUaoq/3of0nlG9LyjCYeW/Zjb+Dioczb2aGkoO8ctlOOkeBDyzNGLW0h41H/b/tAcf4KM
PVLa4FlA4Y+9USxm1M5FnQAN5cXe2M/592UQBGkRBhO+jLACx0EY116blO4S7ss58jGH425bwnHZ
C0sYl42aepKVDpboKET13yRI/eR+nAb/DYWJknHtkF4nsMWc0SYA+sQj8o+q/WUbhb9ieKOj9kuZ
J5ktYStLasENMaIMnWNFP9D589kRhBL+gv0GYVsS4omM8tLSTy9dl/ptYR2gjT0RQZfb52MF7owE
NrSEIMgIctXL0NiUVphOFhZM6jTcWPtjrTVnote5O+QqCDDCvTqKqg685aMVADRX4pqMWvMlZp5a
WesUJSqhdgrGGecsF+Xe6ZWn7a9Ev/XlKYaXDEIWDfkAYoeimqxJlblGQQz3vut5gZxL+LaN8Pmc
pGku3KigXgzxR7YvPh47orYa3hWWnRT+OMSlm8VjEShd+TrOKUFcjApB/Pv8wS7PZuo2qxOGsucQ
vcLZ3ENmyr5JwycnhN7TQ1WeJ1XwTuMU3UBOCPIwMPU4SKvr9MeswBwZWk8ZOLa9OLGPVfyC3jIv
LcA6YUE8uUQ4mt7lKH8MHdGt7vPKquBdQK4NzFe0rZSJFguuO72j437cJ/7gfNO1ICSnUX8lsve3
nxBASLMj4waWtE+FiyRUNNJVuKHW5OtkfgvbY0SeW/W0iNRIP3vjBRB7bHVVZhn5iJuB0n6FiJY7
TfttS2jQuXR3jOCBJIcm2GjfBN11q2/V6cNS9b2Ju9R0tfR3ZrmX4pc2OjTjVa1eRZ0ggcj7Qms4
xg+rqExJi8I6xl1mb5aPy9zuw+RVmsBMIiJd5WJB8wvsz6CQRVf2pWnDQqf0QF7sLfJzb6cH3Vju
K60NpJa4tTYJbjyfwxMVCacEybaj4r/016wW0pD6NKroeTiOBeb6dqP9FNbB9sf6HNwpBkr1Dup6
um4wJ0iVDjbmEdB2QqqfxvzQpOd4BiemIHXI8znKz0SnJj+6Ti4tUZSmKDWLoij3Zpgg7X+/bQY3
GOHowMvuI/4xS0Xkpi7rBk06aIAy6yc1fI/0Wy09FnPmZqJcK88LsEd/gzHBCLndmJAcB6K96KBx
OBrWvWHUriUfO9H7nOcCaNkAlzB4kZFyZT5PP9pjacRYuKbB2F+7dzKQhMWiKxEXRaOzkxjbpGfV
5eeJ28pAlTavPUe6n53aVZ0HyZL/+t6F82IFwqya3YwSIi1AFmzO6tgl74tykpVMAMP9OCjp41aM
lDHanC5tKWu0MmcJYOzMuCog1XdAVqFz9Wh6tYh5rUZhIdhCXEQ0+YGED40L4Ly/RIwNTG/LIc6m
sPhBLxKd5TXSURprv6/2227O261I7P0vFNpPLqEGvey7tEIPUTMfuuzYQPDcMXB5FcBw/WEFw4Q5
MzQaQkbAhHlgDt9I/FAnz9uWcBcNdRKMGaCQ8ImP10ljvQWb8kfT55DueuMkOyFIO8EjJQgNXGMQ
fGRQzSM6sMIsMUQ9R62AMWMH5oxZ81KQOE/6LDi/uZ9mBUP/fRWs82LEZC6FyUiB5LE3JcGsmG5f
/UMopVx3/2cOXdgVDoSbQWaTAac1Ygx828/lEv3L519BMDsVyeOoRMEFDVzRg5HcJs7tMgkudPzP
/8cKZs90ukMagzpyp2S7OLoi2b6JoFquV+4gTBxQd2UvJKslYx8w0Jgfu0YHGCljqBiPVKthwVT4
q0lsv7eKYFh0vzFJ6qXVcMgW57+tJ3trwNBqODQR8BFeifpl0PdhJ8r4C7zcUC/dAt2MSWbXwMhb
x7fiW7l3XEvUHS7wcXbuvTGrUZFVgCiR7/TBYO8M9WSJUldc34DwC3rskOuxWbpgTZ7jWJmAMtbv
Yek2czDk93kYeVYmus9xcrY4lFZYjKvHyphM1gAsda/syCm5qW4wCrqbDtbiQnEQl4c7crD++tVO
QTGKicXCAcUeUbFudXjk1Aiv8hcNSunFT0sUwenv/uTyKwh6IVtFiTTKe80OYZdZYtrlbVK+Z443
2I/2iN53XeDfnEzYpUHUOVdoYdznSt7AoBo6pYmrfiuvWte6lvaJ7+y1H/9wcqxMYwKtNWD2ZNTx
mm4lzdUSglmXCWpr7mi8VcbzNtbH03xrHamvrizL+qkzuhhg8nwoAtlLnnUvCqyb4dQeMIn3JLlO
MAT9Sdpr+/Yh8WvR1Uz0IRkH7aJokJsKSxu3xgFNBcP0YoC+VdG+qfX1oP7Di2PtmUxYRvtf1kY6
0NRSf8utGQOtqr6bW+W4va4ij/loPFutKxjxazQUYl37KGjDL0bpW+hEWtLDRPzKPFQJztD4EMqW
4HZIDdj4nmzj56JMsVHT3uSwzZ4HJz060xcjpJjQXXJSyNKmXtMKbiCCb6gxsbkKly6OMoASdEAX
UNVtRg9CVmr3bSwqtxjftxeXexT82SBsKwgI+ZtMpuGlBEPlDMWztq8fcskSWCVaSibEqFJvLEMB
GLl6N1Kv7k8WCZF9PMSjNztuJ3o/iMxigkyU1xit04AXztdWf1NVX9TmcXvl6E/e8g4mtAxNXjcO
hVjGx2l+02bBrYebxlrtr09dwXYYmekAAHvqn5dZelCc1K2V+B5C6sFsGldJeVvnEKUoTNGO+9xA
eRGjNSaQtLbayGkCaFOvnrWCnFOMulrWfMr15NQ6srfUpVspZmBMsuB84Ps/bvlguYKc0EcwWG32
EiJuROtxGKXg58vldzmN93Gx7OhEcdGm19CVE+SEuL6CCwSYmvFohnbcZdjWoEkx5SndccYYmM0Y
lIoOGVxROz73prKCYTa2TuzWSWesaZ8Mu8K2vXZMbodEBb/jz9gR6SVyCmD4hKvKK2OViZdfohfI
uIavUuwmr8W9eWyu20MEBpYjTqATqDSUb+lRVLHnfr8VLmOm2fbaAOkxXPt6xe2LzHPIvq8wNre4
avUChqDtXchf1T8FZuYFr4OMGoROKDCH1bOEfl77paswuLPDJO42EO86SzPykIMyMRWuMoe7YXYG
WdB85SWJfJwk5wqb/z5tzWtM84pchRct11jM9lOksgRLJvbApGb7OPLH6p4sB2R1AkdyI0wlTpCM
2DaPt45rSPqTVttOL6K6yROY1+W/CvtKIr+m/glk0aBC1PxtKJ6H0Mc1HXSE0Ac729SSoZ8wwYnA
me2sEOJnr6p9Dudqp6q+HQm1mXmxbA3HOGRRWVpNOsA1uBFZ+jGPQVNg39voMlqcs10FdfGTmKbA
SK67rIxk/TLOe6ums2QTOpqm/VDhdYCGFVOkDc4LXmvrmINVqyDm0yOP5VXjayZ7cnyXzYJ7Hu+g
o/l51QYNO9UIv3QNFIlIZDaIj5Vd3Qx1+ID7guDAEUEwZ2lZSbVd9S2uB3V4RmUnaDrRQ5G7UDoK
M6D1pWKCjIMjqdQkJZ1G16Bfo8TfOnlyUxFnCXfj/gb5NJmERFhidxOCnzXPr0v/JQEZRIKE7/TW
SY9potzbUHHf3k3cpUPDK4q64GED2+Dl1ynRUmGHHb5ONr+2zp0uGkXkOvLq7zOfZpLLeZDoBTEx
zYPtJLdxho6BqJKCcP6X3Ac4JUAcjo4PiGEx38iMh2SEIB6+ETTN3MiSCjch/amJRfUzvjP8BmK5
h4g15SqoRKi/4UlRv/w/4RhBSOWv3B8Q5gQG2QexErx00YEPaajctSHASJ4SEcsQp7ES5U6QTCIJ
gsYa6HpdegAq3qo9oB3Zm+8h/Bbe+9N7dQLxX7grjuVLtJ9O5X72syMI+E+iDmBuLF9hM8G1lLp+
tumQ6EynaaI89uIiwWDZlGCWfXLrLD+MeC1tuzznrAKNCmRyDMq6jjrEpcF5aaRQNLDQcZ0HyeDr
AzRc3bbyJRGdA+/lSTkpsbyQYacEzpdIGSRhzcJ00AlokECfi72UL7sQ3Cp5uxx6/SeaAm4MJNDS
mXJIiboceHaiXQq9xlRf7BOBqLnIYzmm6BnSCaaRtVwtA2XMHJdkVe9hE5W+HEM7fHtxOfEEA2mY
DkAHAqYRP5Jgq4uAWpJyDhUUx/IQQ/TO8jbOYFzcxuA0koI7GswVKFOiNopL8eW6DovRmQVBpcqc
9btiQFsW0PorkLKXJ2me8byepDvkpawrBfcPT13S75BZQwOXOWRuEoG9L/17JWf6k9DMDplIqGSx
heiaqn9MGuwejHejecyizM+g+KeBqCQ0HUHQ5sSfCzAmqBKUgeXaBNgUTWhdopIYqtkarhTPb9tL
zTmRgIRKKl42WGd2r5QNkhVOh3tdOw+ZB+I+cAMlieQrs3Rs5sTYtbmjuFAO/gmOvy/b2DwrIeqp
YX4MHUfYrJdfuQQXQo+WdQRAKz6WEUQiSyTgiGg+VwSjXsKYSjkvlQUT0a3bqoWrkwi8R4Ivxgnm
F+tIt81qW/TlTCDujUqhtJgeZoEt1a97LdD/mgoEmnfr78XsjDlForKrUeqK5u7Gwq2xKfda3XoS
NDTG6rD9gXjOYRgW5nRlvGsUNrzFPRQA8glGka4D44GmQg1eNqfnqsT8m6yXP5I8m/dVO6RPcksK
wbubt6ToZrTB24Ghaoedje+nLCnJJKEddKlbN13a/s7ou8ZPjLIDeeYkIpLnhVMwlBlUCxZ8Fiyv
BESshkjPYG0DVbKBPDvdiYQHJbpOeoGz8FI3mED9DcUySSxVoRuJjvimT0boKsbgzVX81ehNMCiH
Lxlpj2h7fZ9r9TjLoofqRwGeSUyBsePPtmOOxyVzlghyINh2t8VNftvvHDcJ7sodtOmXyEXPa3bX
vQ3XUFI1NEFg51wHLqCZXVIOZmMmtHhmzHeK6qnDfd89qNm5QEJcCbadV4TF7JR8aJRl6oAVTeO5
JKbbpp2nD10wpPFdOjj7Wh0E35UHuf6sbEDrDCTYkVtEN1l6NyiQzjOUW6lqvQzM1fViWe5gSHfb
ZvJ2CXYIRulB6QeWAAbTThu7Hmm7BTiPiClDL+NJSTJ/jgQHBde2FQ4TRVHF74ZUA44djv516Vcl
5t2bOynb2SIBGS4UTgV0gYNCDkMQl7HUkkhGNAMBu6pzL0qKfWS5Te/3rXIw9CtbNIrIhaP3Yqwh
TkK2FTw06sL4KBESOUoOzWIq4M5Ft9dcVPONUziKnyfhdZ2Pf0/rgCl4DD2oJkIOCng0IK3ODK3B
BGQy43JcF7dU2lvJD3Kz33YPrnErDPrvK4w0K7VQHoExpdZbP2RXYQJ+ZTt8xAX6iCFFV5Ms/+8h
LYdSHKEcaXwSqxyKsbEX2q08Kl8kyXOib9Zy7MYvBcqFwmQR74hagzERpSJqGFtIRaOem3rx8ENP
U/Svx66sfYd+ihuOV4nx153l0AhEloCSWsr4dox71nEyyCmFlJRlNyn9aemTHRnN3fYyciangaPS
wT4ZC2mzeecFA2ldQy+B6khcU3uMEhRdIVOMcQhfjd5R4kJmSrJ9oxDN4vEW1ca3Q+MotoPBzuam
copRkBp7XUY1VLKToEieZOuZmKfIeig1qHOkX7aN5UWxD31kDP4hT8H2noOpIEo7CWuqxOojAdkF
gSxVjCHDthSJZnIP3xUW28Fhg4tRLzOsq579iKEBUoRQs0CD3lMbJUFSVke1nxpXrp1bW46et+3k
3THAdkZbJBWbtn5ebkcU0YaOyDj4nRxcF+EDWF9dNMu5jhR5ZS3o7hGBMXtjWTClmSoAG7R3J9qr
fe7n6UvTBBPGGbfton+KvVOs7WIO23bpQOpCezIH5VnNv4PD6B/+PpocqFwmqOLZ1sVI7iO7dvD3
O6d4VOLhTS0k/18gHLQRgdVa0T/SKKtIWcut5lQo2nlj5udmCQeIBdcDDvUNdrT+G4Llpy1ruZDz
DJd367ZKvPo8HaH4d9d81Xfmo+l+r38pQRhUQRfYe2l0teO2gfQbfPpGaClGXh1kQrh/XvreEvbD
mCIX7Fly7xklWO8cvxRNDfLOG9q3/H8gzDWhHXLNhpYkUnTOU2Mdi9xXFxtDyZpXTLfF+7ZFXK9b
gTG7CZrqc2OUAFMnyVWgNaWLLpHcNbPAiQNlbgxEsEMdKLQkltoiuzlH6L8D3U/iRfmTknYC/+bj
gHABQQF0iOy3KcYOm5V2ydl2PO5lvHCCDIMXvqJ0ouwY9ws5SKog0OLSyD5zJDnN8s5A+HPkNujN
U5r4Rv/TqDNXLr9o4cPffyJK94VxBzR8fOIWcpY41koLLl/PLz2SnJIoCcZbuT8AGIO89Oq5Wewi
twFgjt8tGNFYp1h0ZIgwmJ0To8rdlSkwZnPnpPeacYOL9vY68Q7AtRnMvqllIqMKBYhxOMepp3fH
mvi6iM5cZAizYYwSj22iAaXVul3RZLsZnX1F3wbbxvAOntULk325W5Lq9BDuxL5sdj0kEp2nDM3F
mfleOr+2kbgG/XnLWnRZV0E7dciMqzWQ6hCcKE0IItt93gkufNx05Noeau8KpcFw5FyPWLYhWe4N
W3LHBsc21A9MPXsalN6PnR4fbkbtF6xAC9RLyirZ5Xl60zaT6MeIFpe50edy3pU6fb6Tk3TrPM73
g6+4GTRaLNfZy8fwMPtlkD7ZL7bARbkXp/Uy0Gvjahlm3ejUOcViT7bzPGJGN1mqXd4g2VXFp0nX
IQcV78EP4cfFP7QgXiQOmF0e441LdNosGiXX0/TWgDBxDEDANoPiRHnc9qn/j5028l4qXoQIWpd2
tk1fzQ3td8QEV3jMZ63YIWf41SqiY9pMuKzlkMvKjPSxcpyT3Mz1bvsHcCI0Hk94PeGMxowa+yAd
7DDWKvRZeREY2ov+faxseJdnjHt9OKWi4MYzF3A6FMEMpPRRy7g0N2/G1DFTpA/sWLrRFdyLoTqQ
9InXS5j8Aw3lHJvBLHeuPOeHbUs52/cCmtm+ud72XZvD0kK5Tusgb57LUADB2S6AQHesRjPMGEq6
tK406zCZaANI2tynUNvVg9TZhcNVrwn6sbi2QFILszXIVkJl8xIISu6KkVhYxsE8qPMprp5TkUoJ
15YVBHOhzyUzysIEEGUSpOS6ASWoNAXLdHAGwV2RLjxzV8Rg3x9jmFVb2tGZshofps92RXKa69cp
uh/St+3PTzfSJxSMWNFRcNNQ2Jd0XkhDp2YLDr3cVQbX8crvWkDOEFkVhS56fLJIaFCQDaoVAI4B
ZktnKE7nVUx9+3o+RQ/zTQLCQekYHQugEUFDBO+8AOPZb7RPDamVU8uxJKNGdo736bk+x7vk2j7L
u2i/7I19uxcN1HMuwigLoNQpU6rKT80LVla28WLBPAfSJAPqj/0o2EY87/6D8KlzIVMTZ1IIEGTp
bpjOdncshOJ73I/024pPMs62tFhjOABjvl/8+SYHH8iPNph34Uv8Ku3+4b2ngvcOBEoIfpRx6HK/
gu1PHRZamo4KeUKTpJN7uIaLlBV4G2mFwmb6rZpocj3iAUH0rz2EjNSrMn3pl/32RuKdGGsU5oKq
hwWR4gS2pI6bl2Cln65yiCanL452Uy7322A8V6AsHch0Yy7XYPeSTUCTAeoidJHPrYqcm9m5UNuI
AwsDre7fQ4H2HlzfkKsBEx4T8GpNWRTNRhiqsgPKu3P6SkSdx7wPZDt0agzT9BoGbi/doJ7GQe/K
Af0r8Y9W8+1yl3SYMRaRtfBaBUAX9BuHdYQI88PqSIUJkjlQdlHQpS6SaiAPD/JAOteith/eR1rD
MR5RZ0lhtCCv9OQOrfA1SFdpm7j/D59nZRPd0KsLodM7g5q09DwaH5vxkHcPaXT8bxDMqQoB6chO
0OXsKQYMqHazGmNOX+BmvPCJqx5av+DQ6CtmFksieNjj1kfL7aPfLf3VLItal3g7FEV2pK+g+uEg
Ul8ulWHHQ6GCSRzE/xoeK5NXzdVeReY2rZx7PX6ztUKwcrzLAiij6dwT2Cg0trre46E3RjSl0Eyl
2w+Nq0oPRh65xiy5iSEg3BCBMZ7QaGhtyxX64iuDCoyCMyRjlnQ3KwERkSvSlWKP8rVdjEfQVkA7
oxOyw3Qjg267Uys3TIOi8Luwx2TLnYQn5z844WopmTDUjtkwDz3ef+i7PWWl87UH94amx6K+F56T
wEdQhKLyrOhhunSSYcFTPJJwWEzojVaz58Z6dtBqbh2V5BDGgockfx1/g7HJyKov5spSAVZH8WHM
S8zqk4PTh8dEh+idtfxUzYm4tiSLpgu5EfePlSyDSSyno5nSCZbKsF3SPE2R6i7JNTS0BJ9NEayn
ynglCRF0B2riqNbfY0VvXbkzcJbMZ6uegkLWfAjj3E72N+iD+BWU/+R6n3aq25vjrVp/iSYdJdXE
lcnwL4GTsu+DVRh5uE9NmZqUa7WFvTmZ0aHrcC9I+l/N0gquBdxdiTqDbaBjCe7ExDWlQ6O9JuGk
NuUvXfjYa7dtuV9+RPPLP+wPFVdehdL6g8rg0m9HpxmkZkH8zCBgOCP94ViYXBe1KnGtWV0GGJQm
74q40YEim9k9fouX5elDCM6zIq9OvSK6e/BP7BUe4z1LtSwIZTjdkMRR3Vb+scSv1VR4MtF3qHpe
L8r8JZSfLEi5mnkjeLFwN8kKnIly2SQN0GjDuafK+ZVtPBZy+JjFy87Cyv79x3OgLPxBKCSDHeTy
40VFRkKtAlLVnAsraJtzbAXbENwUAxoy4YmUchqExpcYSY2yhzXJOP3sdzJ/iWLLnTDmFes3BA4z
pa6aPtrg29yG5R3ra1TqUKvrCR64s2PFQEUbQdXLnonpiG0EzleCQUgRoT1cRpWd3sJWCA3aF/CR
sMH0SX3KNDy+Ei16I5OBdiUIe22DcfwfDZc6dG+w0ygv8yXYOJuL2Xfwf0n5AR4E35yzo1TOvm10
rpa+b4Nx7o8XYIzzW1OkqPEIsCI/kanFIeSOo6A+yV29lUGMj+f1smjKgNTMgiavRX1S84esG91Y
+rFtC+eku7CFOb7HTpK7Gv/3EnV6AlXAzurRb+Q0fms71zPRnqKxDMxU5H6iJWScw1xUZxjphJWE
Iq+JhpKiAp37cds2jo9f2MbsLNsmEYQKYFsEGpQCIkxjL+qLE9nBbCOChq0pj2BHOmlXmM3BdJED
Q3JBHOIc1heW0H9f7aW4dHAfobMR4DQz+7Pd76ZWpfvJNfrCqwQ+wV83sNV+6KpBAvwSrS+UwnA6
BHfQ1fpad9UkopzTRy2fuajCoN8Q7Isvr6WunCRAGDvtgDHWQPcmt7ySnm7k2/FbdEbf8hf031zX
+zDIWjd7K35loh/BO8QufgQTNIyutekICDJDsUtG11HOk+GBc8qC9AoYCYjioTRrimD5oeqP6Uz0
iJ1B6pUKqHljuJ12XxTf6uk8xJMbTYIgIviQFhNEtCnJuoamXU2zdsd5b0uipzs/fPwxhv6ClWNW
EigdOoci4KVhj+4UBWO6LzK099WQfdmPIqUU0eoxgSNBGXNaCgBC6AJTrctyl4yZRxJ/1F63owd/
a/8xjYkeY+kUbSEDCaIvM0FWT3FLRZQN5QzYXbggEz8aiJ32JMEFQ57RHe2byUtbvvaYoR3k1zL1
Z9UdRKxxIqdgYgnGNDHBoMMuTXkm4aswVSlaNyZ6KM0AXaMJf7934u/SPB7A9fjS18Zu+/Pw7k3r
pbOZsldv1vGwUOeuIx1DiTuwxHURWHhB5h1fQx68VE+GiNKPl72+AGVCRtKaU0FMBGI4un1MArl2
lUN5lRwRP3TVa26lL4ghZe9vG8u9DYCqHOz5kPLF1fdym1kZbj6hClh7jPykkI8aEhWW9G5haGgb
iesdv5E+5bJbJZELQoA0t5i4bCu37v5lX60QmCWsLIsQmZ5lLTjXreHdiHaRiM2Ne16uMNgYazdd
2mrwDSP/ZjqPS3SD1oQpB2++hg5ywZJxQxIVLILwMZ54bI0QOvVWg9F37GH1XlNQrbH9qTuT5LaW
9tsfh7u1VkhMSJKdlJBMp9Gie5ANCBoGTi2KSHwH+GMNE5G0SE2qZYQ1o4QL0xBIWh+UaqDUvdso
XtWOboFhNQ3tls9Z8a0avJEIdrboFzABCgSuuFv3sLKrfpjaO+ZetleRe2atVpHZTEvuLGExUQvL
52h8cBQI+t2FBBvXLzqox9WikQaBgzhMpDKWMtTLGAZFILK0ZC9cvDECb2LsDaJSlAiK2Vzm2KoL
UagvInEk0e/1NZm/DtnJEJXVREjMFtMwRzdaHUUaJTRKXyVS7Cmda07vk6i5ghv9QPePfmkwCCMB
eBn9mmUGBfiHMrT9IvWQszPfeuOuE7WDc3fXCobdXWqSdxHN1CzWd0ytDePZDAV5Ra5rryCYzdXb
g0Is+nIc7ce4/zXrx23XFpnAbB0jbUwQtyPuqSUEpLLIl8leC3/9NxBm/8x6Y48DXSd1MCH8WYCU
Y69FX/8TCHu6F22b9sgT4F2KcyhVg0UyXCsRcVgK1otNG7SDluodTWMp1lOsvybRPhcR8H0kUj89
df58c5vZKNCsbPKMWmIprnMAwaxx+6reQdfpTrlp/PQFZKZ+3ru6352fot4tG7e5kgQhlbtZV7+B
eQg0NjqQbXrnA/mGZwzPydB4bXXOkrOCSePtL8cNryssugdWTwIpUePMaoAV1d9DqJguTf4sp5pP
RjnoHcdvmmJnmMW3bVThMjNBIg6rUsHxiGvnTjkrGDR2lx20uX4VXjr65nHZV+fwqg3KZ3l3H711
p+dtfO6NY2U1Ezz6XjHzhb6Zo/FVr58kiEEMrbnLFQUFJtN2yyxLBAtN/+SWYzHBpIqHcLTpJaev
IaAUu04YgJvQhf7ytmmiTcIEFcssW2Wipqnz0YYw5fgilHQRQTAhpW8XHaLx2COTs7OmhzJ/E442
fJDMbCwXewrPIAKsnAVmpOfOq/bKQ+KiTe4Ol9B28aNrY18qXv2i7sKH9MV8kd3xoN4Qz/GftH3h
F6IsgMBitvzQlLY0k+jj433JyZ3TPeiJ4LDhQ2BihJY58XZg/KPPtbGR6Y6YF+LG6SELnzDhu+0b
/MDyB4PxDWKq4aTYwEjy+SkpejeZ9F02hW5dV99KXdSXwt1laEgBnSNo/pGfuowtTQtlvELDpcPC
GBNYMl2H7IY28Zv6FKdHWVTD52eIUPjW0Z6NoS92zKgwy66YihmZ3ofuGR3acJHkjME+wy3u9JtO
VJTj7ugVHHNUtCHmT2cL5iXyN30+2c0xrrzCPm5/Mx69FXTE/ljFnAbgwyjtsYJV0sG+nwP5Ojlp
lZ+/1K+tqxzTfXrK7gwvDLZhue64QmXOBSPL0WVSArXXzuhnlKeXWBJYRsPEpy2OqUEFBQCQx7Mv
sbHNVbOIUNTIMZ4sH5Qs6MARrE5+F+11a3KX7OUfbFoBMlG/JaqUaRJsyu1ZPZu4EnshMdCMI88i
si7u8q2gmN282HWWTgv6AYmT3S9l7CWRdZVPfz9Xjs7aPyvI7GcVW7eLCFDMfG9r0F+4K+QbQzQI
w2ODvYBh470JBZrJoc2NS+RjYj2XW9eMb5o6mKpnSEPayRXG6pLwauge5hS0Qzvnn97SFp3BBCcZ
5ca+DCWjDmLs0aQFMFSmtOlszK+mKDpy/XGFwaymhlYF3UANgr7XY80vijer/94vgRL+aPSgEVES
cMPHCo5Z1U6KerkNYZKufzXmd0X9YjpXwsQb9w0DRUCwj+koubGswfacG1VJv103T97QvMWhwAe5
nr4CYFZt1GM9qS0AtP0+K06g+BOKGvLOEaSHwHlMjy5U5i8/PtgHpNiOEGi1uSof6rg/OQb6cRaS
GqceY3Q3kQzRIlXvisN2wOB9InSj2ugRBMkAJNQvgdWpnAynnBAwzAfLukcX4qReZaIMCm8FNWiD
aKBjQT8v2ysDFUqpbmKNbi/VD8G5FxkL5OG1/bYxHE9AnyOGs1HIQdqLLS90UAaQEtvIPRnT76BP
C2UXvJ5/LQwD5hrokNGhUAcz7xbjDl3e6/KARlE0IU733fJeJV/7ZTjMmeHmy18zdlEwiDOAQhOs
HhC1vvw+OBqjNqWtvLjMo3XKwk0XHClfK8f6KuVWLbhZf/IGHFOQZ0SFHK0FdMb+Ek3G/JxlV2mD
oZHixUbO66AmdhvES53dD+HcHre/1ye3oHBIMMEzcB1UWZkT8NckduNkjSenC+0uysogVNTMnXqk
oraheJZBQtg0MVmAojx790zyaHBiuW08Rav3cVsG5TAcp8Q69KT72yIXrILEq4M2WKp6wfYLkXG0
hq4DlA0Om8Ka9rHV+dvW8BbOAFeWjXw4Wm1ZHokQ/epIrJQNWHJyxR2i7ocVSwTTm9bPbaDPRQ16
cbHQ72/JGLRFU+ylRzQoANR1OzbeMpRQmCZXQ44k7xAeaxlqnT2U3dXmhLHlnRLaP7axPx1Wtoqm
ZZhJqTLAdsRCO9ocLRVCk0y0Gym3A6X65kwPlvqMlCKyFuQtCRuhuizdUBdXNhhsyWCzgOoU/IWV
QFeGikDddmmgpDkHfbgEVZ8flWLYmU17PZrx0Yk6twA1QlHghTbHIj1Kesx/wscBgLyioYLDirG6
JWWvNZrcePVoTm4+zRamp4abaGrjQE9Boidb5K8HZ6nNfzDZIXsiDdgJg9J4cew7xHpFz5Zb5upf
vyYoDCwC9yTGbj5JeRXWAC7qUG0weYfht3F6bxTjYCztAbQNu23f+fxQAhZY3qBChaApoyf90m+T
1sn1xdAaUGmq6AR1XH3Q/ag0obnZ+5kcuzZp/GJ4ziLZGwaRjoYQnjkj7KnQogiNtl5HJgvtrlXo
6sm4G2sdHVuJNOOE0m6nSJoxphy9WUZ6Du32TbAG/0Paly03rvPcPpGqNFLSLSVZthPHmTpD36i6
k7TmedbTn8Wc+ve2aZVZvb+L7ptUGQIJgiCwsHBRy2VrgOnWwBR/s85xd0cMXjvTHo3aKaLknhjJ
SMdm2thB/UuZ1X0SaH6fprd9ZINiazQFVbU1hwsANXp4dDBvAEh2vgGF1czgSDZrxH7kMLbTYxUu
j1Iov9WL/X5d0TVveCLq24edJPjmuQITJ24SB3hDELrPRX5MBgLoeaOL2l4uIgy2pDa8EoIl2wAp
87lW6txZWthCFMg4PPSjvI+6aMruJRQFMmzAQMGmhTHJePqcy8g7I17mVAUKxNoheJHrm2X+7NFT
kWm0aN+ijtyQ8Mdc7YLpqVY+Exuo8ewgVZt82ZqFj/k2xuJVoW9Um1GEYLrcVRXDz5B7wJPWQCTH
7Wo7GaFeDjHy07WrKgvt89CZ1Y/Efry+patyCJoAbfAXAp/JrcFkD9rQfE/1ygKA4DH9F7QqmbbX
C/LXgQE0gkpw+oauo6ZzvtqRhHEEI5saNS9IjC6Ppv42B8cp/3VdoUvDAZsEAnskOdh0dl6MPRn6
aAXgxOjGjGBKFNjDgiBI/4MyOAmMf8ZGTorngml7CRiiCGnLoZqyG1vG3M6yUYmrjtFLOI+toJHg
8uDhhsZcJQQIwImCAfp87ZRA7qYlADi8AfXz1PW+0ZsOKc2/DetZIICRe+hfwqBLnc+iRODmS7MC
sLnJ3ObBp5q9Xd8b5ozPr1z2+xYjA8OzGyH1uRoYhTjMJEc5NDdcraJBDtrB6EZRAQzVd3ovCKnW
LOFUGvv7ibdSlCDWMtbsE4+Gt8jhLclEpE7sFF4o9E/kdIGZ0DKrJkaH1+Qobdt+E2FKpuxIU+7H
BHxSfUz/voMJD0hMRsQ1o+HxcDHeGjQ9iT1gRoNTtTV4RjfSIrupcNrMir0Bjsxedzre+RcQ+WBC
kjDsEfZmRu6ScsLQUwmEgwkKAcnrnJDnoXwxpMxNgwcMnPuY5eoGsLnG1txaFQ4QYrlPbpHPPobL
jbYjGDEDFoPb9oO0wON2XhjGLsgHLNpZr0Vf3gxp7dmL5GUj+uBngUdZWQw8CEHSgXvIQCspZ7Xq
lOhRUk61k4fWM95toaP2Q+ukbSYKpi5DUvDWoredUatgTilflCwrBSSjetigDUoHrZXUwYAW+b42
ww+D9EcMHTEFoI/L4hlGGiMGNxjzic0oe7lDYjfICJtd4xS36s+FWm7sfbwnLtL5XupEm8ZTaeH1
2x8jNeiDqLPnshWFDVQGShzppO+cEnfL65YUGeDxapBRom1Dw7vifoFY1/DCw+BoL1pG8aq7y5+3
qG6JItcVuzK+ywkggIZT4q++EGG/pJXoU1AP1a1Grb21S53X8q3cpRtRCvyStgycZUjL4MSq7In3
HYucOKNJC3o97rDO0hNoOre2k/uTk+8Wr3DKbSK4LoTSONcXZWa4EBuq1R7YyfYSjY6ZGwNvfXzX
0WrrXnfrK2/Xc+U4IzLtrFaUAcrND41bDbSmEzUz1/RBpy24eBV22jhvcLaQLKA5WUiiJDiqPWSN
+977Pd2kfv9WvxEqw0CmoygMu8xXc/vGWaii98iZM9W6t96bf5k3Ax32JV7otKLhU+c3Px5y0Zm8
fE6cLyf3pgGPiYXhwZBpPeTbyG1p485OdGvTjZbT2u08fTP575Enbwr/RbCVq8uLqZdIgOEtY/L5
0TGzpXZuIFv5sD/TX5vgoDod7TfIDiz7cifczhWXZyDh8Y88zlKNmPG+se3UD3hyH0cncxKsde2A
FCCk6nF0Oyc7WE7hX1d05eY+k8uZbDfOdi7VkNs7FQCk9Pej4cuy2FzX9dMMZI9AaYkb9dxcM0Wt
IsUe4OH2qt9/5QfNjVyJ5o7tNN7wK979ivb9zSyqP1zCVZndou/s/+RyNmQXGgAuCQidm7f0F7IM
IQ1um9+NpziTV2T0x4MIC8k26uJcYpYgBrSCbAGZ7nNFjQ7cpCoznFFabokp33SFiO7ue4rXNRmc
sWA2tEqKGNfF7OiOfdt6R2U3O8fHt8ANNpMLmt47dXeIf3wROr+PbkTDjR/dxK5+Zz//EGHTVsIC
Q7bRH6ahLxXgT+6FNsZGbCWqipNSPlfzY4ZxAaLTsfI4Q9oP0R4mbwCOzj8CF8NK6yA1GifTJxf9
yoqaO3pwCAfRVbgqCOztyNkiPWXwmVSpTJQyLfTGyUEetI+3mDr0rlPjgUS0HGnr1rcyNd3lvhcR
fK1eHQgx8dLV0GUO2edmE+l1X7ez3DjTZrC21X2IsMMjR8w1lAVKrup4Ion9/eTiALo5VvIJkmpv
0B1UGmkhIqhfFQG+BOQUwVZH+DMQ99kQjhn2qx5+ROCvDLRtHe8sUeSyKsaUMdpXBS7c5GOJpkDC
ephheaF0S4pHtd4usTOL+i0ueRnhQpBRwmlWVALWJ27BUivX28AkuPo+Jnd0TJr6phdSsrNuo4wu
GMkY0buRltvgYO5UQQizdrrw7lAxkRvZGbTqn++WPUfVVJuwSNPq72dibfvO3sSjLggn1pX8Vw5P
SpMvSl73E+TMezV3B7AQAD3rKD585OPo295ioPPOg5ZepNLEsWdPdQcR+fh3cYl3bIqNWdrIJaAB
k39i9EUcYeAwDIcc2l/WY4hH123sWe78YW6abfRLW6j2s/HCZ3mbOdVHvLFFUK9Vm8KLAz1ftoGB
sJz7TkM9V6MZX5Avu3F6MIOaEsOzhLAhkRzOhc95bYHUHXKCXNtEfYtKG/nRJzkG482C8tDaFc/y
sv+nEuda4tTQEquHqFlqDkQJNqNhuyXGWanK8NKQj6ypNpWwr2ctgDqVyp0aqSu0ZQBaCXUczG9L
qa1+zQqta7wXS4pBWmXkoazQdapjqTtVxJi5cgubMCMwZ4O5G4waXKKoQcxfJEUAQ0JHdA72vzag
1wOnlQ00wfKM+ehIDTCszfnBzFF+wrtJwoMRQKyZ0MV8T7KneHGvi1mL85GJkg2NXQyyxl8MlRqC
eKmPW7TaUmVTHfVdsDEO8idmInvomD6oQsjXSth9JpHbOVOd2cwPSGy9zIWV3I8A59Eea7htRJT/
a/t0qh0XFg5q2lclkxXXHU1NZ0Re7/oCrjjQM224AFAdwNiSh5BQ2TuDUYy2rrA5aaX6guLZySZx
XjqvJtI3dtQ6sk8eIrf3ElfKvNF9mn3z87o+a5GCCQ45sK+BAhB2wRnekrfACpWYVqB8YFckuuQU
F9FEG58clneBsJXcAKI60NVBlIyuOM53TDGpq9DIWgytto+yt9wEG9upMG/jV0ITH0HEdXmr5nAi
jjO9Wqu00cgZHGrQ3DYZHHQSXZewlmo504izuBSNKIum5q1j1u74oPtRSZNNY1LFt9zepp2nPbAn
SUXL2/iP8SyQLlKQs0YwCNVkKSC9d0qWWrr7PWzQDnNvufJT+dk40dd1gSvPrjNtOcOUJjSa1RUW
dLTvY1BJFVTVaJIGtNAEmKU1SQQpWcB6QNmHHNq5P9SmCd5eLltnzm+aDoVspEA/y9jtRJSN39gd
LkgAGOZfSZxNqpJaL5IKSeQAustxT3zDO94f5YpWW7QQ+xndY/J4TwMPo3yuL+fqQT+VzRno0jSm
2tmQXT4MFN0MTnBM/cH702MGxfa6LGYK19TkDLVOQzUbowpTSX6CfefYbaWD9NAKhIh2jbPHrs+j
uCmhj41bbFRonqPI6LadOy6iroi14A77ZmIcGYb0oajCKdSZnRorac0UWjYtxnEjV6XT1Jt2zfY9
2pRv9kF9jh7nG7DD7NPf6SxwLms5rLMP4JSN6qJt7BEfgCElNGze6vKOSHTGTGmQ4qKJZ/zQ9Y+l
vUMRVzMaUEe99JbAgNT1Xf13EbgD2eRLP9kyW4RDspsfiK/cWP50Q3byZ74bKKBPm4FOXrBR9g2N
N6ZfOJE/HW36Yu6Id93C1pzRyYYQriuvzptenmd8y2J3dCAPeinA339ndS5sGNOSABzH8wx4yXOn
kDZxvcRy0zoD0hIIYfyc9ncRYpgwQlZU38Zuv13uZV90dtYSvya40v8RzG11ISmG2U4QvGTOspPx
1pWdBce1Zj4eIwYj//pSrkWDp/K4bZXkskibHPI6RaUjKhdNQFWlwdNasGfsh66sKE8bgZ6Jtk/R
3Mva5U3FaYMbzNRmtWrUqQ19o0Uf1xVbS6CdriRfcgXUK0mGEpr9DPcotX3hBsGpXRwEva5MQQEm
8hMiDVlIcpKfKEtJGTAxFldksi0qt9FR99nkhqNImGjyBxj26wqy2+LagnLhlGXIqWF0zFJ62snu
1PwOu/vrIlZDthPrMLm70ZjqvDcUyEhuZaf/Cp6zG+lnQsmd9tfEjpZ6tlvc3dh2Wqt3Chav6x1j
esmVu2wQWOBl8wQng7sDM6J34f9fsU20ixx1X7i5D0hPB4tId+0GdEBb9VV/vL6I39mcy43CwCc0
LqPxhYeKGugh7IgJ1ewnsjdvtFdw0zstvR+Qi9GpvKmcV3hOJ0NqV97KrvL+H9JNWNt/P4DbxbFO
MHIuxi4qoN+rb/vQizR/SgTLu+qUUQdE0hpwS/QInJt/25WmtCAXiJFMMsXThYLj7/pKrj4pv+f9
QhvGAMmZfGRPmYx58gigfNTFnOQTVIXKXXwvuZmX+eMudAUC2Wv7YuuAM2fLxwRyK9cnVhJENgSi
ayin80hf31XaPs3bcjsKlFs3kxNZ/AmokcprAsgqPTnwiNd7GF0Bah1916FiTwnNI3of3H9Uj6HX
oXiVgmlHFsWJK5vICOIZvh7IZsCNzzcRvaZBhrkAtUNQvKYou7oYtvPXFA9snDZYQwFYZZkIPlmm
m+ipTWwdJaK6cSXiN+kbILnLkNOqP2I6yPVNXFMJ4CgU5C0gcy+QPnWmk6WJAEQjmbw8ka7+MWNL
BdnOtfga6EFGO4kxT2hw4+7RsYvqBQ8a3J+hG0wuSP3ckNBWflG7ty7zrOm2qB6Wv54TAZDBiVT+
Us2XdFDbXkOhsfysMuNVbVTPaou36yvILI87BYBK/buCXEzSd0NRlhkAimOMLjNd3XdEx1uMbK+L
YT/DibHBVQtiR1QTUVLklhBktUpSYKKz0yCTuakHE7M5U7uiYCc91o1tPQZ6XT9jtLQhELxycQM4
hyAPqA1ANwzu5HVDFPSWlDfo3duFltfb9w3C2+RQpz/bzknTh+t6rjxdzsRxjlIPob6pQ1wz45TL
XipVXlJjmmLrKjDT68JWrN9WAOZHpxRDpfBdK6FuV33OypdLvRtyjMLNRPCelQjyTAKnjpllBrpw
JqhTKVQpUqdNHvX8ULaT4CCvrdupKlxMHo1w0WikQ2pUfmjHkhZh5S31jVLmtMtE9VeRVpzNV6SZ
p1JG+bVfpPqYR+nk9VIdPlSL/SAXnSrQbeWI4YAxpDeawNgNeu5357zXq9mAuMF+KPJdE38KCwRr
y4fMMlwgqPSBO+OWb6hTtMOqCwrZ5X1s0LHfYiJYPj8NhSDgWYuzWCnkH0nc2k1BpKC9B5JmP/Dz
P8umu/m9oChjesaj/hTeV74eIut33dDXvMepUG4FAzXAkPgUQkEmlcM9yfcmZqT37hw9RoPgebh2
qP6VhQTj+W5Z/ZAUUQlZ3fQUj2j29a7rsvbgh19nEQdAsBjswFUBwsJcAiWFX1+OGJIie/lh9CcE
qgZeS7j4RzxgbBcPmFqAXFkzw1O56rlicxhNSAhDbhyCVNh8TYLMlaX/JOSfq5J/mI1lZlf5iKsS
z00/rRCEg+hWs/664ZzdjYSxBJsAh6Mx51yXwC6GNtShiyn/KTOwdzwumCs9NHRBQVz+LdixNX9x
Ko3zgmqkK10aQxqaOshPK5nSHbEXXQFSFpxBaMDTvAnWed8poYEpdW15C1LIeYdeodaTpSx2pmxo
d1GSE3dsOsvr0urz+ieuVUoBlkcnHjo9ZDZe7nxB4lIr5pzMMKpU9Ybutcfju49UN8HkmLH+UE2b
1kPvTBVav+Th0GkzSLprZLz698W6z6JmJyn6HlWjoyEHbmU3ggh41W+cfiBnfVNTopPfxgeSw7RJ
7kc/3GZ4oemdE2z1p3xX7CMcbB8dTddXZu04n8rlnhVjZKp1kKAmUKavnX7IRUmdNdd0+vtM/mli
QE/0VNfhLlScKhDiY5KWa0b7JLkPwCmdC6qma2f4VBpn90U1SImKXiGnnn/ODcubvxj2y/UVW7P2
UxmctZPeWsYaoyUdKdsk6bOG/E3qqvPjdSlr6Qc0G2DoItrLMGCAfzmHGE425RlUWdSXMTTBWL1r
lI6WyCgaPmn3OuAEtSjpsabbqVBut1pbq63AgBWOw48sfTYyvJYZKaFAt7VtYlNoCWbQa6xr79wo
dGBZ4nlREDa5OHiLe2z92PSwW151CDwLOT/QEj6KyparUln7N+JsPIX4iyU2e8xrsLCiY5V6cY0K
XDu8LAUR1FTWLN48EcOdZCu3AjmtYR9R5y+lizNNh2VxanOmspxSXRNcyOuWciKQO8JSQ9pR/jbI
uXOmFE1saBTDY+I21xJ3LGUT7JLRscxAO1IPgshDtKacwahRoIWajDUN5Ie4f097vxExUa3Fbqfr
yRmLpJrlIqcwlnjKHgdLpbNV+K3ZPDfR4AFJJNi+tdypfSqPO98ACHRWkEGe9uTq+2xjvmm2Gzy1
m8WZd6gvbtpZcB7YIvGPP1OTWcOChV5S/rZGYcyI2wASSSZ9zcn4u8hE3ehr+wSYPOvwwzMdEJnz
E6fFmd6NNuBQen4/pneZ+SzLIo+1tlGnMrjQV0OQ3Q4FZJiqM92g3/dRcmKP7MaELg/9btjnm8yf
3pXPv2ZeYNGOBdyI8j0XhVdusDBQJs0RfxhLizlwYKwq24piBrQg0XGhoMEGJP1LHMAZ+2DX5gRE
deZIxnxfVTkGv8A8rPipBfsyAf3ydTd5sWcQBygq0ja4BcAlwJ3rqMsy3ZrMzDH7yEMy/0PrJodI
8t/emUyMBu5cwFSwihYXGjGwjJxPVuYMSfVWDCjOKs29HQkC38tjxcSgOwRYSbhfiDq3QDMmuaFH
UuYEVgFsVp0mjzKJ3pY0TLxY62/zoLpLE/Jaol8SDpMcgjDXqNwtwOMHtb1LW8MQ5AfW9hN4DA3f
ZAI2anAnPTfQsrLUUY5h2qijRglNlzujc5R0n9vP1/fy4mKF9hCkqPDTDJTBaV9gtnzUpkmOfu0e
cxH7MHCCArQ7ypwGIN9ppU5EcX3hVCAR4EMddB246pBbPV9vJcilRlPa3OmHaaByQlq/q8pWMCHx
slgIMQZmn4NNA43/2NhzMfLSBk05g829inxV3g+ohdqHQnLy2g8zFxyCfiPvSYXCrP4RWF6kvyOW
Dvr7WBaclkuEAfcl3BKnSRiHydTnTvqCpoPFbX7XLggJnK/eTwGL3EW3xn3kIcW1JXezwLrXLEnF
RBY2lgnZQj6rOwxq3Q7MktiwvtEuF1p0RKEmKOicwBgjypb/ukWtikSHsQXuCJzc76TsSWAdTWZY
F0qeOxOatft9YDT493M2VKcSTWq9jDCwtGjH/0cWF9LoMRkSokPWHIRAWW8LgEjb2JGXu25xNe1h
xuOykbzrCn5DdM+uRU4q5/9IECZIpGW5M+ZpNtB2MpODqpTtzyCw5oPVxdpRCYjxFYyTVW1CUHQU
NCNysAtlZXgY56wAz7qq1MDATvLOVoZmcNoGbdm00nqlcDLJVj6iNiTeGIdoSuwwNBVcCqpWbYM0
Dn9EhT5nLppwMeoxGIy/7Xz/Nld4A9BIIOvFZwKMGoMyDAvmKiVsEtq2Kt04fLEXgRhm9fwiEhCL
IbWmYooPn/myx6yelTLOHZIriM2UjdVG3hxogs1aNRHELqiAoU+Ecdyd+4HQIEM7NrgT0ZuC6mU+
RsYfaWj6lM6BmgCAFveBF7R195jBBZrOUAAhScM0jzr3ut18N0nzKqN8A9SIjcQ2eoHPP2WZk8HQ
+jB3tI2kO8FOAR5SBzzjQ3FDzOnrH0JP2yMalzKqWjTZJ7uE1l6+HWi2m25mr/CRG/Ce1Nv6qXD+
w6h2FJX/+Ti+aqEp5Sghl5o7ixHTWnvq7R0+MtL90TwUgyBgWdv8U2Hc1T6GcFgSWwm8NFVAHKRG
/lLG2nrspTh7v77sF/cNppyBVws+EFUtzH5l/urEHyllVcV5WMIAZO3VnNuHFpHL34sAqh/JVVQs
UKnjRMjTCBhOOiPuqnriaLXaORJoVq4LWQ1UTheNc3ZVvpgkZztEHkCmotygquQOGNVAMalwU9wF
nuz+uS5StE2co5tjKS2BHIPBho+dvqsUX9jyf5kAg7s51Yq7p3WjJFU7Qob59BZ7y25w05+Y9Hm8
VZz7ZXsfsAqrjseN5oWb69oJF5RzDcaCInKtQnT/x3xe3obj74kBN6mxv2d9pGkl2MH15YSvAzkV
Kub8zahWQCEaPS7jzPgzFfdqfxOLgqtVESAclNFZguIq3xjX22USjw2CWdmY/XSUKZC/YGAXFbAu
EVFs15D30zF5GKPl+CSQmvWp2n9bRlzSedZ/h8VH3me3KHzSfs4+G8V0FD1xjDzdLlUGfxqLYDDM
+C686UmQzO1emsmd0mjMOLvR8sy0eZVtadwYNsaX11ki+YGhP8mNlSG7Ed9MRiy9m0n2mCs98ZRZ
kgQ+YDWQRo0IRRYUS/EyOnczslWMqcYC6UT76hRvxCyhetkSUUOgSAznBII+qUelgpi0vAsStwoO
fYIdMES5G/Y7F6uLPkfMFgHpGDAB5+r0Y5bGbZ3mTpiayWaogGu2k9tknp/t/jUqskOT9U4tx689
kTZFtuwM9U1wPC/yVczGTj6Be7YrShKFuY5PMEM3erYqmkQ0+zN7tXdUJfo6uuGTggb3nb0bRipq
9l6LYjXG1cAmN6D4zbk+ANXyQTcQWXb6p2W9wNjoVPooAeaiyWSrap5I4hygpo5tXLEYtukM107f
oqin6STTCHyWcT/uqmAUbO7FjcgWlk05BgQf3ci8blI4D43G4leQHU40T6fZbXpd1Ga55op09uoA
zQQ6OS8OxBzrnSwzJCxY2dMfE7olZGE/Cyvq8WYKrjMVTggEKCsZqs7UawnRnRw6Y7mfZoBsN81y
a8kTLRPQ0Ltm8Pgf7PJUJjuiJwFFGAelIaFa5qgpGjlTV4GrqX4N2p0WbGrVXcgxqp0Znkh6q1Un
Q0GnlN0u35FyZ5eiXMzq/amjHomGHrzjgZU4/xq7aBkhK4tvy5vQpob+FUwPVUKlgI7qEwnogtiy
cElzNNIb0BIHFixr3/deNb5nsVcmglt1zUHpAGQTxqwDZDbnlu2pRB4lw/PBkL+W9q0ipgNKEQcD
dwS3qb4qCQV6dEwhe2hc5IfsIIwaAknfnUVb3Uf4sFHc7HbAlKetsXkb0eJkHmNq30m09fuBoh3O
QYe/5uToU51uFC/dFXcWUtF0273NCDKQdvcD+lC5wSHyXq7bzdp5ADMG4OqARCgXQWKftqCf0keE
b3jzwXKW+N4SNf6uywCDkqLhXYwXz7kxtLFV9hjNnjvFbGxNoz6YpbKVFBFxEnuo8KcOPoQlVsC9
AWdyLmZMszLMbORWxrawY9RuFfk4FGOyb+Q6d7Wmkx+GXu33+dzJBC0cUfF6fS3XX3UolViM5xBG
xlkZLlqpQZoMj9Rt8FPq6fR7Iq7RbKQNmlI0Qaixtqro/5NloJBAtfXN9nJy4JWk680gHfA0Gje2
9rMAiaEkGri5dgucyuCWNMVgtDoCL6RjhO6CpmB1qwI+k5SbunCIiH/jkp8Gu3cqjbtzAJUDp14I
jYAdqz2Iq6lJh/e3EpB69CJ/lr5pIogCbYR0uzh743PeKrvrW7h2CYEi0jLRi8wyANwO9klQIkeI
T2gWHIZeRQdYnwjMZHXjTmQwD3KycWEuTbjEISNAdc2XkStEb2j028xbUdLrQhI6ulVWu5NB5Ixz
xy1oJEs6GWJwjC6B6ccKyIzM3E3bZXN90S7EYN8MjXlVFArRw8k5+7zQ4oX0OHhSvQuHdxlIHpFb
XTPEUxFc1FVX2owkOUTUeHhJwe1CPLShhoOMkZwWbUrvP2h0kqblPBZqM1prNUzcoKIGZB+iyfDm
eBFc2qtanYhh4e6JJfR1TequxvFakl9t6ZoNmimkV9I+29KuEo4gZr924R9PpHGHWQ1jddFHSEOm
ocveltCkUf4DsXNUvQJGUpYytb7kepclot1jBsBLPj1VnIGABt6UwgKXTPbcoh+pO07LQU6O8dP1
XVtbzlMxnJHkFvqeKhkKBulT2Oo0K51WdyVpu+g+ombBTb923QCZjAohymm2zk901oepUMMB07Cb
txwMExFoNJJ98DiDfeU/WKOJxznqIYgrwLlybiaN0REwEkOSbNxYiZ+pD6gaXl+6tajlRMT3zXZi
ieqsNfVYsx0aX5fxUwW+FPQAIuDdqnf9V5GLVEOsplo/QpFORs9139L5P4yVB45LBYEFWCxY2ut8
qYy0Qm3BUBBqaLcGWFRyTNsUEaKvbfx3WRMlaLxUvtH5J2tlT3C0LUZQgMgMBQR/ycFxiNeRWoV0
qvyuSN1kFFjAamRxKpPz5KRIFYKkMVxsuFC9uO0AD+qGGznfjLPThneAg2Jm33WbWDm17P7AWG+U
igloAM7XUurCpMFMYrwoMPV1AMWJnX8lM+ZrNL81UcPrd0WPcxEQxnon0GUOjjrOxmOMeu/jJkDN
BHQ/w9Oof3dRYDbhS3zT7bRNvl+c4tEGR1xG63t7Z/t9AWAjoYmno+dIkAleS8Kdfg7fNkjKIC0a
CboXt5ZPnOIZXDWHYEulQ3Sj7eMnIRpg5WicCeQWOxznuioT6B8TipGjIOcLH7qtCVHTS+Bku8r/
vL67lx0yCEFOVpxwl88y5oE2pJA4YrQblWjqTPtkc78g21+gFT51r8tbexKeyeOunwgU7hhwD3md
291qt8vg2DSlwGYfdUf+Vd6F9JU07h22ODJpC3cqiFKEe8qdoSJqStKW3x/QHlp1Axsjm49w/4qy
RmCido5OPxGAdcWuQdaMXBWj6IBL4p8ERpj1hTmAzbU3QE5KApdYA51TbzDJpjM+rQQFUOOtQsrI
DiO8RzdI2NPU/qMlyyFHFrNvt/p0a5tPnbwjYIvpC09qQLfXbtBgf32HLs87+1QQfBP4NfAQc75T
ju25WnJ8atZ68fio5O9IXwwyXunT13VJF8YO/nDCsGwAsLN+A87YW1taSBuRzOnLEm+JRQcvBmDg
Aqdp8FEHkwIeT1S2GH0q778M1a7AIAakhomO5H1btj8mW118qSA//l4dQKBUmb3FWMbj3FEOWhek
9oKioRyFv3JkdBc1FOzNRWgDXUAzhSc68vRAe3N7U3SSBnpWpOPs6n3WnrrFsdAlqoQhLeIXQ9Q0
vbZySPojXYIWG9XkCZm0oprTxWhQOYqbF0MJb62oebHDSgCluURDAIl0iuTiXkLlosipLQH7J/vt
o+WM3nCjoE28oPo2uEURyZVd+QZ8U4/X9+tSPSYWfUMWQDxg7+LMbwyDIR81oMrj2nqNg3yrlORg
RYbA41162G/1/pXDeVjFKK26ySAnwpijtv4Ro3pJUCNv1RkjaV6nRfLVoX9q49ELx5ZWXexg7o7A
OC+iFe4jOOPUzVyJUWME2mvWjn2AiVJ66yWZfiuREPNwLM8YdbeE+P9tjTlnO6SqMek1xKaNRtGy
SysFlP1kd12KSDm20yehmBaXHUaQQEqTORbUmH5oqMlpIBv/laU3AXiKr8u7CJO5xeQMVi5JWkcm
k6d7EXx55BT2qywCM69KMZDmBlgF41V49psii2TkqNC9hCBWnnzkXsb+oClv13VZ7RxBrPWPGG6L
5gWM9DkTox+WN7On2m9040p38b57JbvuoXokIVW+RL0Wq+2PJvL8jK0SmCuTc2UYaNaCWBlrGJcv
ja7SeN/8MYlrqscBpFmZOw2/ZtHMrIurje3biUzuZRh2rWbOFWQq0yZN/kxGT8f51U7uukhU67z0
1KguIGxGWywjANE59cqoM8GRgENvWIemOPTRodGPXfWiLQ8YlnF9C9cM5VQWpxbm0i1zX0KWnkU0
Il4VuHpZUWkUHDORTuwYnhyzWNHjkkTMkfWZVyLhUpefMVE3SdFRUmgOQP7e/6QZPzxlGcO+bkK2
itWxDL/M4Ue8JNSWBQu4ZheMxRT5Uw2IHx6F0RQZ5lqbIHAzzJRa2R0Z94sx0KC7USv/ukZrl86p
KG6vJj2bSqBh4RCTXVD+ks2dEX79byK4bSpKDEJBrxgQ+8rkqOh1rz5qtIJdF7Jqc/8uGY/IsVvU
PgOF2Vzc614iF42rtIZCY3DFHRU7EBUPVm0PBJtoHEVSFq1057ZHusrCsAUGxZ7UlyVJQmchk9uM
842cFXRutVdiq4Joa1VHNpkJEPNvgoJzmbYeKWEzglkvLxs3ZRdJ58yRm+lP/2EtEQYDdYWSxQXn
a1gqjY7BYY1jF+MuS51kLh1bCp1qFhgfW6Sz1zX8H7w5OjkwjIONfjpXCFyaSdsuWMR6+NVWmGGh
Ua30JzxDGlcrPGUSyFs9Vyfy2AKfOIy8KsJRnSBPXbYgldVUN+zeTeVQVAK83iWMlWnGmoqB2AMX
Ih8YN2o8wrNjCceDfTcWjvKabqttfGj22Q9Qx0g03IX3gNJ92f02/S2iy1i9zE7Fc6daa6NWtpn4
YVPe9UhNJLT4DeYTP3bbLca6/q29AJOkMNwwhp2YqPqcL6uaS0rWxaDFKxW/Nb2xOwSLO6u7/yBF
Q+APmAVawfkKJsANhjov4MOrk+1k3GIsTjO5kqgvbIXEAuMPAIBEk4UM7OH3zp7YyDwqy5QPGsjU
wFkfeyr+b8EUpd2pe3sD4qzSbwFo3yQApO7NHYidWwf0zqI21ktLxVcASYEBoRqoBHikOUYWJMDe
4Lezxo0wPhH0YNUmKu+rRmCpl/7/XBB3JEYrjECAC3Un7SMEKTj6+trf1zfuMtmAgPFUGabsyZKS
QbY6KYUy8kN3CxaLnbXRfECB/djptv0m9COn8lK/ACWI5CaesZN9y9MPovfVSmQJUlLUlAHURW83
mqnPv0Ofl2CUJ6t1wpfmA7imni5H4odU+jK9Ypu8GgdlL2KAXXltnQvljmJs2FOsMqHdx+xUrkmX
bXMb/z/SvmtHbh3Y9osEkMp6Veg0PTnPi+AZ28pUoqjw9XfJOGe7m6Pbwt7Hhl9mAJeKLBaLFdYC
Jkq7UT6am3F3ebGX9vNUR+leojb4zhQBcel4bOlvU3yV+Up0sraOchTUVSoa5SfIeKn29rXlFveK
SwFcf3x1kBjk1/T6/v+klCG9jAeny7g6CwQJfGrsNbJV1iK771fR2TYZ6rltjEVphWEOEdaj9orw
0a/c5IltrZXcwvd0I87Cyf7IAEADAXBMN877s29Klx5F5tFNvtGfcBaCcj9uQHRiB+wPlmKYbNYQ
4xdA8M7lS6+ryIxCvZ3NsQ9CEDroN3yTvhcBXldXw4PYzbA8Fs4i2Sf7m9/DnXqLHp0g+QxhqGvd
eatrId0bJWGpFnJ8S/TSBSAlOKYblrhs4wTZMf1EO8yLsk1vHuPr3ku3a2+vhSzP+UpIng+cu4aR
zTsxHswg3KL10UHbON1R99dRde2v7F25t3drEL/z+p6HPLM/n0n6MMAOwjfJB1VKPaIV08Z4XUK2
OQdgZ1SuVAmWXMCpCMnjRFpKhgmEfKBBELuqinYJTkvdscPlQ7l0ReFyInPP3x9M3PMTY2k55yVH
NFr2xo8sxphXCwLUayBrP/Q9tzfMUFcukqUzaukY9JoBnnRczucS9TG0MeY+v/eAmJlHN5NjboUA
Y+0+jjWXN+jOW3E83yNu7NZfiTI0e1gbZOzE/DoqX6KyDoY6+RBsrvOLNdLaeVe+GYaBHkOk4x2M
ikuGoXZ2loTzg4Ia5lUW8QezwAikUptPQx8+dET4pTk+X97CxTOAXMs/QiVTaUldNwVBnAiynjtR
9b5Z2F92OmHU4GNEV0sWJZtx7gouR+XeLNsbFGu3xHomeeg7ujgww9pUWfRw+bMWLAvwXagrzuD/
+rfnb2lEjT2lwI12lPtEXKeaS60KBVPPtJPgsqiFSFmbkZzRl4UnCECLJB+E2gtxygqxa5yGXjp9
OZXiUwE822TcJHjYW1pJXYJqZlJOD8xYg5xbPKsnGyCZdA387TAssAGUT5uwa24GMLmVcb2y0YvG
BU1QhJ5pueXniG4nXWcPcAnF8GFy3dXHCDzMaK67m4Zdaynu5VVd2EAAQM3vVIzy4lEu3decNBNJ
bWiVF+9cYxub1vfF9JsJDYzwa1faom4nwqSbu3bMyALUFobX2yKwWbbL2j1xPDO+avme2vFK9LO4
YyfipMR1EzWJ0TRYyilE06jog9QAxl2yVqFb00q6pzvFJIoI4Q4G7riK9iNOfIX8oOmrsK8s5efl
/Vp0cyc6SYdADE7jJBjG98pcdRGu+jX/GQ1snwNe4f8mSbp0W4U1CZlf/Cb7XWYApFLdrH1iq0im
y7s004YAqx1jBtIugdtat1LqILOg6S7mpm44CvSY3d1dVmfxNoev/l8x0i6BlxvP4Qp3YMUz4odl
QndjH62N5S3bwl8p0vawRCet3UEZs0WvtrXRrDeBVne+NRWvtt8vq7RsCxg5BvyqiWBVOrvoTpmc
UIF9c/AtKh3eg2brajWastgawcqiXjbmI2c8n/lRf36f1+ZAtdDE6qlJ6jbmg1a/WgNQ9cuHjFGP
rk0ULXklpKXB84XCK6Cw5WXUJhTCY7h61hhu1tw0HTrSq/tRvDX6CvzE0iKCMkbDvA+uMbTjnGvG
dIT4KUOuoowwFCqaCHG0miZbVhl3eZTyp8t7tmSGM0iUZaArBtVlac9mcEO94FHraU0aFGp0M0bD
5rIIJP6+BygUmGsgZUVOwjTkdum0tIvRyDJAeCO5dTDSNH63IrQMUN6TCQO3WfbEQqUPiBaVeyXR
ii9e2iam8sPyUVR2/BRyBBHRCLiojCkcjGeJgUSOrRx7rRE3Hac96KUMzGRtKy2rvwa7aN+yfNA8
o6XVG3iI7NgbaKWgQbUcPomiGA9tbVs3Te6EmFTHRDPQi4dfSWcW2s0Q6vE+suY4LZ+I+Rt4IGXr
a3ms7qtpAJ1ONOX7icToPOVOZgDLOYvTo1GhnuACsscgriG4OvrjMJoWEMR01ruZWTogYwBAAohj
p0KPg5RWGgMWl9XiGdHHfZATUwR4SYrfAlOOLXpG0jjxnLRzNC/sJ7YfqTZcpVQpjm1e9E92NlUv
rVI/Y3brDqLEbiiZBYBnMk3C5ZZToolLBf9IE6raJhF9/tFZ3PYmWuUPHeqju6h1KKiXVBG7bEDF
GECaSVMFuplhtGssiIkew1wLzJSke5ozNcgpcnSmNlgHWJISMNG0e6UR9cEQwt6P6NwVqDkMccCF
0vGvLOxodNBzoHnjqyv70HAzKYNabyzt0MeDCroeLLmLkC2Ev2AEJKV5g3FAoG9Vj3qTpAheM9xe
YWy+FFUzulxxnM0g0H7p1pYJGGu9JR/DmKLW1+XlaPq6Ew2A+k3DdAOKeQxW15WIHrup5fZjng/d
6AkQvb2ynhe7Sh8q6plTkW16SsefxIqACdjQqgoKJRPPo4M98ykLzXI71Tpkqo0Rv+pKVtsHPaqd
J0TexW7E3LmK8ck61K4njAw6ro3uZXvHaMePg1pZ7ABsF133R/w8YDUBd0XpAGXJ1RgfhVsyxwJD
dlIhw6P1pdh0jOkvGKXNQq/NGTsoBSG7Ksya3VBTw7ObCWMnTV7peDZlqsXcLAqfDKFRXwyEX3dA
CdkA1Us9tDGrd6HCnaPW54kK2VGW+hbh0Y7nffrQ2OG0B3UHSpbTkNCgDHmy1QcwFzaVI0Y3Mow+
8qvcEnvRZApDrDJQf55b/60lIgIEgEgQXgh1CF0zGsKjpij5I7HK/pczdUkwOlN2P/Yl39mYKvmF
Kfyqd4fUnq4yloZ+ERnafd1SgMQUyIO7GnTeGLXIgKCsRM1HVDiJ6lpFFb2raYpaVpVUdn8XMlYc
gNSroL5FeH6v963zyNU6uiuA8fbej+1obUimOdupV0O2myylPQKU0cIFaCRRUPDMvBcVwJT93lZy
euQkrx4MUB9dqYqZ/i4NBE9uP4GEEKT0bR/YEQP8vJnZon/kPQPFY1rzgzlZo48GljTIwHI2Bpd9
5gIcHB7GGKcGKisSjmjDOb8GescqDLtFR9SIc+ErUwmYB7QSWo6PyesAt96zUf/Sc0CcxfCemGQ7
fI5R6bPy2iDD58rHLPnv04+RYpWWkKqNsvlOyoHaLZ4KVvip9TEMmj910e+y/qoj4xiHCMc4uHfb
tQfu4lPr9AOk+zenSm6zYU7gY/glZZ3f1cxnrQq0XB3N83Sn6zww89jHbGxga87rygLMt6D0wp7F
I1sxT+Jqci8nBvZTjAHjAjObzyzW/biNNxprP7r8tcRUutuIMuBmGfl5FbtONaxc0gsxATAV5oK/
Mb+L5JQ+etwwRjiDqAPA+dYIu08clYNgB4aK9Yqm3wb90Dx0Kmr+lJOEe6l0k8U7AHErVe0nTkDS
OkB+022IN4oXM9kOYPxUV2LhhWhubmfD61LVTMwySjFPRnI9RDkP4RXuQWPqX9ACt5smYrsOs0Bc
lD0oa7TYCxHdDEKE+UIwxc9Nuud6xpGiTHkHkQlwTHq9diM19hRlH2KSYA0+ZSHGAoqTjdwtRVSv
ybAFgsWtjnEPJAq0Lx71rrWGeLFkH6cC5vU92TS4QbUubQjoeJ2AV1EvblgfvuUp2FhMltf+ZSOZ
T5t8GjTAMABO5E/NTtouoMvhCgfUlsfEY9O/xOlrZK5kCBeX7K8IuVs5HpWxUnqIGLQB3Zqt3651
7q8oIQe+LMTkiKlCQtd82mLXWc//oUatUYyyIR01O49v7LkaYN3GLKOIrZMYYIMYjCzr1lUofWNq
dRQxv5+A4V/V/VpHw9J5Aqwi6p2gRFd1mdw103Jw2hMVBC4tdcPikxQBYjYlnoI2fxrICvbRd5AC
+AzcUzqm8uc5Bfn4KsUwKipHkc78YD5X3fy2eaU3iKL25c8a/BIr8pasXZ+Z7KlFbTTYS28/1tVd
q81XY0af6jLIp0/FuhrWPOGSFFB1Uw2IaOAqlZOqXYwHH9FgHym7bYHmHAJwWEMI8e8b8ADzcyJH
OrtG5fA+yQi0wRwYKa1dO+XHEoFqzshKwXbpUAGywka0NZ9cufFkUJreSGOYBcKNY25PxxHjj//e
NYBSHPfU/FzGg/LcE42C6AgVYApKZ0VgJ2KWXw9J6DEVpffLov68GmU3hE4YnCv0pIHMUVo5PDdq
xSicmTNieMPDxyyCKw5uDN2brqpN4pmP4cYKrGfU30EX5TYH9u+rJfT0AyQ/2DtNlufW/AF56ybD
gbFf2erk/dJF9VcIOrLPVxTMVxqwkyFE2SHsr4PrIuCfrRdu8425L7/Cp/auf20+0pXGjKXiM5Qz
4L7wXkcdX9pJw9K7himocbWN+zHtrMJNPmLqRfvHmrjqDmj6q60ny6r+FSltqBZNU5+FUJV4Yk93
Ueebd4K7DrhhlHdzpz+kB/VGuSO7tQruYrSNOQH81R3QYsulVdWoxhg97+D32g5H9RkppNRPtuEO
fQVbEOfWbvLYbPurl8sWvHgeT6TOvz+5tkead7WTKtja4S4jhhuqKwAUswF+PyF/1ZLC5skWeBtH
ENAcWeyKq/Q3ewH7buXSn5c1WbwCThdw9qYnqjBmtlmiYwGLxs1u+BsDAbCCxsqNsXUOfJu9Xpa3
dHmfipOMM4qjRPAR4iI062HGwNXr3s37p8tSvs/X4GI7FSMZJN7HlUUFxHC/uDFASFMHbyBqIfvw
kWx+tLtkRa3vQ3GSQMmj6OaQCGFBoPaFht7ieiKe2rvdW/sUAWdvTb2lWB8JRrwrdLSbEXnsD5BQ
NLVqmAc6+Plbu1Xf0c5ybd8aGERfWcml2xRI9FjNOcDHI+bcPtq0rZ2piLiHzNqD9ih8dDryY/pm
7+MHXQ+6K3vDf6RbZ+WOWDzYp3Ilu0yYqWURSqKgXc2C+IX5yeAiqTA8oD/b8NQb/QNklGQbXxcr
Qcqi7QDYHpA+yL9hxFUyUTNJ6rjMzJkQjdS7lmVIVht8HH0lToFFWfZQf6pRCKo0o4BftfX0capJ
+1z2FvXDgg67UpvYddVUZG0YXF/wC6ffJtk1n+yGAZAHfoEJ4LIP+xKATis7vmhcaPWcnz2Yt5Fj
0JqkidbbFuKaSUcOUHuk9XuvxrusEF7F0F1Q/Koq4FcY8Uq2Ylm5fwQ78oWJb2mTEQsfpnTTW/GG
0Xy7otyiOf9VzpFfjyYyf2MO5fpDdaQ/W6RfcE2SZ8xMR7+OyvX0I/9NXG2tOLrkz5FA/981deY8
zYmX5VMZ08o0wHrHyAuv1F0UttvJQg+cBVKRrI48uzbv2kp/v6zvkrs9lSslo3KtQecPwZIWyl2d
f9bKwaqeL4tYXFEADCGcA4ogEHbOVWP1ONhWiBUFNZCF/KVxa6KfnLxdlrJoGydSJMPvEkXPynHe
t+SnXe27tZb4xagJRT0MUaOjFZUpyYEzoIaRJELUpN1CCa8G3scNuat986veOPtuN6xVphY1whNz
Rl2c4X4lS5xMhjC8xI0h1BelP2Zk5Rwvbr1JQFgCvA0KoN/zfWkwS2ANKhTqGmAPKIM71vdiWsPu
XZZiWcR28KZDKu1cSt/H8IQ9tBjbh7IP6vGuyVYc8qIINGngXYLMBZENLKI2F7zHZVdjHBVvcaC6
ETft2/9ixydiJAuzpwL/73yD1+ne0DOAkO9084UUK0+PxeNyIkZaMCcnSM3P9+k47orqmFn7TvGz
tUfA/LFy/Dg3tvzPmumSK+2dhE15BCmqBUCPI2k+cst36N4eAoz3Xj6ayxcmno2AbHJwb9rzBp44
NyU3hN7XMfe6H3YX1CIYDjYwhrb5IfHtAIDDtvAB/KKt+LblI3sid17qE7mUNSk1m1nuod9at8oD
3nPXZefxa/Bhe/y9211WdHHrMEiFP2gWx/DCuTyddOagtQn3UnpMJvDhpNk+bX6CCG2lkrwYlFt/
JcnbZ6C8Y+MexvaNXldtbPPKqF7pCFjBfcZKJBv2PL0vKrcFr+9lHZfjrhPRklvSGtpbpIOSzteI
LorX+JE+FNcZhnt3A7hFvEzx4mtyVfpkDZll0WZPJEt3pEBtIgJiBajrYrQXPhSYzO9ehu6mSI9D
vTZttdTPDGpAEDdgmHlmW5KMlqQxQI9r6NlafntNDiGKZIcpGO+sbbVDyfFaAw/B7Wo7+rx83w6m
g/woRs0x5SXbkFayOjMm2Cz3xSt8vxs+Rvv3+NoBL/PKTi6u519RshGlve1E4QQNq7cuAPXojfGZ
/Sqvx9uhcceNvjHusg35iN4BYrRy9SyfzBPRshGNvVZ2s5bCB2m7W2zzK+uG7d6fQ6+8WjWcZZs9
ESdZDhUTz5s/i7pxXLq7E15yLVzL0x6Aq+pZx/y6+FxrZJ7DmgsbKV+vOdgQTYYJS0zd3jbKVUbu
mt5VTPQDBZf3cTbE74KQycQgKtA+HclQ8T5OizTENiYOxrV16vbOp4j3l4UsBiNzuvR/hEiuNDMb
3jkpHI5ihC4dHlClvCxgabnmrh+qogcHo3OSRQALpyjsCId7QrWGj7E3Rfl1OTheVLVbZjUrVYgl
V30qTrKIiGsY1asgDihqbq5Hm665VqpNsTYevdRMi7D3r15SlKU2A8gLVCzcsNH2wJmtd4Y7+MNV
T93mCs11xkd3pex6l90Pa+d7bUnnPT25/qrByZFRh2h9a3yhR6AEHVMWOIF+21Sec6+DsiXaT0EY
sLXXzJpkySQJ4Mi0rsDqOvaPIj6AkmbM0fyw69agMpds/3R1JbN0ut7oOYcgA+2JNcApwVQBTprL
prl4FTiAR8U/9Hd8nwJvi87mcwxbsyACbqGdX0X5a6Pv89Dt0isSPygAoQdkin5M1aeMeWG8ku5b
WtDTL5hd+clWkhBkbv2cxeTFbT4+ooPARS8Liq6ukyYr6i6tKfp5cNLnwo8tZ0wtkhWTPSA0TEag
BP+si422VjZdEyFZptK0QlVmEWNJ71mKBJgZbrio1jLdS5fpqSqSHWaCFVXHIIc7Wyf/0SkBiISj
8rdmgAaQ+fHoFc7tIFbCwIV7FWYyw3qCncXCtXO+WdPQ54i7IZU2tUvppwB4GGi2dfo4hGgZ71Yu
0wVXdiZOcmWiTPIcvWN4mEbNXc2Yr3PATWNYFo+7lQVduAXOREnObMJr0e7N+aUliqDh2SFq1+Bc
1rSRTKMRiqWNHCJEcTvR15E+2tMj+w9PRigCqKMZZBdbJUXqdQ+IvHIOCIb+EU04RrJnfGVbljK+
pzLkMRGqcNAAVbiXRzv3MSntO1HhYrb0nVulq0Z1wIEKOSXDrk7G+xWPtbxR/+gno8aMQKV2jB6y
if6WVkGfHfJqVyYvUx208XNk7Lj2ONb7vvJ1cq+ZKx5kwVudaS5ZZKbFul4PWN0iAv8F+dk4sZvF
wBosyUtZieCysmvSZKN08jjP5lcXCK6p9ksXqWcz0CIVV+jovCxq6d2FnCdCt5m5UcfA8fnR1tJK
FXYIzYwR4XKtHAlKuz2P7uo0Rpk3fC8ZGk45fUC169bWAY2WvV3+hAXXefYF0k1QFjaobTJomw7o
TLLtnqLBraGeRes1TKDFhT1RVjok4JwoOsKgbJcYV7ESbSrdOGiOALRuDpign/9FMTSfzMSRGA2W
tpFEU5wzCsWMeq8P/lSiaXF7WcSyQn9FSL4lT0QdKgNEUPSFDpZbZRPyrcdMbNPs5bKopZwH9umv
LOnqoWoMUAHgHmOQEIWz8Jpu2mv7JyoxdywHPYa+y+/XbtU/hFzSSwAyZ8MEKhoaDKWLx6FDRkUC
mfypC1K/dPkObbBK5CYeyryBti38ISg2lRsfzBv84gjbvdLu2rUmlQWgA9x+Jx8iOYA6g1n2OT7E
uM29l+wKiC+F6anct48YovLG3Y/Mr2pXeWLP2j5eCe0Xr98T4bIhoeM3aQzs8pjvmt4j2hUPgdMf
JOyhMusVV7cUG56pKtlUOTSZ05fzmm8qHwAH27d28MQu9Z0H+sCD2LXAFu79F+MCZChm4Rx038tF
Cqxu3askx/Vlmm6LcSMwwKAfenLTUVznRusamMpTzSgwk8jLqeqWauZ3xhcm61behYtH6uRLpJ2O
Yzq0k5jfUZgh6691hwHbCpPSjd/Haxfq7G++mfeJLGljE7vKgD0IrcHWfLxGVUbcpXd8Zz7hIZW5
pqt5yab7qfj3KWZ3L6/4mprSLhO1d7gZQ7RioWvBxBwKz/ym6dxU/IqBzXhZ2nLocKKp5DyqFFCA
RgVxo/I6xIbbgSDY2hUhMK70J8e8A6yGm6yxsy9GXrYGKhpjLjfIQ4/KpJpd2UBoODN7IV1vm9U9
0CXoKuPC4h12Imn+kpPXjGHUwJzSISlC4SkBhAWYKYm14gaWhQBpRTcQ5QFA8VxIYrc8M0jBvZ4j
FAaLXNram5i0/r/fK5RAAaYIrBOE/Losh8St0pUV5o+nHBXonMOpjsrRTpJfWZxfj1Zc+WgDZwFh
aLmvrb75ffkLFhR18B9g/ACXpgFOyHNFyxGTCDnHB9BaRC5apMsgHPvPUGnXIq0FzwpJFgZjHQfA
Ln9yHSf7pg81HJ1eAwJID19ZLoCKWiO65BpevwbojwneO42B5vnLCi4cvjOxUsiTllUZahRi68ZC
j3qQWL6eYXCPhW4kVpzMfJAlH3MmS9pN1jStkSpYTEw+ujnDhla7y9osb9c/i/gH/+BkEVH0V9oU
crzEvjGB6Nb3V032eVnGwlE+1UKeyrI74kwhx4pF7HfSALEmxhVAoltei5VKxIJPhi0A7hPJETx3
5f71Uh2zvNOhTQYAa6sbgBWLarnzMmmAek6yu6KpgHtVr5ztNamSAyFmEhuoW8Mi0kOfE78yj3UK
p0XRVFy4GjwKL1YMY9EITxSdf3+ybSRG1SMXEKkL1a8w/p3Q7jFjtU8MxePlWh/C4g6eiJNsPuka
gXwUxOXG6Grh3hSYpwESJ3v4D5aCLkCw0MNJfkMA7MeS0XHsMEXqlFdxaHngegiUCtcpW2M8W1zB
E1GSSoWZOQLjc/BTaC+3f5jDLskGIKUxrzHXYoVlWRiOBf3WDBogHeNOtfuqYDgAYIu00SL6w4rz
Q62qGCPBgW70YeVQ/ynGf/Mb4ED+H4HyY9+wMOQmCPyGSsmeVPrBTNqrNiJ71r3xuL4FR5hLY5hp
QXBM8v3lXVz0KSD6oiDaAoei7JjrIS/DvMYu5krlp7WGQcTP0AhX/PCiTZ5IkTawLNSyA04NEHDn
ufNO7EmcbrqsdHOjXDngSxEQ0FDA0qEDSA9NbNKlZrdV30QFZCk8UEXuZ2riprmvYmit0V078odI
c/X/UEpx0BiLoRGMazrf7nK1M+si73v4lTHcDGaPdkot9U2FrwD+LPqvv3JkrKQxVnpwOAuM1meO
l2sfLQt61rnC3qah8IzmCxwOwWUTmTfnm4GeiJTehoOtMkPRIDLHhjmxj/sarC5t/ZFS5pK1IY81
adKzYLKreQQaC6n3rooKpvJggpdEf4yRQNdXGibWFlN6FvQmM3VGIMsUdTAp/sg2HLwD5AUdcDWm
GrPVgsCaxDmIOLkLskpByQeBHCi+UwCjCz91oqCfwEGLkx0OxXOeDLdmV/28vIWLscnJFkpngiI7
IuwSYiMgCBd17se6sfbyWNw4hJI64uY5DyMtpsqADW8lI6ITZAfES1O/8fZKi3yq7lC8atiu0DfT
lLthem8TNOYD5cK4sro9OJabKFl55y66tZOPkda5SYpWjDkUFuZD0Y1BlaE2bK0IWVzVEyHSquZa
nxp9DY2z7KA1AzqU/sMMF7B7QI2kz8Rl3xj2LGxVzsUEX4YlpOJnq4cuYS4a+lZ2b3G9TgRJYVGm
a2GV1hDUV9wtkQeNtBdqrviu70J0DK0SgOOAOswGxOO58TdIJ2AyYnYkeu8pItmWnb4pHfqvt+Vc
jORBFAu83ZmGvQeZmAiYTUJwGvE11LrvV9q5FMncFcNS0TsGZexJ9Yv0pcnB3Bx+9v+aERwsa8ga
U0tHXQ0jLZIce6iMNDcR++jc3ALeaNc4VuVqPd9iUk2sLN139wRhKt6CcxMSLFvaIXWGDxj0oUFn
EHfj8VFDQtzyY9QogVSEtwdO7YrhfT9D5xKlzSpizcyinOA+M6cbC5kZ7kT3l53fotn9mQkzgdUI
MsxzsxPWUFrNCKVALvDJWK+/ZroVgk3ZWWuN+x47Ak0XZNcgKbfhCOUcf14p00BHAIqlWXlAW7Pg
2o3eqm79rq4mSpfsDzwJqLKiMdZEi+y5Vl2LxJxdmAgbR4++bcjj4Kr3pVddmeAxdWu/f4u87nMV
9ORPF9F5NAAdT+RKG0bxNLNH00BDrvtkH/LjdNcG063Y3FMQ1lngFgFROn6MQS/HfTICZDRf260C
tmwjaAK+S1+AruAS3/HKY+nzoH/Vfl7e7u/8ejgxp18on5iybDr0z+MLb+Nt/FS9WkHs2b4T4Auu
UNHyuTsdbFd9YO4h3mquMFZO0feb8PwDpMtnInXbdQM+IKGHBlOP5hNN93pxN2q4KVaMeyHcPRcm
XUIJUaNSAYuFp+Y+1a81A30GiUvsjWg2YfXYhMG0hka8aOYnJiAdqLEXyDImMD0jF64GDvQJACCI
DUW4W51iXlpLEIIQFMMxnAiijnMzj4gdilKxcKRKd1A0d3BC0GnV6PERftdcFa+XjWfhNQYa+RN5
knmzxNKr1II8lj0D2CwnN0X1gdef55TXyugOw8buvHYNxXHJ74JZEHyMeDmgsDyv+ElYOFSDEmc5
hkEQ/YUp0G4c4BEGNAZ1ULVTMUKg7y/rueQT0fKOsX60a4AMff6gE4FA55qysYZAjnpW82GVL0O4
cg4XOvV0ciJDTlfVhlqpvFFwczXN48Qmv+t+iCz50AtgiYz0jlb6VWXkPrH7bY2KQza9gi555Swu
1F3Pv0IyoDRPYnwGNO2BhFcZn3XI7ouh3FB0ZSaAWu8jPGWOipJsGwEA3yH/1/035/Ilg8pKinFU
hlUwhRPUVeVO+utEj0Z6Z621bS1Z0emCS46vZKKqrRaqEmQ7m6pxI8vXup9au0GwnbU7S/wX53Mq
UfJ0paGlVjtBYjY+pfUWYCRRWbgK0BW5eG6tKIiJ15B/n2k9X1LJ5Q0NApJpljpYz6XuuPpazLW2
kJKDswtqtO0Mw9ayCcM7Oubze+BLs+QotDLQtPCFgel2YsbD5VO55OxOl1NyA0obVpVtAZgt0YRr
DI96xoELAbCL+Fea7pN/n5WZ1xE5Eos6GJeWQ8uJ12mbE5hmVPzuuUAyxmWOX9Dny1ot+5q/YiQj
AcSqoNZ8AviU7sJ2vNa5HhC1XnldLAVEp9pIVoGybURaDWJI+8D6+VLSNqzyrNTcXdbn/+NS/iok
mYdWh/MALSQ1ceUNOQ+M5NWcfNXaar03GZv5CW94U+yj5dZdkT27Kzn8AjwJxUwoQOcwGHHuuO2h
peWkRxhWyo3+V5Hpw9bMpnTPKssG3lURigel0tvXSei1L5quPOhG1QdNWqx1Yi9FAaAxNOlMtID6
1WzMJ1eIlptdYjUxhrNA+BKnT3NLBF4JGNy0kpVSwZ9awDetT2RJ11U4GCLJWmhtNZ2f9BNkQtiU
PteZ6TXOe6EBdqnqr7iRbWvVfLeAuEMAnyCG/kjEb8UuNjD/fU6+HBp7GnW22gAs6CR8qJv0irel
lztr/AJr6yN5YyWusszO8M0K+QXsy77ZVMpViSQuWXsLrEmSDtgMV5nGBSShK98rgT1fPZXkLarj
oKyylft00TWe7IR0yiIksPSuwq6zfMObR6Xzan30mImJBiMBwMMrTV5WTH4eKLq0+dJxQ/SiWJOJ
42ZYW6C1K11AgO+Uml7Y+KK7d0bkl7q1czbvziWhkit26jDpuIU11ap7C8CO4KTN29d8okFLow1r
wKI4pwzvR9AyO4ds3Kwoveg0AXVrzFR4gCKU1rnWRsw98qT1DHrEhef1ALbT492U3uCYg7XBjlpX
DA9gwDH7p945mOTV6tZ40f9wIX5fhb9fIS29no1d1av4Cuv21nwfvXjb+Om+BfCTq3sc0Zvb+2Rf
el9oDHJ/o1xINpmvbPLA8af3yyuyeDeeLIi0IbSeRAOPA/AfxQToXv+BJEYCtLzR70DmbOitP3TG
2tzQ4lsSc/D/bIPk5DDn5sQthdQGTAtsA2SeXx/OTeKGP2M8I4GzhgVAz4rbRB5g6vbK+iznmiFI
ri9Ri6zMY3xB1rhaDUOI/bIaVsx9AYwTocBfPeX56BIJ8DQ3IAUUhUXQ7dRt4pr7z8YvPoHB93P0
oqB6DRXwtaLf9SAC7mJi6117+KLonCn3udf7aBNa+SrAzyyewn+WX85HdWDUs8X8WdFAHeAbVqax
CTMgjpRRMzyDl4I+0LhnvWf1MT+0XRK3blok3S+dprruZuHofIKaJb0C5pFzTXhhczdijj7eT0PI
30uR1Ucq2rB2hWW0D+iZ6jYjIF3jjdpnjl86eNnyZFA6l1eV07kxRlIBFmjn9SFKDb4rLEBQl1aN
rGyt0PsBY3yPyD6A0JRihHIXxpX9WrR9eMiaCIzZZR92Po4UMt5aP90wy8m3qTI425a1gMBUgF7c
2x07Fikmx5BcbvyxaPgzQCz7Q2g6gCsFpBcy6I7NrnNbd25Bimb9QBu7fV10U9W5rWWrqU9KAdrV
0NDZQYuHbGOEFvGZbjnAYlZ0pHhb7T3hWXdXwrQL3xmiCnXoifkTL+InJRWmm8eFfcdzMVqupjfo
Qjenie5AUmWANJeP5hfBAl7FdcQ4MoT/j7Qva3IbR7r9RYzgBhJ4BTdJpdo3l18YrrKL+77z199D
32/aEoojRntioufF3U4BTCQSmXnO6aCgOrAScksVC8cdoJz+nkipCdTSworYMVa/0LmfnkBPVd3R
cQxvGzlIDrRPlH2F4qeTDr38GVVqf4/qjfwGqlS2B0Ua/kaf1pg7nMxqsuZJafc1mlGHIMHwMaAN
gWajO0Wfe7lvr8NqMkpgOeT8pw9+RxcEoZ1vBZin2Ck0K0HREaS1fujiSTG4GrYsd1HK0jtwofqQ
TVf9pBs52kHqxGmsKg/T2AT3uq+GKE6WqX/TgKn1Dg91aAMYFc2+mzWQ9ryIgzLCxtcSBdjeZDtZ
z/U72U/aAzQMpGsGUXPg5GQaO7XhT59GY+hWMUNTzrscIH9X/C4Ea5EIQJ9RKUxkHBb1OnpALvg9
tu+Sg29/5Dzy1NsC4kKvA3RGJxewvC3I+Yr4xnkEEdKdLGwK1i+RknrvHYpqu/AROlXzfQ7B+Nmh
TnwPnK55NG/9G7CTYqp7I1isJiYgh9cN4NH1L2qSU4pjrQdgY1TbQuftVF0b+kwdvxt+ZDHUN+ru
aOb4aKSY9pc3frVmhLLNIi7AQFMg3tVRpYGPdMwgrqQ0rq81iVVQBgmLSndrrcfNYEhIOiWUZeW0
ggaDgkJSUeQbhYblLv7y+U9+hXBXm21dUBl9Lws9qRsMK3u6tJ8zr4oH+/J6V4PyiSHhJu4BP5XQ
XAP6v+pQ7u2SnpexfySy9NZFlPfzlm+t1jgJVBWWMTVK0ZrA0k+eGlKaMMisxsAwYegYN85E7dp8
hNJq2wZ42tj9eB2bzr9f5UKLtgg5LPqdgk29ndQunWBTrt8XBuWBQLebgCTglWxN0qyvD5U4yONR
DFCKD/EgBP1uU2NHDfkpGC0wOpP0GreOTTGsZupuBNZNRdlY4FpiAbAwSChBRaN8UY7pWRSUfZsD
2D7nnACMFraRU+J5fnkfV80AXaro0AqFDrEQF4JuyqreRyJdQKgqAWWudK22n5dtLA8c0fXJiQ3h
AYS3r8Y0FTYCs6xcpW77fQX+440NWztgp1aWlZ54oT9NWlcpsNIPNQAAFdQaEmtQ7XrcksFedwgN
RRm0zNH6E4G5kZGXsSTBFBlqZx6QZuMOodVsVU2xJ1Vr8Bx1trCmNjhEt47b2hf7jQYG2w96WeIA
DV7HAdjQWsilYBAiqp1IxoB0sAV1W4vXONH/LFEIV7PCkq4a8JBMpCMOm61NyTcwdDzHUvpd8XHI
Ux1S0VsduvWdBcoBDTNwYML/zz8iSfBaKA0c67Le+RpPFK9nrq4COwzSb7A5KuCW3hKpWNtQDF9A
oglCcejVCQET5P1SruIdYTHtAWjTOpu4oW1cQqs2MLC2UHbhfyI19JhV8//XnUmN4KpSobhdQqvp
1+VztnrTkRMrwkGLW4op7wG7FxWgb5+gd1AkD5U/3jY6tRS/7sHUU9t6P9hDTZ4YuAL/4u45/QHL
NpyewRJ0YkWGLKNNpm8GgLPjHH1IWrmTOwwQt1sP4NUjf7JewUnBwdUPPViIwUHstf1LNL620Uu/
Rf6hrL1tMTqGah5qNWChEZzSz8JMKTrkLnOX/ATD8c9MnZxFq1drgmOvf/RVzaMOw0idFh10FVQ1
i5ZTXjUDEAVhzMvxZ0mV6yiCDmC7lVds/Dgq8L3kptFGgY8tH2ZeRVcz9TrIt4JvCgoAdp1v1JfW
/dhEUwo0FtDlEq4LlbWNHyxbkdOJl7li11Kx1/N8o1i8Gn2MP2YERx51ZYCMCMzE/Wtb3nZzbE+6
S1MKXPEOelVm3DiXz87WwgTPnVrFr8IeFuVstloapJxi6Lhoxy1c0ZYhwWeD0Ch1pVl20HxOyM0I
bukSkleXV7O6fxiuXMb5F84FwWN1MykjZaHb9TH20iSvQ3wTTLHd+D/myMMFxRs8xS6bXD2LIB0C
ysTQUG8WErK07DrDVwvEHuLSinpD4+nseuoU97Kd1f3DNCywHxjJxQV1HmISJH5zkcAOwdT0rO9D
1Pw6KXEuW1lLosmJFeErZRQv93jGBlakPOYNSA6CVnqDFMfMVbW7L4J4C4i0gisEQfLC8vF/97pg
EsJPyWAUPV5o0kfb8co8hmieUb+yJAXtJo0jpwb6So4dNfweVCOgYFvImrVvePoThJtw1EIAzkP8
BLPKbDkkbqI/TPp4V3f3l7f3qyHACOk/EB5xqDppRmlOTEB4xtSNJTv375LGHtgGfdiWFcElKR4l
4ZiiBBIkOzJ9tuwuzu2AzRuHbcuMeu6RFGohkwJJZAsQ4nYvN7jx+rx6zZP4l9Jr4YZnblkTInCW
tpQlPrbOTz6NyWHRk9Ec0sC9/IGWAHuesuMDMXDhQawbiZh4yojZUBZOAD+mQag5emkEtj5FWz6/
upYTK8ufn6QL0chCiHoAY7g8GUHF4am5lfmSRSDvcnk9X2/JZT2/n4pLeBKZkYs0izRlQTMaZgnI
KDohlp/9aOEa7FbC0Pv/Zk0oS896F4LjCx4x1u2V5vcNr8om4mWvQAdJk5FfDkbEM8b+fUJ0vkwh
7neYnNPYwrVTT49lBigLRFDy2UvVrbmNrxeMBrwDrhe8hjXMwAqRQjf7rs0jHK2cQkemNZ2iiPik
Sk4Ckjl5buyMMmvQ0t2/31iIdaOCBFUqiiflucNUEUpISg3nb8cblllh/Rgo+yB7D8uJ1/HWAPHK
a2RZ5R9zQhpS5K2K0iXMmaEMyRhUxmKgrfAwuSPDcxS5WYc5pL/wnVObwv3Wl8zQ0xQ2g7awTH2f
1ykweDcYwJHNe7qlqLDyZFiWiFQOmGMFGZdgbhzxJKKkAKFP9AxlQ631GglMcwGPtaOiZgAE8pHa
ZrDVFF1Fkp8aFs/+UPmGVMJw7+cLS2FMfxTl88JsLKWzTVGIQ3l2P7UJ74wSKly1XZDO6zPNayDG
xNAJwEi0Leeaa6BoftnNlkWL0e/0twne3VZNkGsSvHsGs5fqP+TGt3jcsPE1w8DGoxy53PkE/OWC
jbpGubmeYEMKW7CyYQaJNyHGWHoj7RwICN1oqjZspNUrL5lzo0Jg6jNzltFOAPzYLJ7jEdyJYWeX
0DqLosIFobzV65BFrd5KObqKyaeWzNe68owhFK6ZvZ2Tyda1+Vj7uXd5w9fd8GQ3hMAlG0E39jJ2
QwNFXSO9qt2u7710+tAJXlKDE5TXJuRzuv1lu6sfWsHYNoa3GYKK8BFA/TqGEHXDfoz5jpjtTqUB
eJ83KWa/9siXfQd0BNF9GT4W4haUtTKMCuNQ9/Vk+X2KMRQ06YB4IJD7RGnuSQ8LuzehvDWHG1u7
dpOfmhZimD6gfMWWGNYZ/SGqqj2QxhuuvL6Lf1YnxJB8UJOuTPDxGFTMxlpHCEk4XjkbedZ6yDjZ
RSFkAA8kq/GEpeC93drJrvG6z2gnWdmx3uW7nFp36iPkh8Aqb3W7Lb63rUUKrlLmUAFKwftjAdto
Nyx2UqNxhmmLg3z1Yj1Zo3BCwULbmc1ysdJoT2aXFg8MVw8E0ju7lnfd1nzy1qrEc9cyrS6WLU0V
uxmuDeNojD8vn7ENBxRlgeLYR+9xSY+l4mnUbjeTyNW/X0X/Qcb/gc1T8D6t0ZGszssS8luMvFRb
fPTLjn+5DHQCTikwRFNTTHWMrC/MtEGMaOXkOCQotirxIymfDB14UyO96sfm/fKOLa50yaLgA1Vm
yBVTYdGY9kYBqoi7StqR4qffbjyQVr/+ydKErz8wdHmLCYZCets1xEKzNRqbjWO7uhron6F+hj6G
Ll50yTBLsa5VCEADrrcsHffylBY8lL/JU4WhQ3l3efeWKPBl9yh6jAq4vGXoA+LPTx4Velf4foG+
PBa1a/RXqtgGc9FyuGxl1SvAHovU10SRRaTKlwo/C0CjsTBdpHbdDsCwYkoBrBdKsMvDmkvFxgtm
dRv/GBRHQMK2KKMM8C+rKjyq3tRAaxS/ZPqkGBsr2zIkvJoDiVbBWC0rkyqk9vYEdZDkXVUsNm+0
RH9jDsVPtTS3fitZEDxNzj9VZk5BMIVoZWBcN7Tkg3EwwKZpTDzaRRxsVHtyPbg38eHtDvrzVvft
sbnq7PSKeJWbc2y5VVpb8XdlpAiJ1Z/fJHLnlsCb1poBkbn59pvkBAdt114V9+mrdl1ezTfxawRi
zXvIXZK76iqwMTUybuFTVipB+AnA7Bsgm8ZwoMj2lNRlrmWsA7N6CEYczRvt0AZiubdaJ+bJncZV
iF9cdueV+YBzm0IRY0p9zG9R2HwPZgszba/y3XQnf6vsN4wF2MAw8doOD/oVdn1HNjxujcX3bMFC
ejQwLWYsR91pOhQ73VtoTqzEk6zBHe6Ih2fsMb2h7hbn4Wo+cbrPQmqENhrzywRmpd1sVw7hxSFJ
OLOaj2P1pN9SLtnGNdSAbdWrNoLUKqPXqW0hSmEAYpDRsFxEBxR35i8mtAfeHwzeuYatHOQ7+ZZZ
mgcBWp68PnYuMvTNXttaCDv9CUI61edtPRg+foJ6DR1aDMw5DzMfXcn6ffRyN/tWeuZBw7DgZV9b
33dTxRseuhgKBgfOj/3Y61MT9EuZkaOubzXg0gJE/pvmtrYJDbDyKp4wuxdDWdiFnO7Wy3MtX9BO
rItfvUlZZVJY91V9IZ1R2RYt/poF1N7h0sBFgVJHWF8ppRHcecTASRpbcwnx2S2hu9Ut1KFqbqrY
PgVDNedbqOTQAo5kmGhqDnnfHYJ0+w7PufrIX0r+K9gHTxMP952VvtCtDVy7YE9tC36jN4o2Kz5s
s6S3ggFUNHaI0oE0bCQO/2WRC/OGDIVCKkLWjb6uk2qGIQ3Inw/GUfO/zX5ANMUi96DaAw7D6q3i
DQWSgU/eZlRay450jPH/x7zgKEMVRZkxLns8cfIxfkuuY8x4llYACkpOreSHhodGdvtz43SsvRUh
0IEV65qB+Zblfj7JX+K2j/1q0LC9youJNlTyyzCPffKUqC8xscPk0G+xkq3eeacml0hxYtKE6k/Y
xzBZRzy573fost9Cq/eq3Cc7TDcYGlduFloJK4ao2vgSOwHu62e93fjgy3UvpAOYpNbk3y0kPJWF
zMOvmywcqwxdY+O5QBMzuy11DzVFComerrqlW5npygdGZRvDQ+giodkjjq+q6kRzY6Gfkqus90Cq
DSpfP+7xEEq36KxXQsLSLQWXGAptBFjJ8x1OozLqdRmsPyqTXVpOP2Zd3simVldzYkL4iHnUI9Um
MKE0Fce8qN0Ot/3kXfbOlbNPKWrMmOrHoQQ11Pk6jKqLtaiEkVlDKTRInA7LSVzwo162s1Z6hSEU
xky8GRYtw3NDgZJpYF8Drn5QDiPSQxDN9rqngRhM4jnUTNLrMny8bHPtGy10Vzp0gNDeFt0vAAds
nPQdYGXAo+R+uU/N2r1sYq3OhWX9sSGkWTMJoe2bwEYCRqFMdvD8toq85K3m1q09Q799tsPWDYMN
2p0156CocsHJMbMEAp7z7SxZXkZsoW3Rphvf/xWNj0X3eXltq64B3Rkoo+JQfanNy2Mx5RPYqa22
fKqYwgPtw0xj3LAvl+2sL+WPHSEsh3kEBfeF2aEorQQA/u5Gaa3LJlYgZBhkJKqBsjiU4DBOdb5d
4KhIR19evC8r7ufYL3d+UrzUs9ZZRNaD3QTZS6+Wy/xYKOG+ZtobGyDIl89B9nD5p/wmZxSCIn6K
gfFDtFlw0wtfTtFzzVcS0CP06YiphIaZzctQhMGdmY4lhFryUbXioYTWJ/SmErtvcnoTJqGBS1NK
KgsBLd/hLy+8PDHHlFfIS44jbQZAUJkRFDya57uAAa4SSeXoRUVbHcswaJ8x5mPU0GcshwUSRaK7
fNTJz4Am7BUtePQ5x8l8idiglGCribr7yE8UOHDNR3WMrbBV49uiW0pWfgkQjlr1ACIkU/E5hBIe
TRjslEEYxLQ7Ja/wcq6UTj2oXUe3OO9Xxq41zEAs4jK4UDE2ILwxB6mdJ1qDBSY3JIsWz9hiaFxm
7szmXUMVrk3aAbnUe0A+5ap9pJPKQzV+xYVhZwRchKCBzuvvCRgi9GbYgR8O3bR+oy6/4tLQxAW1
B8rD8Dex25pCM0auCL6x2kZXw6Bjbms8jObrZVdauV7PrCwH+OSWj2aad0SGFQYOrhs91OuQhzTR
GrBERfNezpvkIZGZF5h+ZpXjcHfZ/Moi4cgg4ULNBGMiYjanynoBugCcWxlVxlSpPVnKj34Q/MU1
iE9NDdRmgNYXb1oyBplRxqDKCTvztpR7ewKNOCd6uFE7W7uhME6OjhmItCmIX4SDOVfK0JvZEu/Y
ZDisS9GdmozKrsy+eqwDJI1zUKjgfVAGblAQgakQLHi6vKcrMfeMpFG4jqt+AoCjXOIU8qW++6wL
kHWC1cP//N/sCNdWXUBuQTNBBgmKIJcZ1VEm/kuc0sPA5nAj+C6pkBDwwDiJO5+CwH/Jv8/dNPTH
Mo0XN60LlAu1xxichTFz++F5DLZwfGv7d2pLWJfuh3iL/uaeYQdWeyRsr+XgmJrS/t/vHya5l4Qe
5UJVXFPcI8KDEgMvllCl95OK1JlIjfLJDGAXZ4Pkz5ftraQygP2iuYg4ikAtzgjnYxLN2XJpsAzQ
Hw2SWsNWoWzlOJ+ZEKJJ3+oVmxji6lAVVqwpLlMm0Ao0fxEawdmDmShkLRCrF7whiKhSTMtx1uv3
OoNSl/8YS78u79YKFQb+4hMjghtkQUiaeHGDyvzdd4Fg/Jh8y+W9ojxrqUfoiNkNa2hvOqiNbPnG
ShkGxvHmAcMZpFl0YYVzKKV5kmKFs9EATbAbmswagpsExdDQbvqQX17s2i2AmUCZgNQVEzHiMGvW
V1I71VirVA57P9Y9ZRy/Y6biqgj6o67nloyhOqINL5fNrnmkiiNgLErCYMsSomXpBxKEdbHKeGy8
Vi1uQEf57yM/7rc/JoTEMO3jTDMWVyFydN/L2UMcDtYixXF5JWuOj68FQUoUr3RAAM7jE2pXyWx2
OWJhDRhtMbtqOe9ZNm2YMdf8Ai8gZANkGQwUd6wyUZFV9QJkX6FSgYqT4YMBC0cA6c2Smrh9SAyX
9tX4SLuyvynTNLFTsDngX5LwI3kkR+3ETbBYQw19bCuTt2MN8T5SSxOoEeLkDhhA7VpCAdRJZ7X0
ymYISu7L8nj0e3M+6LGfvY6zGgfADfrVa+uzzKGhkrW8xdDxcWjq+Z7pQ/nUxGw+9Jh1s/u2nClH
3QSQnGJu8Z9qZRnHFp4LUDYKUNz40Ega9E6hFsVOyhVmB2Po39FBrXBXqubgpgtxLCn13tOqEahS
taFo74bhXd1rkSsrlb+Xcn+fFJK6NyXiKOW8MEmYkzsPJcOYGptumSrPnk4k/UgqvLZ4mHZF5mh5
Ak2UEeJtVjbq2m6am/llqg0l44MZl3fajP44T6FvAhKjOE8dSsL+aUxHxeuqLHmTgkixpi4yMHMk
+Rh8uuxYqxnFb4waAh1BhiR4lsqkJk9NPAyhUmIeI78qb7qhbvc6qpkvQEH5gNjm3WiX0khvFNqB
8G2ELsDGMVq7E0+4wH8Xi07SRF1RYjlfiLJbiK0WUw+mz0eNOlOzkQ+u3fOndoSIgA3UJuAiwNBX
B445g2kwsWfU4YfHvqcbW7u1JiE0gHkn7dsE+YucRbxjIwczSJo5VbORFK7awdS1YSzivroYy7uA
tZraYE1aCxx4btfkutQpN5XdZVdZfq+YI516inBhpehflQPBN0L+dRwT8yHJu41Kz9o9QQ0V05Jo
QGmqiJoc8IxrdFRgMeGnAPgAGENRBngvlK6UFu+FXECrm+5LY6t9u+YWp6z7y5+fuB9jg9Rryxbm
ylGNrAIiJyrKjXG6Q2vuL9zi1JZQMsu6eAREHNtYmhUQuV2auRIwfm1a1Q8Nk7S/OVkn1N+CxwdZ
NTUQIMcFxfx3A69fHmD0C8hCyofCfLjsIuuu+Ie/XXD5CTgxAFDw/QBstRdKLyNxSvXJD7c28et9
iFlMFUNNholpYXje+QcroKndh1qIUfk6575RgZn7tU3yjevw6214bmVZ7olbpHWuy8kIK3L80YDl
o7Or8IMkzgSgXxxvGFsp051bE5yQSGOdmQlANRJmd6dlTOtONu2o7+yusTGq1ZHSNdsXQDSdy19t
azMFj1S7SpYIwNpW23lqfDWmv0bg2S/b2NrK5eSfbGWrQZsvq2CDgc9g/jZk+2z2qJ87tam68xar
7Nc4craVIs0cmeqo65cPl1EH3DBRh5nNnxJY9GbQo04MUl4bgWul4nNuUbhGS1pKUVTj4y2UzVw9
ZCkvj+0Vc1IeXTduzBvNepjc59TrDwMn3NzwnuVknQfnc/tCcCZQaAC5EFYsJa0TYMivzd3LX/Br
jFwsQPkEuTTelGJNsO8kAigvcG+0eOnCvcmu2uolTB1T21jKlqFlqSeuQkapKiCODjjm5FYhsG+H
fLTSwe5Ad3N5SV/D1fmShChi9AN6PwuGXC4+ChRMTCtFxlps0c+vfxsgT6gJjSW8uM4XNMWarKTG
AixrFJ7RBJpG+8sLWT9dfywIJ3iSQ3Wm0AiwZiXmUwQYcoSr0tSP4MkEaySxUXr9ftnk74b5V4/7
Y1M40UhTQ1Yt1BIRcCeJahYYs8orR0ZHa2c2pa5xKBSqBDMEyfQWdXoGusGsujJQ6IA+bSRp72o3
Nx/dWEjHWqfjUR7G8rvehulDj+EtIBfxbOWU9dEum5vWjkuMY1ddSz/TQfZfukme3tF8CK2yGjGy
kIBMwYLUI/C7RhDsgtb03awlGvRVS5Zcm33QX5vTFOwBXUY3sW2vQaVEVKg5QB6uYlr00dOp3KPU
THaz2ei/QrmKLVC+ZJVlIOOPtfFRRsXbSyryCKYwttMLFeyxUnRXsGjrfb56BsBtgHNGUIEnws0D
bLBZdyqA+IHypld8An2rCYWC5DhucRqsPABwCE5MCd5p1AOjkgTUGYvVvSHFSLd2JXuT9NhSzKsk
LLmsY+50o+C2FqFRmFV/I8+WIvT5maiAXJXyBWyJdJzXTepOOYDzRbevSe6FQbybssZuWvn1steu
7SsSTFNDiQ9oGBESnfe92UFAE3MYDQ67ed8TCL3QsnmPfXABKVsEJGs366k5IZT5oUkkeYQ5vAGH
tHEa+hxDPu7ymtYO/6kRIYqZNWVz0cNIUPyCKnOEfkx6X9UKT4sr1Tc2ovNKm0pH6RkNbPSHlrFy
wVyU4sU7shLEFEnIU//HQME9xmx0SZPhqcP5a6Bplk+cTS33lffLa13dUJTxF+uYuxVbiqkEJl5a
YHjPVH+iu25F82tbbUS21f08sSF8tCojWo0yJj4adI6i2RsC1TYX1Meb2v3Ut15v6ysCrhlVFx0s
v2IY1ZIiIANOeq5pXA5NR38fSbFR0Fy7gdCL+o8REa+dDODpkRb8alU0L2FOQFbHnL/5Mn9MCAmQ
Uc5S3klYR1NGTkglDuUDy+h/XrbyX5Lkf24dcSUTWJxqo8GtkwcQFvL0ceZZjAap9q2SOZOOc/Fs
AqDYbx2ytc+0XOD/d4dTYXn5FCpqVyyof3/myihxHyExMTcSki0rQhYnmWkOnDGiYgWsPwFcsHdD
/9ffbKGG8yMb9Dfc+Dz0BhXTk3yCkS5+DGZPHp5n4iVKyP3AyyJXat7r8DnaerGtnSoImP5jVbjR
dAkw7XqEVb/5EVUvkRKDE+JK6vda8piAauvyIlc38sSacKmlZgRGKA3WJOkt0j50kMyAtu2yjXVf
PDEi3GHTCJ4vn8FIXN773a3Kbka54KBXnVBDD0AFWKCmbkPfZSPgr11ipzf2sviTBLkMWZqClg1B
sPa9eRytLApRtAtuanP6YTb/XqsMAZ9BmoMtUAeMx5ybY1rLoihGPOyVlzaxVCNG2I1tCqZHE1pK
lzd1zU1OjQluorXarBYJjLH+0TfuFFraA3mnaWETcx+2G8WRNTdBkoW5G6QCmJERTrXfoYTrK8tA
LErRgVmjZk2c/N/r54Gd98SKcKrBiUEK0uDSKtgNOODwzvAS9S5O3y9v3VpKdWpGqPR0wzhP+gwz
wZzv0haIKJCX1xp1y0TlHQjW8vFWVrbkaLa2ULgtAQsP2NAtVtU31n2q7UFlT5cXtvZMO12Y4IAR
5l0bVYGJrsUwCUrtIS+p+jbm+lWjPFy2tbocoNOITlWKuTghcOQmULC9jkHdAZ4AhbTDoJO3GiQq
l82sLglsJr+vfOCjBTNlW4BxsIMZgqebNVJ215X6pxYUXjaO3mVbK+EC46Tq4uOIeUxU9KzjSK/y
pQ5N6O5WrUtr6G+0KN1Y0fKdhefgmRXh4OaTXoSgSIeQT70r55bXW2nZinvDAKabZQyTqYA0noeh
yZiiKfGXQiZoG7LY5LMCpaDuaQYDm+xLH2GT8Yb6GxiFlXiE0roKFD8g0GANED4UA2GkFtQYdqhM
ZE2yz0dDv1+opOP82B6hw3N/+WOtOMaZPfFOCcAo6EuwJ/UuJpDjptil2X5uko11reA9FqaWPwsT
8s48NIy0AQrYUqp9iearakFLKGmchL2gH6ZWOU+T3Rh7ZAbRKVQPZX2LwmLlqJ3+AnOZST65xvAw
IgNkGGprmq7TaeIq3SX57vJ2rr1uz4wIET4LOryOlu+XSJMDMTVLj9mCNzs2gPInZux0iCahMjwW
ePJsHIn/YhzsNOj0qwTIsPMVomU7T4OKwUsNSSPBmIxE3TR6zfXHRiq4b+4Bb+WxtGF29aCAJOE/
VgWXlcpUHWQTcx9m5yqBnauY4mtcufIweFeC5CLZAnWsf8g/BgWfHXwtz6QZy6yb64restGqxo0H
zOpWos2umACPYIJABE1PUGcqgxKzpAo6zDfg8BhtGbKKjq9okKHHpCkHyVqHiV01xtzVbGBwt/j3
kGP0IXFqFsEoaiAdOv+cmdFOEsadFx3cCckyWsfzTVj8uOyxa9H61IjgM1KKSfW5X0YHq8DCQEiq
ejKAaKY1bNIwbJkSHKWVWV37yxCIMToBQHDlfURew/JxbD02JnwonTS5DtN3TfbmbjcAQK4Bsw9N
g7fLS16LeadLFvynjahM0xq/Q8LgUKm95PJkI7fGANYWp/WapwL5h6c2AVkU0PfnXzBB24iElYoV
awSsXi7IQ6xyCzS5giyDn5xYEVKikJVhqqewEpPMVkBCPr1T+dDL4Eb2fHKFAT7XV49Rcq2Y1ti9
keQTAqvgl768q8uuiRfy6a8QvHUqZXloOwXBJ3LMCZ+zsLqK8DY0uVGjbrk1v7y6twZQlRhqUsDf
IVwoGELzU8mEvXlmpZ02BP0dU/1B2k0Gdm0t11DweEWXGLzR+I7nnzGNqzApQ2ww4QuGbrQJR8fM
Snhyg7G9PTjpnMGJwOrM0896N7nRMX79VTrZrXoT2YqHy+w1tcKjvNviI1vfg39+mEgxhVpq1Y0D
flhFHxM/5Nq8T7YaumunFkNUJuIgaKq/QM9nDUPfaa5hkr9+qUCyPca7djqQ2VHULdq4tX0+NSXE
omhiyjhrWE7bODL6Fom61RbcsiCEoKxq0yGZYaEAAWajVDzZ6iat3hynixCiSzyOWQSVbYxBxntS
X4W6M2Q/QnkX66BwO/jNURn/Ne4Bg6Tg2zQxPW+AvFdYVFfn2RQrixforkydKjqyLRMr0NnFBubV
lsFmAAaE0+3rQL+FMbyg4NWhcRuPMbv5iLxXaB+4EN6wfcvn6ERmJm92hSNt3MdrIfvUvOAZUoEx
9WlZYrRMDiFOIzM29UM0/40d5Prg+IO8Dfz9/KRTY5DjJsIypxEkDrYevxvFLVEfL4fKtWO7vCj+
Y0UI2LIqDYyosBJj+siQdgbI75tuIx6vDHxiOBaSdTI061TMLAhrGdS0M/sCdXpGsxtJ9upx5PTF
D166mWukuErYXQb7OnUZxDK2TtqaebAtowQMDUo0XMRaRzoZQYixViBvF2rWwR7NezN8JeOHmj8B
dB/OdmMcKA6FdqtuUYStHPOlfASNeVBaEBBLn3/GxsT7E6hzYP1k6SctKztoSL+R9q7ZUCH2BBQj
3rp4sJ3bAOV4007MQO207KG0PREXbKkbr7OVOxXjgCjVI3VA90GklZAHxUjqPmwtElI+R84867ym
n13kNKAQiuiGy6ycsjNzQugywimToxnmpCF2fYlea9LI6x45PdmSnP99NQnpwoIdBh+XBlFhlD7O
ty+kmLvyGRhThgN4MtzB8u2CE3Dy292h8KD+O/PCead2xclDb4XcBC4zsD8yOzlqFlTo37Zga2t7
ffKDxLtUYlAEnhc+u7mz1OjXZIY2QnYI4G0fXJf1Fif52oMYGwCl6kWJGCTQwvHsA1LoZg57isIZ
B8GPbmPVH823cAeW/rch44XJk8m6HHp+Iza+7vsfs0LsUTFgCqeF2ZfMGWUeVLzzAEPl/l6/i47z
DiCEK5Cxceaw7yjRZ/wH2/9odj6GXHngNu83C+jSBcGTc/mHrWWx2A/TWKb54fFixyNoIxm9Svww
/1lyy2Ngtx/gU6a2f4QKJcjOOdjvrGwf/8UxPjWrnvuhH6SSMmswGzRAAGs9p6+XF/abXf7rjv9Z
mPChNXkgfWXCwvjR29pOd6Kb4ib+1jxHlv9IUAPmwaP+DTg/jnEE+xA6Cf/8H3+C8NGzMiFBGoA+
CEQEvHPad+Wo28XzXXb98VZeE2949S18acmmnNjT1RYJxdq00tm3FbIHpgYBeqvYAml3Pd5mn9Qq
dsTY0f3Ht8KTY+7nXPquP9JH5pn3E/95efnKEu4vfYEl7p1UfsDWpcZ6hOWT21tqGV7/rtgjL3hw
D+0g6M44mlWPfGNM9vdM4BerwBCrmArBbSRGOAZ64jKbwVPZ+U5TukSNUB1Pgfu20RiV22spOKB1
KEPeurXk71HojFuNgNU7WDNBfgQ6dvwjVhCm0iwNc+Htn1s8rrWWJ5AtQ1C29MrTtH3BFrx50GFK
KL+Z6c2mptPahQLKRR3rx4w/qJHON14aQWOsd7A/kCsa2wE0AiEPN2yhZbfMCGd4MIA4bGR8X19C
CKuKo6oYH1IdPiitv5Frr8mRQSFDB0kRANQALQhLCvOwVcjiS+zWt1o79Px76qT78QksRZ6266/G
B+k6/3wkP5F1uLhK3Ab8JqPVvG6dqvWIefJThGXXUGgaAgm7m4C7we7xBsbTNHYzq4phEOgXlfee
7M4Hc79xoL7SN+hLzgPs1aK8iOLF+Xcdp//H3pct141jW/5KRb4jLweQBG/cvBFN8gw61mjJluQX
hixLAEgAJMEJ5Nf3Oq6sm5JKbXXVUz905EOGfY4POGDYe+211/I94VMo56YD9KkTtyNBmg8wIJud
XjMhlwsArFCeDTdBP39wgr0XdwEahwsLllb6T6UMRWzYdQuWVcDPSu9pKj//+ubeCc6DGL3daFVF
9+8/Gah7S5TO/HhABgJdcxlvm4Rvnc8hc9Jr3n1w7L2zNaXQZwjQsp76gHzfPEn0XQqTeKjp6l5l
A0mvO8ugLg5JDPltaj9C4Y9B1Zst6dVobzZCW/o25kd/ntRwuCeeaZuXZVI08ed67rO6P4NB5a+f
5vsjAnhJPDxU761QGTg71NQ9Njx0m296izyR3lZwtxjR9DiPz6rkOQy4PniF78VWcLLGKkeSBfD2
be2motU0oOEQQmVD3kfnAfR1gsBk1G68+SRQG7KqnBIUzR8iGBba+qQL97++73fe66tZ9CaUrnjX
Lx18WXM1DJC3jbdDH24WNuW1pNki7n892rtrAlMWbE/vp3LF6/XYJz6fxxk6s2yQoCai+d1TH2TG
7z1TaAVAXAH95T+R8ddj8KpZYPkBybSmgXbZ1GQrvEtSyzZ12XyajDnACi0jVO4TS7O1H/PGhyWf
DXPoXny0Cb+34YPbil5CHC3JP9XmgknzECIWUGYmbNO6Iadp+UkvaudKt/dVsDWwBk3ma7+JIUAR
7tS4nJjAzzrWZjaqTqHjlwuYOozjjNP5W2UeahQro7GF1LE6WySDa9ygUDj/N9SW0RuIwh6qJRFF
ZPBmvdc0EIR7uHK/u0vmUz/NguG+hZ+FuIzazJlPsfeR4sx7DLpXY75Z9XEZWQ+yLMcQt87gl5tB
9xeaRhtoD2+95sKlZ75SWTqCnbgd/w1Y+NXgx4XyIvYSqoRUwoLBx5l8GfrqELOb3ofIG4RoHEwP
6fL912vh3Wjv5SN+u/QMi3o3HG8XTdUMGJ8w9zUA6ZgWMY+zuStCu/d4lYUUsMuQKW8nCXbDp3n5
lKRPH1zNMbp/s+W+uv/jBvni/lEXUxyN3pDXrnrYHJ7+ZAxHReA2a1lvkvKyM3ce0Zmpbzv1RNj1
B+O/d1QnAG/jY/MvivFvso8IUuKdCEY8/+DGIsql4ivQlyA4ieAYmmzRN5NUH9Xm30ulX475Jt2g
MAprHZ2w96prMW2ZPCwkztJwO7kWgjof7EzvbH6vNvs3o4llDglPcaiFSXNn+rY9SYfAfrDlvLOf
vxrkzbqlcia8OdIm5QTdMS7zOLqyscxRSdoO9N8gr2E0lP1Szz+2S7+dNNWQaLfi1Eylt0mCFQ3b
MDWWN0PDtkuFAMFvT349T47X/2aavhwxelMcR9jmV9N4ZGyCz9sGCibpPK8hWvLrYd5/VyDXwKsQ
qdHPtftiNRA4z81NBTIvQUqWtWT95nkPvx7incmHO/lriDfLvwzCFlrNxxQLojAARrPYwSU69w0v
nJB5QO5+Pd67MwMqHND7gHgultjrBR46CQJZ0+GWTDaRcNuXF1bumMqPvsC/Huq9Mzg9Kn78Y6w3
U30y0CLoZ4yVrA20K4f2LJXx1bimu3YCOzoMyHVAZZ/5QJQz16vlEn5Y4aaLxAF9f9XFwLT+8sE1
vbPBvbqmNysjndoZPn64plJXX8Om/6a99hx92o/l/FWjAFiXZTGTchfVVbZSmAuU/DGIofLz6+t4
JyQ4GlfBWCZK4a32VoG55SFo4h2odRCvmbuHcSjS+lZD5ODXw7yj10dfjfMm/wOO0ZVeP6N5rSAK
lsRyX6JTKMfGmkW7B3K2FP3FutEFvyanH1mJvLdIX95j8HqqTelUQdP+OHZQ7yLot6EidKLDf+dR
vpxlb+KFBh4EFTsy7ntzPqXRwe8pSjtfk488x957ZUDoj94oKBKgCff17ay9aVDywziS58zbJbw+
adDC9iGh9L2IAFP0r4HeLBsaTU6GI6boxB49Me7iZQC6XCZfuDD7UN1DaWfvQ/8iXIZC97d9MF2O
UXrbYrL6pj6vFq+Qqf5gx313n3pxUW/WTQMuhPMELsqLsiA5pQjNerbT0Jvy0fTjPtLrfG/uvHwG
b14qIWQkNsDDHheUEYbCTUUDatKvV8f7bxRvE0xGtIi8rUTOnjPWVWBOdm0uknZbNrD1BI+t9j84
jt9/eH8N9GaTb6q4hCwQBIxr84NG62Uir0a2jUwxLo9hOX/wqj66rTfHsYVFpARrFwsiDAECZF7a
74hvz1Pvgw3++EP/dApDuO7P5/f2FG50gnqTBhtZyPseBQjlFXrQ+RDddqJIWP0Jbha/fmPvoZSI
MoIkYUiYoSf+Jj6vS5BAf/ZRrNrtHRy3fDBDjGwzRZvzOnQ5idsti36M43NkngJ0IiP5yjyTFvGo
P7iY9+boy2t581bXKOhqo3F09zNkH6A45xdzB8ENKkW9//V9v/dKXw715pW2UaNYRTFUPfMTNUHJ
T44nMEPLVxfkvx7qg7t62xwMr3XIDBxN4yKfnDUdiidhsI+Tq1+P8m5s8OKOfmLwL0IrzBrVJCWG
KYnajZLekgbk+WjYEA4N1yHIax+kwDneuQTl7anaJFCN6SnN5Mw2v76W91YndvUAij9RDNT5zRnJ
vHkkXYRp3EM5VzUWCutJ3qfR6Tx8l76DKff60Zn1XhSWIgIDQQGgJNQcXp8lMwI+Kxh2U0jdfUnt
CEfAplIY1ECsLAyWgnP/74v1Px7df/Kn5vLv67L/7//Cnx+bFi3cHCrtr//43xftk/nbpXp4fOr/
6/gP/+eLb763e2rOH/Q/f+nVv8GP/zl48TA8vPrDxgwQsrkan+zy+akHYv7z93GZx2/+3374t6ef
v3KztE9//PbYjNC+xq9x2Zjf/vzo5Mcfv+Fw/I+Xv/7nR8fL/+O3/6X4k5UPb77/9NAPf/zm+7+j
Qg3GN7zU4mNVHO9ofjp+QtjvUKpDGgPCA1Cxo6Tzb38zjR3EH7+Fye8eVD6O/4EwDgALUUDfjMeP
fPY7+Cw+DM2PvuZQzKO//ePCXr2dv97W38yoLxs4h/R//AY5xFe7KyDIo2SJD3U+ZFSYmexN+IT3
W1qYlh6amXS8vrEeZv/ZBFpwjfXvlmB2El0mwEixw4el6aodfPRql8MDIUpImrWQ7RjCc2hpe/d6
mXkIB0Po8EEtIZn6kOu7hg8uTTYplYvXZV6Fv7MPlRh97ypJuIeWJz0ucg6+RS7tJnOP4nIqIMNF
Aje7bBWRoF+Ak85JoXw5uuuwN2D0zXqMpsKtKCNu2Jom0Olipvs0iAAySJWvJrFdGm+9Bu4HNlOY
Cn4e10Mrc5/WOsga9ASs+dRM4gcPmep2DVgn4oRWgrSnfiy9GIZIECoCZldFpAADiwDDYwZCPFA4
nYazxRCiSA7ZrKir7ungWidyLuwa75NgjKuvaEzuPOgrTcnsX5N2cWzX1zTkZ92o5xuVtmm/p2QA
36STsOPYiMGgCRdvPfa2oAzGZq9Z6wEZhXzNNjAO16LA7R+zwLQrdJkGrXQxNgDUgF4s7d5B6RVU
FqVXk7WN7fydv1DGC1hwm2lHwz6Oc+IGEustYy4eJ+R/dW/9rO+wssaNBlmTr4eOyKlss2poqXdQ
kXQnDI3XKrOBb7/XaFCb806jvQmEKi1GL82GAOSIbhvC3hg6qAvxfdsfeEArBeU2DpHSa5AgE36p
LT7bQgyMuixJa2eCLFp9g8kFy0R97qWy4dnQ2mDeapIu6LMe67rV8FwZPbLX0KVqMzPpieU6IDFM
IAhj7V77YafzACKaoFTHLlk3aVPB/Vv2XToV69J384FDXu28i1hPdt7oaL2b8DtuPwMMZ1e+Ttdl
o5Typ6LkU9fl/YRafD6jAxXGF8FivsTxEl+BmFDdt3U6ACMFceNLDDstyK/WSXu5EsW6TPNmOCWl
tWeLQJdTlsgyTLK0pwvcgaM2Hos1QAUn81Vtvg4QTqEnnmj5cyLiyuwWP3EMGl+ceqdlFaD0ocCZ
g2aX6FW8j9mCZytK+AYWfROTi5g0SCLnaoYsFbFVag5Rq8Sdq5DlbwapLQASKBKOuaWN9LPIzH25
9bTrH+s14lD1mY7nIBeaXPptNBj0DfEjUdMgiNu6ivhoRPDb+Juf6hEWhjFPvTyNZ2Mgwgw/8JzB
nBTOpGip4lmCIAGq6FrEIkcvHsV1iYRYpLV+/NBjzLvJafJcswru6GHlc1mAtKdmCKzOoDPzYZgt
ms8Z4duOm+pz2uhxLGomm/C0cU7cK9slYIN06zDnnpOSb8J2TB+IS5KuqI0Iuy2x2DGRvDRQcvRM
2WzgUqi+guyf+AiGeyPRgqjWTybuu4eKdQESbYPaE6YUAoQYqK8nVjodoJ3YwXPJUB8MkGWlcbeN
AdSOYF6nrkSE2w7sQbBJpwfSr3pS8ARsfPyPYq3Nm9mqPr4Zp6byLsp27tUVW6JogJ1JUhpdpOk0
6GZjmRrRsD3NkytzXg5kRJITciF+uA67BBbWCj950bcm4kUak3SNLpiA9xQtImW9cM9HHtS3vRLM
7FMSdDSD3Ehvrx1ZbLQR5VTKT8k6NvU3UVeQ2spa1w7ddS3CBIY1U6WOWy6dOg3Mjhrs3tgvGKRy
Ny4NGvD4e39Z5oPGIGj4S2wvR5EnPfbvTWkoSQ7wKSzbr5BLj+mODb5Iz6VvBl1MwRCh6CpF2yx3
eo5Cc8VKlU6ZfzS4HTPoftH2xAX+kNwmMhiC/XHr1eVmZERCL66aEsZ/aIKlZSFPs0AFYdETMFIi
AhduhTWt2UiYQ4P11Fa2LsJZ0zjzIEPZngzGsIehksH9NAeEQEksgmt86o/0ipbxOF9C4sB/ECup
WYHe+VpuoE0z+Zuw9gNx52vf67fLXI5BPgezQrmWeKMoxBjNMCBpyTLvxjgc6U3KRlR3aBPHLpvp
zK/R8ODfKM9HVbRiS89AJncCujO1TKo8YR0oaWDscngyQAzjVJVulpmqQLIvqN9qHCdtMMNWwERt
hwXZtKSwtKuvWtRE9C606/xlaiJht6mjnTypKyXQRTtPWGAjrBJLaMsK1xc0qGEil1ubJGC7R2UX
npSqSSkmEsSqp2woW/++tMqwfTWRiOx4h9WTKwnBq12/cA/spqEuVabGY2815FnXFb0Humy2Y0kg
FySMggOyEI36LJSEHUFEpd16dHZ8NyscHXlnLCQ/jKBwmkvqxr+J0G5AC78jYXwGtGSkmT+1LATH
Qq3Pmo1dnEWl9b9hHgOdY70MwKmDIie/GCcfnuYygQDNIZ279mz21fKFKNfUW4XnWJ8vE+yfNmXC
UjFknhQ+rEQExbP2PKnSw6ot2/Kua8wuQNcsmABGQfjNcVCs6LWpg6jGfBOevTDxQL081lTgtXjT
dF3FkCXB9k/955Ed6zGSqDksPBr3y8YgbaFZZXlyqaqJAazVaVRvO8enG2hl8LCg8Ea9niobfxOd
b8usi2LhIKi3oJdDrAbvKHGtX0IBG2a1x+gmBrUJMeDn1lh0papAa+xvzLrva1Aatg1IGV75rh3D
w9ga1mx8RFXxZgr6pP+EuMrZixR8mt4WwTr59NClnZMPMDrp+3ozMP8oVlhVsYaGbjXbCi3mTfm4
NiRqcsjG8JvBTxf/E09Wac6Hqe3Gx8Yl8zMtfbzSSQSxgpdJTZB1jzHYoiPtBmiRIJBJ0VjRRXtp
h6jd9XDdigu4mUMcU3Dtq6uSLjXZ1xEEZCBV2SDyW00M2rDPQz1tezU7dED0pttGA+n6opQ6KLCG
bZ2HswEFb5SLTDLdqFZltZ7HLm9YzB98PXlNcWyktHtuG5KcDGikv2+DdRkufAVqz+dALzCDI4L0
dueHjX1OVb92G2qCskRaB8maQz0zqbatDkwCUAFeOBvkA/ECUapeVQfJqiV9kMalGur8i99crlVY
BxtJiI3uDBra1WXAvGq8jipEz2hLnbWd6oVsiG4RCoidYLZtHCC1BrfRY+2ScJSw8h7AFpdRnU8r
D/vTElKcz5xEHrT/Ky8Ru2DxkZ2tEP9cM8gvDeet9dDt0ykO1zRSJUmZAZA7Gr6kDb4yKxyJBxHa
IESEXkm1t31Mz3DCijVH5KPKjKyxuF1VXV8huioHnNUheE0lL5l3EmJmxRkq8kubT4Ct7lnNmM2h
exGUkEqJUSd06KuvQcJu2UNbinDIoPpBGxidNaRCcKXJlOGAm6HrM9mL0fSUZ2XpTw+IWha3lUKo
KEc7dPctQSZ5k3Rr7eXl2PGrWs2BA8OiNGsGEU64BtuqWe+xI3ZDNqXC05sKffXbciI4iXWI57oN
pUju5Ky8ERsTpRViq5lE2Rh61XOIwhpkTCcNHKqpqP3qXAgyjJONQ2Oh0nWwZdzKZ5EiUtiOXYhT
CfgmA8IZJS0vVijmfvejeG4zNpYwp7PoLrtudFOjA7Mawx+JCqCz7/HZa/Mkbq1EBg82Q+YlEuc7
t6qBJ7GI1z3XE0dnk6GT2tUe8SXOkNreLU1gILAbNFD6JRaFeGi7dvRhkM57qspSTVkjk9GiAFwh
TKVkGkcox8QTCoRINP5UAv6XkvQz+WibvnkefpmiH1P568E+PQ1nD+3bb/4/mKcDsfpFnm54o16l
6fj639P0gCLhhk0L6ovHhBwaMP9I05HAw2spidOIHnEUnCj/k6UT+ntII6hTp7BogHeIHyF5/jNN
J8jTj70M6JMGkfv4Ufiv5Ok/bZ1egKAAcDAMGgZwjd6RYHaEel4AWY3whhANmdukCgZ0Lag1hbid
bkc5qh0LlXeJDCm6Xvrj0Vy5dTiBOFZE8gBS3T84iRP4VQumH7oFJgTZ2Nfuzq5ivliiiXwbJFLd
IpjFfAsr7Y6i/l/BJmCIBfuk4MSCft0UwV7ma0seJ0pgcpiSY1/gqI2p8o4kUQoT7kVBWrUe0+sq
clDeTbBHupxRCMluJoDw4a6cGU9vPUnMsW8cwVQT1Z7d0lqUz7z2OGjsXLtl46txTnOvV/LrslRd
g51XYoREttVNglwmyVMSRU3RIG3zwJcYx6qYrOeqAqgFo3kUBk2Xo8PBm6CL5g9f6Sy5O7QzcNRN
3yeyzjreRCn2QzfPHELIVu0Sz0yNK+aFtStUgUlQyQ2k7yvz/GLK/YnAvERcXuMtaKKEISbEVY9F
0RidY+nx8xcvcm7bNVjiGApoJrmovQQs4xJKTv8avAqXBTCSoKMPlimQJdjZvR4lVWYYp8C/mKc6
DAvS0E7vbTP2Yj/xVcrLX99TTN8QKmDlhrmJWYkBASUBg349nkEIUpZy/A6sySpgi7W6M2miH2CH
hub5VZJGHNLGBN0m6ePAIGOHbh3gJdhsb4STLTTIXWiydRDzfWUZReiNl9b1T4AmoAN/B7fI1Oxa
5fNLV48NuuH5gOoYG5aSfcIZDRvOuMehk0ErGXOPu9SGWdiFCvkIWnwOoXUGB59WULNFjIkSsS/I
cBkOfnPL6CLDjE1DOBcrSnKoBHHq54pAhLoYgTDpjCPRZjflHLZJpiwN9QZd5SHiX9bago6yh30e
zBjavbLoDDwkMp7agrQa4vhR1Yw/PI2za8HcgoGZZdWaQalhEvseONN+XC3gm05GhO2iSEVPAxPR
YY7aGd6P9VivWVUDlEmHTde71S1F0CGhm0AlCyBVnVcAhS6gOQNxOrtCuReZx6q/wz0NXTG8AxaQ
9S4mU0HD1iW71NPRpTOmTw8yhvkXmiPxCBAKw+hz4BM3W5w5kuVrkNRekUR+CVVX2ugO6uBh8OAL
voAcVuvFhx6fBWuvF6TUW7XUJvi8QgwizZkSyYzH0Yznfaj76DQeNDQ2vGkuD30EoZKjJnedfrKB
YkG+pnS8FWGq62yxSWsQ5uE6D7QN1yqPsPpP1xkH+EllyXhjAUiBTsdTCrlSVYe3K+JglpV2hLB5
ULF42AjdJ01eUw2r+AoeJ3ClAQY0HAbC8Cig8+euW15CXljwNpSZNw4gfy+hYW7nfCoBXsCEDaU6
1qHXRNqFwwcR/jmnzaA03O5CiA5CAaeuRMFXUNl3VRcjsUiM8CTMeDrPbEaoaCOtA+7ytQag9DTz
pX4SlKHBbIKvlcBqXOPu0HKrT2xAxiivWd/GBba+dT+gln/KUjnN2Wo9QPUriJoVYodDK23lb1lY
1Ye1c8hZ+mWNbkO2ui+AwtqDRqPxBqy/+ckBgLyVeIpQTKO2anNkc7Ip+IwgNlOrHuHxElEKbDKY
7GXM6oXlSHmN2cxmqYLMH4FOFQMaUi4Gf6WPMZ7xrSKEg67epinYItavGQQjlonsVm4FySJIQkZ5
KTnehgokg3WmbCzQlcDM14vXa7RDhoCIIJ64yBGlbWOK0oPEea7YIuvtMCfsZIjX7llhg4Hmc2Nm
mBsOkf2yMuL8jQkDe+OL2j1F44zEaQ7j/iRyPuE7iBta9JHjPHzCW6yTolw4eLspkpZ2w5apoUW3
xOVVo0RY7au1hbECUiYCUsSioFzGYzlYgBcN+86CUZ0REJz9T+PasmcH3amL2ePtk1ib1m5IF6Ka
6lmlCNaWlZDemyEWhkb2sP4i1tGeJe3qnkeNTQ8Ati7vWrguVBmmh2QFh908Xqs/B9fowms/L+2C
r2ERhSDijqlcikW2yQX3YDlUKD6DiKaGhJgtJDH5o+G0vQ1FDaWMIVkhAWVJoGBDwELAYtFUYv6t
TMt9HyIP3AKXSj+XzHjg0CXSwwObHAxH1EK9rjCl130pcTxCC6Om5VO8RnGVxWjYiLMmVd6SUzWx
0yEIGzY+GmcQSpOuq3RWYrriO3Ov2Slyw+bK610rM9G5zu6hOeqN6IfiK212YYMse/1UBusRMR2H
I5TuRWQ6dKMfAcoGbkUKMMCjIMP2kCQZ1SmELtWyEiCHtr0KlnY2eYhtYCqYCeTFmkCpJI8bws9c
JXmyadHn+K3mnmZ7sijzJGOk91s0WC5fbEfKGMkSJDxhBm3lfjB9b7IwritTNLwKmN2ZPmzP02Ua
kwKJqAQCYpcFHk81b2HD0TVxi9wKsUBRCqgDFnMpAbuPgnlf537wn2zZsR+RjvBUh4WLC7Qrkjs3
VQEmOTouniu+hCtUsVU3HqBfmkbA0Dq6gG3baywhNkJZTjdifDYBSoYFJ3JstkxTYF90AewJVcfA
dRtFu34E711CC2Zay7XPZtSjQcFQ6KLLpjIuFyRMKXZ/uazmBogyeQQgTO/TdRgukP4ltyBVeI+m
LMErTQErIuoJV7ZgnQJ3QXuEP4N3a70pKloONQ8IcR4Zfci+qtsqIYTmcQoTMOjETRAvQLJVehlg
wqjbSErD7yLWAZD8YJkRwi1ofu+IN1yU2H4BKqsBMRYVFfU+RbqJvnJvkNcD5jsY9ktUX9k6wL7f
Kq+8cEMKdeF0GFeREekIbGmRJN63fIqQK5EV0tuA51aUvXWrD5HD6oIsraAwYq5MfTlX/YhDZ0mb
KJe1GC79FbEk4FNfPerQtPBKRZj03E2juasnXv5gtaf6LK44u2PTiJfvG+LFR4wdmnHQ0Y1/KFjD
IIp07UKzMB1MACEOF0PpSMUPAzDYez1g0WWmH4AloVkBNezIQxEJovUrIB+gBR6UOmAICG8MVBzu
tCnjOxQf12iL+laakBXiPmDDf6rnuZ0hGSo5MPkI+Maz9pcjcE374NxhlX1rUMR5jJIZBB2B83bK
kngVvIDrSQeFd1Un02nLEmVxps/CXvYsrQC6rwMqQbKuUCRZUT6gczcCmZsENF5dd1SjScqxRpNz
zaY178s6MQCPWd3mZdQp1Jlaufoghbs12SWDIiAhreCR3i48LGnuiCTTZydMenSCnc11RMIyOJ9J
77q9JeuAGWlo4CyyjWYtqcuniA7+lLexjfzvpuz4VGVewJfI5FCXBzKSxd1iohHavlWwoAMTpUva
4jJQlrqtJULKQxe1eoH6U884iH2Gz9G8Hc2EdCGDMcoqv0voIVN49ClQNBq4wUenqvXjAFLHOkgA
MSPEKfUliZe5XXKCMCLIQxVFAlk+QJJqzjWiVhLmsZIBuVzWca1P2ZgSNGQ4r1/Fj8BGimy1oVVy
WVugdz9QT8b9QERdSij0LtgZT+B15qUm84WrvTFfZ5NCpSZljdy2JaS/iqZzuItIsgWpDAp8S7Lr
k7GTX3p4akWqqDpWjV/XpYOOJsB3HWxVX3vlzVhBFdWHOsMq4y1CkQAYWNpXMDAAPYYFV1JAfifJ
/CSy8We5IvngsJ1yiL1RKkpwihKDqy1cvR4FhbFDNv0XkNDHFEUvEXvYHzmBQCOQP9qfEdEIc2o6
O81nfdIlA3SLCINYUyYcEt+TktrOuxg7CjxLo9FtvmrbqQyug75lMXpouAryJVymryk54vl+XQKr
rxeN8IbNoJT4cCAKb2fhluceJUOde7WF+0ciO/BsDYiLd73fokkQVeHpUwfdMZb1dTkjPAktTkOD
ct4NQWztMlN5a7yRYFr6CPCGgJ9WcdJ72CiX1YPcXz3vtA/zvbxlc3An1gCt77Yfqb/vBFXrhjVr
BHp0JNLg4M+d8PIOoCBqSCEePuZXGWOPGpIeSStdVpmBE9SMFxDNCMVmQBkEVgQWIXkhNYRxD1Wo
udxUKUp7jY+MHkrOBl42jentZy/Sct0vfaSDDS09hPaLr4ZLB9/QOWg+VSARQU3NgxoiBBAmiTRh
pgiDu1LosAByrT7PqAA/BlUa/liR9/I74nXyTrWWX/HGlHXGmwkochz21gFIdPOPwJuC6rJsKDbs
KBAJ0DSTjgtuvUHNN/ZxegNu7Z8spoTIfOLkntl1Rc3KomMga71FIfNmkXUnk0jGL3DPGb6i8R4h
7rJ2BqD5JGPItct+vmJN08P206Hpcif6UDE4TbV4YDOqGxd+laD04qWc33g21vcrwiWgWzghSIG6
ZaggM0+gC6IEX7+vSQXzapTUwbVu+hI4AhgJkp4EUcUeuzLhV2UsXQk58hUVp9jWUNhQMOTGoVRp
wKR16Lth+zPJ/f+g2W9HOu//GTXLoOQ8P5hXuNnxX/wJnKW/h2g6YsDAADOgMw9Mlb/zW/wUzBfs
3CkagtDuC3zgL+DMT34Htw4mjQkMrtD/xsBE+wdwFsS/Q/HRQ+cfqJLwjIRv579AcEET1msWFMxJ
jhoRPrqKwhg8l+CnkNFLxIUNx94i3WaRXUHwtKHt6+9E1AkcE2HR6OU0rjnoKiUaoC7I4jVxmqVR
z8bLGai6LKKOLH7R+LxSBcdD8M6w0lG0TfnMy+0EWARVVw1hkVNEBXV68IYevi7MQQrjS+LAjz8J
V8tv5ei7fh+jUFGeoZlSPXjzCu6CmQT6nQCls4cw1CgIinS8LB2jD0mFDQZii/WdTBoEtnMssq4W
9T2dDNKQqNTf4ZmDsN8hucDxX50jM5Z3pcP2kfiDh3JxGt4SE6lvsldmQ0H0uLRKmhxNCMOGeg7B
F12g5RDaSlwiVSol8qgUQc0SE5LjrdWo9QBagEEOoTeBa7sLq5HvF6pr+NXoOPukUxnt1nh154lp
JuSrFVrEqrHHMSKm8BzBZT/lqILGP7yuv0fPu58DaYMo+Wz9SzDh4FiQzKgyNnQ1m6WskCfQsXM7
ZDh6yoeu9A9eNAJjb+OGXfRJKb/7xgOUk6ibqDXixAjHb1Leok5EOsb3YQzm3oLj4n+zdya7kSPZ
mn6VRO+ZoNE4bp0+ax5D0oYIhUKcB+NgRvLp+/PK6ltVFyiga9GLBu6qkKiMkNJJNzvnH19ybfPn
+noodl6YfPdh9173ZUmP12qgEIrpPAjfjc0y643MIu9kMS0eAIfKF1+avWVaCl9cVkm5pmxUyH22
dDh7+xYK4wopEfSsrK3tKofhpRyVuMsScZO35UsuqUwf6Z6Nts6cp9zkPUa8dGRgbxNdfxFekm8t
MNwjuXlzvrHg8m98Y80MXX7fYooKqJ/ld+NSFH53Nwx6Pg8BT2uuLrBO20XZaUp6a8MEYz1Fvs7i
aLhwrW5B1U/jt4coy1YOVGgz+C7vnFTOCD2tl/2FyOLIjvh5w62fsv9OEupzLtF1BZ04DXIJkOTI
m6Zfra1fRst1pPxbTzXyykZbQB3TYqFO6J3DWF3Mxo7pnpsiqG+Tdiy+VlL/xs0yTPWpGnOq1eWC
bMDN1Cvt1/bj2qCBVlGY/RqoodgOdIkfmqb1oP7s4lb5ghfQcoCG5vw+l+FwGpjbMCWu6kxYdr7v
6/p6LeuOAQELG5gKUT2puQSBOiUMdOl0PISaSy50IFoKb5l2fr9QWc/i83xpsH5UlnEOBU5UiOHl
xckj2n05ONgE2mzZVmFznhD+XK2AB1vMkR9GusVprGX6mBQ0PW9SF06r7fxya6puvgubOdtJgIWt
bWkvriJS+la7vhstr9mz+subRFjR3ZA2622DwC5mRR2u1txmzYE7dr/a1JUxCIk5DRC3VwqSay+C
4U30It21qgwpIVqaC6mHWU76rym9XfNVmkYVvvKoGMP9zKM/p7YFmhUpyjOW1H1mvO45oDIgBKaE
+W1c24SonGVX479liciT6iOcnYomL/7Y2Dc97w6O0XZFkLeZRQk6c1GdoEhjmzLbpnfSOEkb4B2r
74tT0lN36xMT8sP4MNPKCPeqnK0yFqjtzi38th30X44uUbZ2wb1aGKRqy8vJpV+8dIPHYXid62Jd
DkGm7GSf0lZZ2hse7dEyTUrr11haZvocRJnpA3l36czMls5XgWkSsU2j5jaaDECvSj1xHPXc/izd
JcVXDACpCte/SbRGJ15UtoQAzJV4RMGC3IdFimlhh1hCXKOE4vRx5OAS91DzIB/mIUWFhaudXBcj
4Jk1tGM73cwXrLa1uyPT+4lN4Y6gzWqT8PodWWBQ2jGelfnyyrZ6VminfH7GtZ3rXZQEn+5lKHSz
fRe4+2K0HQLJlqNdZbepUydIEKunUY4zNMYat5Xa2qra8P8eBmHva5Pwz4TPIjYJg+WXmz/ZaDSs
0HtXq0DOYO9Frw+tdm5Cp983BZ44yu1kncOChlddMSD0qa50La+SuT20UEbJ2h/Q652WomNGa27D
3tkEfRF3OtrhH96j/rhjbN81ZoqjKOP40A6+NPbjEbAK4LmDmBnO8C+KSZzpsbSSR1nMHA7OseQi
Yl6+NgiHaKK8H1GpzACszxxw9MJbQicbbjEUFMbJERU15QwsMvnLg6yN3CRTRzZCnT0olGZwRs2d
kmjA0uKpJDG1r/pDbxXUz9S2c/TsysVQ5WVfloNW5ZyXRjyInss2s4gmbsLEf0HnRcNCKcqXIAgy
sHnDIUgrCTwDZhcCWdd135u83ntRZe3GsgNUSwNv543Rt4Mo8YDQy45X6ugaN/3V+RwpfoswRWcs
wJrt8BTN5jPB23GTZPaA8qeXp1JlyZ0/UwGoAsLMGtme5zBq4jlDZAk1xPZfuGeOxWzjG0W3RTfQ
68lWKNrsmHbRXRv0CyHbqI9KK2zhUqgaw5ZDmmJ4+SaP+itZ2xuBMhPvw/S5NnLbk1lSk9l+TEzU
82VqnzybFJ1LnwzDC7IoP90gUSA1igYkhHwy5gzdM1zvKYC5FbO93lRBsMRFZR4092LkNTKeGw4T
mud/FJqwq1kH52lB2ZkMD3Yqr5VxOCR1dQwnSkfC3q5/mLpFzblocxxxLNyoZgl+GherFGqU5pCM
xEZvomjO9/ICL5hxEu8ZNH7nc4gPMk+nXYDAcVMjEmIl7Jxrv67rnYf38g2lqfVugvWGm6Six5GV
apMgb/qNvOLsN7ZzGtXU7DgDTdx4AlGi734k2gl3qT2JnWds9IYTxQ4Hk4XvYk692AqSJ1OhbCoK
Tj9YV7xGi4a2aXuCEQycxz3SrvbCEOwpOc4J2Vt/0INqYhiuuxJ5VKc9uNN14AyUqLF6ea3NWpyr
oT9pY71jTd2HtpoAIId9NquK5in54K21c1sX8rrGjbCpHWEdrGLlpHCsb8rZ3Zt0NY+rXT7iteqY
UgTvb3c1Vv7emlq8mlH5XZAwHlur5W8TObLy0Y5S6Kg9lloH24wxdRPpBallP6LOVfbyMuS0yJYV
g1i3UPs0CvkeivrbQ2i6V3URHpeuu/KDLopNrX74SFTiVLeg90WA4iep+z1iEJlvtcu2uQ+zvrvp
krk6r/SjboPVPDsOIxQaqp9JKOYNtB2JmyxsKMAVEdriMRvCu6LwJJusEst1nwXD/RAE/b4cM7Fj
IoYyTCySr8Oy/UodILaYLJXlRdhjZGIfWexPb2j6jQ4rMNU8rUmlaqzlIg8dH1o+sU2Uu8pG32y/
OrCpGy9EslWsznpaLM0/T0at1lGUUY2QJnVLjLyousepDbodJjZjbyqlEQZVQFCxqussJY5C+VBI
TSsfQIqrD9dK+YE0fN0lRdnfjB7YlDJzcpv683o/dtUqj3WjVhN3ld/cDGChH/ZssgseKE5lYE/c
RrM+gS/wojmJRy+PFV5bkOfQJNCJN4FVygOib7Vn8A7Oc1C8FeTg5xtHrIIeAVeQtJ+6b2RoMPBU
lb/JR0/t57weKOfN71eSBTcgo5+zmcSxRD/c3KOutbst+sFQv4o5tIpDNyYkqFmWb85r3w/zwdZF
e9sv03I1CWEB74t5sXUaD20TDIdiblfxNXvrcLQiwKQbMQpw0roNHxM3r80xyqulhgOd+xdQAb4w
yInFTx2p7LUicVvHyPa86y7ILAPIr0fAmCBN+y9JKzS5AyWREtsFDWa1gxMt5Nme6ty/adu2aa44
q3vrwDGeW1srh4aALYGI2yyhO16EUiN48sZe7GQ89L5b2HsHjN0DjPBV9KOZgdofKyT5Js7mfrYe
56GAonXJQCwHUiUcGgnb3vfJrk0HdK3rlHfOW4k8zz12fkj8Qe8lgbedsmb4mOeOVKigrvN+W2p0
X6eAa8e515Q9cLiiNG8mlin2s41a/WLarf6lNmPOUvCkpPS8T9dO6mflWL0+oSjX+knpGsSURZNr
OlB+aa6bBXHUJiIoWGmu2V7/bKa2Qf6TTG7+kNVR3Z1lhnbvtFIp0R91XonNuuh8Ppe67KYrkzBu
SwJl2l4iiIZZVijo0zHd9o3FIlO0ZPg1mPXlKMrPCvR2Cx6mHwi7907h0vj3WR2CmU0rFTSlb8VF
gKI10WgYN1aL+jycrex+dnT1nKfhtgqymNfyFHrWui0zAr8La7C3ZWC9NJV1d1H6OaXwT4kcgqOC
mpNE6d9xbXTImthm66x/K6qw2/mTUjt03xxT0bQPyKB9nPJ8bGOXto7SaFwkbfgzGYbw6Pr6tZml
imsr6LeT24p7J1HZU2L7TxVNgpu+q1/WKWt3dUIIVKLOUZ0iVpzMPTqXLfoLgVnBuhIl6szCks+D
I+LCxWkghurV+F23X/K53K2RElQSug9LK997FN9sCUmMQ9jeWF17cMrx99j6u7ldXo2Jbs1S/Eim
BeeYmma6t7zilUf9PqrsPmuhTyxL/azwV43lyWvGX4XdHmt/uV7X2jvqYnj3Cx7AHMX1uG7dLECR
Z7DfdepUqO7CZFuvTmM/qsHeZ1rcTRHGjbEmXiYyv5Gl+5sujdpbxxqeQDRBs+36PnXNY7mqG6Ec
grYQDMdQnzdzMlwlgXM/ztTrtvb4HTkAI6o8l8m8XEuJdLDVDPPtjOrGYTBW+mFtq7clCj/Yzs1R
lsnJV3KJA58Nia+hb3eHyyXYUBGovmkO3/h+cl+FXGVS7tBv7Dl8dWxs/6Ma16tsqmY8NLgt1sHd
Uwd6WFk30ir8HBc+D285hY58XyLwfW3y9yUb5jgx+WlZk3fcib9cVCRXwm4+wD9OAK9oJ2sMyku6
7qClXufUsXcTFeKTHfy0kqzaAj9ndODmZq9tc+H6W/gJwwc23gZ0jQMtOuvP0eV1zJuC31vD/jWT
e5pmqDyFEWjyV0k6Hb+yc2F3huZd2LLdLCyumzCsvvrc2rdjZmNVscLYEZfyVvs6DCzgSVGgwcSZ
tKmFhiWSj9SNvzSl9zAU+qA8r3/IYZ7RifMph/4piPKTw3QbErdJBU9cdm6AyKV66qzhOKKS7oLm
AH35ZDO623N6W5Tz66xM8lJN9a7Kky25GLcyKl+krbe4Fc6Ztk+Iyg/52h8DzEl9rzABQCnOQbWD
J28OtmOu9Jgc+2Q5h0SiZEP5gqA79sNqJ9yUcLrmyaGdD8imOoue7G7tEqZsi/PYiYMNKisH6yXB
WRcjR/s9u4O7Q34iD7Y7npOl2aVO9CiXZDhmC19w7nm1CQB6lSiJoQChqJb+Plyt8E776g4c5QRk
80bg8FfCYLhyRW9DpOm3uXQn6ilxpXGLv/fZIq+izmmO2Hi3fcaJUehGbItsMVvEItE9pFS30UUD
jmwP/o49ClWokDHhSRd754x/IBnrB/BmB7igu8p7rt9+RDEENXgHl/2EW2QXFtam8IebME+evdKj
aT6KHqc0A7ewSuSvWLRmocA5okOtZRyA8pzXzj2LIIXLK3duOVpHAB4K1Stn57je07jy3hKyw92W
bpWlrlYVunt0EfUB2OMhkdMZcIstHITyiO2MzdAC1tZHr6mbg7KDvWPqZDO23ufqZm+DFZ2DstuB
N/FFyeENKRa7lQXpjXZ0UinHVTmMqByCc3AhO+qIoaY7kWWwS8Pq6M62dWP1t32rrmujSKhf2Oku
lKYrwm0ZRXHjJl8NbaZ2F27QEIVME/SAJjA7fdptI5X+GFrJGzscBq7slp2RhMB7zusN5BG9UcU2
GJnj60BaN+juH5Mk2leNv1vGR/Tap16FL7azbvVaP1KgvnOj/jQ5bGsNM7pgJHXKPfLFaWOv9HoF
rYxgvT2X3Xw1e1bwlhlC/QyzdZcu6XNvWMXzqvAp3bDgxSzozMFWR906v+nHOK5i/UYPEKNAytHx
+xXf6eTyAy6Sslk/54G+SQW/+oA7QVb+Y4ZyeRMW4Q7XIZigPSp8CepLqwZW33wgBLqpTLIfxbz1
q/VH31XvIoLGTeDZ+84HmKGAbLLMfZjKXeONV0ujbgwzRzDV+G7c13lFl12KnAC48k6T3O9Ow1Wj
3Nu8sIIbr+bs8BJAjL7E9BYk6c5fvPeld+9Kr79tFgdvOoGAnPjEqvWjODFIvOLnIcOKUXxq38HT
TrNfH5KJtiF6ojCGJOYanxc0lw/Ui5kOPnhyXtKk3Y51Cq3OX7Pxy/mmWKdgg0jgKbRr1OFutEWu
vCfmY9mI3Ka5RXrn0WvEXjipRAlV/6wENnhPE6c6T1N4ElkBtCrcd3dmoFRdavaVC8SN36Nn2er6
c1e7fCzkR8bAe58Tj4BQCRMcjD8cmQffy8GyY5H1O3QUCd63Bq36ED3URfXSJFNk3iLWKEbZ3F0Q
PCAKQ5CDtqrOWzo3Z3hLHuYxrAmEtJ/qIasrSFAEZstkkb3XwwlOFz58j3LG6bZOB4m8N5ZIHocs
XOQ+h7Ntr9wCvvRQwVe+rDUCR54H1teda3zxjDA9q+PcrawMBtILvlcRaK5OTliiA3kzvrCfG70v
y9H7xqIbPLarNo+KIH/8IBHSps3M9EQ+fIgMYpNW7gTCSQTQsPPTvns3MhVl3OGdbNmkwoabrjbl
be53cAuRdl6YnCOXaOZwyGJnyZa3OegWFscUw/s+qKeMrR5vW8bvGOYvznwhM4cE6QvWBhP4cTo3
a3IsleIxRnPR8EZ0rterQ5OtwXAqotYXVPXYct5N5TAB6DehdZiXtv4gPnZ8MLCFd2Iu0yxuBDPv
XzrW/yHd/pe4hKT+e9btMC3/nXO7/IG/SDe2sD9dROVUcGHZlmS5w5/93VXuiz/pt6ZYV0jQpBCS
/79ot/BPz/WoQ/Ak0fNE715E7n9n3cSf/AHiKOljIWGLfyn8T0g3MuXR+/5Dru75TEAO3b54TBEF
u1QG/asemJQ/dlioLTYvXfMCRTJo4qFsuff62U8ixBvF+qERjL6sXSawY6JZyWNvVfi5zDzqJ5PP
MyZMUcoPvoz5ve30CVbUrLGel3KVX2btIoewyuYMgNw9miqlRHi0Zsx0LcrdK9nBE21IREwf24T4
QZKo1vJhQqd4LVzgNGLneu91LnPWgG5tWoN3ujPAke4C2lmVYuAXBg5/MikD9sZJivRtAAy6zbM8
l9vBJGLc2yOqvDhISgB7aHuD/UvWaufMDJ+9O6UPqgOI3mSTLH+nQwbo37cpEAbTRz/tCjN64OnD
8LO3s7mKl75OcdX6Q+gekGoEVwqYIN3id2aB6yqqjza9yw/bCcSKYsuGkL6PQzrd6DGtSvDoaHHJ
Za+XhwxjtXvwMzOgCw2tiVNDW3coZNxqPwQjShiMAc3FmDqRf1FPEV76RlZ4XHkutXfqVobQlJmh
uzVp5iKS9ObgXXgjQhg3SDEpQktCQgHWo46eAl3QaXNB7kGjNPDRoPohO4woxdmkg9I7SeM9lS2x
tJSKp9PBDJI2s64axaMF2AL8E4TBjcvvh9BuDJDGpTJYX9Ke+nSimTM0NX6dMIkFSGPwZiY0lVku
NVNobseOfQfL+Kffz5ciciQgn2L2WMLwdnb66CB5fvJG/GSb0Kr0sykrYC3hDsu+SyeFnCgjPM6Z
vDMIw7ozJkdS105Rd6MxsXrbajS8x7MViO/QksjOkiWYm82kxDDwaVeoLmyDH2KzVo6rsPr1/gLy
pWWHwNSy74rJXb7k0La/9erb3+Ap9h2k1EoNUeNczmEbTjDuTJWpXVlW2CoccgF4ZGrJkdcZNKPg
QwtqsXDQH5iGuw+o1iyFx/QwR3FLrhAEoG+bFSvWaqPM2rEe9FZsmFsQswHzfBSGZmIAZ4onWkfn
e1IQRkZwLDFnbxzRkQZLEqybNc0cd1erum/QgyJ5/VyspLpN1qgC0QC2O00oL/kgdVW7uwWrg3cI
QAPWje1PDHHO4F0JFDD4G7uue3btmkzRJs/GC0PnK1DwXDd2vKRlvR7avtAPfbTUBViKHS24piop
4tBaw8+uWYUf94QmOqCZovVvyYNgCMyL1dwJgTkOM9ZUfY0iHPqrPgqy685H9bWB1Z7tA6wpQAg1
prYbdyvPgmmj7b7tusl+l06VvOVDu/60cIfRLm/5/ntTTTbPzna794oICItARnyyW9sstkVmhXcx
6q5RXsdLks3PoUNleWxKR9/qLoM+TbGzkF9RyJ8GHgqeuMiKcVObprxr1tX6GUyeJ7ezCKOvYEi5
7uHjhud8rYPxJDn+sl02YNGGcxAPvGMSosHpOsxzY1sWu4RlESXiEllYWKWfv4YID5t4rHlxN71C
RLefggzfaNM6gECj20XiPNmdmW9Z1TBaXuTV5OrPehrPfhvxcbiKPTCG6cygeByrqoHp1t5/bil1
YtgcO2ZDj6aXgkOOaudyht+yzJWx7ba89bohD3Z9NthgwmMZLDeFyVL3juHP/sSnCESSVEgJDzTk
+kj8c5ueYc8f5/mOGIa2OCrZ2eV16/WwJIvfefdTZS0guetgr7GLGDdBxE0K9aMr8H6f2fVa+2wp
FD/nHnrWv3CZvpgc8ESk3eRJ1E0OGd6LfNgNy2S/AEr7/XbBQ06GqRug8cj41CE+M9lMt06YLv1r
4Nlj9btE1Ike3PVDsyfXQXeIFcJwOZTphG1aLJX7IwQTux94FxGVO/z5bY2H/ZNACOuz5ntfENvA
s0JzlBt7K8J6fDZ8NusW6W4T7Qs1BPOeCGB/3g5Llt16dmnOAzzbG1qlZIr9NSpu1ksS9iEJNRHC
xRJaKjam7X6B3K2/vKHs76CCi49OzcEVNkPxI+EL/UtgEVljM0azBOBYgMOocQq+AmOmF+mlLd6o
XBPKLhmVCaHQCRrLzi7CHgAgAc10Sjf8IcHH2yu/twIS9NZ6nHdq7IedEypsUI7iyJnMmkHO+Rge
+QBcuW6LZW1FrCN7Xrkv/eI6D/LpycH1uBzN0HmvLckOJi7mCYodS2xOnHWVwvuq1GUhYDMHbBml
4+zLuq/XbWuHfICqX1N1Fli1iKUlBzbbC+1g2igzHMkkEqvp1fbRn0HduC76STHlRFasoejA92Xx
kgcGsHIJIqUYbiP7QvYV/NQiSspr/HL893Ae+zvLS1des7x1PpzJhcJsOVCouKjKSu8LlNoffurV
30EaJdhRKr/r4V5k8d607fzqOYU3bTrQxs8x7MZniWqeG9SdcYpXzhBxi8/j8Ctoreikx2j4CilM
vY8UteWxcbXTbHuP1stdh9DzYWnyop0P3LZRY181dZe8TkUCBTGk8Fm4oazou6SU61vbafQt3M7m
dKpZDeUKN4HkdbjzGqs+dsnS3gz1PL41oaqyrRRj+5wPwHqgwwXea8SOzim/cPHH0NLU7jVJ2F9X
o0xxDeWNHHeIcpxpK9ZqPBJ+LqedWJ1axqxBJHiOmbS//Eu18XbuMrc9Ll6Q9KC5aXWyZ00ziywc
5zm8BCQ0ZIBEe6xJdAfSG5XAyqQdM9dchM/jkDR+nEcl5iy8Puw0RDjYb3bj67cIVZCkAbFnMYdw
QZZAWPR6i6JLTNthmoYThqUQ5KZD6DS5aaVvUUvhEvGKOn3hRrFLtpVSvAaBckwsZxJPsoFSF4wY
9uhulyx0cNYHE3udMwNP73Cb+y+jbOzhsDI5vfVBVs1bINDyeS3s7r7wsQ0iPLRs2IK0rK451LOf
+M31Vz2V6RfT7PJZTUX7Ea4lYRPBeHl0Ml8v+FLAo475zgdIX7uO4G9A0fE+D5LsZZirkOSPiXFs
YwLywwknK8tnU0xJSUiI8N+XqSCsJM1hdxDWRtG5C0ZBMrFJWPCHPAERtotUvKpat/dpxDJ2bLtq
/hKOyIYtIuDuSiQT/rHebZBc9ylw+CZLFG75qdA4LkQhzmZdEbTJofDPa5PWazzlUurNkA1AV7zD
JZemo9GwT2mX4DGFGwWTZDxYieNL9yleI+Jg2lm8MSNg7ZlahsRtqKLhRzYiX0VSPmmUs2lfst6O
UU2UZJ5bxTFKcKmiKUgA7lAZRY9Lsy7gTWFgnl1aBX+A8SAzsBDM9+hmnewHXJ/5HRLJTEBEyehE
eIs3RXHZWvnVxer1MKmB/GZ06AEbeQENxh2f3uZ92KNptbulINt/np0NXBR/OqS8/XYNRC53F/F0
IyfrTTZWII/wAegq2sk0ZwtYCXbDWzwofd99KXSB18/gESEl0yPPVktMO0DFSQQxuQhQRCOxWMXR
lNnpXxGS/y/WYP0bxXb/+w/82sMfqJO/MJG3zf8H1m2HHfLf78Ob3wRn/HPC2uVf/2sbln+Groez
kIjIkH7o0MVS+9cybKMyJfUW+ScpeOy+IWvt/4lYE86fEqUDwlVfEDnvB/+QoPp/OuzUMgq59W0R
eMF/tAxTOPAvyzBxs9xHl3ZACmsvTQT/3fLr0JitoV5h8zNvzg8aC6iLPUAq0ezXxfH3wwxBTdrG
Cni3EcYNw51OTPvbUMmA3t8M8y+3FqjPWOiQ58kOK2/szayd4Eag/nhVi6bamkaBvqpVOd6uD8NS
YHsQs7V1mlA8j7Pn3xIWAVBFuiNVD5eoCqR2cw/zYaYJxUaJ2pxQWwaPILYNf+VxzbhZYjJwLiY2
rzLtVeu1OVP2xJlyCobcye4LZXFkd2NR1rBWnMNxYGUhsCstHj+cLC2nmAvPD8+DMVDxHdAYmC2u
CZycnaZEpMMxPIMr4TGd3eUKMlaT4uD4BXIy9LffKsiLxwkxn7/jr6C/blJsa3HKlZLtlXTVM6cc
K7py++QlIZX0UmcwozdSlef2EDb98IR/v7PYO8aFsKZusBgfutb8zFWP/gmRaS/p/bLJt8I3W4Eg
u4P4hidgSdfhRKyLx1mpDplVu+1uLqwUk9c0zeFd3ejCjQncCcHcEq+Y9kMXqM+odEiko+PDWQBu
F1I9rG7qXkcl6/YwTxxJceXq1N15q25v8cmwgaY4ELyt5WprxVGD5S0OqiVZdg4AgXNwwov+UVqu
IJ5+ToIPTi5zkxfO9FtzdVdXXl+o8Q6lR4EQyemricdAPeSJTL1gPE66RsciVwN/g/0P9T52ggXx
y5QFyxbHp/QPDdEX30tCP9Fh5hN9Q6QwevBTWf3Reh5ubDaxomFtt1Uwv5h5KKvNgJ4qP4wOkAJz
fkBUXZkPSRHXGgh0M7q6vgc5SHAWtVHxzss+YF4qMaTipNPG2wTDKD/apQt+Fg4w14GmU3VPsa/G
ZDb6NN8VUYi8A2UYwLRCHlJv61z716Em8GxrDxq3VkVQVQ/64a7oi1TZkqpp/U3CNwUyufMmb0Rt
mlZPdprYrFgtrfXOqLMXrzDT06RlG+0xZqeYGOoSUL6a5/Cr0AOVLAa1V+z0iI43Sbdkn7aYrFuM
Sww1EbJKxh6tSYFjQW3e9OrIN6xLCD4qZYX2jdXN8jiKPPlG7J1dEQiSfjVqcR5HQhh/jloCHKBz
Sz5Hq5HfOSaOd2fS9IjmvfuSJH7zbktSXI6y0Knga4P1et96yil2PZfZ2fYHC8UjgjLM2a6dLuF2
1EHFi8kX0qANbPN3bGyLtUcRw42Y9w6S1hC7ZLtptcY3Y5mayS2wCx/L10CwFPgIOWBQRWrSFPDl
HW7FCJ1gkFa4wCVlVtvCE9V93jdSbw3q52yLvSr7bMlEe5NhPr7AiaRPGWbWequyHjtgEi7Tb/9v
z3oUarhNa+Pc83gb3h0xnuoMjKEvPOLDnNnt2R4V/1F9zmDHuyE1uRLGsjCVD4H3G0fliAe7b/mG
Zx26102pc/ExSgKyR7ijEs+gC6+RhWkS8AunQbQvhVfmsYFAes7tEcGlbw0yuW5mglHZR1YdbQX5
SNReZyGLIMjLuNyF4yzrdY+Qvq92E6pq0BZNbkR+33iuRLDVlneD7efTJqhQ4+yJQu4/bQYYsspY
jl0s3miE9mua1jcR0nn/GmEp2J/b9ejN/UYUj7mKWsIBFiKxiAnKrOkk1crxWLedYCxZlKOKeKra
ct6xEGu1RXAU7nvMPOUuSYX/Uouujfi1CuGrlxAngb31gxBILr+odNjbouzQ5WGYHepk6cWPznLE
8gsa33mXqre7nVNxvB0j123vo5b0qU0Z4p2P29FCiVri0b/LOmyGFCBpq+NWwDWH6MpRcuMRZPcz
TW2n2a2eIrYhMYmTwurggodTLruXHLPIR5oUyatTIQbgVefLkjiIzhh4s1vu3Bz9DppCce1k2rv9
H6fOuFxiaENyN/79jLT//fW7/zn+/vrjaeR/hj/a7z/+FvPT/B7+NZ728vf8NTzRBkVODTYbSR6J
DQxPUPPf/TuE0FLShyDau5S5Elryj9nJ/pPuPEJtiTC5hNNeynX+i0iwKUGDZMB6gDkBq9d/QiT8
q3WH4cuPCLi1MQ+Rwh36ziVF+p+sOzmCpTrqmvLGHkhuDcddWlobDg8AX2eTRs//9Gn9X0Sz/O2n
BW7gi/9N3XksubEka/pVxmafbanFYjbQKAFUFYtkkZs0ytRa59PPl3XsNoEALtJ422YxbUcsupuO
iPRQ7r9wUGnRZG6Ep9HAxyvSELbRYya1u7LRoMj8nSsLl0lVQcDA4rZpoAAz0ahOI/RtUeRNmuiP
mgsQHAHMBDOT2J0Rf7mYNUtFgsXgvFSgyGLPfh4lAXrSGnZcP+ZGnC+ixqDSWyZU3ZvcX0MqnWpc
iv7PojvTfT7VtVGmls6fls90UVZN/oHuzBQZg5bzqHWAPnpmOxVs0UZ6UNz0d25BO44yx96XaTes
yglNgppvSGFu6qrn7LjQn8zmn8fSf/tLppfA5S8h/VBKMm0qx8IsU6TrJKfWAGmmuAFn1KoWrlYq
b1JkeUCka2/tUKrf6IHmrkaHaqyXoL7W2S1oa7lV9n0fwemMtejeAgC4aNnNACcW+c7r27cs1TN0
dzsw5kVjA/03QGgGpt7em+j9vbgSRQI479iOFa5tPshuZj7fTtP3LLmYaR09KhNNfJW3xflMg4Ia
JAgl1WPhA/fWjO4z2nhsyyYPatSWvU3Y59pzkw32InEtKo5kxFJuCxfoqmasFJgva0sdXt3Gzt7K
AqC+m0T1yuxRcC2ytt7f/r3Tsjn/uTo7hWKQ9sgXy1ND8jTpk3QYGkQCEIG0DHPLUWxx6XfAp1Da
WBul9pd2OuQgrcyJdWerPP0MS5geWG/0cSI9eJQDyHFQVL2+Xt0ekvCkm5L9PIawxLTa7Ibc0ILH
ap0cYMsaGxR7V95aWpIXC2UJj+GhvEO/dzGX3ZezaWGbyr6KThl/WYJ+VC5LE2vLCB6DemON/kOA
mJZhD/cDT53bg9TYxYUPRygN8RKMK9ivTGGQau1HPF7U4LHemNvgJXx1jumDeUe+K2/hA3J42/Sh
P6pba5Nvqo/eL+fReT7kh2yvHuuBB9LS+E031j0GM7M/Jcx5Qp3/LiGhogKRzSIag0etu6dBPDHe
1lJZoy82bkJUI6nXA3p4vD0b07yeBUVOyzTereM1ClyiC4U+SnRjm6B/rIv0NzI2W8OFV387xsW3
fY9hUZSQwfBfqGgpTZXLUxv20eS9rSDGaADAaXUkr37dDnS5WQuRpk9/crCGlDJdsySStqD8fmfs
wtUPY1kuq+OcEtnFxyISxQ8Zz3kUSayJBXwaycM9nSsgkUKao7iQgAYdlsrwrR0/B1W7jkMELq3j
7eFdHADvMQ2ddYIhKqWf85hAYDW3TfP+ER20iRoIW9ReW/6j7XyoYgVOzMyxPhdPvDgggM8bkHg+
EqNynD22Y7rxlN9m7e49GslqNBPwWjJyMUNBm6vR9K/zAcpqa/XQE0DjI6Cw77DApFiAPu/tabz4
dNTHoPvCaKa8hiSisJGiOtrEnVEVB3gctM6qVQG/Cy3TZeYjidbgT5T5e2jOM9eXi9l8D8vNjzuf
CmxCyM0xTjW9D4viAOHgWZZQh4KXPFrVulCzrw5AB69W/36kuizLU8lPg48+XXVPk7SwJDAh00iB
QYFDd/eGpm8qw9qMMlI1avLcGOld5exvz+/Fcp+o8RzKk1YfC2MqTp5GhUrg1F1uDodAd1eDPqzd
cmuFoNHz9MftSO8Jcbp7ARo2FCj4XD+pZ16ciXaGap2vjdqj/igd9bvuEN2ZxlJ9xWNc8ZfKNl/D
D0eqRV7SHLode8qSy9BTUGq06B0Ku3WfaYPqVIb2OPbmkmOTho2zGCA/VUAWSiL+D8Jx+MuKjLUj
O875pDqAxrUelfpHDyJDCO5SNbZxN9xT7I/U4tvtYOI6fJ/Wk2DCF6QhZVtB/h7s3pa+Ahz82z9f
53o3/YdFTv1AGIxq5bUWyKb0CMS7WSOkYy6GQbJnsn/aDs+/kK5PF3b+RsjUnBROT/NQV2icq0nm
Hagft5u0qL5m9EJ3IbKIm78eD1G4gPN4ZF+xJhnJk2Mn00GEjP4YHPA8DR5xQbZXra/NmWGL64pd
H4MdDSUIdXqAKsKseQoqLYY0pEcf6fEtOvna69jmyncKIw4A6vjr7UGJ+xXhLJ6OBmccTzpVvJHp
SOr7Y+yUxxC9SAAVRzDIsJKU1VCpH2Dw0XmfWc5XBsgz9f1z8S7nhnY+jXlBpyAs2uqoaShD10q3
p6UtY0EBZKy1ZnLwIjsYHvdMFdoFQriOLuQ4wKXU611azTXbsa7RhQh16442+f3tabxYSxw2Gj1d
UBb8xdF9Pig3ytM4QEvhSNXrPmjuE9nZ/mcRhLwYkG2M4L9UR9BmS1BYNkpYtyNcmStHU9l4yDrD
YbbOx5BnLWgor66OFpc3Sb5TK+px+ep2EGX6vGfrdZqpP1E0YRUlSjW6TkQU/WN+tOBIfI5AB4NO
eQ5+AILEs9fFxm5maNPk3AoqIDqtPqbNjFTMMUB/HM0KZe1q1GIXxtx5cWU5sXZlC4Crxj/EU7Fy
pKKyp3zL+pw3afaEnB6WPhDruhQJRqrIiBn+vD2l03cRB2dZnMCUaGkGvtuInexLvqfELuJb5dFG
R7RYWPAnEFKkd02bAv3zmV3w4gHPjjGJTDuKavBEBQx7niaAW4bIMYySD2js8idvXDgb7X68jx69
7biN9todFgZfpZ8dzZZf2efbY722zk6DC5uHXiZdOdKDPMoJ6mfZUwRu6HaEa18Q4DE9I9XhzL+o
P7lZ17YJEThPVr6RrqNEX2mICLJzjAcoQV+zNJjZhK8sCmPaomyFz4gGsahATEEP9JYmdcdeUVbx
2D6ZjvpQKRW8esj6akfpUN+U0ddejtZg4BYd3Sc33d8e+eX6pwmCjy/nzmTSJU9zf5JHKLsj5lYG
IOIVVHZKd1X3e8OZSdZrQ+XEAcJtm1wPKIueRylKuw+Y+uEIOBI5CAfKj7ZQf9hv/aFbFN/bT+XH
VJq5I1weOYzsJKaQNQhxFCle9owspT+TbqDmoyRG4cN4uj2FojE77xl0lgCwc27zgkPUXBjdCAzF
zpXxmLDRQCtHscxeqT+tr/js4KJTPWgfEam7HXT6M8/X/3nM6buefDcX2Sga18N49HFXlPvPObz6
2xHe37m3QgjHGwoCrR/r8njEDHmp3RePNODW7ZL34r20l1bBHuL8dugWAa26fblNfvtb59VOV7d/
xtxAhSOwqnKPR0I/Hh0/uFP7HSTOmafp+wX7YqBTicTizmBZE2vhdC5HlKMb0FfIiNwhq2lus0/+
z7bcg0CysfXZxh/sDwdYOM/yDxdPoGfpOTyUn6JXAPlrc+HeNzPXiotSx3s+gUuUQSPDSBB7CCNV
WKswEvkYfaLqQGkuR2B+0XzQpIX1Ze5Jd3VtQgL+dzThM0eYitSWPEX73f40tL1RbOlTIp2CNwZn
syEthh1CkO7MQ0S5tvOcxhU+rObbejOB6Y7J7+DF2PgbfRXtzSfgoh+CBx+O4UL+3M8s1ct9nlWD
8Bsfms99UdiVqZoPnkRM+bduPUTtDtEn7QOHtTYT6P3GLuaUw9bOtFoWMB5h92kKI+PUMocjAiib
4Jv1Ov5w7rMXWIrBvYyG5Qr9SHTMzGZpvzW7v18y9IMUWjaUQfAFPM9nQ3LRvAaIcRxVEyzhUh3n
bo1X7gM8ik5CCB/P0iFCymAQj/KdscLVcDP8zh/SB3Vb3aX7cK9vo12hr7VDGu5pfTczN7tre8Jp
9Okzn2x+Q4d4XVL64zEe0bXOe2mDUJz5PwmCK8F0baXqYQhDtGPbVtKyGY+SznLocJUpPt/+TtdW
gHMSQRiGhNK2lGP1c6zKT2MQ3ccDmgOJPJMNV85BKkUYfnC7ocooEpuCoBlrRLRHKPiIR28aLDPS
NQjk22OZZkPId5Nk5xjkOQSkQMj30S6Azw7uePA8/TAA74c07tfPw/jgSPrM2Xd5951uS5Yt0ys0
kUkU8tseQ2yHnNRAZ95ZKuBiemcvB/eO69Kg7BclkIsRYdbbA7yyT6LaBeeESwytSpq750lXDFEN
YKlpDgVaJfmIUIuDVpkt/W6k/WDV66Q213GKhlr5HRmflW6rvHTaze1fcfkxaaFZE9tNlU3e7sKx
b/pabpeR3B8CYCr36mBt6CkWSwRsXvEjnGtbXN5sLIWsoTJlY8XL+SicjLkPm7XrVe/o8hRFGEtf
I2a+r+N0b8cuplEQY9zwq6z6e9t7acGe5ajT3R7xxSKhcwLLxJyKFfT2RbdXF62XEck55xAAplpW
ej7B4QsPDxYvmGkIXw2F5qptc6XjOSx8YS0tsLrjsn5wjdHAYTPsFjK0A7T9cSa7PaqLFOalTUUJ
0iNNdZvm33kyxWiMBY0nD0cwzQuZTlDv/wr6j6MRPsioSJZIM9YzLYarIad3Pp9z6pAJ+5leoL4M
kGA4VjhWUR3eATgENqg9UUFZDmq9H6pxO3bNzP1tmrSzjWGq+oN2VabKFta96vlIQT5Zce905bFV
C/SVpba9d2J3XPe+PylZyYegN5V9aw7ZzFK5krxEpuyAXDbvK2RbzyPT8SrQCygqIkdbzKqQI4C8
iD4f3ED/O42dNSZmG5TCSLxtixDUAieRmey9MnrmlOMDR2VelpPW7OlJhbJWPyBhXCK/JcktIBA9
WscV5jn0k6ufMJY8tqtceWoVHCFup5g6LU5h5qkNsHzZtnjaWUJso/Vl1NKb8lgaEtptGHPG28yK
nKNhZekjZKTh3nL88X4oB9h8TQnctx6VFeOgaGE5/bIb/M+DFGorVHngsLitjgSEOW4CCBPLsWz6
fVROXKY8Kba3f/vFAW9pFoeVDC6H2gYH8Pm0uWM6YqrslkeMhpt1l4TBqpdMZ2ZFKFPZSZwhCnc8
e2kyEEWYIb3Ixz51qBCFocM1CQPZtWk0b+iqK/et3WEhMI7PXoovcBdq9hoeUvGXPVqVgdqGjNQv
WCb+JeQoHoYoZbtydTTbvEEjKU43fWfHM9N5ufQpiE6LQKPGQaFSHCfWQoWNpNGxqkx9Ldtj8q1z
U2dpYpv6AT4ZyFu/QUa7jbtDViDafftrXlsErEObc5PVSFPg/GuW6PjXTWJWxy7U4fimBUpnWatt
c5pxSt6FOPggGiLpWOLcDjz9wcL3ZTvXbLjb/Puizm1Lbu+7UWceopoOTuNoaKhWyES65P1SCnGm
LSPnx1/GtAnIJFs4qNFBFuc6oaul+Janseq+S9Jj0Lkow8GyQ6nJ62Z2l4sDS4glLJO+QyCkQaH/
OPE88RGb/A7uM2uuyX8xje9hpk4jJHlNM4UkRWLVVppIV484JZu/4NRZyGk8Np9vT9z1wfyJImSJ
CUSzhuqnHtui32VgooP2DmX1mcf1RS4yFocdEXwIRDdH7E/xNopceYzUY4dGIMr22l1fsvLXeGbW
/Uz6TfNyln4ULWX6A5T4uKZy+p3nvQR0X46tnhG9JebSiNf9J8RMbs/axdKeYmDxRUN2opOIvUol
6pyqZuKOvu4MCzjuCDvDFwJTMsI7cBUoldWg7nG6nTnXL4/X88givITiEEx8B0cFCdkAuFTBjnsS
Ko8/yiR4wRJgW2GSqZrIlI5fnUbG9US7uz32K3nJi8MwQfwoYOfEGw2nOyB4xO+OjoVyiOStfefz
0IXrJnmuPW1mrV3e/6fxTrs0UEHu/+J7sORyak26vMdJQxIhkm0exuvKV6H/h5/0/g3F6jcfHdMu
X3USNMam3A9ZvLk95GspxQXOZLhIVoBmPU8p2DHQq31VORpoXVfV10k416p+ypU0k7vX8gqcBjeo
icXAY+U80Bg5dliWpXLUPoTtpim/FsF99jN2Xwr9CMTn70cFVFbhPcMpTGvyPBhs66GKIkU7pq39
Yo3yPWoTj3WZvEHEm1kvV3YZMBp/QglrEh+mPnB6VaNXo754prpBwee+77uZ1XEtNadHCyBlbjLM
4fmIkCNo9BBC6hHpXGzrQ+fNbRt0q/XmkxZ1u8IM5qAvlyUZ3qbc8mSmj+zkFX4eMk/SJogUGDVy
kNhvMQ6Dixaq8p2moqjjJUm5Zzv8FcuRtbYiSEFIxq1bv30wcgONM5mjCkvj1ZgFxeMQj/5jHlU/
MiUOtoFRtZ9vf/DL4h9OtYA7cH3kcwN9FL64EXWq4tZxzSmJBplup18Kp0Y1uEaS3IPhtdS5it63
qiMt8BGV17GVt2vsZZqF1yK91PiIL2MLh+oBgrib2z/u8tvZ4BQ5JiCwc2swp1vjSXWp5Hjo8iTm
toQJ6Bqi0ENY+vqqNfpxrZnSve2G+fp2yHcA7PlRQT2LXh5oUwCMPJPOYzq+WnfBhHdFD9P66tmN
/7OLUNEbugbVQyrx3dc+0Zxsifxi8gWTZgTg61CCz9TQv/mAcGhwsCU9rWB60thHC9YNP0a4tsPA
l5WEZ48FLlganOCrFigj1C+SxFngK6g+h36N6Rpq2ONdF8Kf0nNUGaHgxminOyr+k0vZidxXbOwR
xx56dUwnDk+FOnxOORPWTfSF6vkQQseQrK96qHbPkTKgFlXnTfd9qEw6u20SJq8yZW3wujF6mIBH
ku+w/ssWzbXEO/Yd7Yy/3FVoyQKo4ABWpkI67LDzOZVzrwI5gkIfW/fK69cDjA/Nxzqs297+euKe
IgYSFnsnyajDFARqbHlVwyO246Pj9jPDmX7uaYqIUYQUSanzZG1KFEMGQ1v4a7ySZ3at6Y84DUFN
gtodZ5wJNJ7rslDu0W1JqaH6tGgJhgfPT/bYLqDNXIbmMsEtdeaIEQdEqxWkI6vMtqDEU2E9/z5h
CoQtj9v2GOB6iaNAXi3RFPNnltbFQUYBlwLLZOoCvvpdd+p0Nbem2beKFADS8Nt1WXX+okXTrC66
TWZNIisj7Ug7XeLp+JdZwTuLwOZ0L6G1evH0tzuzr7Mi4XGJjVSGPI1VBOhBzwxvmqTzT0YUuvOU
N5hOjs/zSeQ9B4hNSyly4JiqNkdbQR0CBM/tDL/8VOdRxE8VuPWgYL51NENsWRLH/UzvoZvZd98x
CxdjmZ6IjIcnlFhDboyxQzgp5J1Yu6s4tI5FNi7q+hd93GU05uvQRObYwQklgOTlYkKPt2nPf9Pt
cmluKVymDXcfuse032hb0y46n9chiZus112kg6V4mTrmXZTlqzECIqXW2M3pm6J+rlRnZklcHD2Q
X+yJbEO5lYo9VKSzowdJQB1BZSN4glVtOBtUkg2otfo++fy335OjjdLDhAqfCrzC99STslLUVAqe
YqWWNpiR0Ro3UNO4HeWivsILi+cPpkhcVd8xh+fD8czYCmJP5STVEInSIxVTorAbNi1Kz3JnIUSK
kCjlnepbNfBiCbJ8DlgnJi6/4L3xwY1PpgKmCwNN4QA3KYbaxxboNepWCXamdZLNXCrnoghbsyJF
4JuRJj72jnc0EgD+Foycmdy4FsTQlfc5pWasCrnRd0kc99RwjxqSIwihyWn+UUKFZ2YVimfANGMc
lgZ9A5kLpZiCFpceNCTfF6GVbooO9fDEl0rIrnawKSpUr28nycWwuGKpIDWAULNR0dU5zxEt10O8
G5Ti6JktW/Pvwvh4O8D0iU93Fc5NAoBWJhHYj8WVzN3czOTWKI6xhVJ5wD2GFpH/6T8LIpycfYmj
Q6sQJEhRESo+d+OHwir/NgOEkQgZgAhz6ckBNwAl+4phySKA+nx7GOKuJ86Vdv4xksI3sbDTCsSb
lv0+qRaog8O8h/Dm1mtEQW9Hm/syU2qcXLQzPMNiQFYFTiCvCsZdWXdPAWNm0sQtVRzS9CNOgii5
NqTh9PnzH4xn3Bc6QtK80GfCXE/jP1k2LauTMHaCUhmUpOI4tN81AIfB3BNhbrKmcZ4E0AL4q1Kv
F0ebWr6UPFnGq2L//s8+iLAWMYlOghARsKM3gAfG3i35ZDQzFe+5cUwpeDKOIDNxjmhJsTCBaqYA
zYo/x7Pt6JnPIQJOu7EKq9xhJC1SXrqOLLoezHzx6Yve2FdE+B7mJFqRQ3o/Wgr6cFYHLeHYqfla
y7/f/ipXMxh6gIoWC/xQEeop1y6E85Jlz9NibdOrMbqv1qCtLfyyjZmWyNWvcxJLWC04zrtINU5P
mdJZNtaD0n400Uy4PaC5IMJaKSU5iDt12sewVYi1HXqfS+V/8vyDG/Bn2oQFU3eRU1bvUVQ0Ng0c
YyXklDAdb9K/T2kAlLQ3KETSLNeE8ZiSWjqoPrP5o0uh5wh/o1KR9jNRruzNFJNAE/GgRTNFZCIU
TRW6eVkVR/TEsaetsQZD7k5Bw4muKq7PM0fBlY9EON4wYOIoSly04ArNpR/fkd7FF3xGEAuMkE3d
3M6Ei6Lq+6P2JIqYb72BI1ZElCJZTy+XQ/4UPYcD0u0LdFeKH+Oj/6zOPTyvDg1po+l2SkdDZCNH
daBKqt/wvZx4hbb4L7NpV3qczpSnr4Y5qT8IxzUOCX5DJ4KLR/itB+sVS4eo+Xl7Aq9sQmc1DuHA
VnUFmW6JGKEbb2T9uVQ+VnWwHfFNux3o+pc6GY2wnFBd69q6YrvrEDZQaectRrt/LDv1LUPkTEO/
3WybLQ3pF8NCK8gJ71pL27a48N3+IXMjFs4oK4soqyJHf2zCelXY6kpDqhXUw9bO05lQFw/S9+w8
GbNwVimo96AQahVHpMqNEhmiRf1avVi76KMbL7UECVoUeJbZBgeR24O8cnydflZHeH1GihQjS0Ng
BcG7OnaRa3u+HeHybXZeHXPEG2uTUjKZqmOIHThvzbhQvkcFPgpwzlaOt0mMmSHNfDdHWA2eomRY
pDAkrTdW0fCoBhHw0nSDAPZMpJl1J0IvAyNi98Ty4BiomDMEd0XUbpTo0+35mwsyfcGTa0ySNB6u
a9MXSvud0dxrfrWXw83tIFdO/rM0mH7ESRBXqlQ90/hGctJtlbbEBdBbq02HQcYBt83t7WhXD5g/
2S7WoFE1CzC8ZEitwu0/csEAI/SZrRz9o1Wz5mEKN8bcm2YuLYRtpR3/Kyg4draVo999tPvPYzVD
tph2BeGyxkzSM4PYPTGsp59xMpMOxL0UIXXuUGm2iQx5QSl6YQJytpx8Q53u0Iyfb8/m9Yjo0/OO
5m8x3zP6dEUSj5yfubNyw/AhT4dlmo6gjeyXyaWkqOfARhfA8X/2qz8xhdOg9nCiMH3e0qmOlrb2
1pc442rtcuyCTZYhvKDuFWetVXfaLIn14jvC9gSZaCLGj4S/9a7McDLBfmaZcaVKxqHOv2iYgtaw
clHeW4GtX//lxAqRhEE6TmjrXeKZh1J+cgusqnEJHEOeqnXwsc6tFe2FmWX4Xlo5yx4hpLDYtcHs
TMUlpL5dqXfVJ3Vc0jPDBzmoFgBJFtbOWydLOjKfjLvBfLGhDd0Hq7l+xkWHD1MCfZIvgkKjIPao
C6dCgR9A3I78jOBT9a37jSjyvnopP3jP1ku+jr81++ZD9kRwWmir2fb31Q98Elw4L4a+G11TJbj5
2FEyRz9EQUN3qVXL9r5aJU/9Nv6YpYv+15x8yGVWT8OesLcAa7hyirDMSEOSvXJ8BNXLVdviEbwa
6lWJw1C9xojGWKmP5kyKXey7QkTh3JfjYdCijIjF4Dyr6asyBjjuYcTufhr9uc96cZKcBxPbjQgp
+4VfTfkMC8wu1zZODz2uzLdXzVwU4fPF0og2bcSQsmrjhSUnCGZqyo/bQS72PGEowhnfgUzWEnNK
UB9rKMzwmtTZaWW/LjE8MwtsiSAs3g55NS1BnJMYiL7QOz3f2NH8LumLucYBheJFEvdLI1pJ8Z0/
R/K6Pn9/4ghbQBDHajuOtnFA7HsRaIdc3qrFzINhbizTbzjZQ7ssHpUqc9hDs9c4aVaaJS1sCFY4
uN+etMuL7fuH+jOa6ZecRBpd7OAq+mWHqFzIz86P+gPOI8GDuo+/Nz+6N8QzbEwy5m61c3MonPUd
Tp9ySR/8kFZrv+wWESZ7qvTx9tjmggjvAyRqvTA3OIh0yVnbONqGya8qVNe3o/w3m9KfGRS2CEkG
huNgdnKo8H3Wj/gcON/sn7x8zM+SvGqCjZnPrODb2aHKwu6fVSC4eQoYhyLbas59bL3iERdHcziS
uTDCRjEOue7HHh/J8PKlirB2N7yl/Up1ypkpvLhunuXgRa9LhoYVagMfKg9WgbdgP5qI4Vs0S2Rp
6WfL2x9sbljCPlGjiZ5FNrNX6z9cU7/Li++8/pddqa1uB7p8KINisrnvOWjCIj8glusSPbXSquqN
Qw9/L2yXyUuPRtki+Ikdo7n4EG/nmHTT1iPcTgA3wN+HD0KjW6R76QMw8pLe8MHR1gNGIDJr9/aY
rqwpIkx9Qk5gJBeFZEfPXtUkiQiyj/tMrMXVZsgQ5Zt0cWeyYiaUeMeRErPFJccyDokZLtNiHaol
AvW//6PxiDgHLDDloADDcpBV/FsrzLSrfJlYcxk+NxbhOMRtzEZ2lrFYuEHoNB7k4FuGqebtwVxP
OIAutHQnoqFYzjKdMUnrQjYOyofk4H4qepQieM3rK2OgDYHdykKtF0jl3A57fXB/ogr7bDYOcqb1
RM0maNJrbbyZczJ81+7d5N2fGELeTQSo0cpG4wBS7cHAPGWdfrAOmAR8iDf2qlq1v8NvxlZbJhv1
u4yF7Zfse7b7j4Ypolzx3aIYWwzGYVAa3qfOiqdpnH28HeT6Cv73OA1hz82Uwo2wVzEOnfRp8L+N
9Ze/+/Mx+gWJCHgVbAU4GHP6lifHfYTfWB14RfNUhSMa1LLzC9/xOZ7hBd9k2hwm3CFacMAQL6Ao
NoBBJa6U9imSUqzUbVxAv9p22b5Fw9h80dW0CFe62ZSfwzihHNr4+NOsEjdpVxHS1J8CzMGwT4vV
7itmSEa/BILhxYscNutnLQ8QF+4pVg+LBIEt3GmlqpZg2xf1zB1WvPtPowDpq1osJ4AfopiH02g5
Fmlx/eSr8fjapvishGWRUMnEOjpVkv0k4zmzlsR783tMhEM4Lxw0+8SjXcMKNyscrX5iL29/KV3Y
LUHA4irSITpp5Nr4JZLbj71m7G/nxZWxWlPbQgEfN+FNhEtt6Cg13X65e0IQ6Lnzg3TjJyHgZsxp
lkiY+Vs1sX79fUhmlixEnZEXnZDqQwymssP268m1UR313faXxKLSNfkV76tHt4nbvzz4mdvpU/47
oLAJhwZCvIVmdU/0T/x1F0uvSPt3C3WAjlVhinF7eOI1g2gMCo1TE5S4jODR+UrDQN0MPbnvnhzX
V5fRUIYvptt9ymLL/Yk7+pxuybVwaByB0CYeKAphE+aAUc3YS7snw0IZSBuaeuUhBLdMsshF0ruw
Z+6gF9deaHRA6UCqgmqjPSTCzTzDqHJfsrWn2PodaN6LgYYnls+7SObu5qqr3rDvMft9DIv8QQ/n
CvIX6wQUHY0vVETAqKD9LOxjTonxaAjT7kkbwq/YNnv7QfZqHE3qT06uYRqU+9YizOdUmC6oDoz6
LO70GU72z841u3joNUYdKp/7Qd/4hnbfSSqc1BxjtHpRAcfFoWqPCDww2F6DjJPO7BHiGWFMuimw
0EGkTRqqIk6mjG1ZCkbLfDIi2V5lmpEusNaYa41djULSULLUub6+z8TJSBW+bjnR1J5iycVRNdFi
LnlwOG6vkgtxv0lYl64fbNDJ3FMWWTiWnWlN1kjBc9+bzUc1se0Qy3RXPjqji0d5kaTmtzSsIDfE
Qeb3iziubWWJlXj+6qGS+SyXQb8Nh3rvVRleuJ5c3I2hFP5zFPy/8LDJf6Uf6vLXrxoTm/8fnGum
S+R/L8v+IfhVlt/+18OvLGV7/5XWwT9i7ur0f/tHhV1S5H+hjWqBOoGeTSt1Ojz+kWGXFO1fIJWA
TbJE3/1oWC9pVtb+//nfzr9gKdFXYmOC2Anw998y7Oa/nIlyPck6AAabFJH+RoZ92gn+vIkMC51h
yu4ozcGEmH6fsGLLoU4Td7T3Tewo3wY8UPBIrxtsNtG5njlEz5fMeyiwjZoNdg35T0wlzjeHSlHC
oij6fWlAuOq4oC9ko7b/avX/VxDUAVk4PMFELrOaq0U9Bv0+h3+7MtSgW0++EzNBrkwalCLYRRSa
ZVgrwqT1jTa5MnR7Jrf+aRqxvMtAADwDOnJnmPbinCG9glQSIq9Q0WVE5YVzy0zlzse1Zx8CRMwW
eJ9E3jKPsmp1krVP/3zvU4X362FsdLMU2Z6AruefBslrJ8f7dQ98WXtt/NJd4phT724Hmf6Q01Rj
vnRAwpOzAEw8WovnQUJnbPqh03dG0g3bpqs1/AIrs0ZHnl+1H7R8rkx4OSpo7ZPuJXd5ZdKjOA+o
Vk5ZYhSzw58tWdbpgF9dXs7hyq+NiqU9Edcn8oT47rHqDIuQRNu1Afwl1eDZL3d6h9sIDpooUMx9
qdvhsMQ6HxMPgrEdJWUnodK4kXHWWdZ5Uh/9sdE37CPF8+1vpk73MOGjvYstI0XJLkR34TzeaFYm
+O50Fw8d2m6FHHzPm9ELl3qkhPUyCpTBXUSJHT31aAJ4K9UtHZxS+qb8KHu2N64G3aAdCzXc+pIn
ymCurMwtpF0aOV2CrW5mfqzwpK0WOeZ0uybj+v4tipH4fC57VSVsVRXK+vaYxNXLMcpmRxUc0jH0
GVFqALs6VwftvPOHCotbFBceE9RgYLi6wYxg1uXHwiITDRK2IvYjlF7PJ8817ZIWCXb3HswsCdOa
ZVMO7S9KQsayrcf87xr67BSMjDBUuDBHQENUSPi4GLiXeOUuDaxqNXbtsLXtvtvFch+93p7Dy6VF
JMd6l1gBHC9y6PoQb0EclnfmiN9mlWbSKk6DuRfJlSDTDs7hx4nBeTDl5skdC98ycwjdbKf1lrTV
LYnaYJcom9sjuZINEM3RUEDqg0KkuCupWiApjZXs2po6XdTnqJh48M/DwihmGNVXIxFg0i9GKMac
hnsyHMNzbE3qsx3qCMED7rsSreaUfmTnazOPq2sThyYEZOqpEnlBfi0GWe0VzEMHVdJxwIjaZYBu
wcxxfm04KjzK6fmGMoQhDAf0SCFXVrTrUq7wHdbmWx9diH2QNvrT7U90dTiToBAYxUk2VFhG9LCH
wh3iHaLhwzbrtADzy8Ra3g5y/sR/XzuMBBUQhKxY7iIH3ZTHTNfqcJdZzjcMyIbH3Gryxy5RzZdU
bYefaMDnM1iLqyEhvnOB0EBDitRhvCQNtRvCXTTC9gs9P93InZLszHJId8NQ5/lCkpK5+j5XLfLs
fEvnLgoAk/voVM543/JP8tCyGuo2ZbytTMXDjdDs5B9VFmAVCG4y61Zu1KI3Uw819txNXn/R5DL8
7kiIfS4GmmHlmpusfMiztDsOmBLDpTez8g6HkfINwSCesjZbkLzw+f0Ipeh4tbaxMtprJJIwAo9K
JyiXRW7Y1jOccP1gIFLaPIVtNlmXx/jqvZhBascLCrUyGIWxrLOFg057XSyMqPW/GaGSyi9qMIlg
oNFt6ksT94ajWirh78BwiuoOf2kNl0RXyl6lXsrzTatWcrIKoBPLY602C6335UdZbWRrXRVMxtJS
kg767wjURbEb3LarxG3XihP1wb6F3XnIlND9YmpoOC0SnIv3Kaif34VuVPq2j+rhLW50q16FcWS3
/JzQ+yWlYbpyqwa70ASoULTxPKWNVoEvDw92VmNbo1puGy+ztG/MlZf0RbFzcgBYi7wonXLpYcjO
B7EiXnNeAaZgV4Tt0K0iOqsGBoMWvqehZQZQdWyj89c4vOtvrewr/E/wWPztVwPIJ7azeOlqtfuh
KAac7Tz8ZTcDhrrFUkp75afutZ60iCuz/SJ7Sj6u0RDrH6u41sNF6qTDT2nISxx2kgor7Ab9lckw
PS7u4bjJEBE72skLt0hrc+cNDYbfmVOH6SKVDD9eofU/vDSUMb84EHS/uyywapXpnmxixFi2r+Fg
ZS9+7sIzrLs+MbRd0UtDsKrVTvFBtAaG/dBaYRDuhiqJnkc9y9CZ9ztpDXBHybYopeL3MGKMti3z
4tWUstjd2QNnXl7UubwpjI7qVd5WzdZ3e6tdFqy1F1tRPPokdard1XaEbKRhj19jL1Ee7b73PnPr
76O1LoVRteaGT1+gxNPp1TNrCROesbDeksHOmpXFiQ4+eqh5yeRWKVFXDyFwkpB19X1wPQulP7zf
A3yUzeBb44fGT9Cmg7J0XG/AoPr/svcly5Hj2Ja/8qz2LOM8tHXXgqSPcs1jxIYmKSQAJDEQnAD8
Tq960V9RP9bHI7OqI+J1vezcV1pamqVJ7nInCeDec8+gpOIXLe+wxGGmOzZlsJr+k6gR29qICTrS
+BAB/+oQ9QfLJ5U07FF5I662S1JE/6zT1MFzp9ctXBR4NFUeeskJjVuUgUqALWUsib8Kv8qRjY6k
v8R3lyQLewLAwKI3IjDwqucmMAacNe3tUA8Rr54X6j1FGSdB3cxZ2lXSDD2yuPRk3RYWMeorXc7p
f8yf7Y5iT8NwGr6yPeK1YUxw65oAA12ap/o5DQYp9zB4hk2utX3+1A/cqFJQ6+JtEbuZbtKlK56Q
5w4j6GhgyPGQxI9VlfgEcUU06vkj7LAGXk5FMLZI+55jpJdTyt87Y9l9z1wybuyKhX6lsoz3dZby
+BM+1gKGEqNQ+C9XGsLHJhlAzMO9IGXK8waxv1GHrYQlonlPR0bSytKWLaU/yb7fqnQMI6RO9i0v
M0QbTnUsQ/Pe5tFktgrJz67SNrSs0g3RiCVF0vf6ZBYF1+JaIbE5iap+mdrm1Ngom0tLKIwlMXIM
6GUajr+Pff4Nu/zlPGj816hLRV+//Yi2nH/7N7AljL7DJvl5vgKJNgYM/8BaALXEIN2hjz5TDNF+
/hNpwWtiFM5YIf+MtftH4h1S8tAfgNx7hmhS+N2lfwZqwUt/OnlRw+JjxfBiRCN/9ur7/vMfTl5k
PMzxEKTH2etgaFnmQQMQAbG9hTrg0QyqvAu555d9PvHuASYG9JY1SBJ3eYHo0bkZuoqazhUPRUCS
GG3tqNIt45HtLtwsjH8hRTvchZlza5XCSqPYIpgnwRzaOVjslH7HGdKctAj1Iw3mYqqIx4LQwCmi
ZRD+K5JAZjL1qe1slc5MXiStXsfxkKydz6s2ctqrTeove2wXTRxW/dBNvFTxykqaS3FDmdKAQn2E
AJvY340Mges7oL+iDAlw3zkWtk47LOqAS5+ApYbx1xX8Y4JmLfGp/JNIve4FsbkF33c9YtFfctHT
VzIpV3tmWmAAOIjwBjbv46awupAaiz9xNQzQHmdsLqjdocrRI8zrXBJ4zxHeou4yz0Z368ydvho6
Lr0XrdMmjRDKS+5aLkbY+eODKshQxTQP/cmXGU9o1RAOmxVEidI737NziLzaJhDqm2FJ+zEMnt8m
Vb50sakRWhiTe0KLKblLPOSyf0EBJO3WOhpVKjLrN4AuQeTqTss3OmT2c+ptPLiynyE83mjVp9cx
HJD2Y6Mw6kmjhrPtOEJQlnPh2mt0LWYsQXEOrwckxHt7l1KP1i0RgX3Mpb9+tCFUgbd9k1J9jtBZ
EYkUEqIeBlY0R+0hV9q3ebr344XdCreiZrcB/L0naw2KvtFsWBPSCB4afPRVmWUxN1vGMoKAtV6d
Qcoq4JojAwypdCiBBNJlR780IhwbpAf1hk99iYrFjy+Q774iYTbVjMgKJSQ60jKPcq1AR3SqAELt
e9HkJpygjcL1JTzBgDOJ+2xjsNXmFxNZKaz14sjYAwEAOm4Q5gwvkZmlvN8ZtNQ3yC5O56MzSLo6
po0C4jI0E4QpI50nDaPRbO73mYap+WGUa/KUrgOpmOdMLaUZd8sEx6uSDypbNr6CR7blnF55nI/b
CZQRWc6F5ldzRCw4mo3zLhvqZRo1bGTvYQDY6o1MrN4jd3e5JVTZ6xbDiDrsrPGucpSTt6sUQVaZ
MRRdzRFW/BR4ntiHFAG/JRVYEpvRcvSzy6ziMm50fx/KArohOtHhAJ1cfGvCTL0SQdIvDR4tXSH0
0bWoC1YlS+s7hwJQnM91wCeRQp6R4F2ds4560PkXAsbJ8AjyTu3cTc9pk9AHY4f4Ku9wpTW8JRuc
QzYEZjU8TvMKm59vNDRt4xClNcU0g1XMgNhiatcK63KYlnfsCnE0bxo7DFlRmjai0Uhw3JkZz2e5
+h0iF3eFFiYPdpE/TCbboA4l7iv8C8Y1vKBj7E/3xdjCoXvqwU/1K0W8NnSbxmgn+aErRjHLT6XX
aGnR9HRINmzh+zyz9eQb0SoUPkrmC+x4YUIIWU1perjS8Ismnwe49+TpYJCUvAbwXd1qAZ4jKU20
xlt4IAhwl0yGiw85u989NJg55gHS5cZkXZ94Q3MYNsa5hvcOYsNp7++YgPwNGVgqJkOVLmEToQwX
8M6VpAdEUIowXelrXJBRPBXTLNIvro9l95CH/Wq2czBLfYkED6Yv02YEHbboqIYpuVxnMd9oijh4
jMlbCV1at/Ja6GDNykYn6SvsDDjBJj1ke16weDdFJCyl9PlXipsLlwPjlSuuPmIXenWMlt67z61A
zCbtMf5JedttU4N9wYYJiqAQb3SJCF99zLs0v6NiIDU8PNKNZhE4BSbPZ28HtzGxz8w6fomiNay4
Bnmt9CI318va8y2blyKHs6sIdoYX/RO1SXaNnHUBu1fpw/FHjn4dTSQrOc3ig5h673pOYU2w6rDb
I+Y63VlF8oOvVvDW0MUkXxc7Z9W0QinJ5xUU/2Lke00XeSqwnXulGZx96HRCTVX0CayC2ySqm4X3
mEOHCC8PxZjpMrZhsY0j3e4QUh88Jh2/cz7M3CTh81HN/mcae8FDpsC+L8GBp6XQOjoUVImn3rYp
vzhbR+yaKHubkH2gv1KCnfg4t8syfGv6aJSXikkTbLo2ww0H4DY+mXCBvQ8yyiP7hSHxXiJrXSA9
h5YJj5tLqNZi8g356KDZAHX0XlIzd+SkRSfyLTQNXlNjgUCCteKRKUcSoh8pCFvzCtQOcWsyq3bs
jBWWck7FVdo549exAKGmhBG/sFvEiKFIDYCpXqL2HUUNd1ZzruanXRuOthr0FJSGFK1XDQW3N1Pi
YpgwidkvaqS5t8UhHfo+7TbO5tEWqMLZ6YgmlSuWYddHKv+azM6vhxV59aWP1XnLxyE7NW2X3k3a
ZUk1dgXRZRQL89Z70XpiUadeV+M5v5oZwuGR5GIVQqNtd2+i3E+ruaHT65L6uPd7QXHMlC28u937
SBNKr5qOrNnWoq3Pdw1j9iLq0/DEFbyVAcBBuW0zj36iXyAW/nhCY9HTaZ75b9DSv0vov3x3hfnX
NfT93/+n/I8Hyf/+v/7jVXz7jxv99/8t3pn6+LGu/v4WvxXWqIRh9AzvibM1MRw7zyq434aYKX4S
REhjBXfknFx69sH4fYYZ/BWlAfxZQKcC4A4iLn70e5a0h5hpSDMSvOx7Mk8M85M/Ncf8RfORQaSH
uvos+sgxLYth0PQzutoDubCI7S0li6tindTBR4wurHljyKZ77MZdE3pIi59aeHpl/dwcMg6LpzJC
kXZE47v0Ne8y/ugbMtwgGpjgrEKr/tUOi1cDuZUPcfrH4YTntuMHLA6fGkxU9AEoWWHxBGrKL9Am
7OVsr7MvS6I6BL4sQYAimgDbmbqxvSVR16KyXgSyuRpk+XF0ndc9TrtPmJ5El1EfxcdoDM2TB4gO
botphpJ+yIML061oGxAVvX5ZuBIPuNF+vOG+sxvYaaenABcRjHnWe++6SdYPny3qbhXGbJM5Wt5a
1ImXHmmys+1djAZWi/ZkZbjtlxlkKx99ACJwXDfCP5O48TPpmrzClpmcot5LqlmN3h+hlj9DpTCw
B4sGzx38+hCqBLeVMxj9Q+c0wZu4z87XCTAbGrwriJIZsEQZb8IMrU0Q6N9zI/+9M/wF6+O/6q6v
2PurfiXz649bwffX/E5oyMO/wnYJDBs/KEBxQf3/j73Ay7O/YlyDiBTwYjCR/p4P9Y/NIEGwPASF
CBWBB5cPrtk/NwMwJODGiEHF2XsOy+DP7QS/zCW+MyvPprUY0MNLGafzz49K1qOZj+FmjkrQDeU4
JMl9FrtpGzXij7Jaf34q8ZfwNPoYz58ZQAib/DUPR6aRSlqGoO41k4eBT7et6mD2Hz7EurmYMu8P
Buj/+c/hkgfY3GCShm0Tl+mnRdApHyIXlsCPd44e4ibfRAFM2Rikz6Ww/aVre/LnhmP4gviLuMPY
oMAN/E/LbkEvrS20rFsaJ9AAjMMGOfebphfFHzAqvpsL/TCU+P6XUMpgwIwnAf/9ZdaXKKlbkVu9
HUgzQgqFmHYWoAQuF0XsUQa0u0iycXpIbKu2QiwHNCj3eKevS6wAyqY7mHGMYZmthSttigS0uIFH
edgcRDJ0d8nM/2ia9wuYc773qOQQdInbgckuUKKf70YLXk/QF6Tftt50mcoBjeR4k5HCnnhmSnjK
L3DCjOKSL4HYuHVcNz+sypvfrs2PnI1fuGG/f4Cz+RmYIViEvxpQGULnUPZ5t20D3QK9MLK7kHET
bguEorPMEyUtyKEI4Hkxe5Xj2SlsiqMhyavvrxeSIPBm8t17KIM/sts+f/WfbmYKfm4egtsMlgeW
9S9LkOW0pUnG+bYJu2TeQA8pSUmiZDygYfKrVGLUwCOlm3INkzWuORrMP5gZwrn/lw+BjSgC9wPX
CZkcWDTY9H48MloQ4mPGCrbl60w+vdYmX521QHYKnvkHL0T3XFLtuhvBev7Fa/QDQsZd3XiCYIYR
rstmUQ7XDajeHV6mjn7i/O2ZnLyNsuVhbuammhfCqhwrpC6UfED+xsEmpHsxzTZcovwBwy/qbUi6
xpBF8nBBRJbXZuGmtS1sj2ThufkUyiGIN028+G+pmrLljkR98Abgq70SjRz6MrBe8UUPbHoe8c+z
Jxv/zTq5qqvRoTKvRZQ5AG52MDetYDwsVdHY7ajaYrfMmlv8/fEcleeLi4RzcZWtFvFrVI7LB3PR
jOzFFNBilY26ex29qXnSnbAHbENdtBmMcTv0dXbbicHb+SyT5nmckSqzwzzJpsckXYqdidvukKU6
WstMoX3JRy43S+epD44/9hAlfZqWAmKSEx0CUD06f/oMLXKgyy7Im6t+nOSzJaM+oQjygYkoOyRl
bwesZ7YADtzBYrA/RTqbPimGOHvMeopngRQb1DjG4y8iS5sr4Yr1MsgmMCuCHvq8icGlwVPxUgsV
AaubunzqKg3O7pHSaeQIX5d2L/omCLcjWxYPndwMMn1fDI1fDmmx7oCLwKljXPM43OREQYOHJKkT
rOPhJtv24fimGPWuyZwoe0BzqeymJVBBbPIRUNhGG5AjMH2DaywyWKJV1jz22+nIB18f0PwpfMkk
75a0BhdqsIdBJ0F3UDhO6oZN6M0kZRkItElXLQNyYXGUgWhzHaJZIvvQhn5TY5aBbMk5la4SOg3Q
GUfTY0yS1q8RYmBew3ho5zJo1TIcOw2W1GZBxBG5dCM6vNpvW1h8IcPhtuliBRcjwFIPROamgxRm
MrVAYna0mTtkDrwlLsfAy6Q9Ui14pkJYeegsucXErjlH2syIQxhZ/6kzG3/kE9IE8WmRkwgkh+2d
34nLIcmnS1y49lMvi9okNr9p7GqqqCePyBG67CjPvrlC3CtINB4zQFoXXl/MexblAKZ8gKQVz3V8
3SjDS4HZIkzdhn67LhGt5dykt7ZYEJLgbLhJ0KnWsLKK9k75prJ93F5QhLcCb42THWT+uqYxMOo2
hC85dYV8HAciX5tWPHuGkCqMwDXoVcoqbpsMY7Hs7cxl2oaGGYjmQSV2gczLUU/eLWny0QBkWFVp
KMO1tvGtXMwxj1R2sQLs33uUzjUaEH1oJYbVMkGlKqPgCvlA0caDkQP0MijIpULubgHFMTeH1tfB
xtHJ7V2Q33sYApfhCAuGBXNGKQCyQFAEPXdA6MaMU3BYwV85TDJXl72BNAHg1hkAKuaXMF0C2AaH
N+HafrYw8TwEjPR10njJg+eDrNG6gl2YtnsbiFsvfRG5T9MG7JFj33zRGacHzUZeL5MA1tmnJaaD
2Mm5LngVMJjBovlgtcomfYx4m+7Wdta7kSzwj2IxlphYZndrGqtVrdBFshrWjM8YxkTblLDr0FBV
j0oW0MinwLjOAwpUbZBD11oFdysDxaTM87V4CLMhrsUqjqILYGKTENLjqeL6qsfw5K7jbZXF7Ats
M2OURlJcpCAViMpvXfI8dEF31QALvQCAjJl+kg1o96a5lsjFLr1VZofIrie1ErMVsmdXgrPblQUG
Zn4OFeRGxRpS81GtV0tv588zp/9oJjbu/BAZrlNr1POso6LBjMO1u1QFfQ1H6AOfVlIlxZRtMdX9
1sYqq/JQwwWl00pgquh7u0HS+XMiuNYlXIDOTvhWA7mG4TfEPEazSsZPRlCCHBLjTrFJi1vBC3sM
0mmoRRG3x6zNoieKzWJHiAx3nlbhKQD+WmWDeO8gdrpeg5zvpHTuKh7dXeERss+9GVNtCavCMDIu
AgQUs9MgUKkQKBm+cqfAZ8CE/NgLU7ylejJf+z53G/AfMRVlnoxOE0jDODwZzpUcVJmd4lFyM0hU
hW3LpgdpO7cN5ma9zsFHr4YsajfLAB4fAZpzWGmRVCz0pYFTilz2BPLq7WRGuQlaF5VNRL9oSqJd
N86uKGNtxyscyfE77OglKCB6QPBTP0KxHAL1NA3en1K3Y4x3VRwhIlW44yLda4fRUCmatq8UvgIS
Kpu3EdvTBpj1XTFGbuf3kEfMmGJRql+BRrY7MoTIlVdyPChNNsHC9I2j6bWi670YTXgxqPCdYJhR
L6EbNlS0Se03ndmSIIBnGrzFhkVlZQIaSMW94c32CHPSDTLXGh98iGI5xix7PzMmd6Kb1w2s7WXZ
p6sAN5V/5ZbSGwdstVJq8j7CrL0jiGEihZsqldN+owKcbR7Q7490UMFh0oxuWUGL21n38IxluZmr
fi7ymsgpjspCniXrgM3LHiSMbWvnMm2K4M2Gw/xKgf/3lU1Gc+U6VWypwbNeklDHL6g20iuH1YVR
eYglszdz2z8ybxr6usiXB7WCgqzzMXpYesDvVV7MN+eBjALBJ9Y1GJ3FtSZw7Z/xoe97yZavhfbY
tQg04nMWKRm7cDIMTghNKr64zqVxGTRx75eTF/pPWAns0NNIa9iAieGjS3I8QgVNphdnA3obIGZt
xxQoFrXE8E6Wau6CpsLj2wgEoURI4QzcNOW1NTmEpDGLUNMx5UPfGVLYytfoUDsEmXRkQJaT1eF1
QhN5g/HQ7CODVsunJoXmr4auLhz2zhQCUruBsQdYvTogsOPaymqEeOkp4iKGq0mux89xnkFvWEHu
S8qoy5HzqiH/eegHh1oP+Uwgzoq5TlyPXUh5wYlHGMiwAYyzYwdWaHOUvMVoKuU6ucxz1n5L+7wn
G1LQ6ACGdHRChmO+VySe7grLoVpmOJ+fW+wB1RhP4t7MchPx2FwoGkNnlPqTwJblN19sZ+Id5816
Mbb9ul8VUZcMrJW3jp4rzDIZRfHVqjX/7PlgdnjK3e2akQaM1Qj6NjUO0S5E7Fg5Yt0H26VZbFHq
rge3oReOAevpHYHVYmdvWlieLHesyC2Fqt/nOALTpCbZFOFtMfupzAwLoSotQK9yqHJUNYfYZOTU
dqcuy1uz85UwLwFmi5f+MCcUZkCIa4lK3VIUtTQSlD/2iEh7z9Bafag5t/dBt4wFbL+UPuTBUCR1
Ykin6lD7/hsbDfZwlEnyfgD9mN4s+rwZYNRmkwr7Bk5hK5ETMDZW3oHn0pGdHaR3NQ3AESvwVXpI
qlexCQM6vng0LF5GvDfdAL/gNVjry22AHuEI1c10J5jzdr3tp1O2DuMzRsoolrLRDcDS/cU8KWtz
h6JqbhZw+J1JqsEvpDzEEQL7UHe6yFW8MUv6BOozCjHtkktwG/y+YlObbvICbK4St7bdctsGzdUi
KWjXGU20+sAOrzH7YFHA8x1MgvP8wR972j/B7q492OUsVixM4cFWzyTTU9dycsOznLcguJjubgj1
6mOi0k77dYADEvelwIUAdcYjy1K7dmqQZ4g5C3SdHs5ArVhbRn2RXBABShOMmpbh3gUYIbXTxE0d
IBjwMyzAtevsvB98iy7E+OOj4ThwsqJ1zxNTbB9ivjRXaT+5XZgLWi+kkId0HZuNMibcU8/pEsUD
vexAmMaZUGTgkOth28jGgUSVDd/ChmOU0ixEYMnM/oOj2Xz7vcP+UxAgIHL8+6tS6d38t3eJ3YER
Ov3tkr1rRAh8Tv/lb+0+5NUrHDR+/aXzp/nne41/+/5j8iHr1+n1p//ZfBcX3c4f2t59jHM//e2/
45W//+b/7w9/lyg9WPXxP/7yLmcxnd+NMCl+BPvOXgL/enJQvfI3+Y39BA+eX/EbOgj45q8wqIaR
9Hf876xb+m1OgOryr8jEAjaPGgtd0Dll4h/QYIxBAZBwkGIykHaS/zsmgAoKilQUAID3ERcOFPjP
EHB+gWwy6FsgVwbtFW3a2XDiV0gA5FDu5tDMewF55gXYbXONRCS9YSYEgy+K9BUIkbIKsbC2XQoL
dJv3f2SA/YtG8vuHQJQdvk4CDbMPlv7PuITIFZu81kz7nnF4klqsco+3Gomh1GYzcPTev1sHtbyF
cLECi2Ra/T1fchCBkdeK0vw8x//h/v0/kCSEtvyElWQ5+lFgNfAvRVsPOsmvuvoiIYhZzLFoJVh3
fumhoUlLpQxYL2Al8BcDCOVmFjJjldfLvupmmgfowJpirU0caoWMV7MOaL3DbN12ngfrSwhGkvh1
RQTpZwJpiV+GLUekvcC8WO2AFngU2TXGIYBHzicdEvjpKIZ9R8RqCsspikS+n0jO7kwow34fTHIc
LiPUW0vlTVHxYkcvP/WZ/oDoiH5GaU5FeX6QktuYrw3ZMJjA09r5ZEWiSZ57KboHiS5Qcjq0exYM
+ZVfLK0rizVA8IvpckMuArKmKJgTs4gtXMRmAMi5k0sZOg/ypK4Pg28ZzFE6cAJoga+E6pRtwhgM
2c3EdYSk81lBPUAbL/C2y7l6qPJk6oMSGwgKjsl267d+CPNSLrCLJZEEHSDsZ9dsA8oR1kB5siLK
AaXSCYJ/+eKpdMHseCyCtkpAJ/g64U2zsuuQPlRizI60Po9QfJ6EYFi/C2aU4mXMfXUIh9SZkscA
WspsyM2rl0Cmg4hWFE2bfO3FmddgYsTKMC9bSmJiQUuMxAqYUMlZv7kRyGrpAtSZezAIjDq1OGLU
ZlRZRFHf6BgO4bMbboCwwzq6aDTlFTgQCPNtZvvRsGgCOdoa/1lgGxWov1cvrhvS+ChdPclR/5H4
ywo5E4TRy6JPqFxAkM4FiOgLZpFPAuDZtAWNuwW1dInewflHYLLXw+iTIQ79MaYdRc5tof0AMTvE
71DyZd4VK3weVyC0hCNuDBgQW9Gv60YCJsf1N2F6EcaT3yCuXfL+Ymk4TmOJGy3LNFVg5IB4CycV
bQL3Ng8rJvSzMxgcxkgSArwVhTOK0Wx9UFOKxVD4jbcDBmb1LlyQDFKv6YjUpdi14gG7GTh+kLdL
U+YmC7tqwuNH2o0n4il+cAqBDydmBWzjdd9FCkTbM7YwLmM2X8CjFbioXFtLUBefkdJ2MN3VjHQq
FGPETfcqNXQFSyKFfJ72uf2cY+1OrsOcv7YgEGYbX0jUGGkyLVntZl5EW9+TGkQsMycgWHtWnybA
lUBxwqWzZWy4YFWgbA77MVSyzzlMSME3ok/IeNpmLdx/Cx82R7mhG0Be0yuGpvctGqgWcCr0qm/K
JssB5bZ/ucrwfUIMTqqPM4iCl6D4g+ZtMDXMTf5IrPnMUm+oQMsHgoGqd6sRVoLCo7bNamHLhzXF
OtDiC/7NV+ZyAO2I4ALZhB3dNG6Fzi5VANIDQOk65eY2m5ZTm01H1gQPUnulRRSUiP0KnwMdetxt
z1SaQLK50v5WUfgoUfYA7snd3LW1BM/E0I6fMuOOCNZIsSSaFEYwZz1bsMrgc2Kxecn94SIEpAXu
Kd0n8ihhkwA+FZhCgbdZYYs8ZQbv056KdD3qrI3rCGkNPfjd8UNO4L9XJHyLaJqKgw9fdiKDnlNm
uMr+nG1EjHqYWlmBjnIRLGgXE01v6eLd+VLPpQfyzuSKW5mv40YwVEQLRyHeGvNV8+CDtbm6DWRA
SjB0nsGWvxz8/jrjzVwO69Ttejl3IKSpBnKDzl2IOL4W4Uuy9hg2B3sHqqLuAv+bI59DCJ95i3Ss
qpf5cTDRmbUdtmf8bB4v5x4PH1hL7Cko1GOjkqti7Leei9p6bsGKn2M1eOD5TR3iDAH/KGo24wSK
axLJptLoOAHwDJB98MdGR7doPo4k06+LmY7Eb9VngwndJmiYA+/NjFUas3BDeYDwoRW2u6M/9Lso
4cVGk+iOz9NaRimCChZ7DzgTnWeTQ+8RglOioh1hibwHg7YM5RnpXDc2YBDAM2TS+JH6JDPp6iy2
d7EKtgW6pEoFDR4wMQzloKL5UBjEP3smKr2M13NR3Crmntd2AXUAaBC2lRNmDk9Byu8b7NhlhAcZ
IE2E+0KSKhi76dU5dpWq9jqMhbel9j3X3wJaIBgE9LDxbMWgQGxpCnlC3qxE8d1OBTazcXjx1uCi
lSFcy2kMTUhzPYZzhpqbueXNWuSXZqBwVenoP3qc7sZFXM2FtF9NoJD+pvzoJGanN8Jf9BMsY8p4
vgymuSK9j+ctSMCh9eMzdbBft4XwPUiMgueFDF8KQ05Zfgsvggzpe+lJReTU91k9jH1cURDZpK+P
XRiUKouhCTKnsQPDyIkWwJ0TBpa7dNsWwqMlm1ugnt7j0PUnNJPXdibt0cXFS2CQK8vQcIgyJmTZ
+t2otohaG259Bs+AScH6pgSAJE4QIm2TAN7R2MJ2RmaPGCTRSwiMT2Ekgfr76pFGraumCCJSgt8D
4BDvFFsYULWwzvvWIH9xFQSf3NNgcowPQk3Ag3Bfo1LmTf/godlRLXlxXnEQin3hyGZflnzGuGRJ
NwmshnC6J7xMmgSkqjSdw1v0MTf5wjtQJ3xPRXtsrNEOzo1lpJ8KuHAFAQtK8CLoRgfLbggFLzUr
djhRkM1H4HpcYNjSPMGGzB7mAVPOtLAXizc+FjKXJXdFPRqAcwIQZ+8F6kZnTQK3B3fh4ccJqODl
qFCbQrzQlX5qLtsGVm0XnMMpawiRcpG1/XZM2ZHoOEaUYsa+2YxczBpkr8itOx8k8XqNc6h0sdEh
2pBVsAGB/6TL4NVZIBpzruB8exlaGM6VySoRr87dusFElm1jqMXe8QWvU835DoN3TMpI8igiMqN0
yT8HT4OcCjwNKqPIIASq2aWuY7suFRdW+cegHcFLSTEuWU32DLrsR7jqi3NLvBMLSLYky2+MnM1+
WN0J26+4YYka3s/hmmB7NkASE1WCAboFL6HKR/0ElubWURNDZFEUJ59gb0AdWsll3uPw0tUClBEa
q3E72nwsE/E5jn1tsheQoE9Q5KEo6v8Pe2eyHDmSZdlfSak9UjAPi94AZkYjnfPgHDYQpzsJqAKK
UQEo8PV1zCMqs8Izu6Kjdy3Sm1hEuIeRZjDV9+6797yuzVqPKg0ILFpZOXWPLKU5d2TIBqaGi8Vd
v0mrrW6DQt12ePtcdOmFZw1L/SLtH6uz7P3ie6jLy+hEzMF8SBLua8P1lXn+fFxl82MN1HqmHf9s
STwIgWiTo3JuuiEpXxqPGAlxql3UNeMXm12CzBsgpKiy+Db58caxH5zbOli/QDQILsYq/gLEZW/5
3OaLqp6iMg4e1hFzLYfc2H2tTa9RoXtDnKhxe/lhjS2oF2nVuTxo9pXcLcNaslBdWcRgVCE1d3Tl
eWf+OFHK1m0vhyyYI8hRZWeRqGpV/CojI16DtipG9s6N8c2gF+sToII7H+2Rb7ybCK3TyZtwsVLv
VH7WjDIw51gkDWVPLeLurLIjQb1VEWxKWY224erv1EscGtoAz1peCzeWRNnb+j3Udv3R1Jt56nPU
qa6b6pERcb1deoun5ixaB//KxtfpZ1Un2B8xGLlwNM4NmysGOy6rHYq7/61ILCr3uAYWloVb6J1X
2jox3rYxocSsknU6W72lO2/aZEAjtEqvzGq9yDy1gHPsWV/LLAU6Yc33JSrZhpgPMvKh5oz9Q6V0
OBwiv5mLQ5+b/ptvNvu7tHkFrtdIPDuFH5O/iAd2W7RK2ecN2j7bbpLhRiZDTkDLYX/MtUqQzg86
pmM+29it+tB1dvI0awOnR+R2lLnYv9wva9xXBmlRzafoEkCvLNhK3k5TuN45Faxgr1uhLd59DJWM
uKqCVGM8xaQsjB3r26RaO6pkyy1cLJxWfCem3FBCkfRkR2WewOWx7JUzgxKp2QUBI+m0LSXPsvbK
7dlv86U7s4l2fRB+GIKsasrpbpXGqXYjRaDGHtsIudtcVXgpGVlTw5i2ppioo7Eehtp7z0tPEapI
Euac/rmJlRXuu8iabuugL3/wTZ+mDBEU5oTCuL1l9hDL90lxLqLChcsZA0v1scXx5uPuMNN0TU8S
clIpdM09ObDKyhJnAcYPksBiwYwmnpCSKFuwzON87XZT4a/XHtobG4ibZaU/rQbf2SuK4XdEw2nE
SLZK66aTXv21cXPBhpp+ZjDeKJ27+1CPkn2YKNxlGmv0y2PuhPmrWqyEqNkiGoKBcQGX06fEzli5
Nw0HUfYCjZURxS5u83LAsF+RgLEXn6ahzePgZZnCMtrnMmkDFglMM6nLuWl2ZYE9nnyfrazDmDux
2HtymraXwK6Ch7BvZpugPbEdRg1eA126jJU+WnNveqbLwn1E5y4fehnW78oswWvZOQPc7blV83nh
5aRRl2HqP3oRC3tnkXJ9G7x55btNKvKzjpaC9Q2ind9Es3agGuygfuWEknpv094kWVXbPndZaahO
5iDuv891m38UNdiXjOk/5x5BpfyUMvSdZjdYQwLz1e1LsVNLgXu4YC30twK1+DFBmAKkKzEr07pW
QXNLYIkmeMOsnFrTJu6GeNZLRqslTlLqCLt81WH/NZDhsBziSFbfioFJb9b3c/IlKLfVZHY9L+Q3
ttB+5fU31N9FU8D+z2LJH+1lUOAcqC7YTPEonTaixb84Nj3XsmcIOeMxqHEXYQHjdEDaOuNs+rPN
4X/Mvf/+UifzlYMTNYp/tdEsQsc4fMLxKPkju8DBvxC5k/yTX+hfX4Ulz7AcEKXY3oiZ6Y96lFws
x4Uq0h2LwbMOXKJmF8WcMP/z2/ZH79rpdzk5fKkeUb4AVPxq4LS8KuiG2OqOOIajdEwmEi9OG0y3
my/8J0H7QODNNn8JhPDzVU+oz5Nd0U2oyH9xldUUC0onc0NkirbOHnjUeOiak7j5DwH03who/+Yt
9IgHnsA2Dhv6fsW+titDMMOewSM4b7GP3EZeYSX5a27Dn7+Mj3EeIAaQDzh2vzicreo0wCLLfmSy
thwabP6PYe7M56tMqBXJD5Ktyqs/QW3/6+POTnMnZGGBB64y+pUMlMR9y8UKw8S1Ir7SlM5pOfpr
ti2+/hND2wld80/X2M/fD78hli3Mmyy6/pXvHkg/p3859UK11X6EFUNz1uqNJ+eLn1h3c0gCPWUM
BFMXEJrZ/dXP0MddjCwbndYyIDv/8WvgEHbRFlcjjIBaXMjEoIWIdcr+L14ltmOPL7SPV+yXL1tP
rsPt+3E8Ajx0DvEavhZJpf76r4I3EU95yEtgL//lVynokyZJjukoCU99KZFSn+NR/vUng1MDWR4O
JyZgzEN/fMP0aPo18oaRoI+P6qF0cDMpuZyTHK3+xPj6L5o5hy5e+Rgz4U/b46+/EQCFzm6A/x+x
scFD70WLMsSCVMKFmOYeLN/K/dSNoAmVKysyU4MW9cPDZqcIXpmoz6ooMX+26/dfn1c+Q0YZHuZY
WjXnl8+S0Zj2RCTGI1feOybAfT2TGAvj72tYfDgevSwugD85aZx/+6Ixzw53ysld+cuLupNyumCK
hmPH1/XgF912RVpzvnDdvLwAy+PeDWNcEc3Syb4qS5EmXb0xFy7dG8+rowviUB00mH65rqMWxd5V
nn0qsZZDH3t/toHkjxbM377ReGRJZnBdxrF9Olz+m2vfwATCY8A3OnHx4YV50dyoZWBlL0iK7opA
dlD+yTXzr8cVq+VAfgE3+elO/8WUG1DpuIEw87HRjXvW9G1ycAK7O6786d++yn9pOvh/Nvq7+X8M
euhzYPzj+jsNIn8fG57ml//rP+6Zrb/X4vvf2s+/6fLjb3Q1RfuH8SF//fdhYPz3ENIMuCMwTo7t
nSZ7v08Dnb/zlY5YQwEglQmfz6Pz+zTQIwwA2hekENRqciwnLvx/pYbIEPzktzM/i2IXg/9fGQf+
tgnwnzcOxzD2baIlpGU4vgj4//J8uhYAJTl0hzBczc4rWqyRibt63iU5xL65nAe2F7CKA9viHl95
aS6Ma4YXzIMCddLDuZslkxX72bbC3Ngt+TTJXbHBA8T51oYtqui6UjUnrXpYFcQCXLqyb/cVS5y/
MvVZkgz0iFn3rbuUChGizD8bqKXDAU+g/4iLtI3ArkTTlUZAbaGVe5vH7c+U6yzCvTrvfaMjYD3R
VjCHS2BD9yJK1Pk0j876HEdDj1ts1Yijs9UW4a4Xjn90HfbQZXNgMDh20nKwCm5D/sZWoK3bLeUE
KUN2CrrFtg1tDYq9LebUBIrLt2wCcZVYKyig0J06ND9n3SwG9Vb1rhjevtkhU5AM/vLakXKNk6+b
kOKlB6KyHgqT6Gtwr12exkntfLZa5w4xv6FljOG34fliFs2uFdGiS7dOjKUFn2mceV3hiv3mWy1W
5sXRtA2tyNlfssUINtIMA7+SWP1d6PVWnPq62h5oGkgZN02QH7YlaNs9c6ah3TlOTfPpGTHFuE3w
KorG02+4f2uVJmET3QIGGK6bKaRv68fNoodmvSerN8elmjLf7nwrFSFbCkH0DPctJsYVZ4wOGc3W
0NZ20RYhv3rzNiG2zYVPq4+gtkMfm3C6NsngHAY7gpHNcI5bqo9DKe/NMOvwflNskD6K2Z7H83Wy
ou58nCQZJwZ46IlF4kyw9JrasVkqTwwsdbu5wXXWjZiZmKWeBK/ZRVEJQuGv+6DQOFJYUmbrywob
rb4UocQ9WjLjwqMRUtLtYtdremQl0qp9HVmSK4wo6b7k5+h3k5VAb4Izh2uvx2ZTHgvpgSVXxi/i
rOm9rd3XmvB1psiWTZfraclHBvGhT9Le1CRB+24wA5jChfFCNMvKIckxCycmh90X1mNLqj/AOddV
+NBWa5QXQ7VYz0LhbDpgfCaaN0CIFpeigyd6L9BLpydaLlnuTKfX5RVBSzEzAbciHmurXOQVZPjx
wizRrL4Iod35ujB1siBZkRk/7xczxodua+jrSbF5+YvGpeJ/8nNb7VmyitjZjTxAAXohswIwhVhy
74KFpjwr7NUVh5IAMzb+dQmmXVfC/0EpjNksOmDj3HYqXPv6Ohiw1tzUzbBtfFmM5V14W9EmOysn
PHRWJmvwGQWNXtAqBLMOO1BM/9mQMnrkslXdHvoZutG+gupTHo2nbYnUWrPjI96UGa6KHNZEVudM
ea9dA4HmkBeOdn+0sqHPVXY+Ifg4IiCSa3COHoLelsVe52sEdMmu2ybD9mfr89bSYbnvGD2yJc9r
K3HEfNGrK8a3ozwu9jC2167DyXPCHNTl+TgudXessR+gqfIcAZUo0crPmq1bnEyOQe9n0eRA+wEI
qaxd4JVAHFjEwlgAu4DwH3wcuE3aMUgLELnX+KufVPw4fPr8pSYa44vc4CQCH9TK18qNhs9+zYNP
JjNOt2vGtX2GZ8Srq9HjX1jljFHA2Gzn4SumBj+LifvknG82/5XpMccNttiKT8Lvk32f40M9+CBE
btxAQ74ARcF2hHmzf3R+0PZHtVbdwPmNV496MRIfjttH19XK+woMaGqfS4TdT8Iydn4cmVN/AnsI
PqFuoP1XfSsZLDgjcroq6/Y5dsbYZe3Z2P7IW5fHB+WaL2kD6n8E4tINCJZbIEAabCtsLLuZCWMw
EsBuaZCzpSlOE+4AG25qe1McnwMqW3z4zsEgzgcIa9OBFVXm62L7ZX/pKFExjG7L6mwJhsU6nyE+
twxGWguyUu57SEdB5VnHwoVOFDGQQCTLFLyFy2mtbOajEMggUkketqy01fyknNj7EItf2bsQs9z9
HI39kOYGI0VW5DitSjIJ52HuMlovWpYOHH1nzK9m1/d+DFPNzrPVgdsI9kiPTapzadZdjt+e8ZOH
Qw5BI2gyBx8jEP0xZqHgMjFVCoLVewSxgO159lydIGH7IGZ8LJmkwnOBbOqp9W4A3QcaQSRTgqsh
rziL4I1HO0ZLXvOlzxMmGTU91mPPy1dpqJqgPGzT6n7JCzOzISpMUKmY/tXYzS21PXaOGO9isrPP
0sLllnrJEF0w8FAa19lcvlRkIDjMBlO8uZzlfN5k/ZGmlz5csyjpNwWwRdePmz1Ul6HdI2Vbgxxe
tRcXVwvWEvz46NAsSOub545h6DMGfvfFsvGGIBy56nYK+7EgE5WcTCjMQ0jd5gUpO1cM6snRvfRS
z6k87phYgfWscgtXvpQteRx/tWzLz/xZQuHCJH+yTnTuWuy7TQXOrgqlG8I98yLcck1rHwzD7bs5
asbHTgYNjlgrZJtQWHb0SVh+4huKAD2g7JezmxVNz/XWxcyz0tp2wMc5DCKvJ9NCVFBGDPca//Z7
NcUeumVoYi5mz4NRBFIAXFyn2hxMLAMEk2oGY8+M44bvdXP6KP3BF7dkKq3qrMDWo7AFC3Mfeb79
7hareKqJHwBYiNlHkHVGdGzzTjbXO/MSp71ua493Fllg3HUuA2UIdMHwhqCZvG9TUD+6RRt8cUrj
fW2Teqp2vqnbH+gOymbtmSgTUCLMIblAjegZyNdgJ2qQ1M8953C/i5vi9CGHjnNE+BisbIpdEhDu
6eLIpDOP3wU8iDJzTZuIzG66BOi6pEU+4njryVeHPrmyyEbQt0TduQRclJx3li/n296dfX/P81R8
BMFErLHGnvnaFMCJmDMjsWYdlRSFIHZRsQs0fLJ0YqrxHaIfU89ysPxbWHk2j34BfjFNrL4C6u6Z
WKbO7MPjZQw2yj2MKJzlG5cRfgbgM6lZui3eOUwL907f5f4xx2Z92+KzWg51z1c2s0/XaWo3QcdS
nLBZXgWhrS+TdDG9DInFlGHYVglqb+mhtFlRK82hUrPJIawVfXQIBhy0Ow9wJsHxhkm747fLvZ80
Ub1fqyq/VYBfoDY1G4bXGE2zpwoRYAa5a4sXyyq8z8EujWLnijRs67YkP44pLPVE4bfcNJQFbKGo
9HqVYMv0U716uOeAs4AoWsveUwjiW8P4sxN5gItqhWsIT6b5JuqpZxXJxILu3QnliHjA1oC3Ljf+
V9nKydrZpURJl7yj084wjtknJUGQE7qnWrJRjyBQBsesH1KTclKo8XlWh2K9b4N6/I4TttHp2pr5
JWpHrg8/8ZSbrQmSxalopk4VoWtOigQWiV00hup2GC3xPfZV8Opge16Y+EWxv6s4YKmzT0aIvYHa
M6Y8/r77paXWvCuUYn/ZonroS8DHbT+rvT68K8YyenXXeabossPyh11CH9tBityeHLtsn8h54SKC
LgNWyi5HO0jtfOjglIBI2lNEcQklc0uazbDIDFbKSvo/FXG1vkkV1eRH48ZvudtEmO+DoFH3xcS1
BlvQnn3cY3Z1bWjHJS/OZkbqtbKGCLAqCvq8ILHRmaCd0iJo5xfdj16eYl7uvi96yId06auwSAft
ttt+4IJz0s0iB0dsLI7LbDWdarJ8WDnRoLxbz62v8/B+DMbynfDR/LZuS3EbY6fb7iDPYnMAa4Vl
scxZlrADesJMyQ9ILa2JzlviV03ncLsNIBoDksGXA45YL3Wn0L4YAyheZzkOBou3dhumXRy4xZ3H
rrAgXYq2Zq6/LBJ2hrE/SndlIpkkBmsQzndzqa2Jc2WsFgMHlZnilQZjWx9CrxofZLiK76JxaErW
HE5g2A3TswGC/+7OxrLgifmcUdPg9pk96ephhGCJubnhqki9fq6e5YZZEjMmj042Uaje+U3iXiO6
xa+qCnHIsDnCCc5cHc+vERS4JTUERovdZhW4A+eewqVHcWRq0Hnle4KnBPu5mIAUFmsSSEY4vv6m
RiHemYDK93FM9EtRDaAjsB/EVTaR+Ll0SDMR3q2G5h7/YPdGe8PqmSZepptg8MeXRBKFtMkj8dV4
mWZRaK4B2rc0DxQhDstnVF2ZJHzCjma947j0Oub3InghWFtYNMAujz1hjU0eCr+c7oe2gifXUO5c
wSNTn9tizLOZi+09MmOdE0Oyx4+pDPrlwIOlLqKmMTrt61kCgpK4ENNi9COZLaM9v9R90r7BJcEz
EFH5ScLy5RQfYkfNMx7GuqZqNly3+w3W9JN2vWG5TmQUdsSA6iS+mBRJr926UIqS7jhFsaBF/yDC
Qxxx8wpf3uGMsZjVtnNwOsDUfCgZPAWpEiH/olnigtbTrZ1rUzYr1p2EqKsfnNIiGI4SQLO2V3wf
q9kZGMOX1Q1FseteTzrnPc6JUXj7vNLt9uAvdFNpUpDC4fTRA0+Iu47uzuXYbrKBIC9VZNjlpGvb
yJm+cKmG+7zf4pMdp426HQNhUe2Vu7X5VbI1o5cC7/Pje+Tj8fSHQOK+GldLailrnCxnzgpd11u2
DAww97j6CvdZBEbcFl0MYYo3D/bfb7j0/6+o/YePhvW/V9R2H6r9PnzTaGp/Lq7xf/pNXPMcloew
pxuvjeMi9ob/FNfcv4PZgGhJQQ8RB2n6H+Ja8HeEM3QzuOBR6EQs/PinuHZCZELNZAMU07rf1Lr/
yhj8PgMjnvBb5uDfzMTARPzRVY6XnEkKMwLwplAraHD50f+7/DvHOHssg+lJADDGxczkV6XjJNau
/WztkU585IvU0BeoGqcpxXK+swfXfe1CizGwEzI0pmZL+GaTGWVRU84Vcw7ArxlTlaiaoLTCZnfG
CDW69TnzvoXTVDyU+M/tvVfxxdwvOd0NUlSNEj7kwEFTzh/sqgFsL2i9lN6pdGi/sq1laLMjqi8u
fawxHJ8J4f50Wo37bPnNQA4JQOzTSOVV7FsPKShDzwbO581msw4rgZXyfFrmkxuGvNKWFRhPvjMN
N6+86Tr+0lYhxjFDafGD6HSlD0ThyqvJlqDRdBXWJV1pNFy02NpYRbiGW03Bj3iyb1ZOMub2ff4k
PNF8Z4q1TUfG7wRxVkHbkNojDQisQ/DMlo+2xdlnNW+Tv7FuwYyOe2Zrl4iQWbvmMKAYcpAEenmw
wEOvqdYJNt+G4NJzT/PTETWRPWsRqRb4p/aak4DgLGuW9MEKfl1tSBYuc/WTuTRZXpbGpdTxK2lm
pFJRv8V+qxwikgOvE9Wz/7na1XaDmeokAFR+cW/Ysewf6eG6z8iKLcrySszmvIe20Byt3BYblkwy
W+idU4wP1/dxUEs9BO5BjFbNO+LK6QEwIKxKO7RsmpkqeAPOy2kuKx1/DeZynM/cVnK95uP4vWJh
lE7tCELqRvP24Q3F/HX2kCF4MvKNSssJ3buy9f0f0TT3BBtEYU+pIWJ7crrPjt5NHZu09rAI6N7d
aYpDCm7HCe9KnePoTEG1Wfm5WmJafZZiMLm/wu5kO1jxCyoyltbZkNbz2D6EePO9s1kF1htK13pt
g4/c8jOna8rmGA7ATtI616hhXsEiDfTA1dZXXJRkCsnD4qP3YVeBSOPWJCGFOwKYH8XLGN/lY9Sb
8mRdG+xL8muaRWcGhnV+TZXV5/vZZj0NjVSP+NxQVHrgnIKKeZ0rKjxkXY469ba6RMH2QKEdDJ8V
D+OXDY7sfGnjOdrOcyB9GKjd3pr4ifup2ic1oRA8GJXbXnSxNY+ZnJkkQ1uw6FXDvK7sK6tZA/fF
w3ZcPGwU7Hga4eBClBvibQFDDXXxaQZOt2UnH1f+VmMqU1+nPnQX9qiuYfdlqiwZvDQti2i/NCz8
24BcTH1Hw8cKY3lfn/iMB8NEyL+3FdV2Vi4dW7lsY5blGhdZNH/pKjxxO1MRQuQNSyx43vMUL96e
3WCL/eD3lDVoW5I8SEMVcSP5EHkZJ2KSChjTC15rayHrCEjGGVGkRPiufNWVOzR5GJAFnSVCvFzq
rwBvwwUi92BEWpyE2Q0IR3y5huOCUq8R59RSO/rcIT/34c8wHa6WqII2CnAW3yZQK2PdJBbIWLgH
nX+KQJTe9G0t/e0hlwLGF+euFDvEzU5cOXht8n04s0Pl3m5CWhac2/5dtLSAYaC1znehcd2az73k
UAro5yS/TgC/j11ty2fhQkZy85lvs6glPaXw+EhTFFMq9zyw3AeGP1I9gDkS96IaXOxm9HAAZO24
ISYxF7NDRiggwAIOJ7hjtDF+30Q8vfhV2dErS3s6LIFZ3quCtQEy1cuggAxL7GGvKBOjJnkyKnn0
KgDZuyShAksnNgAscGxRpffDIurxLmkEAwkYxxVGRVJtOUkawZtl0TmgQuUOFlufwvmGZwAmv5h8
yIxV76srgptA5a2w3KKM1h4PQzLV7Y0m6FJVXtr1yfrpdqWqziRaG91akZs4m+OazANbEbAvztjx
L6pO9ieeTu7n11Wjqyeq/GYgvOBy6Ca5zR64KozolQgdYc5KLA8fbCkEjc/svdbRyv7cJnS6Vz+U
YbBf1qZj1BHWY39P89RdBhuR0owcUgiBBNXwNFPaiMDWfJ2/Em2dVvLoCADpxEorJAMZPaDhDiOo
dOmsV05XVNeiU/knGA4Iig1cNtQ0PS5nvcODdwy9GehLDg/eTgNnUoBQI/pdYSbKyoE7J2ES40AO
8J25QybzoK54PYzoNJKnH7Wqx1pkpQRif/CDgvxv3iQ8SmD/XFTlvKvnfZV7db2fVbzelapeX/uR
g5pUuAxIjusWJYGlDXZBMDgvgcqpsetPXuFgzEBkRE+ktSYWaa/RLFIPSHBJStf1jq01JlzPhvMM
RW5a1L5knx3/tFobZdDWUerjO0+yxhVjmGmGWeGRfqzrT7HvudlhYbYcNLIx7HZod9GZCXAa7LTs
4keX9Y+8p8ua3NdAakFls3DgveZmbrJlkxxnLEdrb0fXIc1C9+o9wQTyYkIQ9XjDM2G/sSfmJwVB
rLizeTfeqWgCCyCYNq81TsR3om/sQ11Gd+EtZjxyeow96xETTfmyVX3yA+EEQzwlQBUyTCn4IYJ+
bTW9grK5Nsv4HMsbP09VA/O+tIeejxDMLKsiIjtUlA3xsvHcG2XS0U3cZq+QeIOHmO/MsrMbp9yI
iHVDie5O/vGSvr5QGLtxdOLqDdtDh/HVP+Ah7c63Il7IRfsOWPx4cZKXOZHtDdamQMEmH5l64lcc
blykkTiTXNdk34wk/x/lvT4zHd78zGiKK3rbokmQMGtl40/lbGKNR97vvbKdvLSyHMWIaW5ssfc7
jz9O5oPNGU07SfxZfUedUhlT5oeiKskQQJDsjuNJaCRfxRt9thVsP7ym81pf5wFj8Fkwz9sngCAE
bn+EhLCnPczV5WhwGZ+eve0yHLzuB/2L9QwIsngs1qILsXMuxJaQqzCPuPX6oWyyaywu7vrX3FiJ
Oiyb5V0O+TTOKE6olin/UhxnM27fvGGKA7J7lq/ZBuBZPKOxzbxgXO3u6+REfD6rO0bXMBM73Krw
LaBP1gyP0PEG+cUzvXb3vehzuFJzD2qJMSBw7k38WArVIYcAXnkYh7p/S2YjfxTa4F225witw8ye
eOuXAqldiaF5mugtP4grd7dyYYMbwyI7eRyipLogwDZ9o3xl/1nsLMN3buXhriU6xriwdaLTxt5O
fhWBcD6JMm4PSdtvR8zGLT9xb7lvMxr5Pd1gM2DWq8mNrCXOAB9gE3XZWCTv9N3F8xrVwbdoKhBE
zTQ27902DHU2VWtyqb2Q+iovc6J6VJcIFzwpV4ZhESicEmtpKr1FK9DrbHphosNU/DSdiQmOrGrD
2y9xtkIGXhQSZdS9h32/DBnjGtC+epjYcmmxG0WVxlRpU5j4dmBqMOEZx+aa+tuWPDA0DX6G8ddz
yA/I3ZKc6zNnGtkXBoSnwCkHd5ERY4oomLxxbvfSr4Nhj0BskVSYaY/7UNTVPlJDKAiEDsFyGNZO
f3TuOLyxLWTEZs4yFLlfSqZBqe9q6zk3avkeMth5hGoSM6nU2hKpoMh/WmU1oHRtcmoPiQ7B/Gy5
R7FQt0mBFXq08izXJmSMe8rusTa2FF2aA0Fqjx1c3yQFggWnSEDUgIhtVTo5ajl4FMwMC8p0i6in
M5BwOImD1u/YGLr6McCrurMe8zHHVutYfnfBX2EJuiAgAC26XC2072ZtU6eKIROhNKz+FcmLBkBz
soVB2ltsqkp90jHPWGNHJ/WCuRNpPFOxs81MdW7KdJ/LfVay/TDQDJJ9TprW3rmAmyhZ14SbxQo9
+Q37LNkY0PhcPp2e7TdjLXSAc9mNIaeDguAf55EGKmrzonuxGO+Fz7m7dSoRvGIjJUsxTWg1lpXU
Lzk7fSD/bYmO90ga5ddSFX18iDar3L7QW7ZqRwfmw8iq8uVjs9Hd+JEcW2b4+XVx4OsyHXPAEME+
ZwJKOAoZnORYYbsjd6Pdtazo9mkg4ZCDhlC1w8IrZPOwPPhmUetuznsay9FVzHEsXbvdMQZOVMJ6
0jYGebJ+FjEszprDGNSS0YMoDB8Nu1nKXR0Qqj0bV0O0znF0fADKRWI3CDUQP2YEhAhi3+pd5pAY
y6+tQI8Am5NRXUVGzu5BFrHTZqzOyUkQBRxlOz2t8Afr2TjiMDXQlrIIItq4r8IcNjzLBkT4UHuI
djvPKmhJI1ixxbH1Wq4p+PoakEkbzvJMbRWANdO2p5Gqp8LmXMc1zKeiqWgR5IzaCQqWkTyDzDwB
b8LNwpIczzTNGcXM+Mhwqa0u8tBmm5NXdxVHRuVgK6+7jlN2LgLyg5vy4h0TEOveKErbs3FAJgfg
OFXJ1bS2mLrZUcWvVi1J8kMOFhC2Pjr1w+AGuvzQ0W3UWYkEvF5UudOLY+3r+amvK+jmXdglxL2T
0XUv3NJOiic76VnE14lq6dNwrWsK2JIdF+laMwVkXGYzHdrIC/W7yAysc0wKriEkachDZ33No3UY
wlkwL5pjSdnp1Ty//s9Z91hjLdnREvZQ2YIcdWCYZnj3c1njNVEOyuUF2HyobqOqK2bpPZGhczcq
i+hYcDG31/nCOp8jSYKOObwCiX3k/hcF3+/TrB6qKkt8u58zfIglzPN1f/qv+uecP/4583cDVr3f
UmYDI3PDpHd/gDhn/VUX2o26RpDfYGKxQrRHjMQwnTq1glglf3oNup++A37Aqj1UA05wSN4nb4Ke
Aj1gWGI1BXFc7AvSXjbnLDpd7zvdWol3gfGD2kdvbRDfTPTq9bUVCb3tzNbjjtArFI3zJFj9aXda
ZCX21nZyU/g/nRWzy9N/N2IaEruqrvLg0MUSSI9FsLo98+08j0A0YNJBQ3L7IT7M3jQu5wuRQLaP
dawmvwbKP6kvDmdEfZe03SAeoYPUXaZFfsIfQzZoGmTfbYvu8eXk5SWGCswlrC4bzWFeOeLXbh7k
xcJTDeLUhUB+8BKR54/Tb36VJp4k1/HUYyroaXEH2nSUkz0PFGYXgy4POX9lAecli4VOhpjfzDE/
jTL08J3cEWPR5dHFz+zs3VpjrEnqrexZWCGccR+GTSLfq47NJHGkVH8BgOo0rXPj1uxW3mJ1iEWj
9eXgjavmRhWrdXJseut+6yfSOaGn6DIJpZLf8n7aglznP9k7k+XWlW27/orDfbxAXTRNgrUoSlS9
O4itLQk1kAkgE8XXe1DP8eyOG+67c2/EOXEkkiKAXGvOOWYQUQPh5qa5GUf6NtAvcc4QxkUfo6Bs
8unpK2vVH3jAK75pXtf5V+m4WXFVQYM1ycF/UO+C0pHW1htz7Ev6P61Mv7am9tfi5ESTc2eAnZpj
ZGNMUOLXEKXZol9JoBR/yV+CYxK9qNR6/jVSdb+mKhj3GKx8UfX34c11BXO7rlezrtSfcGATTggE
cwkYNMxaNERg3Gp4xe2mvfm50qzlljY27vyUW2aCzrAUk0vrQSX5y9w8YT5ho4kVgIVVjPVjA5aR
hWC+6YDChev811rm5kv1wHoAfcVD/D+wekO1wvDhk3/ui/qD+FpLHAxe/z2YrnreGgy673mHp408
wYw77tfqlrBc/2NR/fo5/1rhZBG2zFm/FrlK5/pouVYO4MDmc76BszHUlb/muunXaOd2WKViG/Lf
n8qgjABDnc9phX4zLHpGgUy66tAVv7j4MfFFwc3Qp3/Nfd2v0W++ef6g4musfH6HD4YT/MRRtNSj
atmGpaUqzlxMDXSvmZw1rl+hclXt8rbrOUi1JpMzHhooc37sGzXMDJiZPnPbLlEW/q2Bb8l4z3ar
SJ8RMzlaPHSW3zr3vWFF2khjVbul2JZRLYat6SuPXa3hpb14ohYEOLHHQok0LT0C4z8VLvatrQPL
TQqCsTMNDu5JLhkjGzWZzbPV1p7chM7kq1j65FNjVMmGzqJ27swEq52r5FytqA0UrrF1/YRVZwai
PN9iejEUTwBwCPsqcJIq1rL1xZFZUC8bt2SAw9qh2Irv3Mbywo5QbrBYf0H6RfpapWYd7t0s8aBy
LX4aXJvSnKdvCBi3GGJXKabKE2Ajr92xGDAZYWqZejx5GJAzbhclBC31L4syDURRdEx2HSEY2ItB
a+HSYU9XE9dbjaNtQ3RHkJ7lZ1J0c/JnsP1SPZewjFhe5mbClLCCzcdibNW0/VDMq6CJPJfOoirr
n710of99se0w+7JzY8xQKDn7+k+BiDh8R7gERIUDMsoBMObYQi4pX432ygMp8STcxkKImMfksHGX
Sh4LSm5eugzW4U6HDiSuVYjBw6SHgk0Y/BySke5CE1MvsY7ahiLgmHb1IaHHSh6VoYYsHrKJWqZx
yqpvc07kt4Cz8YrQxqYnH6XZbCCdcTzMsaYIbq5TIXB8lJj4IgJaxuFmg7sFxYbgLhBDZx2pG4LV
N4owoSLcchGoJzgw0y50sK6u6DTinGwxh3MXMwTBfyPEBoAZZBxw2sEnIJlNcTn5vTLkVATAtI7D
KIKt389Wb69FxDaJ9ZAp3yNLZF9GUcHbQkY2nkQGDQwxQNT2ZmbDhBJbcmFT9djCDrP5SUSxIT2z
JgLwMsrR4H/bIYfH4E3eQwOkBlg15DlUbaJ206rMxuqrDZvptQdNa8R5FVJQpQ0qYLiv9GLh0k7y
H4stKG8hyABAwn+bWALYE8oe6kXarwZqb/5JUCq3iLdDrV2YDJa1Keaxe0fCxoIbVtq+FuMw6dga
ZusfY1q6zYOqvJbNjRAyhpmB59KXVEVhqgBn4tFOOAx2z+xg37QVS49FGJsCxOnYD0mGuSlkGp8I
UmAGEUvwpyVLSGtCanffOlD+EEsycI8zLhfgb0vA10ybBMhKvv/XpAlCqvlYsV9dBpSWVswi+x44
Il5Zh/Dp6KEbnwYyuCwDjQ66GElP78HIU9Hw4qaEu27BlQzdoy7yLaExNa/8Jr8Zu4x2fKtJtzBj
CHc5R0FOzLWbFg6Yhkg4iS66YGocM1Z/tzykCUS8xGK9LjEj/zXyCOBsa4r659bl862dNAe1K8x4
ltwo7jBp8vjGdQU3A0AiNxwNnsVY1ejeHy6n4TmWbcq2fzTm8RkfU5QdosrAek1h1xTGtiWLce0a
wXiGt0aTFOiR4ps5KocTCYjxri4L6iubxPTiQuMTWHeNMKaDnbuhXFdRlf94jYkruxga5BpPeOxX
XNjF3n0xWuYSF8IMuKdUpVvEuetLd2OwJbE2HXe/7NiptOWIjKt61VLJxIBpkhhbSe6N5mqRNOKA
TdXmqi1wBW+jOiQnHnFbcleCrgdYmuzrytuGBjmI9DIjp+gMFh8Mvf5TMjrmK2DfCPzv4mSPTmdK
vkXFgtMLC0z+VXJzZx0yhoNgj6MZx1ljuOaxE7cU/ySnF4sryV3pxOrvhaoxPQR+azzioshz9uIt
fMq0H1C9FLnKZwK6iWJh64B5cbpbmltGiCD3HAnDRwEowI0njKW31XwfSSiZphXsF7/2zVhVMnuP
JOahda0df78k7ii2pFOsfn0LX7HK8WdgoYMuVH1g9rOfmNyCI5aV1N30buFNsZmIGq/khC63snVh
LevCbxZ/7Uhahz76pR0IwUOCWIEi1V/UC9Tl1R/6IYpt87YAZg2DEBSGrbpSXhcZJ1LSzv0QeVOw
ku5QvFNmZj6OzF/DzhUufdA9r+8O9yD0jVElyyu16ZZY86hzKFrTjfihM3RRa3OERLXqKfyYgPFa
2VXXffuXZIMEf2TK/hXDQ0rJmqjaf7+S9P8X5/+7R+zj/y7Or7+B5P2t/tv/+Okoxmj+S6H/PxMv
t5/wn6K8HVCHQ+SJ6AqaocX//1fixf0P90a9i1gtOL/y+n+J8pb1HwRkaFhwbd8jUmYS6vpfiRf7
P2wCkUjrqLrg2QjG/L8kXmz3N5T2vyMvZF0woNkBkjO3SQh9PtaA/1OTB1oUyIHyZxJ0NcabYfR6
zMEDCIqNYdxcjJ35x+8dMv8iUn/cxexjOfrDhbhZ+8bGcALuerOLsklsbsJL9Mo57dMhJZrEi9Bo
fjr3wbsxxIEdzWGydqb3DQF4Pno1dYy/P3GSkLQNVX3OAGXiuR8yRIggxGc9Ybg5ACCivkeJ6TX1
xHAnPae8YoDx7nxr5vwUtmQYjAIb8yLpvaFMwH9Jsmx+nXRBuZjqv1xIsR3reJAuvVcEe3ZMznn0
qWPMLf5bznbNJqLF4lw1fdwn1XDJ8rq85J76KjgY3gcVJEu/cuwDt1xz71T9V50mpBMgAlxa2Fo4
QYP2zZg4LmVe2uwULKxDPefYYwfR/+QQ03WNT/f2XxojP9EsHZDbavySXQLzRUTVXRrykseRXz7d
3OTSyIN9npfBHivUZ5DyAZImKS8cD4A0/76NDND9XmCRf/t9lSEz7IU7WnBP89bXiHARlHQsc0ay
4rxXtC1Pnr9vzMiKU2PwftzCbN8iBSZsDUZ/uOCcN/c46sqLB6XswBF5ijkV91BSvB/+qrgWLSh9
BxOc382YZ1kwTt3yxTH5mIs6Q8we9EgBKW87vb1w/FOALpIu2XBOLy+jyyAB+K4I7hff5p0YvHwv
EOZJKZ5N69mvSoxEyL971iTTpiGm3nB0C0aM65n9VSt+5khUw1n5sEzh3tz+eHJmrOvA1+xuH25B
3zCU3ho5V9wCA0VQfcqm4jc64xfn3U/Mlvball57uH2sbBICEui85Qa5K3ZkjYRMpELz0IbDkvo/
YTh3Px5mkgNiRrCvZkIQhdN/OazG7l2vnEHQde4fTnt8iqG+L9FSH5rZHNeakATb7P6VWMKDVYG2
htvf2gfC9ODI1Cirp04OAUDgMbgYuSxP1pDku0CPOGRCZYWvZml1+Ls78+INc7gRvcOZIWKGT/0I
BmFEh8AWtKURG1y295JBZGOKKQF3bjqkX6I6Bg/QfeTlBH/Epbs8IlK29jxHxxl6FGAF7CtfC6fM
PXCTKYk9u032AbrKl2PeXN3D3LLF7dTQbmpco7HTLv15SAWOvTYcvouREphAR2nB5jwiNNCxOiYF
2l9GvvBhG2BIIWaLp25xPBJqpf8ozdF5Ewjt18INWshddiZXVGnS6qq5EJbF706gfaw9GZvxOqdB
cc+3Xr11mWFtmsmVGtYkJw0MFOl9j4B6DJbR3JJ6GFd+32JjS8ko3QJ09r0xy+QascbkqzVED8rM
S7ywJbRfU8Kgm6PlPoWrDoLJdgjgaHQbFiR4TXUBPabTLZa3SO8zE00ZeTMNd8Cji00wFv49xBHn
YjbJ+GTC82APpMw1B+mUgaVmRGQL4p9HYkWfNb92O0+Vd1CYvlTg91eLWyUoUT15x4oUICbo6N7P
HYO9581UL/tnciTOuBlxbmwcM3E2Dq2mvMKm2zqaSwLyAA2jue3SWpJROtLQVq8N97XlYf+QKcu6
L/w2fykx9x7txnBxctJeeVs6MIyz1LQYV4fyWPe2LzYRM/XBEtZLz1HzLQKR8KaEz/TEUmwZxuw5
yJt24xtDyBfOkPFi1fM+Xwg4rsYmG47A4ZJXz4bemWPH3idIQUQYMrXvamZIuuJBjI10bK9HypBO
jILG2WfQuWICitacq8hId6aCeuyP7Jn6wli2At4HCwz6yL5YDX8jFQKXN6a9k1lBjBMqf1J9Hu0V
Ex+V5lz7VJ0b0ELMaeihenf+W1809sECo45fcSr33QRbpVdmd8/nr1bK7SuilnVxyWZoyKEM5Us6
UsDrTxZtIHQRP6S3NpwsgRtOFGD6IFKSn7IF/JYGjrTpoeqsvAlb1FTipchsiUmh0xz/WruDTByk
f+HK8p5gYN4WlUNsLsZ7uSSLs5q61uBSoZznuDDp0cmJQ9fG5XbAzuDHXY51oWsa/G6jpckq1VO0
8RR5O1dweSf0r2oQbl0RTisSk3iVDO9UERQCClrpg+nP0Z7RZ0L1a732VNU1UTI103cnWemvcNcj
NQjtWKdsiroTxa/4la3O5gtlefKamSLbcygZge9MM771hEJqE4mn02a9McZw/GfMacgZQDz3uiGA
RHP9Sy+i5RUjIUQqDOu3S8K5Z5XNikPQzXkcrIZuEz/1B6aK0fAe87yf995ieAdEiYZy9HbZO4yh
G1LrEBxZAhI4JPhiL1Z1j+KUrsIMmaPmhWwM9O21NlsuCKLEh04Hx36RztHXSUScKwLeSJ7wNqtk
B553xcHOsOVSdHCtlJrvU2+MTqyjyy81WkSQkHCIpDXPCQd3dpo2uH3Hrr9Ta27Ofk2YA0si3+LC
bbedQvqnauCpJpMS4dZIgm19k5Dwj9XRKiTMiyDuAHOIkto+hbRXP5q1D0WKb2pw9PmFjDRaXiIa
b77IiASn/iZP2f70Ycy9ezJnDFiEgBSEbi+vHyvk+DuKcHjetZKJJ8Ee1cHjuTqm7QLdt8jd2gQc
LkMrHyeXRCHOlbPpu/KRYp6G/wDr7s1Tv/f4+VvPIFxkTE2c60Y/NSMxlrIwxl2S1XQaeK8lOtGD
YSY67gaNKUqmep0xf7g8cN3Fqc9cqzOFgnyJ+9A9jkGHHUKI+sIa8qF3eADktf1MegJU2vLJCZac
10QpQRt5f6LE4msK3Woj2PNx0bLJsVi2reELPzl5QBC2w/4MaNc81rNBE04RGGszGvrXZMyCE3ea
ZmONjrVl1MMOLkr9ueip/cMIzYosCfPusnjWdCCM6F76xnCoAJmia84ibIcVEhU5ypYfbG5H+Ob6
yfL65CLZmd17TUhuWtrpVrNCj2tqd2J/DJ1dIYkcezlbZLs1uo02KmeTjc5MdYLvbMWo3H8OeNpN
lQWz3MwYV1bV0L/4PNzO4PsBaSWzxUrLVmyH8brbI1eNTUl47ct4hvP6EgJB/zdbU7VtOPiu6TNj
JY9CAPZU9Ts1D3Kbh8G0ddpp2IY6DMgFIF7qckJkgSLMZtBpj443nLNldNZaVf6mJ6dwLIrm1vJR
nytilSvZ+cMu0n2DPMp9IsQW8+IM9VvR2eNmIdq4GQLXOPj1QFyYmoNVns31Jqxopykqp2NqBnDn
G+MjslSxRQsB8MhNESUuKGNDcosjYbXs28aYt4tbI3LRKLDGDsaFxjL2hJuBtYM7qn2IoLkTlF3t
DFcCzMtKf1f0EcHGHvWC95TEaa6Wkwfi7WHiUNCUUv5L/Rq1P+/+9BHbPhdD4uPCeWWH3uDetbPL
aViH98LLLpTPEiVky7VCgjefZtO6IJYB7rLpbm7VHO54MAzoe4FNm1dk9GwiFvej4un2L8nmG/hR
8+1qzcU6NJj1rS1rZhjAMMWc84A1iGWjBwsqdrQaT5SAdofApTaEK1YcrMWlrUF0yKDIPvm7GfTl
nUfs5j7RCQ61efamZ5gy8m+OszUWdpvtI4JZD6qnL8RqdXGuK+COYVgvyQquvh8DGSS4pbQlr57b
NY81PsUPy2FVvsYJnuzGX3cCTxWcCrAy5wfAncZVcYmSzW+d5BNSX7LnTNi/eol5i/b1y3ww8h7C
EuLJJY/8gTpiT+7wldMaOBTVgLVWhOHDGAlzHxgmTctdM8hHnZHdWjl+QolCT4/PYbnZLxyfliYe
FMvByzU8tcFPsweEkGU3tHzzMitUu0qOwStF1eOGnl94XCZOk3MaVfWhSUid5Q70P5YqPdVMeegU
56z0zpaBP8mnMeGY1dS5MO7g7wgK+xb2jqqrgQMXNSff4hsNoRPWf+G6pXHd9/oUTmzJgmzoaKeC
Ipxq0FVz6r1PfT6vcX691Dc/ahPor45/tElrKiXSduYmzXP6TlF9tZkMphN6b/qNDMK/6HPLzY2j
AGJlGje4Wd3pdPhbqtriL62M7aQ5jacGh/WEL+2XHpCKWbRfg0XsQnrnsU2brzNkg7U9lsdU+eNG
w19eh5k0WLxRPTVp7wysJT+79oI1EkHxvspm98eKhPWI6z2/i2wsnqqBOrjM6LyTY9Z7jj+PlEH/
mS00ayfXKf4Mp6OjgTIZMir+kQLV9NjIwdiUjssKWcm76WamMBlKaSVy253AE3FPDqnc47OzXnF4
UhcSzP66MJBJPXu4AwX9xb0TKaqhc6QO3G3bZUTVkSErI3pNuvq5nOYncD/1loRiuS7y+ZkqbJz7
/Y17MVL1EISgAAr3Q4w3B0ZdBA/OnDQvxiQBVAbO66L0B9b95kF5mA5mnwIXjBfLWQjCi1J95cKD
klFbn1ONYDapSMcqpNPK7AD/jTWY04Kk1gs46/qu4L0dWs67W7kUT6wYDkGmbob0sXyv8mKti2m5
sEFw4invPufc/ARZO61yw3nuJp6SUVLGGPCyY1GXcj155R8gixTwWh5LT+OHGD1KdntpzemjBYm6
9afxofZabMJBP98ltMUc/SGEM+E7ceXglVgolV/3DetjZRlvLNe5wRjL3ahIaZa6DLjdSCzWgBfO
TkG0VS5ueyxTTpODKbyjUYYsLFxR7cK0AGFgWKvCdOHiFlOyMTNz3iCzYtWzb37MQd3hwmn/oYfP
QKUVxojCsxYk85DtbDRNzwZg1VO46OgPTcx9rEMv3egqPUrTZtqPnH8mT67jWFEx5pnbsGrPmP28
SwRqcFdwFkYyUT/zEKjDiHuRjT2SFAKQvU1gF/OnaU6FH/1pXf20dC5ml8g+53l0Qvr8wev2z0n9
bSPLox2AHLc4U+SDF921TXLKgVmf2eTcY6rdwdWPDczmBZDztWvWNcVmYbvNh/mVuPTJiIqXPhfj
2RWzcRVJEZJFbn9AhG2Jz30BrTykUZjFpcUkN3jlvVJijLGTYhUjy7xBMnmTZvSWc77FISr3uvFw
hPOYCxVCeRv2R6AKq74in5KPhv8EtJD2d/a7HC0/KAYgkQEsYpdO5B1MLKXE41aasZC8CBE3ZFaY
he0ucYNLi/q5Qp+jCAiIZlwNFQqUje4gw3xgpKdgTZJI4WMUPAPMHfz5V5F69SMQJbUzouYYmo5g
AVC9mFa6qymMxNDpYgeQr8YQ3QlVTUfbVN/s5wgDiBmXqdsbQNmcZ9tI3mrHWB4xpn60PY4iOfbv
liEfW8/6xq7+JqPoE+/YT+GGd5oNd+pQ5ONEPyAcD6Hg3G1Xto0RHS8yjqcrXNK/WSvHE8WYfNuE
o7ZYlg8pzuN3gsWYgy2rvAxAwjgrmskd7XDFxjPIkFUpQIIE2gS2Dt9eGZ2M9jzx4OH3AHHdCgEQ
G60plQaPYOy0qI9T7+wodD7WDboXyfQ9MNCvBuPvmpfT4+ZeTkUiP/gwn4Ym27d1e9+EEMZBgGyV
U/FYVYcchj4UBoONQEmX2s1lsSWh4F8aGlAr5rQVSspTZBM9BfG5hZbZrBbTRGHOozW9FNeSs3nq
O2t2noxNVfAwVMmujWgz0j5deJQEMFXQGHHz3UK3n7L8tSKvY8zkdWuV/vULnJwBWIqwHncsm5KX
YCBe7WIqSUYK57QOxJ5z/KOxGGeuB7JL3dVfwITnXb9ZFu/eTYrDMHWYEcLqrUj7qyaSnSftyTM5
SEeS5rpieRELQZE5y+kmL9lmYCZ+rHlurfJyfrWn7GiCTHZJrCcpeK8KYQ41MzpkaZmsw1ztwcCk
zwBpSIz76sNP+hPzMAa8huoEn7LdveBWtpvsNMG+AXUVhzYr4VbQm7AsVfC362xm8LJAOyXC069h
E4prL3BeWWwJe+Kjxwzi+HpAjt2VTS+rTdIU/SuWYZJUKmtZYEQ4FznI02AhAu6KmTEs55Z694Nq
0ad0rlBCGhnENltkxA5WQ5vI9qyjj9/xu7J1eEgCj0NA1k+fQwuJY8jr9uhGvT5zUgW9XLrV2xKl
3aG3lvw4BGyG2RHQYYmwUzdPQZdl/xJwzB+s2Nx91Sj7gWRF/9L1hcIYi85iDwUwVtZ0x4qExjFt
XVjw/e9Lal85mZAqBRESW5JxDy7IjF1n+F4sozpx2XpbSAt8wHM6bxN8yA+I683tPtFfeyO7LY0G
n1Eus7ptCC1oYwXdcikXkZzxTNBrTmD+ATvpssc2FL2XSvnrHL5ShE1SvgY6a577rIKCOpdyN4Xt
sM0qnkq4ae2jCQjkEaMarz7D34OVBhDRyhEFLU1dlsSYC0NKPnEYcZQmrhy5jGFkkOmn7QJ9x7TO
wqEncSG54Bpqc1ahuAFxsSHBJci95CmwRRRHo7TWQT3JPQSYaquzwNvLonYfw3n5xrqbnHlLCb2X
vaa4ifyBb6YMvFZq5gfM6cORJ0p/aqpQ7tpA2eUq6Bzr3S9GfWboaDbZjWEz48GIydSwJnHS8gpD
Z37K2jY9BNi8vpQagmvm9e8O3vs+DpRxrhkGY1wj7goywXIUjf3oE6FZN/gJY99KubglG42OF/Q3
ycP5SXg9oaYBCxKrrmnHMUZ9LOwNTn4bzsQK6m7vyhsJYgg5uAZWf+pSo3q5YRzXtcUdW9BZcpe1
lXmneP7d9T5FJ24UOMe0nA9FVLC5UV5/AH2lDmXXhfRCusYlM4s/o0uzx+zn5KIYW2ohL0NlpnfC
pC5yCJvn3B3sKyZ8Kj7Cps1WaqgJtuDbY/llekOc2DStem7RHKo6oomzXMq7zm/x348DVZJklWLs
NoBF6ozKbH5s+28ptTolbQvlm6z8RqW3P2zXFB3YeAWoouBz4Ju5SRPfArMh8EG44xPZpGGjCpM2
FQn0oQBndmiCGh2ahMAm7ecKs2qXEkawiHnUgOZdMtvHvKisv5PFjDjYXbFJb3cVe/DFeZr4rQyV
WJHDlP4LPoxt0qhhl0d2R0KEx006ed4FQgY+vHm+YnvLVm1qTod2bnD9ZS2ln1XySINJuPXmjspF
YABHiTU9JqRQbwhwMYW2M0fy23K1YNu2JueTgafO8ivf3OELnJa98n2ZEvtAM0GwCWLqCaxtUKkn
IEv6aWj9ckN/rUNL5Ni8lVGh8OtNwRGXKkiFmVJfuk1E3AUZliPHpt5AUxho+YZ3b+GNJxlQyEej
NPxzMmFe4/Wc274EDVH6zrloIGPbYfnHpR5lS8CgOkCpljtkfhYozFy1V5XcHSP3yPVrP2iL0L3G
Try2BQnVzBvL/WBl1Zbynw/lCywzNPXcJY0LibZU5Y7c7afGOhW3c4UDLLeX9DTQbng/6FJ/pQVi
N+6GxTrOemx2mUvDA3xNeUaKKrYcULfsuDZaSyJirrI4bzc4CavGiq0ap7JBum3TjFD0fczpu4kt
xImlpbmxMjffFl75rfPaOQ1FNh0oEhk3sC2sT3Kb4abDJgzrugcX71m4cH32s8LMSOYvcjpqQXTR
HzFBDtwbthPUrlVnSO7rhPfP7GCCF+24FTgsAdI76/uNQAsicUvMRFC+Keuuf4b/PWyiQRrrBsMj
roewO86zE+FXqFV1IJT0F7Gxwtdrjmd9o4XTt2dgFQxssiam9wwOL1yRgU+2EIvustrlaL94sJLS
UmJaSakQSPyaKz0wet6k9t0VmT/azcvBf7RpP4R9JXogcIKs2pPGRkV4lq6QKojyXebjCV4trWge
g9JFiXIc/8XSqGZWHy17AzP7P3NQ4l56y/htKJRMy9ABftMKUSxBMTzPYpG7fqoYw9ipPCw5KBSA
oQab35xrwGqcA8XQzru13NarfVW/hp6u2bu61avP5BNXJvtnXmb0MOc31BcJyGMNGTemqlS/aKm/
8rxO7+ueswx7fX98FdqY7ikABNK+9F9R9qvi8kOU3xgxcCBcvFjH3XfsRuLBnIOE253VvbvwfB4c
SBD2Gu+LSvBHFjVHc6c034ix2PEkfQ1QfYZHKtrRo1bSpT1X0AlA1uGGIUtpmCAsMLJvzXnlYd1M
cW+J4QiebXrF9NLHBQfCP/TvGG8CF9aeBNxwVD5kDEhL9aM1wLJYpa7r3zsi/KGajHyOgRb/UQNA
OAeRdi+BsOipKFWK07/jw7Qjk/tbwJqjQ4U8dynsBkK01Svi3A+dpvrQzXPCuInA6U58AumQ3aDj
RJjBI0/WF8BhH2kGizCM8+JThtH4KB0qJpp5Zv1luOZO4uy8ECcn+ggS86HsxuSQ5jTr3pI96of6
wR7o3kxJuJwijlewpSlybIwG/AgbjYyvjh2iunsQXZK1sBisu5l/sJ41H9GUgaU0657/umhS/FmD
fMiAdF905CYHK2CfqrgnHxyzc9+l3ZUw4Uo+2cURE6MP7zfS6NyLpbr3JkEUXSmC9P2qrXojnrDI
0kHGQvgM/Z8xefaWulrprvrURMpiNKFk5Qa0ghEO/PIgPMVk9nn5pW5pnh4CcWxHg8JdV6X7NKid
CzfV6KGBKsIujeqatd117efsCWf4Un4thfHIrxlOttdxL09zM3y18IrGLaK1WjnOQn7g9qk0vNeH
pOfeFYuaf59rh83uUM3LgzuGaHLOpwRqBeoNayBNEKXZe5gNc3fPrg9rpyOJ9S5TaG3am1ZuOtWn
TRrXWWLpTCNQNxTl6FZBzi4HG+MHMnvnXXNTpNO5q5oAvm5C6r3WChPbTH8exvCBLF5yaxpeJRbe
vftoEsU3eJd62noFBukLgSMjHkPgHadipsxmszBJZle7CuyLgHPXh/Q0WBbFVXWrNz2hpp6nyVIx
L3NfcJftsqjpFczMkjx1FBWp2AjTa5GHZAxWqKfQSGks4Ilkz92XbVkCRZYraGKEr5fuHrwMhEa7
77t3E68q7cajU70uTD08TTFtv9XpMgZvje8W9bbElzBy1tXliawqpw0qlwDU22SZ4H4FRfQ+eqXd
nZFpXpTNvyGBmYi/ddo39FBr/Ld0+oTqSFEujDYxwGV4BVpHShNGgCkP0KbTOR6rWx8Jf5YXogWM
zBAwvU0AC+fd9Hrvr/b0cG+M2nD2dZ7aAjkW1x9IqLQKyM3DVshz2TzSzGCu0ZqsBAk25Ua6D/hG
nVJsOnA5e7Q4miUAMt52eltcc/teGqfF9Kl4qfBrbzPFXIQEic8tS9t8N1d1+MBym3uEN9NxpTIa
tjCOzyI8uq6YqjdKTKdy546lWa+jPitIhSF/VGrH6qNBEG0HeYcN7VZ5hksexGc5ESNDubPcKs50
kTtxiGthXFFUWEOtaJQ+E5CVA+dfknx37ErCYe1lvv+dQLRifT+2DHIVu990bRJv/6w83PHr1rbl
V+YFvnOxyxacgm9n4sdbUutiSCBIq4Bfdo1ALMmtEywLSlhTyKvJQck8FTU8oRPqqfDZ9Ij8Ikjv
uxtF6YU+Nrxqxq0E1ltjDhxciwRmkBu12aOr7SDOXL7uKwJFoEKpBTGqTW9zY4aT1AFg0sESYO8h
vTgeavofKMmjlYyGMsyQERGpCanjB7pasW469OqA+AGuupCGQQyYRmLVdMzNGBgN07+wEel3Rktj
lEV2dIsZO6VMO9stmRieOSU7fGhD8c14AjKEYhwFPmjecLTzsS5X1StntPPC3qCDFpKscn8+uLje
Y8MLI0oBfb1u5dQ88mmSzuvndxC0YRwk82PQanNNYB7VTFApZijnH3okx992eJM8ie8gGe0zIvvb
wjf+qHbx0Natx4EFxlenuFkIbp1D5NY7mnMxLoAG89lenyaWILEe/eRO+M5T3XX1GnPowU0TOy49
JiQPjCSIH6J2wUy3FVuPrMUJGYQrjsZxJof1zCqtI9mu0h4UUim3i1DRxxw0Yg09NlovLtM1fz/n
efF4yFLU8wyTjepOyUa9TUM2o9zG0Kc2wf9k70yW28ayLforFTVHBoCLi2bwJiTBThSpXrInCEm2
0Pc9vv4tOKuxaJcUWeOKyFGmnSCAi9ucs/faQ0fwh5/ZjzZwRTKRNU6E0UDcYtRiJMtH3a2rGO9P
njIjZsD/Lqt8yo5hWIWPBS2QmVJbJ4eizMo72UnM+KN/n5ZsDq2xeHCo0Pbe0pE9ACUDL/K4KCLy
ko5Y/4hdpR6JzlctPahN9KuLRVzjjpxi8lKMXBuuKBp0+ymnFcn2J9w0jXQDvPu425MLq+2vZZqu
oBxeGQiTqRjvFFXN3dKIiMxWlSuKYxXxgOwvSFS89jzBPBBbKhjgBnpm2I5wFCoUywndXKBx60YQ
zknD9KDaCO2VQDu1KvVcJzMxPxiTv8zwNtD0il+mqLbWGbasWzTS5aIoBn3Ze6O+od2nLqkEX+B1
iDcZWuyFoXLwX5gNW8eynj3XwcSOnCOQuvLHQOcd+tEVMIGbIqiaja8W0XUKls8vtWDp6+PO1xIX
04axI5z80TDSVQ9bd0sZkIoWlvxk70Q2FT6tzR/olfbPephTRGtQjet2+KgUQXyRifgrEUQBVBb9
y5DDdGhqqbhOj40FMAah5JXvCqdbF+Wk70ZbmqRNsTqp3k2lkayqlnG/rY1u2hCf0353LO+bFgdU
pDKMkWVKYzARxUNMA3nXg1o7okqkCDdh6yYSR5kbjmBKa3+XKGJYGypdC13SYXQ0ffrGzARwF83S
s1nmpKZL0hsTyi8VRZ6FX4amawbDE9SBh3YI8oOhJFQ6/GfOUU8e3gnQsMhQpNHfS6nBBGngmE1j
h3xWBdJrhDScG2N8JrcvPoiM/DYRGd+FnqLjF3l2srWJxrUdAOVFyeR6NcKSbiBFAA/GszVHpNGO
peeltyh0JMldQJr6JSi/W9pG3xKFsCTQZTZFxqhZWeMEiiKzd8Vo3SuGNbDgIyNEg0MrQgXolse6
tTEEXYxRbql+KMt8ML5CIAg2YaVwfHgDYHKoMucVljR5dDqEYXxKbFf8rLqDSojWQ8PJRRglxLZ1
qzZUvZX9mJpXusNbr3U72Y25gB8XeNep3r1E0W1uRqeYcDm3dIwVZbYLCB1HQzTdijykK90vlG3a
IMwGvfpiVeSKFv5lXefeU9Hlj/C/3DFEh1xiMl+UqrWqK897RVW9Bqg93lVSpx853oCspaxlW3ut
qo5ASHI3a4k8tuKvHIRXdhG8qU2kLRyLso3hOPDSKL/ZsbIOvX4/JkKy2RLORhiSHbqZn6JBRmvU
KaDNU8KabYgdbh3ZT4NRPEXVrOAXsWEs1MgAaGkMh6FS+Y2dszZ7VDK1pfu4EnV5KTmUpO3Qn3Qz
PJkyubd9exdEuI6UAl04BSmOIR1nre7Fich+ctLAcUmTPOLhpUBtVfd5E+yJ6l15cfEs2PzFpYJj
o85ea6ltOiwGiwToLP2eLDhhUl5Cr37wrXIj/AIVYXPtqPlFrWUnK+y3k+2sqJZsRdgcIxz6F7Va
gyVAYsLOpwPVEWnJys/CvZEi1MP6gbUUXKZVUcIgJPE+sJsNiB3vukpAZOSjsp5qY9+08Xdcwsc4
Ly844pDeaWfRKlLmMJyMUZ8E1P/tORkyGl60IWbXQDnb9UQuvwqIlNQag3AJphZZSWQnS7Cz0H5S
qLL06/R1hSmbcp7V3zitL3Zdr1Eb1xrkjmBpEA11wK5XpW4czLbRjrXBuqUzArw5Qg/oxlJrpCQc
qq/GJl1baEiBALallucXesqH5gQGWhh1dAwXB+ROC7xThcjm1CcxJx4EIg7JWYukp69VsMRMnbxJ
ZPwAwzNfBmh1tzYnENJ2Wco5zuHEvDam8lABq0ZSxW+soDcsNSgESyvzqKEG7Y7+ZXcyKmEsBUfp
q7bFulxnPZ29uFharSwPWWoTOx2VUEvi/jo0vM1EK5yzRFyt1Lg1NpRwAAfipdj09XDRiOoYavKB
pe0CvKpFqCR7pZAgLUSsmrmN84ZB0BvpdSN6cYWpADySQDtqx94h8qGv48/kcEJrkspQ7BWboASR
MxQvFKfpNUSNtlSh5BuTjcVIVrvG6g9KU1EF8i/VSezyJnlgJUKvRsRBmt8XML5XQ9tTtYEd5oOm
9OxvGFCAMuPs0VsXqYz83hsivASrEh3oTjqXPu3QfQCOF2gke8KVBzrym4m7eIcD541APXwvDuRa
EoTZuVvQqDR2x8t+BNqGLtdZsejYx56W2SG18/R/SRx0Nnff/u/vkoynD6wJlDSqvH7nROAv/OlE
MIw/JFFUKpk5tEUsaHz/dCIYAlMBhnELZCDoFPwI/3IiKJr2hyDZzOQ/4xAwhIOz4R9WBGLA/jBw
NnAodlRdENMl/4oXwXifZMN52RQIk6VmGTq/jyih906EqqxxfVMGXRR+W5GNR0Ij1Ux7ukENqt6I
xp9bZq3UXINW3auaEcXBRJve6llNYnNUqdMuz7IvSZIN7KQoPjNF0/JadUy3fP+TGaBYBZxMKaCi
7OvIwLrM4PiQowEOjo1i7bd3FJu8h0TrKS53YLy/UvhJaU9XpBljeqVbQzLaykdadom+zZktWATX
ADWbnhCGG7ctXiy6qHW+CtPgvvQR2Cu9yCui6EjpYfeqmYQngnRf5r3txnbvAdHMs1ekmKby51fw
H4GL+vzA/m3tmB+oJEuFwqIJvGJ2ebx/oIGTapxOxzkfNtHupryt9mR7wa9li2Zf52OtfWsAF7nm
ZEx8m01PsbL0IFBBHo8fx9jp36YygUbiNfBniJ9Hemwgvq2YjPtVnhndPgoSKaArseH9aeD+hhb5
Pinox283JMRvSf+E3Bf9LIkFIiBcgjGja55hre9Rhm0ykuvRIYc2kxxphR9f78wH8+sFz9KryEIM
AqtPILWaVFYiSEupt9CAG4vWuMblsK4sLI/GYNMXE2slyA7JlByTRN9j4HiEmObWNpIjNr8f/7CZ
iXn2Eg0ke7bNt2fNYXnvX6Je1UPPgJcctHBCTh4tTTiN3uV/cRUN0YXJtgl579lQKZS6rC2rYKgA
FDlUHIbcUtCL//gqYv7fnN2MaVqqoxqmZahSnH3iQsQTjG/HRMplK0grckPpZvCtf8H2wXsI2oDd
C3rp8VE1K/WhkiawcqDMBKyIqXwLVEnCJ1cQUHFg4wCBnBAOwML+rukJWwNj8jSXuheADBw45Wr2
/hJM6xDX44lLpB3tFRXCFFpJ4he3FEuyJ2p75p5TJlpW6SWuH+ocdMqs7anGY4mtl5mW7AaVrig+
42HaiUzAoP7xXP5npfu7ZAR8sF49F9//9vC9+vb93ZLF3/lzyVJ0/Q8mLwukrUUAoO0YTAN/5kUp
OuRaKuAGB0ydgC+Vv/SPvCjNgnZrUtjSpUGWFxkA/1qyNOMP1DKEO1kOHDqLxeYvrVizN+7fw1ny
90nIdDDmmpZjYdRjRf3ZO+enpt5LsFdwqpCyxwa8n4WHgPcLuCBj38WT+EqrkqDdpBK6W8zVmNAh
YXmNlyR9zrVoH3gtbhVFyQGzRnPtDhtocjKLxng27Fy/aG0VgJId9rTnvUnHooDK037yONadSFCh
EkYoSfqISr89KBh48MBiKO10TWwrzVEe25Ik8WWUj5ugNeQLwjHl2UhH0OvFHFaNB2MpTfTcSdKN
O2K4+hXYxfD+p5f6m7lcn5/Du+dkM33ZbBHI8gQFJc64vzkglTLOxJu0pI5bjGZenZRDv5EtIb+G
n6AEwE6PxUESMQG2un2Vo0M5NDEsJPpI94dbJYw0FVuw3j2oZpyOi6qDWRYpwWWe5EVCm07FytxU
FQoVjSxRN6MK8yeO+j8vqL+7D+ZgAygyvR4Swt6/b9HVPtXH/I05I7hJPe97IOJxkxScT5EQcy7F
cF0VA9k3GJU3fheYNw5xXvAEEGSN1gzeanztxUu8bu/Jhv5gqh66qNd3th9UF3HWGVfkWUbUcfLw
k9zO9wsqY9W2HeymlLH5bGjxz7uvn6L3wFYlgoLZW8Y6fshU2zhQCac62HT6YU4T+Ww9fb/5mK/n
aKaGrZQPY17Ez4L3pj5BXKdb31FiPSmxvCcKQHNlETVbtDnJhdf3UAtz/KD0ixn7Q7r+eNCJXz5O
foBlqih0DItASvvsZaVRPVTU7r4DdoG7i/yGpiVu1/Jb7mX625R4pbr06m6H9luGbtmpIwBXKuLL
KZTjc6+V6ARTPEyHZNBPMrPAw7VAMr52FNnBw49WsKJyij1uShU07rZuZi4IPeUhDxW3M8lnBgjV
BPBMK3GD5VtptxCq/ccsy/wbxbPRCLYQIC4+vm39/S6a5+7MmwUpJZxtR2Lqff+eDTyBfhA0r6Kr
unKR6+a4HzEzPlVDif5hIr1tnYtQZS0d9A5rx0DhnxW4PiYI/m8D1PIBLaCaRxb3+Yh9FXUs+Omi
fYSs3BwDE4jeepD2Ncoo+TAEQ3/kX1UIwmi2MA3laOiD6lKjv3c32Pa1RU919/E9/jKUKfYxgi0+
QgLHjPkg8/NQ5uMgga6SL0WJGppFe3KTWAmoO2gApYG5LT6+3I9I23fTF9fjH40JTJuH8zzSfvp0
yki1dAGhpUVA+yQ9X5JggpUwS5o0wtXn6M8idqxtRykX/HMxLmOvvtHx6FNW7ZiPdMvvDpCoFMoz
FIi3lHhin6KloWxQ6VhUom1ybTTLblogiZSTAWLV16Fddne6pevKAihdf6cNBW5cs7kgece6UHOi
VtHnUUWqFNHBWcPZgj2ifePr107S7AS8oIqt1scP49fhBZ/UMA2VEyFGInve4f30LFLCmYchnV57
9Cir2K9gZfDEoF5VwUWxmJE8zM0fX3Le6p89fpsPmaXctk0V7ej7SwLNtRpZDK9qUtk7J57hVYnl
ryRMkM8mrV/mDL4ZJkle83zclfOm4ue7Y6mmc1HVr0CAnswqRwhUNHXyRcs86KZOjgjF7wHgYKRH
1GRbydcQquLlaFBJ/OSn6POa+P6ufww4VeoqPwgv2PufAkDJsmEVv+RI8b7QVCF/qgXDfaVHFebR
ocMAtQwGiseR1+NgUAxfeQqyun/SI5PWWdKXp0G05NZoajsxSofsu7Q9aS+gX3YIdTsPZnxZVDUi
uyq7IOVekGsoAujWOiJ2LpnCa//4Tc7btbObEhqlBooNDqcZxu77m4LkbpdAvJ4T8OCYUQBtfVNr
WuoVn/oJ11ADFNnO2OUkHGndgq/n+wBhi0xFw6DR5uucXSstRiEaxv1xwhblaogj7JXMtOy5p9b0
Npp0v5ELT9C2g0m/xepZH2N/RISCoOWhzD39xFzcAefWtrFXhteoIHKoh6gk5hMJJG3sEbjtiQfI
s60+tiiqC0U33EJRbpN4svbKpEuETXl70BJrVgliKXBA6GO6xX2M2VAzBQIUYmnw5338BPVfR6jQ
qDRygJojkBkb75+g6EA4177+XAEw/GJQJ8HvFBgcVsgamXycOWNF+JkzpIgVzQEtCr0BqqgJbobK
j1Z4l1Q0GkhD4Fk/Wnojb0qExjckKeGyKYqZvz34ZnvhDD4VUaWp8+sfd/C/s87f50/0P591XB8A
7M/HnPmP/3nMEeYf875MU20stuRnq8xwf55ydOMPkzoSPSLhCKGRMPSvU47Q/oCZMQtQAMFAb5T8
pX8yQrQ/iErWhG2xAZKUgay/csp5P+NbOrsnCjGk6BEOIijMnU1EtjLmWmWAwettkroG1BV5si+I
d4pwOBoJqpPw7qcHc/XnJPe3rE2v2N419f/9/f3U948rOjBRuCqj/RxJUqSBHVST5RPSbV8AIthA
v/ykEvFj+/nv6fWf14DvhlDHdDjFvf+OaJc1+IVtRGWraAdHB/qp+ebtw224OA2L79wpdYfXarEv
ls4n2xft/db4x7VZQ6lw8vaogmhnCxpw0QL1peeTZ/Ua1KcEe21AqEFBe9v3FXaVx1TPka++ffxY
f72ujQObQcS6DW+Fs8D7ew6xPwcwAehNNwKsRL5RKu1Ih//CFK4UeMqi4lpP5MY2v3585XmIvHvY
Ngwcpi3CXyxe5/nDbmzChsdRj5e5AUNx6JCe0iogHr27y4UAtKFhrP/4kr+MWi4517J5xMhf4N6c
3Wsn7dRHQr6si/GlHghEp+TULIJWuepU675yDOeGmIH4k/n5N5el7CAdhx04xJ8f0/dP2yOVnoxF
7x3UL0kUGlYB/SXGy+uiANqhblgJZ2/0lvL68c3+8sHMFCE04tTuZmjQ+YstNZvgP/T1S+Dj9ZyA
2iSPY2KjJfv4Ou833gxcrjOn+Oim0CSv8mwqMP2EhIESM5xXJ0iptfWAAoVu5gUWok8e5Pudwnwp
qWpCUsahwMOceDZWTb+j3VCy3mfAHcLpOCD4MKZPLvLrc5svQjWSIrk6TwPvB0kxJUmuKXCDEKjg
LbO8Zd0PnfvxQ/vtnVCk0gVbZkEL5v1FUsqN6OhFBFo499ZKh3dsmOgPR2qw+utXYh/ESmIQh2z/
KHH/NPh8nAU63zjDIACLoVB3yAH22sonN/S7p2agkJBYRhkH88Lz8yYZh4tt6AVye9gtd5asbqHr
fnIJ7bfX4CuCmMWrAT78/hoKjeNCHXgzXY0uhyAJ/YoDe77tqvx2UlMa3z30e1LRO6DVDoAPZ8Rc
m7XqjV51mj6HDsCBgCvxyQ/7ze/iI+Px2swrbMHOftcQYthTkbiwp8owjzUgrdZpbns3f/lN6pyx
DHo2VPw5+7y/feyEUN/9Ge0p2Y7TyCLmaGFUn+3Hf10FbckCSxipTRfPdM5X2kYttKYmF3mJjvWl
ckAN+E10R70cQGGM6kdXcxQ8OQVNCOr4Q0zQtXrZ1vtQqvGhRHKzNZBf7OYM0NZqxVvTcirtOUas
JrVVv338VOaH+34Z+dHP4vwA5M5hVnj/VEzLNxJnjvKbxttk+GZ5R7ik16O4//gyP9bfX65DgYHS
gmXTlDybezQHd2w8iHgpO3OP66Nf91BYjuTeRZgHKggey6pGWU+eAwG6CwEWt0V44FZUKjejEuem
qyblJ3PvrysLW0PE9vOmD43u+cqSFnRHxxZ7da744DNG/wr993PcbFu5a1DybrNS+6yDKH/zwAXB
cXyC7DE5tp09cCXNWFU0DBSG5dKwTBaoKPZe3nxSmzz/quhvsUYzRbJy0qk83xBFmqITQcOLLVDk
npxAeKu21+tPrnK+ep1fZf4VP02PKAU9gV6cbzcvdXJyfItkncm80DtRutSg20/e2PnTO7/e/N9/
ul6gOqHfddyVrC4N7WIqH7S/Ok/8uITgY7Aku33TOH9BudqSZs8lwMfBo1ykNt5yZE6ffBDvD52W
zmUMKj58D3Mn9oc+4Oc70WO8QxH99qWUfn+AD2huEq8YvnQoho+qWtXPdY1lLpyItU2Hq1pj1qLd
TNDHxz/kfAL48Ts0FQkD34H45XaHZCQjyx6BK6CCw7IN7NaDBEpb0G10tXPxeX0yZn5M6D/PBX9e
UrBJJ1FRBxr6/iXasheSRHZM6FY7bAwSla7RiJE8ZIqESJYuuqXhI1foWgzcAN3KFIq+HuLgKtb8
Yol6bsrKrbCuNc0s75rSO378RH4zxrCoUB9i3qNopZ6NMcI/OBshLV8aXl+/KraIoe3ULIWeN3xW
+vvsWvP39dN4LqF5ST1iWhzRqI+q+AZqaj2E+Se3NI/ZX574T7d09sRVM+2DfmLn3mPhP/hZsUeK
vexN40SI8g28KiLq8/YZPnuy+vhh/mYaMhAUcnJmr8be/ezKE/wyvOo4B2k7k/ZXmfFFpdufTXba
L18TywrtI+CF1nyb1tlzZHGkvoStcBmD6sYbmW4Jb1FIZiGLGHV9Ffn3ee/DkMr2WDHJ9gg+mZh+
OQiydeebpjdCH9SCx3c2E5KiPTOSyaocfP+b1RjHRCRAu1TsPGlw0qrmTm31VR2SiFx5u48f8i+j
6OzaZyO2yTtHjesOj5947aFM6TB16BN8MlP86AG8G0Vnlzl7yNhZwBRQRsC4P7qW1YKyCZ8bSiwL
Uy/2Zuq7MR3PMml3wlKgEGf4lTRCIj++2XnE/PIrkFqREA2MTJ4fMGKrrNWw5lWDOL+iobQPFcVV
tOhWEFyMA/ovT5Dc9TwP2GyPVKo2Zw/XxooQw6GiG2PGiJ+INoP2ZTKmTDlDav6bh0wRl7tzqF1x
kHo/I8A47eqaVgwP2dkGRbgPZHddO+E+g0CmRc5lQYDlQpusA5AyYmFGW1+M1Wdz9PnOaB7NqEno
61s0k/TznRHh5T1B4Qi6pyAz2rumhjq6nEBbnhQMQNVDRkhccZsYIsc6mnSFvPn4Jf8ybXAQtqm1
UbzjfGxYZ9vSrB6UqWnYFMZTf+ApQzQ3g79YQZkP2yxAhPRS0KAceHYgANGd5vqgVksMRV+kbJd+
ERB37tyQbfHUeOPyv7ilny6nv3+xPYL9KfCxW0VK2C5IpdsPXXv78TXmL/Ds23h3S2ePbbCNgGID
nUNWVuCAfbXqM4tMVL5G5oRPbkhjqT6/HgdjweaF0peg6nb+bUA2soMEFMiiMun8DvXsi5EQeaq3
diL7Bxod2bMrvPoxmeKExN/mHD3lAtCnRJI40dejLVFHEleGHRUn2/fa4DHwbZkc0SZk1r4YO+TQ
MFPldKtP1nBMek15gvNmXYhJnZC316UH1aox8lOPLAN/UeHhGh8JGeXytd1u46qsrmwL+9z3zA71
k6d2VXzvaHi0mDZaoEEg7awost3aUqx7C3XIda8HvX0I9bq3t2PvwAdzwjrf0CbIrys1p7Go1bjX
zKkbHtQeePlxmuzxZADV2Q2AwnFs6N5byML6RLB7canTxD5Gs9iNILFia8Txm5T1ZOxqUtv7RUGm
ERDAYPJJT81N8DoVMhJ3THzf3JBqCa6ehHuM715GpNAIJoduj12tQzqs+4xqM+wroGgUPwHxPAGt
0UEJezAgYbDYC2kXU7XvmlBcxU20TvQmuOil5+1LLe7WiCsR2oOze1SVeKq2ctTUg6plxjUND4FH
YbolYqo5ltSdd/0UkJoQkxFEsPTaw/CKw7UG0eEBXnP7mV26VXIv718I4SKKvWnzft21RrNK4RGe
qq7RrxoEpq2bylSsW97oSiPWub31ERDcy2ao+1kOWUicr9JJd8RbTxdaXKigafSUB5e6NJbacIbd
wCup1eCqx6TQG1GznDIcErYK0rKIrScT/+xbpTbCHTta5/R3llYxrQJ1LK/SAToaIxPsVTK82SYO
wDyIZ9J8kCneokw3+A4BAPWEOiSG+a1IxyBamiR7xdGUrJSwN93ZYFcvQUYKIMF6fIVKQb3mfUGa
DkNVu3TK6UWqGEhUXho5QX7CczYy2lkxO2rhZG+iQ8aiRvZVPteVcqVZ+hGunD43MHphHnyM6+nF
EqH5BQMP5ru6xzSQzT8wjItdR/TKLswJWKGBquz0Qn8rhIEfJu4DUkji0MUquyCJd6Ek8T3q2ARx
PoDmTgFK0Ro3XvDdGWtC1lR/VJ4GmZ/GnHfMxITFasS4JqqceM4RGHCBTZg/hE/FGvs9+BAifybP
Bu6kIRUoWh3mHcayCd7FcsIr52Ju1NaR1p1MVrplbY7atk852yc9VNXSRTxyl4iyIxY8oluAbZuy
V9ctcP6GX7OazUst05actPJVqBAtyjApLh1Nm/ZsneITHU7xrR9adVoiGzT2XvV1SqILCnNav3Sa
zHeerGGEQJyekma6T+VT4bl9q/X3OcMjAxsQDLlr9xBBswROT1AT6MmHmcW3vULDZqFqpX7bqm8G
/K+Vare4rJ0VbrkvhMI8+wrDbNBUcreVWl3x6pu7mNLWRR3VRJd7WFuIqDBdauRBvG+Y2soO4XOr
lOtWMfXXOlTMdVjWzg5jjWa5PsJqmNSXVWGA7mjgDUG49h1w7lAe60TuiQ1awx53p6bmA4KkB417
SOGLSXKVVH3qloJMn6Xd5A9+lxQrkx74QsMqpfVR5YZpjUMWTYw79dPGCIKtQXJINsEpSg28cc5X
2eprxGQrkhOXyUTMjwGqO2ofB0CUBKdzuWhF8Br2cLzFOYcUtBam2xiFaw7ttmghdw8QHAmUUftF
3ZEuvxwW5K73zbbDYAl8QBtWsHefmMcw4CdqtwfXAwusqDhlTm8mRlsjLEjCSKyHphg63PxMC74J
SwAL+VCsUSZqL5ra92wCaDQzLvZGRTQJyBATmmckyFO1Jw5Ond/Wr8iRXm1fXhOhnmxtsqZwInlp
ibm2IZ9biZDhmpl9K3zedC2NAM3fpOQLAl4nQGdeeTMgh+B9C1J+sF+qV2RkAZdCrvxCvpm360bv
m11jmATtbz6omZ9sActczq7hJlAeMmk8RVhLChuImw/00URt7Vq12PrjVF6BRChvSgXyokOy12rM
lB4KSzmUjCe/dbSdxAGa7qtxMK5Tws8W2uBVwSJwSnxKFusDIqvHJsuhPBCZlrhpVvbD3uNgs3E6
f0OiKui4SWnfyM2GEoLNfQzusiYbr4QaDxtFSZWDbyaeuZnq1LogvzxQVqM9kdlVpwZs0xlsFPkH
YjWUFco/4hupdwfgdfqZzDNp2mvdDo9qN5D8REMBu3LXe684fgd43oNKbqyUV4lIC07sabzq4+IY
CrSSbGtXJKmsOC/gAh33KAIXSVW4DaZXPQSJ1Y3Bsi3qYRvSom/AfHiS8l+L1BJ9tfoYgRgzQG5l
lXFT+0J8r2YBt1n0rcse1oVaeCnU4JISyab2oHxBW6Z375XHsDuGNSW9goTjCKTNLkkMhMmYEnz0
CmZ5U41Vu0+CqofhKEg60no7ekI8OCb7GjUICU0S0UqQDqRUgV5P+KD5RKUHy2FXyV3ki+rBIb53
j5AMS7BKBjqg1ixxLgZfTsuSCgVsfdKalg1E/gVB7TBEkOkvgmDaBr0/3dldS9xAUpTN/VT1ZD2h
kRuiZQ2z2XV8a9p6fgvurddefVXgfMsn4BO5VjwxUz1ThCbrGxMo6ojBGa99XcHpBsrhmChkNRC9
oA7hkjxDcVREkmJh9IexYorBprCaPcgIjewcnZHmxRwblZzk2FFd5VJE9wpB6f0iRYuxTZzWWuYU
EuDqqLIKt2QitPWy8h3/GE2l/bWsin6Dr5yUawhUA/zt2kZD0WuZRhBl6JRyts8/OmAlosh8qvEZ
rkSCjA5B13BodGUni/IWIkT+NbQklAljKteFqWgWT6/vXezu/TE10/EqAIqEodN5FFFTXhaWsh2y
vAchGUji9Aqov/wp/6QRq0koLTO1IhT8zR00THy1U7EmqvGesAe6HWX/I5nIiS6bFPBcRDzNk6/n
bFBmalUD051cC9SjGKWnL8Y4HjOYidHW9MU2IG+WjNQwoYHf5VcNqTwHLx6iV6TAgDpJ7rYpGQ3X
pJmTP5BfaLIpb/KAOKSRwzqhXka8TdsgOGR2v2sCVWAHsX3wdOkXzJm7PkuqwC3j69Sz77Iiq0+O
Zz0ii/QXfibWkyxqKoMDRraK4qQCaj998jH1OBdJ3cWbgvVhyZzmHXE4Wltj6k54K2/tWMKoGFv2
h9CJcLlnZnojtI448JhvaZGzBSZrPTFuohJ1voI+cW+MOfkBelA/JeNwA8XwmuStR2UUm95KGn+b
JEw5SeNKkUGNLjLffMa8IjrXq4QgxETVoisRstg03q6ajO4qbHJikSKpeM7slaxe+iArHxvPrm4K
Nr4nMpIg29dTcddOxcWokKq+yvviJgxhlOoNHsy4sVZ5XsRvU6DiBayGp6Kw4KJYIcVaQkQfAhkN
K6nqz1Ybfoe+NBwCffAB88NV21dWexlGer/RBm4iz3R1HcThgxB5jqu/xeE9zNQ8CJ4kSiQXvszl
yU8i3OUybhdGx3a8HsOjr6qHptJdhzxBYgPr/racAyejcM5JBk4OLSd8JlV8aXaF9VZZJsWCpvBP
aWvvzRAMjG2uOZwuTXrZRpuTNxmxH0hKkR96TWTbLscRbgJp35qE4bIO26QTKlbkk/qkCgy00/w9
kvBsXo1opbpYLy+thMC8CVodqfGQlzZOzPm2JwQyX+q0frsLAcmUCNrK25gD4ViJBgYiyin4qiNm
sUU+qOkmFiRfkkHBXN/6FpAO2etLowz6ryDeHNh0/oup47ltSXNi41zfOE7+NSvHwO1Uf0oPZYV5
kjlkbPgAgnhXkaR+WRZssshnHk5OlQECQH2Yr7GtDAuzxTq5CmPVp0FGvXBBUErnFpqJJ5w2kIF3
ZUlUbIU7k0TyN10Eyq4CDOh2URkZLJuAid1IMKumTkVhCjKTq8cpOQJTE6Flq1+ykYYnOSCwxTzg
rT07qpFIRCg5QVesk6o1tuhJUZ8yDHCZxsNDNjO+jVyBDRu/5XpbXUdmkyVr0TvJKQxZJrcN0yj5
DG3PPlSDVoTYpSe6bMWHkz1PROmWe07N2HC6SS+yw4DVasrZ2As8szG+6Bvw7Ug0OGL6w6rV7C4B
adOk8dbp22rAGgvRwVo4rJnNZZw2gK+X3uA0K0D3/LaRnG3zpqJ6I9Z0XDrSaEbV2Q2DwD1VkBCg
XhmaicYSV1XdbzsjtYmBiRqFlBJTc9tkFONjWBm6gU8YpWUbKfj96d/M8kybPOyGqJOFb6rCe9Rz
Ag43+H76cqMFP7jIrVU8l6YHjC6K42xmb6rJ/Vh3Fq6gYRzvqe/HYlMWo/Pd10kBWXWGVSDLF8GV
VSfNrWPONDVdepnrT2MwHAgZ7vf8SU352vu2n26ioLIJmZ46AhPyZBAvIdj5K44dpKJD4RTixIbE
6vE36Znr+fAcCLhXRvuhU/zMOwXEJMHrKAYrPERtbfrHXIxkwjE9QbmYDSAsSc2hyANtC/Pqps/y
aacQqcC9VN+rJgbHKVFaLYqUg9aC3ncl9mmclc5jDqm7vaAcnWRLpcA1H8fS2YTsx5rtMIUN1m/O
UWTc+rHL4u2ZjEbnOBpNf0kPHhV8dJHNsG0vK/V6oSkzPJ2ZLX7tyQS+D7U+OBTVmHDk0lDy1y1W
dJk3xnAPY0n23abw7hTnFgDIPjRzDuJE/DEVFKa3ZCVZs/AVXXDMZ2KM8T30y9sKvry3N21dP3A0
9/espt3KNzjFqhtNvZYxx2ISJggHSithpdtgWkEH88OeA5tSaytigqBKylZd1XoI+W5EcLrOGs0l
z3LKVjzoYxJ6FyKUbqGOF6J6NKyv4wQFpSId2xNjTnJRJZLrqtJNb0s8Yt8uJxBv8ghLJr8u/p+9
M9uNG9m27a8U9juNYE8C5xzgJpPZSUr17QuhzuzbYP/1Z9CuxlbVtq/f7gU2UCiUy5KoZDIjYq01
55iFubbnCy5YPgyaWm2wMC8RBHDGZ5VS62wO7htnrVgVCR8nk+yCdZSYdOiSpt5EifFCw0Pxhn5a
Mgya4rSS8WlUi/asparDeFgp3CVraGF0BA1cERJaV2kstv04i3fJ1KDDzDkHtqfrTnND/iFoej54
EwOpvjnBE6VfYX+q7watvq1OFubcqY0ImN2y4qc3iZdQbyutcarpbQWPtSTvCgK6T+zW0aqTsGA5
t1xlUxG6oG4ykQbn+O0mEsox0lKxw7jgsBcpLxomOKsYATy3ELFYZIsZRipMGYhNK/DK/tAXFqs7
wcsxYbRi4HTIHbL1TIUUY+R708Vb6seNlSuM1WKXBS4kawE4X3Q5CajFG6Mpo/YsN5VDpGlP7jyN
r3aYpetSU8i9DAfdiTweSIobu7BIClBoupCRCq+efnxx6qRx22yUMYt8GFDxunc1sAYim+QRCk5A
Q0cPEPxEgl+Yg1vmd9gJbtppPIH4FjnkrFaPYyr2dhMMHOEMyBB+GfLEg+dRp1XdRTc1IjPMqbbx
Lg19m9vyvq2pwnZ53kY2LavIWtuMK49qQRA62ccwzPmc3HAmDa9at9qYRCyEfkDO7F5TaUGRZKSf
OxPQrQ0xkrWzIo+qH28Mi5xEWl81aWVOMKylLcHwtDejVVTWS0fo8WkCJJwOSGx6Ojuzp80mZoZV
Llnvik0EzUDZdyYkwFQSoBE1B8Dlx75Brh8ULsmtVXXshOEXxP+up86RKTSFuYf/0ymmilGlHHTA
ELlipqc2XLV23YbwqMAwmmdV3XSMG/rqGaJWMnoTJ+2DXeSkvpgpijuaCUuSTp+N532Rsio68Uwd
Zpefswzo7WXhzOLaJTWo91Q5S8TXmXJfkgh7Oiq2KM4BgE2c8tox2HdO3WgkI2hdjV47II7l0INq
PV0cnY6PkVsWnBYinrIsnNeg1cdkk9K9KFfunBY3EYbm/YzD5b6M9KQ4lRG5HmAVslojUEtLCRAP
+jDZztpkwxIBiMzxaQJ9owwzUfXjaHwWqOIH0n+oD3tFS4iWDKu9W2ikR+ABuJFs+m+ZaFIA1vhb
LyEjE9KhEHG5TquUjCBNEpvBUpMjmgUmQ7sk27rmFL6mQytOXDUJd8Hc260XpG2pWyvg2/oec53q
T47K+GEDS2isiw296yo3r6rWjgJscMPsst+tyq6iGn0cYrz6xatijJLkGlXarPEr0YWogNRNFMz8
COa2KSL47Uxk8riNqorGAOGi0QVnKOOWnviFLudil+a6fjIJaZ6POYWR2pFRxR46JIcQWNZNAuC3
oC+hlnBvRe8Y1Gd5Yvr4d+nC78ZMVANxrmmjkTb6PAyoZxQ4YxnU65HkMBIF6mza/dpUgcfvi6IJ
kgC2aTxC308uMA7NETTpxpNts45pf02s4ZZ7E4w/mfp8nDotF2KoBxoB1hiiyw8DRm2swXX1jC+Y
KrQe0RSVl6vJfRpZ9xStw5phFKyh3ih/Msn4OG36cl0TvThjaqHj9fr+BUYIwoENo3br8zzbiiZM
jzkpbT/RPXwcXC5XMdG3WciYTP714TaGrYIfIOM2RgYhp4VKnIUGOcx2NkVu9fsWpsJPhokf58Jf
rrjMLm2bIRri2e9fVxv1k14OzBKL/FyZTlwJeDwyf3KRjzOn5SIMRjElMndHXPjh5nGyLFDULVLB
eE/bmarLd/FO2expv/4YYjHGI0VvSNeX1M9vtRJVpgE3XYQYBj3kUAm2SZE2x7Qr6qsYnvsvX8xE
sMAMVFWRXn7UqyWjgv0xI/DE6KkOOXpwzpYwJ/j0/uT+/U27wA3EWYjkBCOAgXjgww0UdkL4Fw1l
r39wz4tgYzW3QY6zueM0Q7883jjm3lJ/9sz/w9vGIsdLROqEK+DjC4xJhgpFQF2UyahYkwQm7kdI
116RZuU6KBPlJzf0Hz5jCCIxO1gmRQXSn+/fvYgmbZNNPCZuSrQhG5RcdYbq//hd++eLQPGDUc/t
FIsO5hs5jSk4LwwxHzE8zvGqrVPiFSPjZ+a5f7h1rrCReiDiwzz30b3RMWGVg86tK5xzEmmK4Y0Y
hya7+/Fr+fLB+XaYy3PBZVgFcaNgkP44XAWPmacVmVdgoBiVJemdjIdndj90O9lBT5ILRD0bLMjl
KgPBZDfOLgX9o9mdR+vpViu4zYqEUekCfLWh+v741/vHm+AgGF3cm0gNP6wtUZvLuuPUQP9JJTWn
oGXfT1Wxhz6pejo6o92Pr7e8dd/fDUPgTLVBlyCY5739/q1VB1svtYpPiSOTrRtOXuY4R8yYsESm
3QCrcoqalzbNHn582b+/TAO1tEN1ZKh84s0PT1TM7l+nuPkIZcu37BzrsSXtU1pXxBj+5OH9x0sZ
uIwXQ7+L9eD7VzgS4aL1S6cipy1MSIpAb6I2lNk/2YeWT9r3d5INAWUoG52L43fBSXz7ISkYd7my
Yh3Va8xr2bQGgc18eQYKB1+4VZcT8s/WOP3jNTk44PRdNDsm0h33w6ffGSwCxm129g6UwWoa1S2Z
DOlSAjEqF7dSTR8JGt2FzDVqKPWQQt+B4V8lCbPMH7+hf3v18G9sROAI4DX0zh/vcq+ocgK6BvU2
5tXql+UgQEeSe9BQpmW74memmb89t8v1iA1ZDPsANz7iWUzmXKIpNaYGfnbRnsyreo3a7779RVUU
/mFOKRqSVSSc+EA/fBwLiwaCRd1A9h94F2wexGYE01VlKjccQmPP0fr1j2/k344zH66off8YwQt0
co0hnmdlbw0ApD5TmJ8whFDazcJM/PHVPurrkA8Cw2LDwuXlLOv7hycIqRKObcLhgJd3B9UKjjpR
ixU16kLqg8c5uxtQipuo+t2q/kvmypsy55//Wr7ntaymJoYJ/j//9d2ftu/l8Tl/lx+/6Lvvkf/z
5a/D93L93D5/9wefWI92uuzem+nqXXbZ15//+1f+3/7lb+So81Nupur9v//1Wna0jvhpIblz37kk
eav+vamSBvVL2bXxx+/4nXimk7DOGiwMAzPhUvH+4as01E8szvrCxOAkvcDQ/vRVAjWzVT5w2C45
2S9njj99lar45AIAUBd3F2NcnOK/4qv8sP9TpkBosBfkEqpqdNUfNgkXHX8H9Fxb1SpqTwsE2Tqx
c/cnn7V/vAr6fbTbzOmcj452SFmzO0xcxUmN6TREOA3drNF+9sRrH69j8HpwduOcRybBovlBeZj1
UaxrA52itGsNFLpRM6lrwnudC6ejobCdUhuBNEIgRnKGZqNfIyFhTQXVXjDslOqq7bvippgGIK45
doHyDHyyph/qVBg9vd5mBKILZ3zwSSOOyTJrA3deWNgj8EJT6/ZGogbxbp7Hbqvas0H8RtiqU0cI
JzRkfpVeVky6ugDWMgHjNcDvSg88hm3QFxeW9SVub7PYCVoT0FnjgsYzWYf6K5A36eyMsVW3dqA3
Cx6zoHGioIg/D+DB66sS9/8JW755ZS4znXPBYOJuIsk2XTlWkt72PZndaCeK8mhoQ5tt2rBGz0Hk
wSi3NfP+HMXHwv0l/QR2euMudIEUoqKzTmY4D5DqHFH5DZ0No17FI4XvbqRpdFcMbU92jIarf1ul
zEX9OHODZNvlVpORZx8X/YlixmzPLbbBwitwc+wbjW7G6WDmBoihEt3S2iIipbhjVl2dNMls1DsC
laeLIBZgedRm0PtV5k4k99raRGhrExb1M9Q791lW7nhbOE31uc91i9BimgJPIaCsp1h05iuJb/pn
9NZm8ajYwUySQzb2qq8WQnN2bgQOl4xX5FE7dVaXkakzVMmu0pQmuSKVkowrQkB7IhpqR9YnIoED
sMphYKRrZgWd9tQ2ilHQCxw1Ysq1lj6aoUJq2Qq3JlkEfBA83hmVArGqArzMvrGCPt7g+hE0T8Ok
Zbqd0s17cDqHY0RkpkW1qyv4twDR+6/goF9als/iV9CM5ef246L73cp8jrDvum3e39uz5+rjV/4/
uDwvVJ1/vzzfRO+/bZ/zl/j52wV6+Z7f+V6q/slGcM/JRocgufQb/lihFRVTPEsW/9/AeMGGyib6
B+BL/8QRF4PoF9ExpwlW79+t7/zAL9UOXQQOMRYu3F9ZoukOfXcWNFHdClZmnlJ2C4yozoeDQyVH
lez27FIb42FJdUucpyJvzEs9tzOmt2YSFNW5ocate2P3rgzQldbujWjM4W2uaDVDYXeSA8ExwIck
hJ17BjvOyDw0cfcMOvX7Pog1sdWR0K2JT5mvSmtOCbutjCE6kDFlK6f1gpamauji264V9VOD5qOn
STkO7cZswDWexQoR9YT0ZYTcNsCB2lUh+ksL4/GSpILcwY0d0qD7OCRPJbaJzyDmsOzJkezRXiBo
GnKJDEGfFnkDdAlGjYHhWy4qSpxmSqN7U9fHBJk4LrJ1ur4NtP3YQbJS1dC8Vk29kAFKEbxKOp6o
b7QUKd+cGFHoh4VaBmtI4AAy6GFCxB8NphXWRGebSUcbZETSDYgkTUwBtUdIMnEZbd8nhQ/msL+p
BPaEtmNFX9X1DGmm7Hpjgda7UbtqGHSlrAo1yR4qyT7JXjeiyYengxxCb938PmWHHddDbtT3Q5Vm
iGHdWolRg40FsqcmicEFViQYkbfTI5yxncY+xsqMt4fjogNufkCRQjRqglBjGpjUeyFb2LhTsjKa
vICZgtcjvXszgXCExKYhzybBGEUUAsEyhSGKW1Z4UzUo0qfjqQ0rJxeQDeq0i7O1g3KciUMykXdB
IgJ+iw6sC99FdEW7g7qgscVZfYKRnDiX04z+ershCYVch04gdcS1Vo9XfSzCQ47TOSPBZ+FLw6We
UQiXrRZ5aUJGEqCtAYj5l4/yfxa1fy39pX+/qPl199yWTfyc/bbt4uL9u7Vt+davaxvgXI5ci+eD
EsCBu8uJ6CvUw/yEBoIuHdR+3Vi4Un8dPlkOl6/mrxjJAlpaROx/0nY/YfRasEscaBHYqJC/vhzr
OXZffC2ZObGzmfz1528ZG/pyIPumsqZ3DAdiqaxZgLnm35oFIw8rtBimwkXq+HTle2vLjLRC6pXH
xYPSKckTfrqSfZtxHISnri7GbV6obXOWVaE9rMlRtk3ERsOMfMGGpusHvZU+FIynYs8cxEg+uat0
r3EplGezZup+YohIVqsZpodcA9FRFs+s4dyIYgoszxWDQTkWR815YKTMyE3N6ZjzMFn0FZgZiLgN
ksOMSteK0w46fI1yxWi6/Tfv5u936ts786Ho1jk+8bbBWxF0jLCTfDiXh8Y8mhWcJBuo4gFcWveg
Yk7dj2SHgvlW1C02ezMi/6oM73985e83Gx4RruxScjgQTCm/l83w22ZHpHaGzusiloboB+Lb2iPN
h+onpFfn4xtPOcRDZ/JkYuR0oIF8fxUytdAQgohiGK+Gi3SD4XU8p+alUFTcQ3vihzg3gtxCz6X0
bCQkQUcxRySl61JfDrPVxPDCq7TMkffjs1rJOWwIW5BkwKQEAUpU3CFiqo5MzmqTIyawV/gjOmMV
DdJAQEvBf6u6fdnBa2xrbJToRgw65WZPaGA7tCYnZL1b2/1kXKcMi9+mKqvLtYhMVx+uIDBlVx1C
3cemtqNjGkXa56YcLdIOQzHNB1AZ4hkMNrSuSENPv2K0GqzhYJJnPU119cKBPnuvih4hggCbXB9y
cnSStTLBG/CbbBbJGapt2M5GmUNFl01fhASFiPqRQb+BJBzQ77tjgasC9zs7mp/OQVxDzJc2qq4w
C1qvnDpL7Iw6k9NlwNN+4YbEeQOZIfLWNypNfdBQHwdeoHQqKZphX77nnTaPu36ox2tioISBM8BF
TERsNqJXM1Fjdx2KKkhP0sCKR0Z+WV8yXW4YRVdGiTx0FnBIA7N+McwwmzzNXXLwfvyALrXvN4sG
1SO006WQpGp1bSE+AjCVuYyJrXsrCcE4mBxPLnvEJtUqcpBND1nPQK+qCYcQ5eMQpSOlkn7Mi0ys
hzoFLqZG4e7LL/SfPehfLEHfvDdLB+b3fsnSuPnvf3lRgxA4f5a/7WX2XLx9e77+8q2/b0LC/ASl
lnUYbADtNpvz69dNCAwQOHia9ggL6aFazl/Ha4U+B1DFBTuBFR+kjMqv8ucuJD4tP2vp+dLf+vIT
P+w6P9qFtGVJ+2sXYqHT8LPx+32xWdOSWRarb4Ygrj6HaRoZKqWX1A9aRt7dqlZy2JoVvhpCmGHB
FQHRdxs10euNgUxEbUT6nPf6cEockrMMuMVLYifVPrJgIoQ6Q4Reu0IWutBD2qQ51mD0buAwzq99
Pap4bFXSm4hwKvZGIM/Kfki/Oph/6an8P51sm+csfi5+W3XN+3P3W/n5t+v2ueVti1//f+i8fWHL
/ftj0NXAY/fd2efLN3x97nQB0QyuDlwCKKwcg1hIfieaOZ/gJS9PzkJ2WUZFf5Z1ivppQR3iwIb9
xayG//rrudM+8dWsOhycLB5MeDq/cvphVPndg0clZ+OOXYy5gC14zr8Uft88eGUfBRPkhOs2jUyJ
pI28exEG7p7mQXOn0U/w4Thn4E6d8rKYJ+dsUM3xRRStieEk0NfEGKbrsNPlsWn78VEbg+Ea6Y92
Y5Z6tYEePu3NLEvu5km9UdRwvqXJh5Y1kjSasm4+MVqgBdGkcFzXewKh8SSSnZqk7R7ePP3wvs1O
Sbh1DnkbLGDjLCYKKFEalG0VUkS/jtr+IXXqyVglUYSANy5s88mkQ9Khl5sJZMksXZ5rTemcJLVJ
nkJAtPXB6hCFUrBZ7MljVc3OZjnFZZ7I3LRZwRHEYBEq8U4YAo0V0Dligc3WqC5zApGifSu67k5a
Ks6DGpfJJQp7e8uvIs/ywDA94IrqBRH0ZBUbKgkBk1ntrRGk/CpFgwdWHXX/qkjCdVupB9mVxTbQ
46NhReTLEVyZi2q8GOwHV+8u2qXeTBQUt3X9udafzEgZLsOBmHDpvDTpREATVK38hB3pMPTtLUWy
h+K5QdJpr4RorkUUvCHa7qmih4eqDPJ9V/XaeWMQjWJTmTX6ktudWC+aGJ1T2dYHbtW5ExnXIx0k
3+i7TbR4x6cgColGMoniq5xXAAhoIkx7fBZ5+2ZZCF0rMh8fR1M+xrW7HzTlAGiRFKgwyK4GdUq2
Zj2Wb4Wwrq2iwaal3oJvug5MsZvohqVNs5GBA7BT4b/QWBIojnyHXmDMj56Dstkk1KG7KQ+05ax8
ZVX5TUPFe4om/NnUoYuv4mBX90zGqq4jOSedt33OTOlEZwy7GqHwyoQg1RXzmNDCLyI0Pxga8ZlY
Va+GLQulICEyMhojoo/x7q3qtNyaoGpj8oZr1GR3gxFMh9G2vCUiM+sf+iyzujeMwddNaENieqzN
tjMp2qWxkrgPcSI5UvPrKnI8pAkM6oKoseeVSbcCh6eig+mNg6k7FK6CnnFcRG6n+NDksyLs4kL2
oeWTUhbuzUhj7tawXqerdiSxJyZbPY5kfoc4rqZXUa2IBmsJJu2OtCb5k830OKnd1TDJ3WDIew1s
Z6PjGhimNSmW18nM9pJNxrrVqssuzOKNOUoBOzeVJ50+kupsxI9iSjbsW2ROlVgcqcgOIEQ1v6u6
00JiSqu6+FTv6Ko67Tx5ueGcwkzHn8XZbWMUKDCkKY952ojDrKeOl2phSXtBM1dlT+ThaC/lkjHb
KyOt7G2uyXO8rZDfxzqAy81BWOYZgT1IzvKCuD+p5L3PnMxdR3k3rZIyvM4hnhIZO2o3Sm6Gl4xO
SXpNuZWUFmSQkmJB8knbvWVxeM/WuVeyz+2UqjcZYcp+XlsYvyxD7tV6Me3X91VhaJssx8o76iBR
c5v4XqfbklWmY/kcTMK06Mb2VkNiqXRIGVMipIqtwNOBZxmRp27QHw+cjVoM6laXhv1CooO9IQmT
vOtq1h6R/F+FabELFLpFMMB3UTG+hHl6WUaDsYJUgUh2nURley37yfWmPO1X9MlIMs+XdrYB8Egm
rwG3bo0RjHCnwHyN+nQ/1emaDNW7sJKvxtSlL2khd0lDl7zBBTDWnRcALF4bZKJy/8/RcB4L1bxS
FAmaRYGQrBndbnTEg2j4OAq3XFKyYWbzHsTDiIIwgEfbMGgtAhNLdFZd8HKgZpRzfMxNvfMTNQl2
itGhDHVId8eKwNBg2Nmhio0likHVz6TRatqjG9PYWhF+G9y0xRweZK5GmzzWyG+28PL0ZCPeZkF2
n9TGthXE5enWIxNGHLYofgra4rGOL5QZyn3E/nmh65V+Ww0dq7oTvhAFzmfXiLhxE5rBGo1vOdv9
1ohD08uz3gC0Ua9ZehxCFEGc7CsXu4g+RsqJLnrRYdBu8xND7doX6qiBCFhOba+FRlIW4ZbGoK/V
mHqSEZKo1/lc29tYxalWxk3qYBcv1dsO0oU3GomibBneHDNi0Y95X2AGtJpAvxgbUtjaplmCKLE+
hsrU7AfExCeAHzuHVhmEM7A12RG0cbQZ8Pl4Co4vPpi4VhOFmOGxd02MmzETntSciOYy7PsqpOef
50cjaHdNF26rfFeOfbZTtaTY6dRH3apnCbQgVOBAHnZ6Zn1WXILP9FGQpzhmVr+So0M6XW0oO6cd
kk2J4Hlj81qk288nTV6rF1IhWtgauAW8BpyEd+04EPYKCe5qlqYg7+G5nxO04xhnbpVuCjajnWOZ
Em1LeiZ2hsSQsD6c2roLRVo+42ubb0LHJsgw6PMzvU6TO+Tt0R7hNEpoPQ4PA1nyh1RzlaOSNdMl
iTfVYzzhnF5FHEXYPSeHIG0EZmzYrXXFJKQ4zWNR3JElW7xEqjVfxyMMLWExHCMCTmyc3AkuoIZk
a6sQwV6q0/z6n0rsa+QWKpAfVWKc7tO4eP5t8yzLb6uwL9/29TRMTBZpCEsXkPGxoOb6a8pBEQZt
CMnUEknCsGHh2Pwx5TA/LSdkdwHdLaAMTrx/VGEu9ZkwKMAZYDMFYdjxK4dhhIK0Fb8pw5bOE0Ya
qjAVyjABKebSmfrmNJylEfreGurAADFShWUyH/Xc1d9bxaYbjUkP0EGxCP5da5tj3npEsLWp+2in
uJbwtHykW1dPqh8FrQ+OLFgPCl1n1wGjpFaufTIHEQbjLPUbbTI2FiCnXZXNOSeF0MDxDEWeWHMM
R8Zt07QHWlRk09IP9zPHrncdJ/GTUibXkTKzK8meuLkQX0KJ8rl1rY2AYd5MQXgGpbv2HbUazh3y
/LySzAUsK3FGhFDTXjHVDJfsuUuy1u+Domdh4Zxa25s8AuJosWXdu3EATtsuTqdFup+nM52L2dIe
GNRG22rOK08jrHY9S330AqvuV4GQtzhOTfw9CLUznbxY28o/55nt+kE9yAthJfNnU4mfNGfK1tpM
j14ibt+znks/56LnidsZJ5hh0kvSbtR9Hulo9VzZ38Z2jp+1C0b1QOaAmH0VOdaVEeaKV4fmZUWA
+FRZT26fqW9kx4BJlaRoDOtCrcTlxHwjXNfSCE4dbaxUrooJvW5n/YzGTlH6Q5hYmxC/5uc6UqlE
Ik40vtnSUFq5VR4+lhzhlj1Ckxdhqtn3WR3oIJHjeboo6yw/gsmCFNDkFfVBaOt7ydC6vpDzWJzF
jf3ZpWAhDoJb2PtaO0z7iYbSdpwKi9pbtoy6thb+rUH3ksKh2SmZL6EzHhAb05bs10OYu5DsDWd8
gTAUrMmnEudVzuGCcyaB1ze1CAUOBvuS/EfDz+clENHK2MhI+oBbgeGNuA4CqU/LeG78MtELxkXZ
mB9GLbOIu+fdwEBX+WEbz+dBUzGaF3nEVlTAbYHJuVJqWB1zaN/ZQ6Glh1gzim2pGjgdqxhJaDBt
wkJ7yrNoXaK79FrcVPdAjsL1XBbuKgGjUQlzy8hKXweavXfcYD6fGis6TDN2A75EDy8rgd4z74pj
MBinRiqwcdiM6bD9tdODXSdnOBT90IlPio50ckYHfshIreN45MUhSJFCIVOaCPgEIAH+jzliILbq
zfrMttNzvbeJl/iSG7kec3mDGZNRuJZtR4FHKu3H4xjGXmvtW/2qL6+pETHiQnbRXlN99jHGcT85
GdEOvurS7jzoITcb9ZblqNs0egQrRDvJGnJVp+AsxEVM9NC4Qo9EBIeGU55TK1OoXRxzQsoEmRZN
zbuquCdOjPKSt2qDJeQk42S5NJm2fWqqXoeDHcWovmcIIA+9Yc4XZsR1o4RmopKHtl9zCLvmY3OK
T5e0hpUjnuLUuY1E4emzuZ2c2Ks7d6/jnnbnYj+1ybmGKx/Iijc1VN2GsY7izwarij2q0V7q8Xg7
NDgtVOqIPKm3RmkT3xM0uHLg62SAx1OZm6xz8ilA83kaJVNP2zf+XGbZRZZUpIQltsM4rn6o6mGp
OKnN+TTuOVqS3p2vuzE7FrWkVRRvVWWcd0AFXqYiHcOzjDxyUnZlt52A02SXJXDudaqUeMME9svB
rbe2mJgKOlp1bMmqLXHphntZzI1OWRhgxujT6ETm9BEIjkqa8Db8ImdXOGPBqG2jdK0ISliZXYdp
9B4rAnspt0qNHLzaBLzPPdbeoJ99CgJlldidcmVMgXzT5+ZKKEukM3hBbRVqyjGJ+lL3g8wlVaYX
bn9mwhpba5XS7EjwsYl067J9GFbqHdMHzLm5LIlHZ8qqGU3gK1A8roi4xt+TqvNz2kj3jLPOhhxz
zBOtNvtNhQjIIYCYY55xhjTrOgqaAuWj8wCYiTIxQ8QxuBzqsl6cNnECbUyv3AMhvZ1naEkFQWhy
VlHm+lTMnqROVrPhIqv7ddRWqdfMdFTqoEC1Uyy2x+jWXsJIS9He13m5MdLnGFaSGYXXNiyklV2K
dye2dqEVHAoJeDhOt2obs6vo1ngSkpzBfLp+ZUx35qTdaz7GEqIRbo+0TC8b3Mi10mTeFJIF3RHD
THottj+bEDAr9XH+5siSINLMM2gSx05GXKH2EiNekAk1FYR0IKhhKUTjHoHkWeVz9RqoIt1kbXEY
hZu8gXVwtiRHvrnw1AaKzQ2mYC83DfoRfecVIvKTID9OeXxe1wJ/ZUNXpi8if8mJD+pqzaCZJuid
Ot7N86M0dUbSBGZwt5d4keWhkzYAhH44zRp2tdZI/LYbd6byGCsFpna8tzD0720n3SbKI1jwXVcP
Z7Yx3uAMI86rqVFbuUwEunFVmvYW1ARJxP3GKMf9jOs+i2lRGXZ/EbbVuR52J3EFS4IC/8W2o4xw
FXmmzWLfSSoFypCpyKAUGbdBHT0EhnLo++6Q8hCXEZEbLSZVy/W6QoUvE4onICRHK6/2xjR7uX02
2919PCkHTdExoxoq8nPliB7qfe6va2lHG2gL6WqooBUwcfpsBaavJ+Y20J6NjjxqRn60BuFVjea1
oZsPk/yM+GPX5+EZ3kfYHwUrMaBPkD67KqDRRpT6RcK0S+uiCxqPxuIQou8xCT7mGooA2W5IET+L
9JNBDxI/z15rEe/DCuMUSbpJBUp5Umdu+bBxx6fYcTydt30VjSZ8KA1aU9Bv61xR9o6Q+4xgOCVI
CDOZSLgG0CvvozE8wTCNXGELA38zQm6Cr5utEjFUB6GN5TJwuuqp/vt5vOyjvvBmt/C7wH3jQ4u9
Qt8GGSoQgSgXxIsuvHhQ3qyKDrvrbrhhHo+GN2XRviTrBxzLFkGcn/QKBceNqTTPDaADPVGY8OJJ
F3HNB7A5BoL406K90uhp4AKl4VXvAaZ5SB7Jk67Xaq3HHv5DTyNRx5EYy+Ysf0zlO7FUx3FB8qjT
pqsnuFrmxsQGPAMf8gCtrEW2HVoy0+zeWTO9Q9ASNe62yXTeXloLbtrhEY5YqoxT8IGn1PmApNTw
srO7W4yNyjofHue8Y56dlTu9hzQzSiXhhbrToc3feCv3qcY9KXPGnvkZH63VKJM1eKODJQNzhZr5
2NRkZheDfWkBgCAXekh8vcMcade43GLbx2t4FVbByDshr2oOGn3bXyhEac8jFLpoADYRiZUr5Fob
JKwHE4N+txp0eT3SuaCHMNAzw2y6lkXdrQ1j7HfEeT+4bl/c9IVR+Lop3RNX4fGzesRA5aiYN5Me
P6jljTuPx7bSr8sSzESvbTqlvYyc+sTCZG3jLx6kxonTcPH3ykMLQ8YK60uj0a6cuN+NWvw0COei
7fKN4p5qA6b8WWy1OFh13HtAYaf54NwQTdBvZtG+LQv6Jjdy9oOy32boC72mva0LbQ8Bj5S/Smxo
e7lgpJxbNwr8BunQYBGM1aNsme6NJFohyco2RWwCx3EOGcIlB8w4JNTIFzZ6nck0edQrMn+S3Fdc
7TVsXopoircc1SMeJUP3c62D+pg/qpPzpGVjAO0m8xECswSQJxhqyb1eFH7sWnsCVHjfUvYM1oV+
LlwPHTE7R5ySPGsHz63Ze12fHXWG3ZxOCPaLPT2n86wPG5la4I7Pcj04GuExAAdGnLljnBNGDpwY
RIysH2W/RDoadFoBsFTiSQ+zTYoysQ0iyBizn4rSN0t833NBzJdoNiUx6W1ArAJrDHYKfZuME2Hn
vCGo4+1h3hdxhX8+3lJ/7kam5KHm8vAMuA8rbbsQ17Zxya6RGH6dmZaflnawpYFPvz64suunJHcm
vECFvZmNK1TxJH/UirMaUmcTAHqqMav0sanuE+H0nm2fUuBtApMmMwhoz8nSuxpAQjzZu3h0j+ZU
O56Svbiq9Az1WdrGxbR0/8LXjN7D1opq+GzJoVPv8cM8m+nMM6Pf0Dai9zXb7NoAOxIFOdiIuZkM
e/r8EaCJRyes2UgLJ8HnO2jTdm4oJGM6Tau6aa6b0SYqFhj78v/C6UyO1f+ydx7LkStpln6Vsd7M
Ctfg7pCL3gRCMKiDTKrcwMgk0wGH1uK55g3mxeYL3rKuum3TNVbbsd5W5aUIAu6/OOc7KAbSmhrC
66tjT/I8zucSx4ZDfaXOXKO89K4UUCzLVdj24a5oHYuNts6PpDfuMNbfy0V9FBAYtnPaPArUxlDB
1stw6l5kkzwQ89m+GDv7JLVhY+LsGjgVwoLpQHj7yV16eyfr9DYGed811mWbFgoEn3c2529N3H42
zgQZokD8xsDMk7e5w36J0Loo7KrzuqI6cPPvRn3mXbXdvQlp96SwsptybMxtHbbhxdK5kuo0b8N0
N+YG/BZEuqK9pdO19mMZquMwZe5j3stuHwZl8tp7fvYzttZkk5crvA5Hdtcerraor631p6X7JprG
0dqhygxuxtUKL5C9V1UkJFppjOGTt+/z1bpWeAsJLrGGc4qiD4d0K4rV+T3WYCvI8S2n2wx53512
Wwty8gqMa1NWjbeSgj3ABNOiTcDMDfFU7bpU1uK6os6FzoFhf6jCC1PNQ7CN+0y7z4WNcjkK3FG3
B6terJvY0+mBJw26R4lAek4NdcdKCX5fTyMT+IUjN0qGOL0NU4VL37f6Y9+iJhw7iL6bLE/EZSBb
0qn7XGPPaVegAGf+gAD25YoRb7avq93I+OOchegQmMo5ehYjomWPHKLK4KUFAKwWHU8zyLmOgWIM
FuqcNghiaZuAXNxPGcXGJDi8KVL7C8+ktXPrN5hAwVV56XFlYs5+QC/6Ymn99ioc8hALBzdBpwg4
piSrVjSfjeaJzgrHlJsSzfpt3HdWlEJj4C/I/3nB6m7cjG1S3gwakehmCLL6xAgpX4Idi7vJ3AXC
coH9wmJcf7hOmpKQMZPioNnVghkNBabXhnZt61jx8tyU2OD3nsO7xFT2XHbqZeMZu+6u9Gpzgfl+
7Dc6Ih/AEr8CrmX72CNnrFfIS26bqQuzMhAmeVA0qJQYp5casguAgvkYl2GZX5tptmeqXQH3zzar
QNnY+LPf3uZL30zHfPW9+dEMbi6+aOAS/ystQ46fqSsdSMKxN78WKUjdvnfWC1t4YBbjeZ6w+AcQ
vdbKEw+NAwUv4iQQVzFBL5xM6dwsB6AQeXxw+6BNN5OTM6ggfvZ8ntVlcGPQQtRgK+Tgbsd5NoCk
+J8oCUJdgIhxPP4W3mq6G687U5XCzGLkP8JN+QAzxiqi7NmtXMYzboG9vS5wolyV4CRo5tE9FKz9
gs3SI9hBqWr7dzVsUDiH5PU+eF2uvso6HD5w9ZNbIebuq+qpUNi9utu+rZPDXC7dZW2P1VstBAsv
SG1yPU72YstogKkFNihf5K5067InD31tHpLU1JdspPXJxDF02aBZvXTjzbrdIxOSrIlygq2bJH1N
c9NdjTD0T0Nnt2T/Tj50TY6BETYsM2IfOfxX77EDd8csfKx7NyAbLqhuJNu9E6GSQIsyNjyXbVez
Z/UKN3xhZu6emnKS57bbZBPUtK6FCdJ0C4MNhK2Qtov6/NefQEHVqRve0z+5rAWNYQoN7rBJfOAW
bsxqg8G5HbzMbtL/tgn9G6Fi2kuUqqR8LPGf3pVpa+3JOZJXhaPpF8R1aiMC7vyMGqIAiHD01oWT
bm5tBVIq1/Ix47h8RVNQXxrB4izuW+oRttwho6zxDDCkGL89r2Feu2Hh9i4wZ4fbJZ71O1A8MgYK
emPTdeJX5udOvulHUTybbHEZM2pLbUydVLcr9tovocs7nqMc2XFtflsmgO85T+tYHWTfccXwOXsA
stJbO7cZkpacLxTtuh4eTFMI1rOddt4UrDFWrAgEg+se5NYLfgeqGe13m6VWrIuHQtC+rY7sax4v
sraQoM8rM78+mZ6YuU6QWiZ7vBAhtKOsciiSnTvlse4WuXIONYQkHxPqkO/xzXS4MFL0fpD/7lvA
IjRrqjqq9WfSPoD3IeUJXxGUjMPi+/OjP6r0suEtvFQERu/J5KzczaAhL5JWk36JDHJUNAtWxZKU
23utA+dxUiUNgkMOhCzTDu5JQuPLCLrb68Gdb/JBO7StLFLwJt0Kt4EK1KvgygXNdMHn3Z8UJwxl
R1uy1v+hgJcQhqNr+H4Nuw/gunCIUW+ckzppbwgMusqUYP4StLCClYmjRhU83VNpR6MbM1Htb4cp
uUHscLG45sBrBTO1zV6bxX1sbSphItFmUIiF/iyd/NDlDmSYLoICdSzC5WIIHYqKmLJjjXd2vA7X
UwAcjrwvEaHBkzycJWHdPgNnUbXjjVNNMfTPxaX5yYhLKHrrBQJjUuztavKeMxwEWLN3o7yPmz59
9TpztYA4+ZjXIrkplln9nigc0EE49njV1DJ7zatl+YJkTiSp00OTXSw05Em7I00um3iLFr+9GIH9
hcceHJKhJswQ7fJ8FslxxKn4mvul+VS9m9xlpJP/clagPxzKSOL9zMmfbIK/3rwqrHEs2orIP9NZ
7xqdJWpMaz4mSTb8wK5TYoq3wvFukXo9TX4fM3a3e++D1Wt2KVPKWP7RYUADfMFCGyYxOZlA7Wqq
d7wB43vbO4wnpr65U2VeXARogw/wUHx6Ln89lGzJLVWeZnACeoivlsWBvN0nSO1RKbwuyB8OU1JI
BMNDGRXVneYK3MZ16gH60HA0AWwd7RgGAodpY2NT4CIvNiY8v5Jz2u+TtbkZz54HU8LY0aO+Yqxl
IsAa3s7JhYhGzYx3HULveVrn3Vyqsy8p+ex9+EdO1V31M0i8eIChVcWes81W19lCq7n2Qyb22g0f
C8SwUdV340WHQZNaIeFiZ40PbmCTV/GTJx1zAKtpritxhr/VvbfzqmW997vqbU7bLzPOW4OSVkt8
z7lTlpcDo/hIjnO1JVnkcuwRQeTWTsWNeveXgcFSYqy9N1AWNMNBB8Cu68AwiJm8J5zq/W07xv7d
UBomLcQ/7Jlp7UArUtKRHRcx4G1JnXcfx0mj+7FXwDGdH3/IoLxiGbGdwAEd7Mp6a2ommNU8b5yC
xzis4XVYbIeIffJ3wfhpXKAMNFp47EH5ki1+irXXgJLmcxnzwt8Nwfgy6wxRLkQthjbmmfIzO1Tu
OMKCsg4xshcCSNG+lMHyECizZS+0Rzxb7ccxrPB4VctFpUb3iHpbHEOGvRdL2Y5vi8wLSuuWYQV8
lPvcfXUDIOhDe6kZ7aLioblR3nIiPLaHvWuuhkXpi55M2JW99hl93fZ+NGOt2GZ5QP3ryDvVeoyJ
kT6jzzBRFcCfcIlTYFAXTL+CdSIky7P3tNf1EWcRkgXmhpOfiYccyF9v+8VO6nEG3N7s2Mb8XAKY
0whhqZiG/sXJGJ03YbOPJ8kuzXGneyvAmJlTh0W9hUDbjjGKoHM+dnN/gTBliEyStqdp4onJcvKo
oCZx1nlg0gvcIUWb1YCU7Jsw7MRxsIofrHmvpZ4/5xkYVd1cBat/bWrzHH6P+qb+kQre3hRVkZ9q
4c+fmsGdhGV320Ev+mnSzL8jxhxG49wOF5y7AxaWPL8KitJQfPDLkPa9niAnfWDQgajLm5awXdzi
+LI3QKRwqXT6tmiTJ4chvm2qgvm9pLIfjtBno7XLTqwIL4rAv0gSk0djgHaLMh6ILtjBrt111nBX
EuRWz+a1H1f/tCDpUO1SnkzXuO9s+4MHZO75yqaJxxZaV34V9pqyYpbOj5lOIMrzsdtNuIdaryr3
SjHHJPXRP6CvwwXpozk9A8xGe7qFxDs8h2GW3MVWt3dlnz6IcmXk1gczsN/Z2YiRCIAkDN6bhrUi
ardF3kyTYKqDmPtoVw4DMbHtcxuiXCMuStxOwZn1J4fpMMFw3leD+jFwlICwm9vLoSz6j9ksMGN7
5NHuUD6w/Y/scr3GKPcAzu5DKn3IORKho0T8RS9VP25k+JiVbG10Om36SR6X2LrSmXOUJfU5cMt6
maKz83Oyip5CvO23RBUj3F8ZJ9Z1zmidgz3M0cR0tf1LjVDxcn4bY5pPVJkPdZtdERB/B2QYoH46
Awck7oluablAp5fs8Xc+w1c/jolUT4SfQw9rjiVqjc1QfI8FeRHQknXP82K6l7mwdoRwOFvQoHXU
Tovci2R1r/y2eTM6uXIqw7KADfeZPTwPe+hWese9DDHOnl79zn/piuqRdjZ/4tcpgE1hYauDI5hQ
iGhMjAGlwoPU18q9nJIaGaFJ7nHTpvthce9M+ikxTaUb0zGXaZZx75dlNNMQvqWjnD/adnbvxnTq
P7HGDR5CJzVv53k4T9JR8wGk5BV0NpXFkBRxmROeijLGCZsFc/isaUGsKzbk1p1agvKt0q77bp9n
bjk/pcc/Or9PAUQFK6Jua7sdQuxmWxdWXmxlufSUMGXeIVKxxcGV6KxU3I13mBqDbVAn9o3wvGzd
tj4LKSe3119+QonBPKb4ohjV7BHNGPU+YtJNkAutr7Rieckw+Atk+aajDoJdOx0khVmU9J55IwZl
mW5iR6Fv6zrTWiwQ0UPnVf+3+JB/SQD9/6nfFbLEf62JPrx/VH+hFwT8878p8Z0/wEGhNIafhLkn
PCvh/1REByj00SFCiyKAlBy38O92MPmHwhBEtA0bZAz26h90+OqPEA7TmcAEx8oDpSH+FQnIWWb/
dxn+Wf9BFhXKFDatPtqu/ww8cs46C5R1m6RtzMmpcGdRTdW7mSid/0e611+/Ew4SEE5nXwG8IwK2
MB78VWnS1/4SA53eINOAd92U5zhgFuI1y77dP3z093/+9P/o4/qrm+pv3wnNOGYqPihUcX/9TkGa
NAUrk41Mmhihr8P+f17m7T//Jv+XXwcpOX+zwJeewKn812+i3YDEFsbZbspKWYeVvqPgY78jk8r8
6bf8Lx17IFL+8lfiN3LQvuP7c8l4RUyE6ucvKp1YwdnSbsY5QdINnk5g7SzFCmrRZiY1YRuDCU8A
kXbeLgd3T4i7E8TdBtSgOgOQvYJFD4YdeQbLMm8N6Elz8EftjOYD3uD6GA6pzY53oWuKDKxpeauT
LrvLJiVbZIlK/2pEHOqd6w4zbujqvCGk6SgiPc2luLWIgdLUPI33Oy1X4246QunHvapG93e6psht
+BKOOS1FwzcWqSU+HWtOUfEpCfjAmiZYrlmdh8FlbHw4ZoNU7XQLoNN7GvqRr61YItSbUBTjuEEp
5P9ijYd6fZQxGQdzFuZhlLHgfEPUO74mKFFJRmT+ilAFlACu5/JMLO19VVyOidtMjLzt7ovLq4h3
uT0vH3iy5pd5Ks4SntS9aaoMqZ8F+/JhnoMVmqSmouMXd5Lz6DZ1X4OiIvp0LSvroxsa/yl2iuwp
BsALJteJSW2Qg9AoC8LCDK8BOT/S3go0y69FMA13awCtmEo3q386vizZjZHAg0RzMtc01ajCJ8cH
T9F3Yf/aYh/+KLs0/eCtGd6TJaQZMUzBVBQDmxo3tpLduw9Dk4JN8Jex0U02m1wXBQRrtdAfSqZu
b1xCgjlVsCxdtPoqeEO7oW6l6sITEQos5EapCOuQzZi9zKiWmo3K5ru1npKKwJQ+eyyHFl9ayaDy
WYzzWWI1LM1HGoY9ULZ8em4yC5l3itDnl0vL/tjhB8n3cgEp3GYTYSfzjLBkk616vg7C2dNbQWvQ
bZJ6tr9sKJG/Rl3B6JF4hkg5GFt9krRBw3ZwyFvB8x2AjGePLy6BZ7MbD/vUus5lHtsRQr1aRICn
4wrPt1ueesQq1IDoJUgUbReJEbHS5cjSci3WE5MTfV8y+v2ZTX7yAWNE+w/MDPXr4KUI35o+oVzA
3Q5odrHIGNs0gz2x0ugh8+/GJvPYGPctI5vZiPpX13QKAHnq4xiFxDxspD+pX1nVl1PUeAlVKkCR
BlqFX/mGctjKbq3VHqkveq8DjEbb/wCoKIHM79DshhBqqo0KuqLcGFIofo4mpbbKSftWiObdLN/U
cc5blvMd8x284PpTJJ3tbiyktcmmHKwJtQs2i6cWo/9TxrEfblvbSz4HJ59CVsWJ/1aoxjvJVgkn
qnKfRTI/DHuasg3b05mWIq+W2E26TZ+JjMT22eb5t2svdLb1quaJkLnCfevIwfkVdF5xv9SDqbbw
KHluwk6jnU2N7Wco7BUNu/JwApC9M4+vK9bKnm7J7n7NPEAPysjXKqSnjrJ+oBgHd/8VjICq6WeZ
bURxUpL3GGZxsMt0VQ6USHZJDViZwdo28ew8txyZQN8t4CnuoKZmy4HTFsfQi8v3lIwFa9N5inUt
GUJQpnXV6SpSsWLKin/GIMhAu4SBIVfLTVU0FNq2Y4GE1VbxBCWGfyCAkFCB2gmqHq0T9RvRmX6d
w5lpY1h5HXlYacxQkDSNpAPFsoCNWOmYdpJB0IPmF8j2YwaBPag9gkLbXMIyiTUKxM5zppgAlsrM
e9jwLoizJciCw0jwA8p7I9W08dKRHZYnpjfB+HeORJHyM0F7YAte173kMMur7N6NhQUh3qbiD9Pa
DrZOPutqY7sEtcBsZUudVqKtGZQj0Jwb8mMiFuXubz+Ot6NiJT8ErdqNiCABVjC/DzdiaZgPjgWQ
wnht018OT+sZBjOEKeL7gGLWZIMao4oSuiCuKUze8IenWEZKV3+lYnEJC3LNeO/kBcgfTXaIjBgX
zY+D5wAEJFSvWWjKgIVdZCVJM6gOqzClj1/A12Vi7H6hPRuSKLEHVWxVXnP4dlYvLsJSI6BPpxKJ
Qe23zguLcJ0zuPDR/CB2+hri6hxFI8g6Q3fhXahgSViQ+5IO2ll7dWGtskFJzcgiYrSZXLNdYaip
YudqYS3xg+Y3/LBQxv0UwZwTiWV1mmFI2+sbtwi6217ZtTqEQlfjrmJJe9YPJWm6Ldo8fbL82v6Y
qnR+cMR0Fj04RMsdKuyB93QRaRU5i2x/1dkkXjTw05lmDiEHTInGMJIzBL9Fg+c3HzZn2y4fAiR2
g4yrj3LKp1PFjHvrFK2451rwb7ua8SW0cLmXlu//mvj6C8bIZJTI6fqhvciCKbhbmDnznOuWS6Yx
LrPKyS+7H/jCkoewcOdl30rlf2YOWWyRqHNPbH3YvVy7PufXxhF1e2mlihgI7fm2BojBvDBq5blB
7kXSHnsevo+GT6OP4GdV+WZUBML4MmUlUWhs48ySYAmz2ah2CVsImMPECmxGEoMe9ej772mDICcC
gTzd1A7WAbJCMCzscCEVR+7e7lCAaCkjOzXrC8+meK8QBRF8NgsuEDMsGXkbYuRxIjUlZxRbm/6N
hAniEpYl5QRI25HwL8QO853PALW4xqK2cqfIxSCcYhrz5vLwZXt/rfLTQtf9O7EVbGwuCp4j3j46
51Gj5u3P74fBru9tha1bDHueKlFDifSnZzoQ4evoWhdOrd19qoqYOKFWTU40I+XPaXdHbocJyfiT
/nbE29/ueHxJuPKIZh1qpBCDZGT57aafqCbDTX822S+tIpijsFTKMrnDJ8ln2vfcyruRHCjI15rp
/6kkuyY7icbJx6tONA2mfhTDzkn6DV5/W3b87dS3PZxcIazinPDNx5hpEPorYieyOxATzd8Gc2gk
Z7M5yKbsqsRz6x3bhHOLB6cSatdP6XhvtJTVAcaXsq7mJUyYw0zsYaOg0bit4Au3P+qUuhPrEhZl
Vqt1TwANQdw7XAktk0I5Z7u58DqWHK5h+dkOKAZ52rL5g8Qp6W3Jq7AvjdUwqsZWXqSRkw2JulOG
N46LxJIn2cle7zHXIz/tZmDM9730qIk6gj4YL6wyuG5r2x/3KY2wtzUaXtpt4kPoYUPaUdgNs8Dt
iTdqfm8N8eAbl3sxR4ypsCKT/DZ+tqgJqCCTfg5YPSi698Qp2PJJ4hjR+IHFbXiwSP6M9NqPl85c
dZ8DiRAsk5k8IbjVligimC5cOLpruylqQ3tEFdLhIozmnjPYrhb7OOW51SJJ8tkjWgkxQ6d1Zldz
04/KhDsQQyrcZy47nnwsEgw9iVWTSAK9g5mbgKf04U+i83dybYlfY64tOxgyLpONu7TPEf/guVuP
xTJmvBikxG5JMERTqEIowu0uG+y+2KdxzKQ+H+ToXLCB72NkRzosB3RbCJK3pKgM3rtIKP8xldKE
cC/buvQ+utpXQD8SULQjM/QsdG4gAzHNF3Fev4rYkGIJTdzYz4gB5vodbXDY3GdoP/z7WjpI+exa
cwdT13nZ13ej9t8jiX8LaGz/yUgieS//4tI+//O/jST+gGQIYIvpg+1A7LP/Aw5gqT8klYPAlhI4
DAVY7v7dliL+wEASMJFgLCHwivzdluL84Tu0prYQPl8Nqte/BN8iWf4v/a7LkSm4QPhq8P5QGfxn
jCYnxZgn4XtSV4GhPTiL5b2KICAjVGo9tbhXr4sutHEyJ3PN7pCmb0Xm0CBXWihBz14Kd9pi8TAL
PkRbvcmMQu6iJU2wuSR5Fh69Sbyy4u1tMjINuJTVfVw07njZWWvIDoiubRasdNGlkplIVtL1okk/
34C/zcarmFko1BFvQHeQVBUK1LDmqyl0zvYx93zMx6iPeLn5X/ofXMzilCSe6rddb39xPtX62lr6
QaDHnRNAwXPfAKxSA8UJ5Mj+iiFCnV2spu7c93xZF/t2bdiyXrAbt9h66ho94CzUUEVGivF30Np+
swtNOtpHAoNJ8RtiPpitXykmFAVhE+d4Iyc5VGGSj1s/bNkI+yhpdywGerRV5NVhnwSxTYefU6Vt
ajHQQtLyetfwz1S3ccfY/SpFaV25bulJQC9qwbIRGrINfHt1n+hWWHGtnagvK1aLIVcwa5sLN2tm
e4eGr/mJPKF4t40kQijAFHfQsRUOeEiW4iEk9pG+mfIZBg6RY08Kf+UXjhcMtBa2ixvq2eLk+/UA
mGtFJUiwmpu01/OqSazUQIS+aBYaC0y4Zz1ZcZ+gW8tRyQKZtlueG5n77iEhOtSN7DBGY+SJTOxL
NPvNzuud/sMxuOWgthr/0RbkkG7sVCKzj4E3wieq5FgQ1lf48cW4gC3eqCLot66DXmXjaAekc6FI
s135u5AmFVrZGylKxU8ot4yPsVLbSPzSRUUjvJsJRluCeoGyiHOv5ObYE7QzHWMEKctWkcw4EDNV
WnfSbUmKIKcVfSiLV3M1kZNC3JmdpMkxqx2U2t448KMaq+PTE4ll4cUC70aGat8hMSP6gisTlXxy
v66h+VBjmnZHDTn1awxCZ40WV/YfXryUrxghyPeyUByRK4aBnnsZD/xV3a3VB8N9w41P6Xay08D4
kUU24BeUIu9WBcwtdpkgqhYvmDOv22VkBY+eVBefFhkViHpAkIJZyIuzFVdNWCtAPAGIYTuDZpOc
kOrKrXrxkqPUvK0ctWLhEc5M963LgfyReMge67Zzx02aeFV9UOyFPcI/PhTITK5catZX2+jJ2wa9
x5ZmNsi5o6lv1W+bGwcNqZ34qKtWB1sSwX/SkCFnhuQw2Wn7eU40OkMgWqqUbsnjs96nZx04xp2u
N8Ib9O/WzixijkbJGGlgP88PggH6Oo5d1LAaWlBynNIsZqkCBIE/iQ6x5IeYON0DUoD2kcDZ4Vw+
dBKh5ejYwAN71j47B3jQQsxu+pkbfK8bNuhTtW9Rf+RR1jrTrm2qmWRCcrEvhTOVv9luxyP22FJ+
stM02WOa+NNv30+n30ljd8xwcZBMW5DdeFeGMhCvkF/9V3eYxipqMxE8t1TB7m6y/fyn45rq3qta
9GwrWU+/08RIrKyrDN8XMsTQ4lKnYeRjvHrj6Vh/YcCq54e4lnwuHo9kTqygW1wiK1tJdTmbrmKL
P8tRIhc9tkVbLzT5bmj9XC3XOtXMNZdnjWX+ldAoe9yuY+tFBVhkAiQJn4rIR9N4wvpvg1ge4p+5
KIvaax96Jb3lLUeo31yiSvGPnBoxpVXlj16EapHCslor/8VnNIpa10d6tbdy3G1Z1/PLlUOPaLg+
299EllrjgXCg8EPIKSj32ksW/PLt1N7hVdTppg1NuY+TGokdPx98V0clnGkl3wzlB7M/bherv8cD
plXku6wx2fn30KAyFMK4Hoi9mS+gRtUk9YBNgAgyxxUomkbfpWNM0qIiJvWhJMTD3+CKclEYNRap
uCthn6falOd8vNSV563Nij7BuF0J3oPxMKbIEltkxMa4KBAvtP0PE/hZiIOK4MTNgqDqNndjQlr5
u1fXuPi7lEepaD65DHzQCcLVBZ8WAiYOXGSCkeSgWfeuwDyPM4VDbcOAnnlltbQYIEPisXmjVSo6
4E2d8V8lYgFOSd+x+htc+riWEYdU05GgGTSWU1UYFWWNT+WMTt15bmJL1rvBIPq4mpxlfPElkmXC
gOw82GdCYPQgI8b88qZUV2ITS1636zGeO/E8Z4XBws/UgQj2PFHrqW5jQ9QnF0yzzdOxf0EHOk+H
IqzozjYQ7qwZ/ecU17gx9Hits4ZjWWEtR/OcDMzXRC1PGi/i7znIEOk7CeV+jOi7KX4ylJAXgm7q
DAiwRPY682OpH7lAIcxTYWPiK915WAiACtQXIgh340+ud0i92Zy89UynDCZ36EiLda6LF1RMKK59
wkR/dP7CoQIHYk6vW87cehvmTUJcVx+QKFmJdf4d54of3TEElvNhx2dsHmVWeIR5AB1TlDGBRbbO
PzqiPe08sX76wVLet33rQ6w1efsYJ01tXVs14yjw8EH52jCPx0C2jBrT8Vaw2J5+G7kub9DO3M9C
F5BXkBZ512hVFAqAEtQn37SNRfTfVXe/HD///d8gYP2zsjv63/+r//ofn/8TsABqnX/0hX//h38W
4BbGcFYwABgppLFfh4qv+edS0Ar+oHsn6QQWkguFCzXL3ytwmzrbltTfCOSlgy34P4zhzh+K9T3G
cOGwOPQY3/9LW8HvqIO/7wWpwFkGShJsWA26jMXc80bqH3zhZLkz0m8W9texJm8s1gzbo4GlAw92
79tk0WNBtto3zzZl+nNIi0w+dHqQ8B1s3SC82bIR6k3wOTdWFscQ72u3+pwKxVj+BmRI+brGJDhH
4fcTnJZz+9h8P9fUZOX9KMfgQ6PChbvESxAkPu/D+P1uDOm0kGv8/c7E6A053M+vUvj9VvEj84Z1
32+b8/3mAUsAaxGcX8hxWOFjQHZA/rtOBbKOkBLiZCvmV/X57V61PS67pCX8YcuHIrK75fswqL4P
Bvl9SOgqFBeouQq4RN+nCDcWR0pyPl2SUsgTkAeOnJWi66fTwNHYOOczKfg+njwkKqTQZmjMz6hd
zx2vJ7ZlWKA8CBvbmb3Syo7s++TrMF/jjwwG8SwHUiWv01oxR9lQnatkJyq/CGDVnA9VJ9fTy5Aa
J7taIKrVO5tD6Dn/PowrMtwY1P15SGu3Jgbt+/BG0sBBrr4P9eL7gFffh33dMFWImIdzCbjVQJna
fF8ObEC5KJAZcGl43xeIqBWXifm+WJbCDkqGyKKhMtEDEgxmtdfF94VER6Bv4bxzTalcsaazhKIl
+r7IFCJEMEq9Xa23lmOWH7gI42KL1tt2fnFjaCdSmE8Don7PMockTCga3EKuGTsdZkDMopukO5jh
7PlYnZIsc78fDJ85ynRkVH0y3PFHn4odxoMijjL2PmcW1UA2GxNjAuKNGMq3NsgZLfqwmvEudbJG
sW9n4TPsFxQfQsTxkaAYhoXaOmtChmkI0JdK/mYsF3snO0jBQ8EAuLO4jXwr+JzykIcuD3PGgyll
1LJtnQEJN+qw2MeKnJV6z34vvAeAvL7X89ThM7BjjB0TIxYu4TT1qBBqZ/4ZWHJ+AHznv3f1bFFH
4ovA5JARbLhH7eJCtlQqA02mx/jdiJBGwBuS8DltekXAt2QUHzmar9Hg7Xg1VlGe0NiilQyrLvsy
xCc3W2CX6YeeU+dxmQLmhNPYkqQ9dhbaqY7x0Ia9tDp0qa/XCz6d+vdk2pLfDEXDk5WY4pl/yRyH
ejrZ+ePQP2aoi68LiikmpYISCmcfSXnM5HIW0TPI/WELBnt8M4oKbLOylZj5WHOaO5Q88rdoZMU+
jJc7alHjMbjM1sbbsMjsX/QCVyFyO3T2+1xk6HRp4fNba27xCJGq0P2CEmrf4WL0/O3SODKLxnz1
bqeZHmHfEipgHzs8Qg6qqpa0vRarF8HLxtoRZw3dv3HwlErBDJmhehfnG1Sc8HtWzO9xJPVZ1+6X
y5s9df2HmuHdbpQYnNvV6Uckl2CW2sgGLIfosbSLp1WYms2SW+YBDum2v84snNh5yEAVrC64mS0O
oOLEN3VMlLflOdWzEv6dtOf0RcaBy0Mn+uaK+Zr3US3Ned7Y8N+xlEuW546Ny23XxPVjg3itoXbz
yyc92v0DPZa6mtFG06hLGt3KTwkW9amGXlNMe2z59FI2lzX7k25fdJ37hn3FN0daaDRtpJYVJzBX
7PCkJmJuo5qAdPi6seELkONebUuiGm8b5WfVVofF8Fjgpp+2khvxcShreP2JC1eI37siis9K1iDi
W53xc6GAzYi7qy1uXL/I3oY2KJ/BPrYiKrpxsrfh5NkTfqi8mXauMOk1pXuRRR5z357lQwWfW1U2
M3+W3voDpM7/Ye9MmuM2uqz9Vxy9hwKZmCP660WNJItFcdJAbRAiRWGeEkhMv/57QPv1S1Jsqr3s
iLY3liUKVRgSN+895zlsVWzGmR68IkM9ZKpIJ4JPKQcp7NP8cSxiB5TcHIYXhdmwls4JNv5E6+HS
inDTIabgU6+kW6XsHeM4fpBkwuFAIA5Y0XqaaH66GpvLEingyo0Mas/bWmXo7yWS/W41DWlDY17J
7KekIXSH/ZVJVOi0c7Ymuyxo1hUinsUmiVOevoT2YBf38tgyf+3XOcpQiUDZcj51WWhdc6ewuTHD
2PoRhIQZbiX2mK9RlFu3xWhiRApRIX/Okyk7zbwWQbokJQiVG7Gm98XQyHolW+yPQ+5M3l7Y1URs
q0O0LAYqV39WXCYQE7hv8HVPXkyqspH5Dx2Nn31soULHCcW+YgOZsx53hWE7FcGjbRFhrFeBvfy3
Qx/f9+pojYyMnhti3+GsmowgxgyeyEvHdxnJYacCE2E3TvixtPCNsTWOYdkqvjNJ64Y5nHQELweb
wGJJRz1oRsOi+67pBtW8DUeHgM91xyrargffn5INfgSaEXj8kNXNPjV42c58HgbkMXZp4ia9FVEW
sJrmPncRDyp1RtqY81NALGYPKPKQgAk75A9bNpNBPBwdyLbCHIp+kyEDHfd+mZPz0fme3R41O72Q
ln5tfRJs0B7BLqS3wCmwyc9BzjfrJLgVygwpePztkCm/6NBSHEQe4V5GkCRjDJmtcVsUPQ/DOBUO
p6rMc6APdczAT0NY+EZqrcSJj8v3e4gOuV4VHX/BppoyeR/VyhvIKhwY2HHO5RVGafGzZOJwDYvA
e1Q1epZN0YbZTzIvM8WIhX7eCrTOeKiFVj9h/esH35wxiQ9kW1z2gHrw93piDmEPpApDZgG3D5VA
O59HrcwecGsY0bq3WmcrGEGR443JMNgFEQEEzO9FetHRyKB7JXxunz708wcbFPew1Qhph60cbY/X
k4jr7y3j43gzWF3wwNYoO0dsZH3m3eelB+7/EKF8MXfHOKq7ep8vQST44nxb7xWWhSuGY/OPANHk
bV8HRQLdEmqLJWsqJoYp5LxGqm0wjzut/VjTyHRXIEnGj8KuW0zOrH4+t3aNENhNS9zWsZiwxmjc
bTedxuV4pmP2+vvK6LpDYpqRs3GmXH3MlZrqFbJJxpoudqiLtOQZZXrlsuICnqNudMUsV0nv46ef
yFxt1jG90ztJ2+GgqhRqT+2xwzewWexLCBuQGLhjKEZ7D3hcRgFB5rqimcivh0NLKN2dwUrZsGpG
w4Fgd9uj1ioD3t9DALgEtFta7iOsG1+KAXHFSgfaOE9HaczMj6fquwr4UmcKY/Up8me8AGDWrqOS
eMRN3wGAo4hp/ZvGmWhsoB9tFe0MI3Z5rhRtsmis7R3TOsc5cK2HT4yngp84AVW5ChImSltrnDK9
t23dY3wLvf6bk2ommHNnYACvw06eecIf7iLCEhf/cl3eoopOb5yum5ONXwLbHKwcB3O+hLvkhrmQ
DOnDTa7hnpqdzB+tOkpvdQYZ8CSz8MeQ5WN9CRsZHLDf1QCe2IPX8HBauoAmHLYFhToPZxFiIL6K
joqDGFOPejLyjce0dqkQahrZwSbzlUPSYAwfcBfZidoz7JpopIJwjHYBNFdEKZWnr4soRp9SGi6q
a1xPJAPOIdS5OO0ZcwYagQ6GrDAsdm3RqJ0V07bbOW1VOwvnJrtUUsNJEkPZe/DqE4r+oEnGbpVB
sTTWRePz5vjne+qP/8tiYoSJMPKdIdUvOQpPP/DXLtn7QKqkbbJJth0X4eOii/xrlyxgpD0JV9En
Sba9zKL+RU+TH1yPP06Y3aKgdSRiyb8Y1t4y9+L/8g86VH7H+iebZMExnmlnF9U3f5Fr+uRfgcRG
lPZqj9yNYIAxbBl0EL+PObD4NcyO/jHtCFPYmElhXzqilfh2lBnqLTLbvjokdPLvHV8X02nWtUP5
G1nqywyDPz+TsFxb0iCQKGBfqWyLomxMOebHeZrqmyI3nLua/XKwwe2bfQtYzD8FvFe/ouPE7fTs
yr0hu13+6uctg+V0LNxwzsXiCfVenY58kEbYe+mxrPEjMTV2zlFXIqLEFnYJXCK+/+eHY+Logccj
rpXUhJdn3ypGUvjy9OjbeUrvO1bFQ9ok5bfQr5pNz6zmx/vHez2TXL7e8+Mtd8Ozjgh1nas0xxNy
RsCQmQCOm9bc+ym/fP9IL/XLf15DvhNjT/o8DqPQl0fC6lPjCMuORl52R8SCxWkaT/3H9w/y1o0C
UZvIEQ9dMcF3Lw+CRzDQyLmOFYFAe3As4qdqEnQmKZZHGXbNvW6op1Tuyt98O3pUv9wm0ufZRQ4v
mDW/Oo8tbL2yjOJjBCvcYl9gWwRpDtG1P2M7LkfdH0ZQU+sic43rEEWGt3r/i795dgOx3KKETctF
jv/8OgaemlBRcPysMrc1u7t9NLBre/8gbzwLgixcWmj0gih6l7P/7GbJHL9Luyo+kgrnPGhy7PfC
nNOrEeT9Udaqu3z/cEtwzOuTKmzU/MLlcEu6x8vjSRrbjnSiI2Fp1UGNtfG1SmRyWWH7vfKlMd4F
pHPsJxfBoqkzs915PDaosody2r3/Ud54TJb0ZP7lFrZ+ubx92fMcgWTsdC7WXZ3bm5D2DNVL1f/m
HL9xJAtCHIBMywwc1pyX31lDnSiL0DvvUQB9tSBEnKpghsmAiu7k/e/09DC8WtrgcaKTEMTDEiPy
6vQWDSuZl1rYzhNx23Eqv3nE7t3XQTbrs8GL3M9eCItvrWHDfyfaIxjXU1oP397/GG88OTbvG74p
rHxial49OSP60LJ2xbms9dICZcCwxhdgH2uk8UQnzvNxwlj/eZ7y4hT0THt4//Bv3NO2yXIreK84
vFqX6/Hsni7mOMUKbp1XUeafyAk3JZQNKCfZpHahKKPT9w/31kmnUWtBSECNYvKafXk8PNcxL155
bguXYRgmR6dYa4y29opBk/469NZ4rmIfxJfhixMjLK0vKqXN8f7HeOukP/8Ur+4yFvrQw7l3rkZw
ZRLq+gW+AmttpNKFv92aV3Qd+/2Ec3rfIa37zZ33xmJFHrHpkDojWUVeRxK5Ja20YRbn3VjMZ1kn
nRPRRzL5zXd840my/xTvoET5U/Pz/MqyIwjNGqqCEZrdNoQURe4xVP1WlN1vUp3FW4dCOcSwggpt
Efe8vKi0EHvD6cV5wJ6avVA8eYpSPe52htX73grkvjqiFBtOEzlJEMZtdk5WZGOuysJpwCBV1YVj
N9bFiLsPprWj/N/lpi/P8qtnfUm5J4gCtZplmq9uO59tAo2P8RzN63Q+0IAkuDLIL9mLu/spisfr
2VPRY1h59e9u+OVvfnlkVE+2hTCLFyNJK6+OTK6d0TeGezCmJPsY5klKoJytt27vtnvTyWE7eYQ+
8BSiXioT8oUYApwixql2ngsHYFWb/vCbKuGNh1CYPpOrwMKGRkn5auWzRj1UoIgPvaryHdxHfYyK
JLhJYE7hh46ja1yK+iQQEyN9MYhdop3+8/tP4BsvN4GzQdoe9azFkOvVeSFdew6q0jsgfiW1ReBl
lhH9PIAj9JQcr7w27Nrej2kqz0YbX3pRWiXaBvyiv/kgv968T2eCzBxOBia8VzUTkjBQHEB7w6JN
f4QueJfIGU8FLqWN7idaxlMxdvuoU82JBdnvZ43L4KutAg1305pPY9N1V2Vvqwt/mOzfPVlv3D2S
F9SyU5KUja+fLPoFBSfQOrAXjfAo6djZaAAKp1KP+tgU30NzBoU242OHIRcixzT9Nd2Y6hBW3dI8
tvoJOeHfW7nLP+/c5z68NzZIQhJYhwuPj+WhJnz5sEd2NxrZZB4snehwZXlFfTknrdrUHbVHhCX5
egpIeNe6/R4vdEIIUsFp2FfTVaywWfymMnnrXubjOOwMuYzUn69cdPXQQpf1rEOELnxP498VKzUK
Jgij6rZz1dW3tj1V12OPDNeuywvD4l3z/in5dXHhjDiOL4iRZgW0Xz1OiFFsrx3kwew7b5ck+dIx
02aGVNGiGT65MC9FewcSxz55/8CvAryWTQVH5pgLitxc9qsvr0VS2trMPXFIy7Y5YfiX7DFbeTvP
yc0rWDnimxgJNwuKmAU5M5PwdAzyUy/1oVlyejZFEXS/WVt+PRdIRTkPAbZTytbXS0teGqhh5vSQ
VNX83WTqeopQAccK/Te7XVuouVAhUeKduKHSm/dPx6/vVeJ+0USDW6K4QGj68mzAy7FpQKcHX9Tp
dTfEkKMQt9+/fxBSwV8v6ByF/FrBGsp5f10xOUlXy2aOD7M3VRcTbS2EUaDSetXDEuzgHuXcDnuI
VXS4M+bRhVOTuOrFeNFzbc13VWfbKVMlnPHvf7I3Tj2vGpOgpoBkFOQHL79+HmLxgDt54OzIkxES
yUVhB8i/RkngRumNq6mCh85D+5ulfDmtL99w9CupX7kTTRQO1qvTnsH4icvCOPPdzM/hRvuM4OC5
gWREp1PjKhpCJqxMx8FBvP+Nn7Z1rw/tI0/2qOF5wb7+yp1PItU8xgflOdW51aBNZ+rZrcF1fYbL
jp/eBdbBJPAKwq97GAYFa9SY2p2xmHJqQ9Hww3ALByTsbjy7+RiAiLiahaOORdP366aPHpSpb+F/
WmdTCt21xFWyVqqFs8cvf1Mr/FqLewQU4gpeqgW2ssud96wW91SSs6Z6Z7JZng+61z7Ap9DaK6eB
lWJh3bl6//z9eisvB/S5ZdiALDGVLw/I7cLY3XZJA8KMG2m/2WXIrH7zgn3jW/FUmkhPTGfZ4bw6
COaeejZS5wwLbHjZe3YRrhryBtaTEPm0QiVl3Lz/rX59oXsUegHTC2Q2rMfL7z87jfh/FVWHgn3a
JJugHfst3EB3Zzil/M1Xo1R5de/To6LkpV3IdeMLWq+euabMNbB+F39GRtgpthzJXCwyyy8maPxy
DXLVQVkZFvMXWbNyMf43lNxiJO2Bprehe5ToNGNSlJB3mwNsBwhDUsUwWppYb7U7pR/F0CaY8uDq
73MvGMPTop2qH6BaikdjNNvmZmIezvhA16j7mMZbnweVZ+f9MqnBwzrFG2+Z34inUQ4+GsY6ts8w
e4u2LH9QtfYKWv+xHlbkmUKn5HJp9ry4lHc0wxkZqbFwtiiLGSRVbZ4/dKAyzsmsGkgj8S2GTknV
mvBjn4ZRkDyyS7TjjKjcZVrFw69+NssEC3Qpwyxopgy2dK7zn+3TuCtGcv6Igza9Zodq/mzLEbnN
04gsfhqXRVKIe+LGGKIZTwM1j/bV9xTjAPTEZeJmF2R6M0ZaBnHhYAKPzuzsSud566+AbRi3NAEY
3YVI4Jk8JGU7HsiyBqqqnkZ97dPYj6w4/JMY9jh5FSCvrtbVKVTOEpUDw0LF5udT9zRBjEc34A6u
JwEA6mm+iDuW8AUAK1+k1gRRBE9zyDSOmmYLppX5pMTrA0+oS2ENyafpZbEMMq3YVGfmMtxUZdYB
5eRFyaDraf5ZPc1CzWSaCMrpmBxCdmJcWhkYfDbIKpiidmbew0Ltwwaal8swSTplPBAqg2trhXiG
WWxr+cNJ+zSh7Z6mtaBgmNw6yxC3UD1TT+B0zHazZcxrh4UR7zEXD2fkLDIHFuSrRmsXv5+/yp5m
xSiS82iLiYgZcvw0T3aeZsvJ05xZP42cl+Gzg+7YXpdlx721QPl7xD5l/5mHYZlamw4T7MBRbbe1
lD2dWst0m7KKQTfrT3ivnZgZbFtGhgbhx1RcS099ZmkckTHAUbsltjiGB9CMWJzaERTb04DdiRv7
Gk609OCPVgkE6HnCn87NOS/9qpIREYpe52bACXznxxaH1ygs0nXt5sMh9wHs7vuEXfNKEZmSnUQ9
cNazJA6wysYZmZQro9WgpcLOM6C8etn0gNaAKWJT5KWEClaJfTJkubGqvRn2JFKXJeW1mmtzLWDB
A1DgFtIHO02qZB+lHgV6IKsG8WY1WhWiFAfzb6jwR/AaC9JiXZMRARS7KIiCa6YuBIFaVyguyijr
792098yVSQjVN49Yio7LZeXwq1QfnduDOWNAAfcErb0L78KgyECjYaf9WFMSxmsMh8LFohzb58i3
cFcPuHubUwET82RUExRlIu0SfztPRkFo2liqA+aVGd0DFxm2l2+G97YbpfXWykyf6ETVVs5mgGPe
nciq7u5C30+7j14XDdfOKGW+bkJEviuLExnRFvDDz2WdJTjps8XT2w0LARoo1jKhHjQ5YKqxKKBy
dAHAB2rfLDYdCXaLCN2srFXfuuC4eGEGD/VkCntL9oLvbZFxFMS3TTW27QkhM1K2XFDyg9ZZeLA1
8sPGjimEaI0/zF4mz5CP+LcWKjuM0dyRkLazzCj2As08GD5kci0Eikh6a6Hr9saFI6A2uaJNsOqE
n1o0y1CCbfNGL+L6eimzk0TqT4nOnGwthqoE2pel1CValNPFXBjzJxAALD5RL4uTKK1Q0QR6MH56
ie1A4LJd+GSuMxrwP0e2Vy5cCGedTiy/q0y2/VFPhiTUr66qK9dqgdF5YzB8MUU/3DlSkV5gFg7p
YbGffuIC9NcRTIwbmeSGtQb0RSBIEZVAqitAF+kW2FgA6Msa2wAXhYjLnYwS7yZgT4s6qmKWsG5x
8p+7ljPfBYjwEZQHOQIVC9omog9HEH7nq9pE4JAMzGr73sdRONm8WdbDEFo/iJFJjlZaps564hvW
Jw4E4xtpW/WXNpnlfW9W48PoFdCa3BhrvqdDFqJUBZ8NTPQXkYVIBGUB89wtfjBXY9KNQGgkBRFr
6xwrew0qejCvCJNmjt3lAVcm8EbHXavaZuyeRC3sfcpy47LyZQctpMuHkySw0i8g3sQjDdnwMmeY
hhfNHN3rKmRBWzfz7DFdo9ImIpwrh/UF6vue4h4ZYT/MvCtdnxSfDQqy5idmJFPjfUbUCN5a6HSL
28PF79O1eA56bspqU2uVVWet4wxfYVC7zpZYGC8/NekHfcVXlfUbnivdkauDugVsZGzcTobnbI1G
W/E+HwpU/Dl2nwD0Zpl/wkYfVCtIOO5H02jyHEXvoo5IR7MTa7fwyNAofOz5K5vsgXNKF9r2pG8y
gB8mg7UbgL5CiG+EKlvZ41A9jgxuSOeokKasp9mGtOYpJ+hP6zErz+aUckKw4H1MBkYrjw4OpRPB
G0fjejJLfTbi5yCeO7GIlwfp5xPLWSV4mqyIJd3KauubbRRZs6EkQsfelOBLNlnq9neZgqc8yBaG
R4MOFR1hD1kXiGSD50/K7IfPtGxaYwgkpcbPbQ91pi1gBIOD19fsued0w8FzY11rp3ho3X4cEGGq
vj0OkzNZp1EeuCclwd3Y/lyqUxa0nLBBvB4X3ezWDwP0cgJQMCVd2YVn3FdWEPU0VEq72LRIOdSq
0wE9IGHDL11PcdOw4ATpjeV240XBKs9Mi6qdl4LuFi5NGME0mZvcPDPZk8xnYegNxpeicsZsjwAs
0KfhUJdYi0sFymdwQsM+CtYfKsOJbcWlbYveXFsG7AfcakEYD1gCNWQwTE+5tc2Q1cqVrLg1V8Cp
UQ7Hmu75Ng5m/dmtQnRRfYOsGExglm1z11Ff24ZQw03keUR8Kc+Nv8DzdH8Qa5iUa+QwIDCAaMof
SFmHK4dhITI/iTAXta1yr4BMAkzNighMDyknyHAsIut4SflU0ytnHnid+/NUmyvA24KyyCdRIzaS
GGOl69/MczTdTDReby0R286pAS6Ztyg3PMZ4E8Tn1u/ALIN97etDZ6bY3z0kV1/sKZseHTV09abr
LeeWvK7xNvAjK1nRzGT9myXiFSyKdfgxZnoDCq/QXXjdOArRWeY4yNqhbIUg0a0ZNWfU+lCLEVoF
YreU10eDWgG8LcBQ3j0Yuq68YYq/FbhhNl0w20dfOu0WzGkX76noWVOGocW0alumvDCCoZ93IepM
CDX8n2+A7NW4iUfTH7cpy+/R0X1/Oztm0cDdt1tsHcNUXOHi9/YsMkm5T6fanrcRsNEUl0xsIy+r
7PAxjM3ius69eFvb5EKsusjPho05zLwnLZbPYd0C+wRknk7kaJN3Vge7GQptvAMAIwSyQiiwFLo6
+CnahtScMWyJNS6qnss3BSjRjkFmy2hXB3bkAirqbBQNekZnPc2hc1Pmff6pjvkpQg1G1LT4Uru7
HhIpWcKt1xQHP4wIYVFdQrATzVHnRzpVKSHZI5ouF744HBTh4+JLWTohKg1RucNJReOnr3HdsmD7
ld4EHQa2ykhoCiDTKW7NpsDNhcMxb7c4Uqdsa7qkt5GIJo6Mj+dvoz9mn+2utM78XMdqXcthgnCh
QIBXPXFL7ph5oAnquaH8mfpp79I2DU+sHrlZlQZ7y4Axu04yiq29paSxLSm9rOPIybnSXpogI0wc
/5z3rf1kBATShIQOTDZM9L7Ab8Zwo7omKrS/LW1YAyu20zPmoCHr7gu7glaal9N1wU2Vg8To0PMa
I2nIm6ApO/eE5RUoRjuR97Oe07w5MIYJjVVAu5mrP9UK8v9ojz8W2Tm+aLsdj3PEl9nWbdvfWfBs
iXISkfwxTpig1sNIIHXdTBhbA6sLb/BtEvIXtVN2wUQ6/+nNBMNsIDDaXyvp9PHWSATWq4gsSecs
wfQ8bGDxj8OJArQtyAdrWtI6GxVA6q8bUoSMfGxoJgZj526selT22tAO4sA4Nqdz21xCdAp8w9ku
LBdE6Jwj7neaNHqkpeURpuW4brfJO2P86qK+tvfeYIY/c9HLU/KNIRKVrEd3y1DiIu7AeCDczoYt
6zs25VjK8XOgeLTbvC0++hFI6bWa7Xg4x9WQ34QRO+ATrwGSvLGAMxzhSQc+uco+/IWe8Gw2JTq6
j9WCxACTCWwiiBF0oOqMMG4HItewXoHmrlxZGJdaQo0hI4NdzYZNzvBzzkim2KlJ4A1FEILcvykD
7448HHGchqa9xrwiLvOQU7MiRa6AbQBg/WurWSR2ddt5hI6M8FdXtRuT64e42PiKXgl4Utww8N4N
JAr+zLzSuG1SH4L6jH8gp1yCsLpqnDxZitCFExY4EaAgC9dJvvZSarVtMQy635EPXJ45igntTjma
ihlXydSyR4LrQs1nU2a3Zez0R1XjpQFBPM7BusM58M2WioBtei8LDhgj4MdIgbdbYFhgR1NT1Rcz
a7yBfj1hT0nczHSH2RYCTg4go9oNVerfqi4m1FrEMvr01LD5P5jDf0iTbtff05XN9+77H49ll3TT
xffi8f/9x833pOz+OCRd1/7xvfzxx8Vjn7TP3WVPP/+Xbs6VHxYZCDcDYC93UQv8rZvjt8ApgQNx
mQQwB/Hkv4Vz3odl1swQiZ/4y3j2l3BOeB/oFC+DaIHM5Ml49l//+YJf2L769fO50OteLHoYaIbe
Qp8QDtMh69VcCIf2JBI/WhJ+u/ToVnZ2zbvcJKnbi+RlOmb5PiaC+8ypEgGDyGHpBuQaku4xeFNJ
MWQwD1+Fg3jAopTszFFkn2l/QGDwK2e6kJ1AxkrF1xS01AvjkI/1Nz/qx3v6gG69KWPMQYzB1SON
1d9NFl4PvZYvx3hGLIIUhul0ol72FAO3QvuGC5PZoJt8Dxwpfo7CRbrL2C5ZBYSgQ64rxSm7Fusm
8MmQB4w/J1/npj+1GbV2f3Ye/9Ej865qlOv4QONJJVHc/dfH/lGBhXr84/i9bv/Y6fIH7+Sq/M/l
cP/+Uy9/ybX/69Mst+2LX2yfbuEr/aim68dW592/bpPlT/5Pf/OvB+F2qnkQuKRlt/xtER/r+QPg
0rz9758fTExJmTx8L/+4fqz1fZ48vP7Zfz07/gcU93+7KNFS/f3sePIDQ1GEoz7SSsxNS5rvv0Sn
wQf8sjZUFJ9YX6bV/Na/nx0QjsvD6PPoCHqQ/0R0Kr1XnXhn4YAS24IgRPiIPN1FCvasZ10buUxp
32CPIafDO+BaMqcd7L5xpiWfp7cy81jQfZuSao+gOe1h6zORXmkavkChzEoS6QNJjy1mPvEHYRHt
tRg7rB48TN9nVM3WZs4r60fNO6DYZDbUg1Vd2/pTmbpAWLwhTKEfdZEBM5BtQHlqj1NFmImn/E9J
Cf1rbSIkB/3QWd20Skqf8ITWS5uCunqCX5K5rU/AEejHaKX6gXZqoAEQAgy0p2jfwuBAPz1l1kUm
O+ezcNOOXZX28ZwCmjBiXvOtV29RP/SPgXa8Ve0Y5XirTHJzwZ35TM9AiNn9RRMXOtqEfVs3axwq
5n0cBOGPFKS0XtlxJ+1NL4fupo3y3D2Woq1hiJqVPpK2E+gzVLxywuXa+rA6aGwXPCyzBNkHqDKG
3tFCP4XwKdWO/k5SXHC/0phtAx3dFOlgoNQxc70XHgHmbIW0uuydORo2QzendNhLrAEeUTSK3nI5
tlsXr41YMIkG4DYzKYdNNfI6/hZ3pfnRCF0TdwLQ0HYNQqHoL/Bk2AOWvEGByXb6dmRJ6WgzkxhO
ul9T19mtDMaMujwJinMribGih9TeRwpv8/vg+elHL3O8e5yIdksDb2KHMlaaMkZEKYFok2ackNtB
95kpVga4gL4a8JvRok6KQR3ez96IlbUd05nkUWfANOiFI5wSNLLJrmli9pspTLGE8KtW9rRYZD3v
Ikzo3hWi/cpYtT2gtP1sVI11ZttxLMllGuBbVIxRCIdBOH1tkKba7ALphMfa6aHX2rT5SQWs5/wC
vYG8Zsdn+uep3Uv3pNY0FjazPfvNmtFHVmz8YsyjXR56XnGgo+MOp6WhVAPmdJJUtjwbC49nxMuU
Y8vFRCXI4lgDkQvsnQk+zNho0DkZeZkWmUIGQKuj7RYpNrQO3spaGb5j7UfGWcUuS6ZqXsdVS6dB
LLiRls38g8B6TAiJgZxkFcF86c9JEIJ+Lhk3bWI9YrULOozRK08q34Hs0c+n2m4J5dPYHbyNcpGb
bDo4AFivx7IJNj6toZtwIFSbctOIAlp0Fda0KUfje6cd8KtbwSCI/faYGV+6FmQb9qHRgPzRD8Mm
KTznMw5P80tACgb5JZksAaNGhIfyaMFhFgneQssfm4eAZjM7+9Q06dykCXUpQ4B7r8z6Sxg2I/bv
fmImgDms+KnYNgZrbEvw1jGsiJuhKx6nUCm9H10a6+sZPgr1buCne5EIe8MiChYxz0c6n1kctQ9d
b/rdeqCHe15HATCKKm14bDwQdLcxDdIL2wonwknLoBEb23OKnVcUVkrZPAE+aqs6QvDIt92IrqOP
pAHKQyurM6PZFKmBYRGhWGDtDAFuf12wUEfwBXG0ATGl9b6YPVoID2PuHZXZC6yf2IvA/oyBSy+g
T0i9mN1isA5kV5ibpjDNh4I0mO8l9qN56wwxjXb0tDYkDnfWYj8mXvrJhg4HZ6N0xI3DTVhfuEOc
lFssR/qLSZAOER9dIBkRy2k017mwkBMlPbfuaoCKsuQJDhFdSS4BOZFRFN1HYWwfzS5zMMRqaQEv
JK0JAjO9e5DOlVFhKu7ZuO58bWXp/tnb8g0tz69vHeoSlK8UNiCmrdfifteKunl2GAiGcy22oQRh
QbbMvHn/KK8lOrzc8HMgDGdYSu2EQObly00qEzrkqJZdHnfEinvIcNcmiRobjZH7GLP/YMqUht8G
TLYHMZc+mZjYLXbvf45Xc2E+BpQVRCmS4pntpfuqQCUItaFHbcGGYvhx5tNVu3PqtP2Ev8CmsPi7
DHnjxL7Sl3Io32RyRqHuO9TYzqtDYTIPRJuTR55XUBSAHIz0kzIxcJWDrvbFuWryINiQegNAWJv8
S4OvSszt08f4R1Xi/xDc/7+2QsSS/+za/LrFqgrCh9G4/bnvWlgfTz/xZ2HoCHZHFrVfgLQO6cxC
yv/Ti2SbH3BRgLP0lurPw1Lw77JQ8FtUaYz8aSLiy2GP91dZaIgPFEuLCkYsfA2cEN4/qQtfPp+e
hcpOIA7HfSOAk6JfffngkNxE25GCkTVzUvdPyLZUL7n2z87IG3crJ+yZgOevw1iLehfVkGMvtqvn
xadM2IaFpJCtXDLlzg2/jU7pvYpNb0b1Fnmqd/P+8eSTpvLfuh2kU0BSPNKVBQ8kW9rXAQVh1s3o
AkhCRNiSmt0mbKeZQgPMKy3euIDHZNDdbZbAyaGo6ZP5bR03ZwAUQtojNrkoTbwuC7e7otAq/DMb
dUOws+1+qvx95scBuKUuKDPe6D1TDgNzeEJAlQN3CYBJsjHs2CKcfSS9oARxFOVqCLDUGroHjE+/
DBbdNGt68Wtl4cxnylYTCTAcWJwnSgBR9yTgjGBWhm5dsGXE2tKb1thLwv8w7M84nIPCte5UWUzJ
sGkS046IIzJNg5me0zKUaFbeIlIhHzkgCDg4Gcs8Gmn/ZaUVfnUmCsrPXiNyZa3BJ1nmSacS/hyt
V1pbe9NmHSN1lgwdsjSZ9NP5Zy5V8s7ZOCR7+TVpQymEr1VVefAxVo4z5g7QNOKMyGl0CbkygcOV
chvzeiSLWCbwgh2yaMi3WfsGL2aa3bHShGFljSRg1fbBmF4BUzfjs0L3RrDKM754SO+pUsWhcET+
xS7yxj2NmGYlWMtnUdWbAkV09A1BTNGeOoE/wWnz0BxVP6e0U7cAZQgSNlIX+EUzMnGF7WDFYsXb
dQjWZVP48tamgh+XyXWpt4QIJOmPKkpJFXVNwzP3nHMIt8g9fbVD/hLED0PGm+6xrGYmUCtuMwHu
IGVadOgaS5BhbUkea0p3GxZNxsYu29G36OigSzYnhPVJUoeNdT9byOfouHvOij5pGB7o0PY052fD
qBZYBNIxJhh9XYKPjxojP7fGUusbeKeme8xrXTbXxCVyQDBzmXmRDyaFRoWCFaKck5CSsM4zyW5h
no0lEhDargvrUg49k6CCyXu1S9ogdA9uFzXuxzGKa7iSOOPr6mCkFRlJq4QpR3cqqPEVoJCcee52
HOD3qa0dJX2hV3kqCRFb5U3uEbml4OLeBb0lsd+CktXmdZG1pFJ1io0cSmIu2yXjOxlcqKijEWhU
ULVuwEPD0KI7YolbW0GEz9bSJwvZCOfiZHKZBzkuG6yYEiwiFAuDMkrPIczLCzzVRXLsE+ZAnPTJ
qU8bxrwRSW2RPZA9TAx9gEHLGxLyvn1/rqdTxgCWe5bi3J8umEGSsao9nDGbodW9JlApmmca7HPT
DClCCwW65KQWtavuggZzOhI/E/TWZg5U2d+obLTzeMVwFKI8Q7I8+1YRMN0dDKI//U9phAeJ1WcW
YUeUwP9n70x640bSNPxf5s4Gl+B2TTI3LZYseZF8IWRb5r4H118/D9PuHmVKo4QbGGAOjapDoaqs
EBnBiC/e710MlXRXyjwUwNiZdSKv57uh58yG7dFixlj29yIXSlPdI5AxYvcDe1ZJF7IZdCDqj5jX
IXG7rCt7apzvs6ylSbCzTgbKp45wWmW6x/QPB7E+NrjG4s9XWYCudMySNcG6alT5pdvU7dpOrAQH
AhsGzmKaYqHrpm4dsFco2UrdGxjI5BytJhbf0kbLXbv12lQNx8VCugo3uM/hgmmDQ6s3rp0oycWs
FAqpci0+Sj63kUDZjRIXDr9JFBzFVUXtEDyycWifFcpqE75sbONX5mA1gjClai6LEOt50AKmAzc2
kHuPglifHEI1EY3DU5sr7LeJcEvC5UbctGQuwBwIRZM8hko/Ne5lP+GxnX10C6cZguuwz4MIS52B
NtcfKTUgVfhcvnGOHR+XnCoOYgYOcUiNtMkRrB6fYxCVOgnbMSISEz+8NbSZclpl1hx/ff/8enMc
ICMKSeBOQNnjcTj3VZkJjbZJWtGorrKqv0/Kxv2rY/nPIQnqiGMYp6WtLnzfF5gQjSkaKgHDKDUx
UXg8jZeYtezbxmyuRMT9+Ex9fMwfXl4fHHq0BhbGJFwtD+5hL8YDegnH2dJ5ffPYEXNf4P8/Y8bo
FzSBfWxbYceISX1Kg2r4DWf+rzN3XJofhqYmYBcxFpjOOi3NS3XqrSUmYyXNIFsnkKg2si7Vjao2
g/+3k8dD4ssCHk54HcTl47fKYW3mvclQGlEfN1Okp1dB54RnHuj1u1weRDdc4GLUjObJEkGjkbW2
MeOXMswLQ2yseJggNx8EfUzPKWn6FVMS7Xojy39P4/9F0V89F/eyeX6W4MLH6O9vvPdf2PD/DzAY
YeCLuX5V6l8+F4uY5X8K/cP//7vQF9TskJaEu7jeIUBcWMi/C33D4L+gnFisszUqYJMF8Qf/xY0A
Xjt1ieDPIZJc1Oj/LPQXc2x0Xfx7VbMo8IT7N4X+iZDDXsjDrmqCLemHUv+UJM2WGE+wGr+bYxFo
+sOIWzE2RkYkJYShMavMO9IhBw7evkue3WkybKxsilG5CkolGPxOOLPiblXbxLneA5eR0+OLV/nG
3nr8hf7+BR0UopyLqEUBxY8/Gz20yypIu59jRBLE2lBIRsK0DVKnpxFwYP8VMLFsfVyjLAOtuEb2
DILj49F6IiobGs0J/C0t9AUhSF9gIlUf33+mV/v4Ij1T6X+pGNUa2ql0KIqAoyOd9FtMwHlredLu
s8Luz0SkvdoKllE0UBYdpRahNSe3K0ct3dDWCTuotDzZ9NWgfnDHqNsVlhleppHirqkAngV58mce
73jKfr9EFG0mzH7UUaqzPP6L/byu3b4dSGTEzSrMthOeOXuEC+lGm8BL33+TxzfIP0MhiRdIfjgX
l67ny6HmYqzMGgf2Fe5ehddJ2uqk8j4NyvxLNXLtzMH46sEcOjk63RJh0TMhZeJ4NAyEMg0AjRDe
KfwqRa0ujZHnCS+fM4+1/NpH11Qu1wzBHu7aHE1LYN/Lx0rg0zSCsPVVoFHKg4Tm60IMgqoNdygT
nf2l2wTTGQXVq1WJUb/6W05Gs5CFeTxoIHpYGhlXonRoILnOQ9X9ggJGEMf7c/bmOL8NG8DV0WIf
jwOoiJ4uYRxqu/LBDGAgh3GVfH9/lAWNOX2HgCEoWviLPtsBHHyxCokAmXSpk2whFhl3VHF1gQwv
tnGYfqoacZ3hBp8lYttST9d1s2O57FKr389qeT25lCBaU37gdnT7/u/11tOThqADCQLwQBw8eXpU
92WEMzrGaWax10xcJtM+OLeA3lipVBiosTSeHBTnZC5xh8gdbkUkDwzN4KxUjXsA93/8lYlpQnd7
ZkrfetfIRNlv7OU4OVWjCDdIFSehj6AkobIZhPNN653L1jEvIOyHZ/botwcDNHNtg2rx1J0CNpuG
ZIrBBpEXu3xW5UctLgVJqYqhAybX9bml9PpzXGRe6PY5KKn1T7WFgTkmzaDxOfYw1j8kkfPQas4F
Id2DlxoWGQJbRT7ELmE3re7PQTX7uJl6do+tF3wk8p4A22k3JF8iBc+5v11PqA7BsrD9Ay3U3JPN
FjAYFb5D86QLO33Fr6R6uoEd0PujvF5PjIIsBbk0pxaUoeNVq0HwdH7fXCFDT5djFS0OV2gN8TsJ
iF8581AnIm3WrMN40DqYXnYDXvzxeMYQqDXCgHhVqfj8XfS9hR6hnKP0l2hKQTKbEYYPCWylxFOa
NnTWNTytr2qUCMdvSIW5fv/xX3+0OhcEeC6CYgy+7rIkX+wlEo6Ykzdc3PPU7dodPMxu3I0kf+tn
HvzcQCfnGZgBAqmIgQocuXclZcIaO/Fzu8OryoC3y+GMwzGQMXeSkzWjy0EXFvlTsIH7SPMb2DLj
SgaG9WUYky7eSewJpj3epQ193rrEuf/91/nWaoLgbiyMnWVzOpndUsvsKeYWv0pthZAH9sNNHtrS
Jwde2b0/FERY5uboLF1OAeZMA+6F53A4J17MnUqeVJEYAFJFOCBWhhCIjoB2XQudZwBm8Duw2U+6
IDpqFZQtTEJ9xPmE0wno46cWaNAQ8qBQoCDjzkbSPTkytCGXNGen/E59Xxc/msWJ84OLpg08lOw2
Y1xRb4WVlyZzHTzKauq0CyVr6WNXKo1prx1Iq/qoDFqGC0mTTepdNMYcPAVkvyanlzcHxRZ2HEJn
xDJDqvjk383g1aU6fyDhEi/jLuF38ggIIyfW1btarvvRkr0/NKOxzR1XWbjpJFeHdHalj39kSO5f
6c6keIJ/RvwKMk23rQtBdpF+lRZqsYnAJTDAoPGlOsp827hOU1/wnZvfFhJJfpU2WaOTnmbHaDHA
zewJbnI/ZBas8AVXif6gLBHZIoAuDVazQDDRb0BG/Q3PJICXgDVDFqVANz3RrgA5k6stZAyIfg4g
j6OEDeHuZSCfRG3I24oY1Y+2U9nSQ1RW9n7SYMrm1bGoJj/NtPk+ddMafDohncvrqiL91ss8/0nD
j/QuI001oqcmG2VTPwTuLaa+wWNM6hanf1cG4arja4sv9KiynD3Yt5OunbGJLT8ejSj2BRSO6MIK
jPixVyy1uSTDAWtKb5KTAc5PHdg8qIOA7pmEmfLYGpkz277Da1usLQkU4AVHRAUF0JJxQcZaVtyG
WOXbF3UO6LnK8BNP/I50eiLFnCDbwnQvkQyiQEDFoBnhU52ivVwFCOUysB9Fi9ZuSJfvEvr69EWY
udPBCxfYj0IDELsQGg0xkEaZ42+r4VzBJ57mmrqqjErDLtSxcDdOoAzcRU1Bl1DRJucmgerxEWRv
NDeQW+eUvA0Rjq0P1FiRrmgPVTxeJ3apmO4CHjcjaaIw41sGJk2CFWfDHgk7jR5yIWX1USmzXvEm
w2qu2hY5uL/w9+xPBRiPejfkSQN91IAhuq2ENmcu7cmwL74QUYabM0QY9R7DdatZQ7pXNBRlxCCF
MDtKpXAIkLMICt0nHFXxnhtNYe1yBXtebwBvzbHucNRbW1GT70hcZXRdjiSy+EWfoQwBFYf+S4uU
nCEuCeGKDFDCfdn6SRJuw5ksQ3ogsKSht0bPmHkGqI2idnTXWcEdC8kCJj1+oif4dpqmmOEWgG0H
K/YHK/BTcHnTc3WpdhtsRmySWkkKjklxcZYfifcg8CvhnIvvsiYDPjjQfb/CPT7dWc5CIdJbZ75C
MEOOa42FVOT3BH5jcTG77Q13udJdV3ZNRAaoX0oHwMZaekVjJrsilBkvVgkBh/xmgMGU5AwDh19i
7rRpST2ddM8iNlChcSLnJ6y9za/ZpBEMM0Z9to9DQ8fpE7O91NdUpXqMhmFwHxHeze1XbHyzyJd6
kP6oM6Dgx35uLH1rhaJwL8sG6d6FQ4iEvaarmTebBnv2BDPz3PjWB/hubupq5qwxXMz7fbhHyY/I
cbN+m0+RukMMBY2hSpqQsEo7tRCdCp3kkrZJ6npDFWBbXgSwgpc6HzRCNdyqopWTIC1FPhnXJLyW
4iFzu+QXrLUAn1Ckkp2HBNY2aOhp+UPqqjDOhpymhJcbBbuEgQQzWndD35PeQ1Jz6imyzOW2jFLz
LuywiPUy3FZNz5qrRIyrISkJW8KtJ7tEd1tP95K8J11D1yZrsdX1qKggeUBS1jYt5ozNuuuRyCDd
GOMbZaYRhctsEc/pl8FyUVbsKPopYtd13DUVs9jYRifls50EZvOYR5Up65XWN1pEusrU8IV11PLd
7YhV055spvLbECaIY8bALBLfNokQu4hKUxTsOItFKslKalx5DT1XLLcbIx8s0+ciQvTk1tUnNa1/
14b/wf3+i6X2otp4hftdxd+fm+MW/+FP/OF+2oRo2NyH4P7S58fkhzLsn36jtP+5nzkoRHX2Fndx
XPiD/TmQrSF3LvjecuNwlsvGH+yPVA4YHRaeBtzSwTsw5fknAfYPkPYebxro+agywkIH3SQ/j847
XAQwypNi05ky0WkSWU1r0KlDyo22O80c/GaDg/es1FV8aPWDJ61CItKS9opVLZQGXGvFwcEWaXiz
yQ++tsHB45YdyMAk+uB9m85oenyb4+QKi0bcca3FKDfScwvdz2//3C4klAwnpmbbB2UcbdoqJksn
U9LS9XunbyjJFkPeETmbSzmDTW8ZNdyhusW8Vx06evdGbUsE1gd/X7vtkRrmuuJeDijnv2aLFTBf
aaTtyFBNPnG45s8k9dl75+AfnOMknC+WwuPBXdhdjIatg+fwVAXJfbMYEQ9xhbQOwGZ4lGmmX6Bp
wrOY0C86dyUEyG8htlqoPsbF4Tg4uB2TgQZlvGpL91fQGv3n8eCMXNaD2HTD4pdckl5noYXW22bV
HDyVpYq9st2WOC1HB9dlJTeaO5qsxlNBjbZvD/7M5mLVnI6La3OO3vuqOHg5Rxa2ziMWHsU2bvGA
R/GqOQ0OSYsLdJcY/WVYL97QcrGJTnQMotODdzR1hDP7crGUBuzJilV5cJqe7S7ZJtXiP121mm8k
5nBH0825DBeL6lozqtpLDs7VrYPoeBU40qHTcHC3NipTvzYXy+vajW1yjCeXGkYsptgWXQmU2okh
Lw1CwB8Iqm8y38yIMb/oD47aIh+JTJCY4K66g+k2wU6as9IPZtz90I43GT/CWjmLW7c1uk/FRLLf
KkwTWhu4DGLqjVjRuhkOVt/B4vo9Lv7fvTqNH+m1YAqOIBKD8DhczMJ1xK1rywlr+KgN6mcBvGfc
BWZcPBeL00WkyCHY93jPbKuAMtXHQyi5UWDkd+vmYJbRcjrouyzNjF1QZPB4MdG3ro2ZNvweLTiG
G10WYr4xDeb01T1Ycjh0/Qke1vLi6+SEmHbotaLLjb6IW9qDziXEMfFTflC/VOYID4OkjulRm0tc
7NWDVobOe/XBIB9hYMZK5luFJn1jHjQ2IewF1GzR7Hyb1JYamXWOzAlpotVj6EjbxysOqp0u1VDw
9HVXO751UPbY81BcFAe9j3PQ/ti1iw6IohhN0NI+SL1YJ2N5NSVzIGANLhqiOm0XwShZhp/GRWRE
uLmOBetBe6QuMiRJoo3iDQd1Uk2HWEPYuqiWJmVwEYotWqaIWARQFAzfWIeIncpF9tQsAqhAl1CN
CfMmsEc9aKSCoBp/NQflVD5nwL3mIqhq8UfrAEuRWcmD4qoqCspxWIya5cPFoGLSpKI8JZQS8Du4
APPjDgou0iyvnYOuKwjoh+4qZPgFelsSHle16HaIsRCWw8wsq40yzOUnF9tTcz2JtmovjIasOwsA
keqZ6zY23UEweUSPZ+qdq4fRkxPo7D7oVXH6XkUY6NvoFDU63WTtxu1dL1P4zbJ0qu5WRrr4UFMv
2x/xM4obz20mBxCJfcVZ96INNhJqCQWL3dTqqo2I+fNqp20ecqIfL6x2mPh2yoKk+a5WP8RN0VA8
E/wL1cN14u9BV8nHfnRbvtcO0RazRrpfao0mHxv84B9Oj+57PYzknt7FKKAbP4nU+QvJiupDnmSw
N7g3u+V9raV1LPnQ0iq5GQZpTDd4L2TTJhtqUkyxLMg7H8MRbd602ZyjBUUcf9MEio0U3yjDql0D
phTxRwOKKS7nUxtHPhR8yvesJXj5ajZRYoKkNdV11RYWtnJ8ZN/aknflI/DBdJ/avvpSTVFRU+eZ
Vb8xFIO0CQwdyEnyDO7oiLjnhphk3VRyhWADm2xEjRA9dU8uYCc2ZZO1Po6nMt3julo+NvD5PwbZ
FKuXRTwWGipMbJNXTgARaEp6K98l7FvX08QV4baYMXjf4kCbbsMxLEjWqwrOPDVPm3DTlOl4Z8Fp
bpGo94QOsZ3jd3MJtqQTFi5loO5VmxtJ72FkW92Y89wMmygrBECEk7a3ChOZeVbPljZBQAtIoG+7
bqtoZf8bGvlP3fZfUCPeq9vQwMXfj+u2w5/4Xbfp5j+QwYBzgqVi7P6iY6tp/8BAFqaHCgwsUJyC
gv6p2hTN+gfaOEozqjpQQrEIaf7ZstUd/tvSTTRhO2P0CG/jL+q2U/AMnJe/6A4BjkJbtmlNv8Qi
K4goGp0NwqG4I3xsR/mt1cxyjQfaOV4G3bqjChGmCQUslBbQwoW6jMzleKy2bujZhXFNXiD6fKUj
5mRQGTohgFXxZBHA3cNKtPXYKq0POAqhILfG4d4GMHuqSDH5UKqcyjVOxnsnN9NdLygDEyhvpFfp
zy6qtV1VjV/j0jUu2q5VbuNOlz5MEf02zQLxiDORc88Rx50d6h9UQXdNeOvz1CyWF5SaP2IF53nU
4Q8BZ1WywvqJFyNyziQZB+gMhOJQaQW91d+0ubzt9Vo+B0YA44627HeHmK1t7CJaidsFpx+Tiwwl
gkeqCymnRPRCqO8a8s8LpG2TA0JIX9fwyGGpDB8NcX3f1PaUoBASLjfKKbDJU85lSPhbOo++MYbx
JtJbPPsNU2KgEOdGSFDUfU42bqqt4aUpmYrtiQX70NkhOisDtM+dKbL6ArWsPssNut7JHi7skdC3
h0nP6HVGA6Qn4uaAzW8QIri3fapheAUDqmOOcgHHTy2Mp3astXEdqp3Y06NNIk+UcrKwJZLKoxtM
1sc5D/Dzssr4Tusm5MwVTjmomLS2l16CjcU3OdeWu8+qHMzHjXTeOc4ybnhhRob9MJWFi25XJjOx
M4M6XhCBZYUbrbGC3YxM6jNuMxpXAZw2rAsxt3jraLVKuwt+57zYAkgH6pumEk1Vtom8UNp0Uldh
1rPcwjq33YuyUunq2I6bpsAJXWeuwzxdVI8MDDkId7oa5BJB5wY2VHSBsTJ1sYJdHlYMc1N8Ma1y
khuegXxT1YRoKzht1FWsdtYv7H3KCWFanzGaHNLR03BmIk+ThL92hSss1xChtjqUzUmNMCBLbeMr
8reo9Fx0LQQh4Q3zTLAvaC32efpPB30I1kd2636Vhg3RLNVd0gONhGafh1hF6VdcXdyLeYhpBuW2
OLjZxKjDM2VZuSUF3Y8k17IboQY1p2+LcGZjD3Zer5qh1BbvG1n/nFOL/nNvB2m5prSrLYROWdf4
Ov3ifoNx1CTDjy35gewLbEoIzp5TmJaRr8poeBTZYuKDZ+J4QT80nddEprnIPVqLyLpIyTAtLBQs
hS5qkIdyx3GVP1mJkT4Q4Uexnhko+zZUkbycHAUj0UdpGxLOHaQqmUtWPML2I7Pvo2Emzg/WRCz2
VRuovNysx+5ExQE0ZMMYp+9NpERiLfVUzzYJGSzxOu2WKCaWTw7spCr3eoJPgE8vUdzMmpjw3lmA
VTwoIOxy+rJmVsMUDh/zHnY27kcWij4JuxPagTDkl6Tsus9tUej2XpapNHHF4t4AyVGZ+tU4mDE8
CPLxViVWds+FpZHSPsVxtyZCu5t2Mu9hSiulMOu1wTme3Ko4vPy0cT4aUWYR60wKThGkq0hRlNtQ
q+MHdQw6nONJ3/o5amb3AxOP7K4Jotzwy0HMhAwpfTyD/0Oto+Wbh2JTm0YE1gfLPpv1HFLmZLW3
kNxma9VWXVSvNTOP5x3xNM2dhqX3QuVw2UZStwp/pUYewncmV6u6gIBZjX4XJH26biShUms1R4B3
o4oJ0yIXH2Ebr5mAe7cDrxYRP6kQ5Vof6kj1oqC3dZqZ80KVNTQWRY+hjrZzpUn0hYYP8kOX0VDy
Bt3tqXhg4nlKjSnSKoZ/H15NNdfNle0Ok7WeC1WibtLVWvmkG034gxiyAXq/40Cq5cbWX6ZxLgPi
b43hwYnJC9xpadODq5KCvFwvlBCGZp63ztc2NafcW8QuVyYRWhZOBpGKggnvuS8FOeE4S6jaJK8z
18zDb+VIdPKz02hF/qvui3n8XgZ6gtyUbjC2VJmmDc0d4YPC+YhfmDKblIZFRskc9TjHrHFbVod7
VxnC+MNUxBrAIApE4OEib/WESwYAal950JGBKFd1WyrGtmumZLjhPWvKPncU0IuVavUVijd+frCL
YiXtLsNoEjwSnOCsx48cp2njFxkcVb6ThkUM3aqVveKUq9I2J3uDelGBFJ9MRRF7udJpc+2HyAjY
kVS7bj8Prkq5TBK7mjtf7Il0DTbnMKnvqloMhg/NXZ93Bb4cYgvuYGfrwah7thIZ6Gx+NBHiizCG
ubwzM/yxb6mms9pE2g4/3OOg7R5yLUrLrVroJDQGXZJi0xGgGcPTDOqrR6pdV0ApoEkl7tKWr2NX
pE1n75UM3TnecVOqJT+NQavdr1NrSXVdNC68Sr8qmxrfs17q8lPVWWRhTbmNfNQ0K42AtlxgQcQ3
WdrRVYVGwdwGPWrhz2qqz7gaqqKPtjqFf85v3zbzGqO0gasHd6V15GQxuRiZPgzPclbzxO9TBIgf
B4CTK5Dt2Lwc5nro/TaNDJ03ZI3FXeq6iryIosD6UWkinHyldJNuDXZCQLac8cO67SZD/44aIOx+
NRNcgycgtLy7Fl1Wh1elldj6PkU0ksBMVVFd0nlwa9UG1Zpqa8tSGZN+DcmkmUwvwjhMXKjz9HM0
ueyOI04YLoyeD5aiUC5QpeS6T14YzOocVH7XZcQweEneEnZRTjHNCaMlAnBMqDgCM9yZYvyU6Fbx
OKQ1JGC4ndU6nrMYW58o+0DNMP4ySzVbT5JtC4mC0m5Eoc58yc60SI+LG5pBERabtU42a2+y5yqV
WPf9UO8FbfYt8pJpVQS16ds0oPZ9X85fijRBH9FpOlAycJqnt2BuE3ZHxSoUpoLeeXS2DfmgKyt2
cYFxzA+wYFdFZds7ozKGK01rh03f2j+rKe13kZSEtKvsJGkYVBtAiHCTyPHn3Clya+kETXZBitp0
KLuvNf2SW9THg4dxobZr8C56KIYoeCTaGzEEz0q6bO8ULpOc6VivYaHHIadPFJlKhvANC6p6YyXm
jmhbfU1wopz8Nu8QS1qVamC62CEVCISbbVR7Vn6gfvjOMmlvR6EpniHtepXACbxGkDN4QG96y26V
NevI6ObbqUTSy85XXdQWNHbNlMqPUIgrJyJQryZsBy9IQ7kJYDd7VV2nFwlU/fve6krSnWyC+9jF
mmTrtNGvDk9tMgxRGCFHErj1u7H5QY6N4uki+0LjFSnnSBd6aAf1rkJa5EPhtvd1wy06wQf5vgrG
6Zp2dX0t6dzvi8yk+MlVeopTqG4i1QX0sCifJGnsFxMqQU42QS69lanxlSb1+1HixquVyAJIOze9
QKmKNe3oepWORfjAx9v4dtjJR1UvVA8tiX49Nmb1qyin4GMwtUjnDdrVCNduI7f4rFeFSryAouwy
GfwSk5nvBjAw4LoZI6CCmEynKbutHavTF5xt5noTueKbSYm76jtr3BeFgQpLqBk6eGfmo/al4lhP
nRvYt8bIsW67rXltcXBuK234Yo9N/jj1JudH2hkX2WgTsJjX5c/aRTGOEqG80Ocs26PXv0f3O3nR
wC/uyyBqVjNEgHVi0P3E6EooRCXq1meX0Nt4JaqofMbCyErWRmI1v/RWj/el0ANf70xAaiccVGL5
UnfZ5A1sfytFdj68izTls0vkMxBI5y/xjeu6pzx1LO0hQSvPHSczMZZNzb0p3RFNlTGoa11O3a+k
jkjJO1xw/3PXp0fDBfhfEtlXPZrrp59P4VP746k5Imgvf+iPElP9BzRLnYsuhGpI2IsDyx8lpvEP
zYGAfLDZWNQd3MT/dd2H1g2fe8l/E6pqGYv1/r+u+yaZ66xyx8YlFeoyTP+/uO4vV+yX9BUDxSK2
HfyGaIchvTHQy+u+UwFca1GEz3uUjXtMG0roZPJc0NtxK+hAa+VhaANB2YVu9aoVhEmPNmL15/Vm
fRmp9ee+67925rjG9RXdlmin3wvyfxVenD7W0nFCXSJ431igQLs+fqwRilqQhGONWtJSbyLaLdyd
BmX1Yq7/9LxeegO9GkUHLOeZVN1kdmGBHo+SUAsMyOEar1aj1gcQ17eiNcQZSucyBS+nCF4cmlyy
ILBHsk31lGxJPedkeAQtfoWj8GZqGZmHG26qV7FDCyJJfnRjdo73d8qCpHHoCp2Vi0TYJO/3BJqZ
5pBrK6CFJ6w69LXOkhu7mpS1qejTVanalf/+qzyFnQQgEJkDArt7Hdr6qWSfalMNHKuWdOvsBxvN
js9wJWngqTwz0utJMwQNTsix8BbpUZ48WcDNU0+SUXqFGY0XCPLQ/lVd9m+MclDKLGCSAeHweGn0
6YD80+mkx71iOZep8kC0UPSNZwZ69Wkt7Ey+YVQglEevHJwSgQptjlyJQwVtwm6AdOX2pQloFRsb
bKn1Xy3X7N1fzxaSCd21Dg1jAMPjp+OOadEwWtohuijWFqYwm0YIZVPU1Tmu5ul0gUHygTkO9HtI
66+pxq5pgQsaBpBRmGzL0jGwGoU28/4DnbxFFh/8PdY6tC7UYvaBMPqCxdeYaVQ6PSnY6RTcoUDl
hhP2V9UQr8dC3bucv2em7eT7WgYUC/hLPQjY+io9wCRXsKJWp+/UTZckS5vMmmtfZJVe7mtq0zMT
9tZwcHihljJtNhjx8YTVLUBH3WnY/1kWlg2qwxUQbhwmSz08KkwvCdgrzrzTk5njEQG6Fz4B1qXC
ALM+HtOgqME6Kca9bLCUPbbF92lttn/9YOhpWPpIJuifvZq4SAvrlu4Xg4xDu0eQLfYYeyXrKKg1
hMNGc2be3nqoZXuysBdgsZwKmoSzbPo5ufB89PEGIW+2ztzwHK309XRxHi+DqMi3WPonIHxhEJpe
YcTtjWnJ5axQMr9s9MkrZd56uKpo6/eX/xtPxTm2CBVVlC6vnoo0gW7mk8bIM8gTj60Tk12tGv/u
UGZBMEUUGfy9VAPOCSHE5TbTmxPi7BoaBsQAwpXSri037z/LyUmyjMLNBB0NRRLcbvtkFAnNJMa7
N/McaLMrnX9c01ZbKmAjOPNAbw2F/csirYf4i1P08QqXOkTTebAzb5whdSGwHu9bzcULRZ+Sp79/
Kt6c7SxfExenZQZfbFDd3HNxJ9DdI6QAkCMYL/tY71bVNHR/vRYMG2sOoj8WBYl2WqsFqibjLozg
WZoh3RQuk8RRx6X9bzwQezv2dFS6y2MdP1BklPYgW/jJVqK017OiztoHQAMMrFXC7M/kjb1e39S5
y2HPcc+t1TzZigYMkaEQpgB+GcAiX1d/DVvY2b8/R2+Mwv3KggbORqtRTB8/EmyfwZz4RL2hqZp1
0s6PMFPsM8v7zUH4kKiiWemQxI8HiXtyVdBBQquFSbiOcXW6CWU9nFEkvLGyQRv/Z5ST2dGrMI2L
HN+rOBiinVNlGHnLmkQAfTjnmvJ6KAFLDOMikkJZcQdPlRcr2xyUcap7I/VMTDBBvF0TYb5uJl8z
p1POzNAbY+GWBDcOcauO/+HJDNHpSfVBYFjsmIm4TG27uJKAsk/cJcSZveH1PNHPXM4mGqaULqfm
M0OgK+VUMlTJvro2m0mhZQOv8v0l9/qgQJqIBE1Dls1N7jRXukjsISMDC5P6sAr7a70ry4eMyFN5
2WMrjkBAh5F8ZgW+HpNLCMaOlBM4DLFTHK9AjJpzfSjDzKtQNa3ozTQADabpZ6SHewLSypk6Qltm
5cUFiB2dBCJEO5ZN/Bn3kZMBF1d4LSphUIegM61nG5Ubbi23wpFRupPzRYH4mi7m2F2D05vEHW2C
qP+ow6F5kJrT06BNulAnvlnHnN5yo+5GdNCGMABMx2wrKrqzm04QZjkLIzyTg/t6yZEPRbG8XH1p
nZ/KEZukDUPN4DiC6FMVhB3g8MilYA6+K1mQmWfWw1ujITGGV7DcbXhlx3PTNhnO1hi8e0MCurrJ
U1P/TOtO4gCIV1R0ZrQ3VoJGar2D/pz4b6rZ49F0pFlxl3P+CSMFthQRMBZE+DT0xrGgD9aDzH98
f8EvP/JkLWgIylWTzQLNu20cD6mGFsFaKWqt1lXJ77SeJ2B5nDAjP65BvoUY7t8f8K1n5Ou1MUXF
g5i73PGAHUb3rYI5pxcDj6KCM766Y3wNFymAzGrGZ9b6G/PHywQpItIajq6x7CovNkMj62nuNgKj
PO4qxNHLtvqkTHW6T0RsnBHkvjXWchxiwwFawh3/eCynMpthGjLiMZx2XEdWqVzmfQhFIW/n9fsv
8Y1ZszGt5O3BUKFYP9l3i6ggNiFoC292q8oHqLY/606rrkvhYO8PkLmmWRaeOcNezxzpZbCQ2T1g
xvDtHT8fLprdHNPQ8warba9b6AhrtM3a3o1hdcKZFpu/fchFUk3RvlyMxSubFoXuYr1ID7iEj8PW
6cuYNn7cdFdZNKgXCaGJt4pO2+P9UV/P4kLm1nHQNqHcq6di/1ZMAtozozbDjLQHP1Cyh3CvpT18
bnEumMXxt8f+hZOwoMSBV376Quk92xkajtxL9KLrSfYQ+W3tNgDUpGcUX7I5ze7TlgxJ5C1dV57Z
bF6vIeAG1qvKwy4o0clmk2EyJOIqhYrbNPK6zHITWhDI5cqdh+SDYuImHJi5ea7Gf3WO44VDGxg9
NRsdGNzJ4ZNiv49XN/RBWL/ufsS7/8o1aDe/P4tvjcIeioSQmE/VPt3W5h77XrWOuZ/Tb/PttIGg
Scf0zAp9tVYAvvgQljcI7Yqz9PiLkLR7enpIWAE3U7ReCrIVPW6mCxbqvzPUoonEOwHOwOlBlM1d
I3OzgyOJQGSnEyvjC3XK1yrqo+1fvzsKLCwJ2cvYXhZy3ss9M8ed3Y4JfPHGivyyXGW38YMmK/8S
U0bIytvD7WJZ/ojQT8uQQW+7BBkUF6N2qCAl0w/9ZjlKN535ol8t9MM4iJMx9RT4ei772oszIFTG
pjVDM/fcWo+rVesEvUKGBUEWKe3W/VjSI9xIfarOfGBvrEGusiAp+J5hZ2qdbNIpTPzEKmBFkJBU
X0CpTZ7M1NDjf2uYxZaVyyX+Mssiffl4pOg2tjXk9KqgogHzxnDhFOCwM8viVOR9mC9olnxMNoG2
eJQcD5TaaQmpnfkSDSLXiSCu8BNphhAJzGxfqgbpKIA3BQQSGNp0Ct3iHMPxrTf64jc4jZR2s7G1
Owui8NApmPM6nVV87cRs3v39B/BymJODzmrjEeIZE9cb43iNY/BnAxHrGaDt7WdZtg+SQZfq//ht
6n0/K8jmqbWIa2k2Dh6aHuxnVz0zbW+tfsAHLMQhw8JrPHkYqFp92tU6LjwJwWuDGLW7FmEjqBQV
n4DJUgdXJLr9N3vnsR07cmXRf+k5tODNFEAifSa9m2CRfHxAwNuA+freKbUGVVJ3Lc17VBPWo0kg
4ppz9vmrJuPf/nqETnMoUu0xcf7jr7fctq3Q5nlYboCwIF2z9bVIRuMvytd/dwKjdqUxYlSvgUH5
47exUcEzsaS+i+Ez+U29mNHiDIxZENggIv9PnwteZqhjUF2pgsw/UxXAxpkSnxKjgmYaoNelDUnO
KLP+8zea70MRSRNvMEX/lw7eaMiZrzmwDOJRM2DpZrLFWiL+op77178dnbuNAu3GOgYT8aePyLmx
BnWTZDKjXwjMg4IdytRBHqjV5V+cUbeH+Q+VDiAGLvzblBICIZ/THz+mYplxYtNKssUv4yirlXbb
kBN2TYFE7Uj57v9iPvUnlDQnvUP3jvxFo4K7jfj+dFZlVoMyQRnnAD1cnl2bglStz4LOuKO38rrh
PrUa9bVyIMQSluYU+ouTLUijqBmU5vH/fmz+5e/sAJBjHKOBT6Da+vOp1VV6BoNAYu51WiUSjlpu
VYYZ96hy/6qi5DH501/a5XUDM8YZbXGvEiv2x7903MKUHmLhBEWNE7sMlkqR3tVZTLN/q4xGzYow
d6cWA89qKmY8BXS+63rtZOoOW5OrIwsKxrBPbT7n4jNb+q6CHJ/USDHX2roUdFoPFptF65DPKlrI
rplQLS+YYt/MLB/s49yWRA62YGNxIXVzmzwr3E9/344IEAa+XCn3DKQTpkSZbs41Cn2/tCuVj8ab
9XG6QIptuofYm80hCwYs8vFLqRberi9Tc879JMsFoaJeMdpEe/KyAsHEqSNAB+k1DjNgYJrTGF8x
kiJnCaB1ltX9kuaKQyppomgFemG3K5nAkSDV41DMEx6CcSBqooNykBjGuRdZTGLdaqMtA1WC0+ZU
ypxUqY3ndSUO8cyyKkxKbraOGToxJZ4PjuUWcQBCdpm/DTcpBRO+tJ0srDezRHGZ9PiLQ5RdZfZq
wCkwW38WS2w/OLL2vH0Xd5V1RwiD50ToSo1+P/ABQydeak/b2A0yTn51szLSEE131m7NZbS9S74W
i4eJWs7NKUZgtlyntSuUZyUp9f4Yy6GTT+4CFjSEva8eZHKLl1Xmda1+Wj1efpDdKvoJqVQJbTBF
mXtoHeKkzraZo0kiDGoa90kCYWJDPgdxbF7cYrTmGMTo4yRx8sukqHJhQyW5qfpZa1bJ0ZjQ0Sch
w8BUvEJQjmFicCjXvjRR2H3jAmSn7xtanGYfvG15HCJeq+LHOMbMetCsxiVnI9dn/R2xpkDIQwii
/Tl3qYrnUTaiBA6yDHqbbPKqd2+G/w5GAfk2MJOBr/b2tUJHOpHnjsbv0E6V97sj6v6HwOYeej4J
E8nOGNW0oCBsCNGbcjCmUVKryrWnIc1xgk5EDxhjF2uYnOA1hDpKpe6nFbH6bhgp0ilQEbOGcrYh
KnQFDN9GXV5NJ3UBfeszzlPX106R7QDGWIwZte0ECwNJoq0hmc7Fm97pBcgqxK2m31vx2IYjQ8aR
BMukTjYFCkCe7RURe5iqs/GtybIk18GD04pfLQHFUiFCwspk1dm1HzLtW9X7XIS1XFZjC3+EGMQY
kOreUsepJy/NQdSdmn1tBnlfWXZYFk1rRVWj6j8JVqkMYZTuyO1KI04GnbYSjxlP+fAOg8Mwz8mC
/5a8T9vGk88z6wJnUZZ6QyCF9tSQWCDD2gRCfnDAX9M5p3mTH9x4IZvGxPbxPdW0KRu91MkOrTR7
IIg4s4ZnQTE8Bl1yE9EauU0VxAC4fewrOJ9nhzjdIWindE6Zva6DB2FZghy4NLVK8CApzRaulNJN
1VAqYEzOaUMGLALYwe0PGUhwM0hEZjyt6PzT11XYFR9GBmUMogKUB/SLmvnMwZ++NsQuPHB26znZ
sbadPRM/WXHcuK267ibOzN+dag7vlkSNeWRokMFHJmr9uGBozv24b+05pAaPlVAd8/JH1WPtOcU5
gwZ6NAfgR4kulS1DdOCB0xzX9oespVDv8Vhq/WtJMPGD2inDVVs1hkeTQobvkXOousrVGou9UjZe
vbOIYF0DZkHtYzPIHLpSqbi/5RJ79X4h8aLdoonVxalJNfVdSVUr2TYLPsAtyqDkB5GvRjKG23vT
vvRaC8tflUFvTqkY3UgTbZadkmrytIM5qdarnaq9jTfF1N8ylYadSGiSZlte9tkVB+SJGOSWpVxP
qN6rKuwtICcbd0qMOrCJIpUBfpXUntCD9sYdIYZAi/K2L6Wv5qvpgrHGtfoVs85vz+BhHOKex1Qa
G84SZ/JjpyQ1pFey9b5YGal9dBhjP1yiHvNnJE+5diz6mxFpgfwMmjmxDBL7MMbrgTbmSr7lLAF5
Cyq7wQEPfhgydAI10wp6Yy6Tt0Kb869GtvqrXdRuHKEahU2RGYXG2SC4A7rNPE6yZR6DoPEhBgNU
PhW50XmvuHlFsnUINubsBj1E6jg2kAdDX1UTenhsZkct9owWs1RXdoGqkpUUOq1FNAmMmjHGA1Nn
1TVBcFy8kkVu6NvcAz5zchJkY8/p0NSIRpuGWzKH8oEcnjWhy4OYdUPgpd0E91YSEr3tFp7yd4WQ
SzvIBjkeTCWZp7258uFtsI+q/QZZTh77HpT5fFeV81r/7tj2L/RMsvwEWeX8tJ7tdt8IdTUEUNg9
rI1Q6hzi0UpScIjm3bZeODYKA/t+XKjePadV3+N6MhLsKLyjRgARPYMAP87gh3wQ1138qiOsFY+K
O6oaD7trL6FQZ7fb3vb88iHXEGg+lk08mGSIaySFkz8MR3vjSqcqn3Dc1rdM+tQdeUpW8s/PHWST
/NA3nVfsksSEiy5X11xiuOZZ271WiOIHghCHtfQkNiJDkx+Dx1b/0xqSPnkQKNP7b4NkUF4hnDzW
BYS5+2PWseSyRwtO1iWyDdBambas+8WWiiBcimN5G9sAl1AMQHqRY1CBpWlfqIxaHuNGqaSzm+1C
M59MbFDatUOMqr7aI/6ax5m/9LhdZDsVBByvrRaxXkzlNksIzQlcYyxeJ8JPlodFGhU5Q2aZtV9s
W4ck8PLFHPeW0Ftsp4q7TkFdjQ65TItjHKweys1bk+K4hYCTlR1manc9Zuo6uTuwOAzPZ83DZZv1
UoNklBeq3HWL1I2QjCqtufZLN3EENWQtAYk3B15MP1XHSvkoy1yZtlraJlOkqHyHkwlTzInoKwvt
nGuimjEG35BbrcQxHiFDIWeoTFZ9vktgheov0jaUS9uNtXOSrHOH74ZosemCXL9m2uKA0O8fUx39
iF/2Ew76gVRa7c6psszdqoPpfSqDqvYvTjxNFRq5xkNXPI8kiiL0HZiIKuDsTQVkrb2otT9MuLM/
m2SZlLe2TgRXKfrx57/X7f8vwkWES4P2v4twTz/Ys9P6jwpc/o//Mdx6f4NCjIQMmZAH1OSWePIP
Ba5OUCTNncW+nq6L/zDw/qcCF1MtlxNz0luInkOXwhzinwpcQ/0bQ34m4ajfbsqF/8hvy5f/qdvU
bnhkICloEjHlGNQ2f+yBMIpzdc8OfKVRyrBFvx2MzEH8ZHJxdo7qpSkxaJkkICyyOBWqPmyGejyo
RvvB272Pbblre5ahFnlEWyuXkU4ykV/ryRi0zpwGBLCGo+fdk9eJt+s1bj+R6BPFRHIZ654F0Ai9
ySu1N1ARc7hIVTwtjhiuSo9DcCC5ynN+ua3xLUsdO8NURDFWV1yJezlkH5xxa5jH2BbAvcwv1VDR
kRtWF9C7vsQTCWwOAeKC9siv5HQ1qvTYDoYZpmZ9Asu/tZX+zs6dKbBTYkmqloQB+IS1hFbVmHkK
kk7Dkjr2P5axfixy3uQZ1yhhclGryN/tbE9RQZA57/ZXlhdXNrqlr9A/H9h6hpaTfTAfGUPb6CIn
rX4ra1YHjAXfuq7EhUMX4am3SDnv2xIn00r2In2ZlVZ+4OhsA+dGHhktxEPQ9nRinvkx5UCZEiRJ
ozxVWcHvNGNSbakdNOfBzW0RNH3WBg2orwB08JtdEL1dzOZWdSoMjkYZGhSIRq/1FBH9tRLTvSn1
KwrwYKV+BDd1zj38n2VdvcMYKHyvmQ9eTsoKp8rZquOK4T12xlmpG+yRugo2Is62eInv04xcJtJI
pQtXMVnvzbg4G11JsDfm5w7KosOooBuzhwS7ZaAkSh1xZQSTqTjfyhzfKY59mB0XIXPLF7u3i9Qg
/G2rFITGS6wjsB7KXjnyrmDVwX6z2jVNbnEpAHiAbRnvqs7gKhXKY95hWKhiyPra5FVbFnEvipkc
TQLh2m5tc79tv0RBkpg1G9pvJW5w5Cz2tJNMCqh7lvhFuACy6R6TqBbC2OvLdBizbN0UcxoHBLKQ
1ceUPMisuQ1z0FO23d91XfwbfszZHptXIgu78O8sT3LbrkK0dI0mtiTpOGRp90ukxBbTltY7i27Z
LQQPhtbgHNKys3xcEhfN6juulgJUIfbQO7r2TxOyWUTqCLqBOuPnatO3HFYQo5QEyK6A5AUP45SP
3VtXeM+qUpydIl0gtREDVrCguBDpQ0oNxewyZu/TqOWsKVq5UY3mJacS91u9vnDbOQGDjnIDgY/A
8fGskV/gExGTbQR5OV52LkzZko9oTvsBHG5QjpQDpTlp+m06QYwKy7++t5ct+OMyFBDzfGcuJHyQ
4nvSuHrwxtQ+4FgcL9l41DrxDDdMhsNU7sq24AVPU4w4sAWdbP4mbOgkh7H309hSI1BFDElK7OK4
VxXk9ZrQvyhft3qPzrMdiypkkECmtmvtPDHf9H2LTzLHJi2uQi9a7PsiSIf7KlYiz/vItHbmUci+
k+kkR8MLmU7epSZ9JSEvkmV+V51GuWBrGzMneTR02eyA+7QnW7H7AE5UuenWqY90NUn30HyYSkj5
UdjNhIs41t4mr3u0xuW0JEsMQYkymH7fujQ0Z8EyW9U31lfhj+BhwomEvr3JpIEJFHgQb5Ib4osq
MiLqK0zBc74mh1Zz552J0/wgtWrDg9DcTZ5yXBp5xFb4a3XkU5ZNL7fNZFemdQjE4EfY0tuIUo3J
0ouvid0wYNYPBDodgTGBrLKWMaCHC+rFNfhGtbLD+qbifZtIzKyN8qzDC3CoTwORYNqspx1g0DsK
zktWswvVgPPtxglzaAJ3abTcQ58reth4QAtXTz2NJQWHPei+TiH0k6FS8V33tszE7Uuepl4e1KqW
vjbPmKC6+cTIotqOZTLgZCbWM+vhNULAihZZPVpO8Z53D8ysdtWkMCTJwHcVZrEZZDL5LH+Xp7jY
r/UNZDtqcnhZbL0/K4kO9WfdrGN1SJcJ+R1K1J7oeeKbJsucolHoFvdD6QSTtjbfas7xudBdn3M7
vSqwSEkBGnCojmm6aYjtxkaXXKfyk5ghUqHqEedzvlyKxbQ/5dj8EsnQb6HbGYE5WLvO03ZpDTN6
UMM6rvFHM1IZUvswJWvgaOKiCPGyWgKrpywPtGN76nQWRF1Dl97z+WCmd5fhZ3HcOWyT4ggDMN5j
j6SjQlRK3iIaK1ltKpU7ph3PYnCfu1snOcZHO59+qVpL7iNRrdYQdLGbnptE/en64lnD/4v8obMi
uH7VprbIy7BTZjQirUaiFeM8WoY48iqM431vAGOc23GXpp6IjG6UzBmnB1Oq77NYo5rJVeDV3Weu
KtgaNA6AiflE1JPRdPY8biC5Tu/CiRvSO3tN27a9AIg0uDzobtxFS7daUcYi8zZPgJlYKesbI7dX
1x4L35gYe1p0Jb6h6POmGqxmNxNyHcARQytSp9mXgBcRmcx6+EIHCJczwzxtQQgEqS3GLzU1yv26
TPkOT/74Kkx9ebmRxt4Xryrv1ZwWcJEEiFpXK4kWywJo5M1BI9VHQzFfyyrv4SvICV7Ga9VYw76G
RRqlzGMpkBhA1DWHrJI7wwbYF7jKKf7wescl2qy5JZlOZWi2kN+8+jCrlOJV+zP1tnHCyTiFq2K1
oVyszyzztrJyrH2pKepjmwyv+mJzlzkPMb3RMEnj1UxYnFidcgbLjC1Vb6vDpIHRMVpNhk3PbVnk
zbCHygd8Cr9xnsL5SK4MLg6pp+7HGXx2qQW1DrXCqtrdwBmvq5JBZ8qkvT6Rw+tn8NnMgj5WtKc4
tv2K5Puy9UgP771oibU+gl9hBL3b7DBDP5WeWUOKoM8G2ulj0JyuA016OtzeRzsJm9IhS6AN1Nbe
ZJlzy7c9qaOyIXcrqGxeBi++uun4mOjGxwI82GOQURbdnvCqSJjmc1/MgaHBu1wzJfQW+CfZAlMJ
qzmCk02RahcNj3nFVN4qlBD/IoG/+o/eF9taP1WqG96g5QtSEZBtO9O6Swi9LvTmuPZ22NiIAySB
YU3Ci+CUIVCLbRmPu1g0BwK7toXbB5Rd0WjbB2UY3K3mdXzkFUkPpG85WGrXh7yyL0YNOCQvpxZ4
wPoMkQuAqj0Bg0rHcdeO04vL4io0mXRysdtXcpH9xlK/Esc+air3GRF9v3EnnwWRWpE1rcjt+12h
JXtD6Fceako+AaxlVXy79aKptjdFae5kH58BbH51/QOy38fGtMO8j8PGeKzr4l02yWtVa9tmcCPp
dfuVJDVgLHsHdlbLfHZmxxAiKtHDeZrZA6oimvuWiLRu+V3n7psFNuR2NuR2+1473Q/MjqM1jQw2
6lMviu2kg2wS5jbNMcSKZptb0y85lRthTwdpyve13Xnk6dVtQjXfRVhPT0Z+QSjzIRf91Ccn1XxA
SXdfz95xRITItiVyGVOD4TjdAlrbWKLE1TjI6rk7dia1zZKM55EVi02ty64FlYDnUjM11Zfe6juI
uUQPnwk3jaHIIXLy3Jzfq+KfWVT7d5XzYFNNm6fFvnngvXPb1tfa6O6lYkWcH2fb5gty986aiYbo
HoxemUFezdCyiytmiIGwKP2sChy1HfOBSeEyaVXkphw4e295n6UaxXbxKkRxNilUrV47OrrzIsz0
ualwJYOITTaLhk0KkkAhxruauaNIrCKUtTFyJYy7ZTRYPH1LVhYuW5l1ZsFYQbTtZm8/Vt7LYFO8
tMN4WDo1muFPbEdDuZeG9tw2b85sn2bb++ZJEmE55A866F/E82lMjlaRbKZ0+qrS1dsAcol0wsbO
1dIYW9RUu3XWL1mm3k3E88JhTn1WAiB/sXLBcfmxBXOSblxehOLdOgomMlxjDD8DKb13YreDjKtM
rZQTeIFgnZ+RxG0bJU85RUUf2KZ8qIS8mROv7QxwQR+POXcgYBDXJywQtOVs7WPgviyS36W8Ysi8
LEl3NhT30WMGmHdsyuLB1zj2uDMQJo168zyuX7n9mVnKz2ochWLdqfYGo2B9O/bul8Xa9et4rlv2
54wQf821ONeq9VLi1Qwsc9nkJgHK/HSkc18sTFbsEg66KTeLaH6DerifE7mpmzcYLT/AdHdlVh0T
5nKXRLP8dIqvDYN19szGgUubbm0l4B3MGxCBMJ/jSGjjHogOGeT2r6rFG5T29V5h9Elos6MHytQT
Zahshb5uUOztuq77yMH7d42NuCGbIwuHzcbtUL4oXA1FOe0hd1ysjpJ0VThsDNp0cDEMpUgvcYO4
mjaK2pG0M4EasdLmtwLTo9FjZCeV+kB0hbtxNE5z4cghdIbJ2GsTAE3h1AHImae4Sd+bMqfYkuMp
0fQLTv4XuWKNmI1qOjDYjIN4sV7Mcl2Ckdzt0DCyr6ExH+GE1NtqyD9TnVrScOt2S2X6LOXi+Hrc
MoqHwQg36U3G7XuZV4AB4bQHfYpYypmy75KmlYD6WT0wQnSidXRHX7j2VzLVDyp7F3yf7l2XZS3/
Wg5Tqe6vujqe18S+sD6DJJIBTgYOwxvVr9YGxKHtZ73X+8DS3xWIBaHSm+XOcdNpm5mscep+Xrcq
ZNiIzW3P7Bj6UOrNUwB+tDrgzSBvYRHxq8ZGN21xpNEfz7d/bbzCTWQYuFAg6x2EGR2rf6dYsc/6
ApLeCJHLMMfjzelPZENyXxB9Pk/6Q+U2bA28TSz6xgfXsAGA8GM42l3RrVFcEGO/OHHBBIRheUSQ
X3VGS0Yz0cLDcFyI0rME8oQ49sYnEc4jCCtIXPDJOR/2i17SQyZUK3M93w0xSIDElvFJ1CX4f6NR
9KM5VlXUlA2UB49JoWCKuGfDT6XUtsVH7M7l3lYEjJ75mzVZ4KpZtKBXErnzVivuaVJolHr9YFvl
b0by0KLKjzRWgXktNcSjNpscf9blRymmlzir9opp07onxmFFtYza1vQLSCW65DGfK/1IaVr4NmdV
2JUiyIHXN4p5si1OOEern0atUT1oNRbP+KSkDHabUnHoPDSItC2gG1azbuRUmvjUihl/XS6LLSAD
fZsMzGBgpU8g+ps03ousIONHXSXbNZZhvsrbx+kRH7MkPi89voGuXe0Ann1HXae/jHH6NXogvGbt
yGj9YvIkQq34THjUKkd5wunshMzfN3HWkLFZRSmQHjjAGizSwSesiNjagWs5Iy8U6HbeBSwpNyAv
fH1MdrY2HRM4HD78qqjRFFhGNQjM2qoAJxqXjFKt1KtDN4kfJvYbYcqDJ4ydLNOj2X4Vdvw89+6d
ZFGEWToaXf3gdCMYCVToI/gaIfuP2BMBbqavLp8ubZEei+UdXhrj8OXeMJMr9N431nSnJm8hrBAm
ikO39MQBvem9i4bBEIvfExwcVsp0gsN5ZxBJ2vTjXSJf2zl7yBooPuZKfrvbvDFVMPcOJTEFY91z
xSomIwLbSKIiGbSoyBZxUlLK07i9jGyzIZlC7pjlFX7JPa9lmNr9E6ExBccZqwX2wsb4OqUt2ap9
fRSVeIAB7F0kgQEv7dipm7FeQ+QUiQ/BNjSU7h0ZMDtihXO31k5KBpom5p7y8WEcsz57lkSmBHBx
5kOfivvYaFKU18Bk8qq9gI0Rvjauj2sBc/kWmZrPyutQaddkjp1Ar3Wqy9Vk8dq1b0mOLNzXtQfF
6zsqouJFh18yrC0jiKKhfB+9KCc6FCIwGNwk/d3nXb2P1ck7YyJbGOVkxhhlubvrRH7HEoNr0aXZ
HaO+dl8g5zwTDYzGIy+XY7w6e8AkZwZDYG3L1OZiMNSELjETW5BT+k4HXz9uiLffpysUE1amj0k1
P2aieJMQ4v6hQfr/cf5/wX38v8b558/icxJ/mObf/od/TPMN62+QKRHZ37TgDuIkpFn/mOYbOlP5
v9tmCWbQHOsWffXPab4HKx1VPp5TXlC0Ezenyj+n+ZrzN8yiOHQQXzGCv036/wOeBsrmP+qnLAzU
OLtR2+GouKE8/xzBVcZs7Vd9nX22z4Q/sPFu11MP9jOK87h+SSuVF5ffYQIvZXbRXLjWHsBOfyc8
BlGVq5fHXu+KJ3sQbjTnSsfgCcBSlTTaqfc02mM7mYJk7ZEzMQocDslc1HvWsEvIsj8An3U759n8
l/Ri1MbgJAP8Rg/DWm344Ro6ZgmUeWJjpc7NizmoCz8JEz29NQ8F370hk3mYmNV3sxUuTUUh4VE7
JAVBZ8DFaIIWeVTBPPm2pvxWdO91rPMoWcdNz+p8v5B/AW6LyqMx6TUV6EUNC3RgPaLeEGOc+LIn
aDfv4qe2/STzkX5CAKbSKb0S0+b7t9ojKMbIM+rLgOorwuLzxPZymzRVmM7rrolpnzMCfRjd0vDl
wajm3gaEd++3aXrlDOVK6NcQ5nEwCvtsKvlzrGzIdoHCDS5YK8RrijWvNWZKQrGpczNkNPfBsm7w
y8EmPc3Qf9S+T98xHFWhOljMiC2y8sqGML6xLQwiLZgxzLEXzB7l3ZSQG13mhi+qNH+oOi6OWnx3
KgHdOXDGjTL2tNwtYcndqH4bA8TEwfoF+/qQqsp9Uz5Z1K5WGcl8PHsDo8Nimj47Wr4tmJjkwdW6
CyjsQzMw2D7ECzdlBmI5UCEh+pjx9tOgvfFEIXpx5VH3hodKr8AXICk1pE4vPdp3a7X8dI6XhUZf
7T05y51Vz5R6yy4f8jYE+XiYxhRc/1r+glQIZ8q6rjbPEloAVPVM3DOhMHtfpt+s2zCBmNUeuwXN
5cTdpa5GVJsjqPuiCBXHyjZdBm49l6qq0wd22TVTE4JJEllQ560nvXLMLTRwESF8fejsIurR9BYZ
aoQ4FvlObfoLsiailIr2Ox6176o2Q+Jn90Y+QrmyQWl6GFw64qv8eMCTAqjubszzn15Y90Ra/SYf
iI1HMsCY0bjWOyPydFrKFfmZ1TCWqHrx7JrDc571l6RRH02FryiRZznDooW6jqbAnY2NE6f7em0P
qV199aNYUTklDBrN7suU8o2tSJ4Hc8ZCnbav8ronr+aGRGCmwQbztVQPsnj4lQxDoLM3MFT7UYBI
u2uR+viGga+Euaa2yxL9+waQO6RK54bV7LFwqhvIWkpxQL/2yR5605Urzw539bL31pbM7bs1ORJh
Fjh9H1bChXW6i+m5mXj+shfroMcoasbDKKOVUB5Cv5MQ6ZzLy08FCB3LLst91W2xmwXlyjCii6Nl
7j60mwx5chlblrwLUyFDuOss6l6N/rGemdKRepmZpa8LfnZe+SAnDpOco6IInOZVuvavlHVczgLP
Ufki2oOmheKiol5k1958TMN0c8h3Va2AqYSl1vgIqTJQXEVtjSnjAiNdHlx1UZaD7FboQIaxCOvb
yoiqEZHJqZPlfqUI19x78aymH2oGaRM3weLk1b1q92Z1dTQai/ca6R3TX2HG4uB1rVbWDLXLxtnF
i77QSQ1weo+URjk4TALP9VBVTZ25i0xTfqghMb66pnSvqgfNMtQURd4zJWCnzy632c9ZzaLTWMlc
DoYMGZzvDiwmt2lrGq9s4Zj2TYvadFvGOvZ3oiaqCLoqW40NlFfJ6Uxy1wAcDdY81UaXmYyVqqKl
YU+MDNQcQvFyM4xKkUUr940V9vo4+03bJLHnV4MBq9I0ivpuxSO5ARPrbtPCTN7LnlDPpeCFd62A
KFHgkEwAqnPcwXLkLbdgkr+xgyo+e/z2LDCvEC2Uc02az1MdG0mApCdjkWQvj4bG/NQyyWSoO7cK
b7JWw4MOIabxl2eazW5o5vKqDZJXBwUQqLbA9eZdpXcHqifv0K4R4/5gmPPjYE1ntLq+J5KgZAVi
kzUwyn4ns2yT5JI/fH03GcQFeN42p6nvIJIoDfNRTtpll6wHbaqGIE4iWoHyLJESovcZnoQQdFwy
fu8NsfHixjlNcO99dsWrWdB1lioVaborhbObqNdb3XLDOROYYZ08IrvMbw2TwEplGjbk/sQHJS3Y
yE1b+nvrw6GL8vXZQKSCPCRaeYv2djK+2CB6O8wQgSkO/drAx23pPSSvpN6mD7aIz+4tsl4Wj0j8
ycTCqPuULGl5mpfZCHSVMWIy3xe1Uu6hdh5hDA4+u8M4sK0Yx+wUw9ZkslSPDXCH/ofelMYPwyK+
arFL5dKEmpcXOyNZ6D4cZ9MVFhvoZtk0M+/eOhUbFyjs3VQuESrM392onAB6oQ7qGeWoFzd9N8yl
Rz4qjmXf3A0kSiERJWhyBFCbbcfkSsaF3EjXI05yPjXN+oDwjClWQ/gbW3MuHawsQ5Nv4VHsHLX7
rS7DnWOUxbXiG4ezuW57rXM3BK6dpDVenA5ZdJd7VOM3GPSTZ86f8XSN89uIKiPdeSq1KBXYndYT
dN5wrGQoKZe4Sl35q7aGFzPLGBODiNoPM9lkSokeJ52N20KfbKelfR6c+bCmcr3ESrmzGcWcbGOJ
kCXdDVZy056igVLm8g5EeL6VZva0pp9k7W1KMUasRvaoeDQmZEQ8NM0BFOY7qZ9kixF/V1dcL+3o
7bUhO7o1oyug2vws4qEn+qAbt7bDuTyr5a53b8zFhg6I2dtvMtJRxSpfBZhjt+ZBajTCD26o0iWA
AsX0tOUBGJcx3+ZieWn0NlrqJIQ5u0uc8j2Ju3NTp7s25gW5gT+V6ieD2ge7dkPvVVDGrL6o81e4
3zubjcwQV9e8YGHVqYkbucRt7w1r3hptvVv6OYIf+jXkUAHFXR+fUlxl/83emSxJbqNd9l1qzzKA
Mxe98dk95ilj2NAiMjI4EwTB+en7eKqt/1RWmWTa/7sqSZkeziAJ4H73novGtLIoQhhDXsbRo8GP
jQ7E/uZpcONtTClJNz5rtDcswuW3vhGsgjfRIqJ91UEoipFhbPDcaJIOSBrKgJ6Ffh8q+JZFytJ/
iWFN/MgqdQGCeU29BHD1blPG0b7PrCd6s+JtAuV0Xxdh9a0Zo2c5ivKBZxLrZsAqp4AZKE/sk9L/
ghC9FR1bGh2NvH2ZdbJUTus6be+z1Ghom16qGFE9Wzo8n/vlNpzHeg+mNmYPXW+SllchcFJ2fPHK
WNdVjvoQvfnJ1i4uTHZXZZi2zmRHk6GuqmxJbsdGPXthdt3nosAX4O651YJVktqAKeP+YuhYMoR6
J5BygcR/HRXk8nTWMPXJ20MBt28BvOnRfUFbBoOS1uwo4V5exmyoWWnfmjJSm0TLZHueM/fBHutf
th7EtdvhWw5IGBzomY2f8jFmjH5o6ullqfy7UkIPA4v7GukPwOKb3k4PAwzyLWD4O3J04wbeKG8G
g3HVZXDZQdfZ5X4cbDAlrjNvhm7N/TNDTFb+NUnAfRItZpNxNmdPVLVPqq7LYAXFc/mO3oCMzkM3
XDrTQH2gnpZd2NnjRtpWcWXqkXKWxn1sW5YY2RAFwAX7uthm+coy/s4ed6p00quce2jb9rdRNz4t
GEuQwU7Boo+lFyOJ2XAJZLGedXamiF460FKGxt9h4994NE4CqgcIVwXW3TL7HaDpdPhWpstjdbbw
WzNGIsziddyis+COjzP5bMX+RRvEBwdfVAtQtAytEhU9ugyn9DLPItRGssJ1+NxX03ecOtdpfRf1
3kecZefF5QWJfJNW4Tbu+23OFGA7xq3/6MnaOiw+QrxxMTgn7cHv1IXMlys7TyRv/5HvEdvrrK+3
gyceGDjdMJDaTXG9WYgVryYOris0hPbQkFZioMsXT84dbl5w24TWPnVd5msdDivlHzg9UJ/ZNWvt
Jwdj8nXjKtT+hotnYM6vkqGYD1gRnhzRc5irQspyuuIxYpFNq2Lf2vHRGfsnNoKnngKfXWzQqIha
nLIR3Jh8JuwYrUXq2Te1cfE9WaeR91dcVx8R1is6hWIaIrNt592xrDx6/CH4tHT8ODZKG7MgZvfD
aqSu5dRM/XPhWGumvNdLI3PGo/JrbLMfySR2fZJ/66P+sk9RipEMX1wzXeFg49mODjO/FkD+FLuw
43iLg13WciZw2d6q3Gd9FduOWM8afRkSVVk/a9VH30g8dbh4woML3nmtyx4ztLhZMlbkLNDzij6T
bgP6+9lvnLe6dOUmiLJrnC7vesm2bV09pXqaYR9H+FbkZ99FtFXr4GSGGw1cKw7ag261WAtLb8bG
vQ2DtH0gIrLLWwodF5vdaRM0d6UOd+MS6JWTjV/JQsAfkU3xioBeQ8xDr0TEGyvqh62e7HcRI9tW
s/MZp367Uh7k23aqDhbQ2x3YuY0Tdzsqw6gRDTl8OMFQXYDKZJfovrtBzXskYjaSePNDuDgfSase
Od5Ll86jgIRWHO26vt/hh6KQsQh2rkrux77ZebF9T4vDdrCDrTfmW9U7n7VpD+E4Pfhx89KwcS8x
l/WGM1JdrnV4EZXuDrb7ExPG2lR39HZgJgckmw2Yct3uvMVZNYi0QAay8bnv4+CqBX6OGOfnb0UR
4k6U8aTwQGlGi0PPSeG2D6L0e5JmgjFeVqY/EpjGV7mbYw8QqpZH7ihLbXEh8QtmQwLzntlIOsRo
0FloPxppN7dCLuISbE/HUFK7VE9kPZ4A0IOeG4pjGeDYhpSOT3BZrnTFFtdt6HTE4q927OdTTtTc
wJmdyI0fjGa/LHiZyNLtgJ1/xG7KuE2IRB6LSlL46unpoOmd2rdD/GbRvPgkrdbiQJfYH+VU6mcT
yGCPW37YRUmQ7eu4YYrmhuboFr265QgrkTut8cDw3jvEeki59pV2dmkaOk8OYaZxTdgBA5yVzPa9
t8S5x+crjjlUwHiPMUsZXnVCjQyeXdAG2Aw2fTlQ+xuTH2HR8At1ydJS6H2QL+VmPMscpuh64iSp
vKn9eDxVdZhVOzEW8ye1MQx4Zj0deQOpY2LS+TgQKjstHSjttnPXyrQJgkFm72YR9VuRBtNzES3V
0SPR9GKaYKKqmJTdpufHvKd5aPyK2U8x2feCfe0M8UEwormZ4mr+LLyIQ6+o4O+omnmAoYkpWgc5
pyDFN1OXzD0onFbNsu8o+AbkkIR7i/vhPemNv4+8ufjgRU4FHkUvehnEIRQh4ABWqumHe1a+u2FA
nLUL33kc/W5eT33tXjrOJBq68tz4MIQqOwjt2tjQFp4h2jOMd2ZLYcfk/Kux7LMe4k8jMLejz8C7
qmqoJCKxmnUve4YfQzAw5zjriw2vEt95QIShOqBYvGvf7oKPiSKFR1EVXC+svPk+Eo21a2wRPw5j
qi5U3jiXFRHmDYW4F4WVMaRZfFFvsbLw14xCdXeB24i3xEv715QyIN6pXbfc4fjgQBKOVfmRkPdh
qkMLwMZmd3sIdEezQo7tSrsTh9jKy7zPmqKCeZVpZ8RmElM0pb2MST11aSfPUvllzvbopSvG+Zj3
jneBzSlpqQaOfAsHih3TLXZOggFbd3elaj2267QDPHN+UoyEWGRiERwzqlO7eDl6kX9HB1BOHiS6
n3r1zmhzr9v4NFJJtU8lc1EfEzU1xAX5tmMXd121mk2PAqACFYZrHHHzRZMx9V3RBsFRiTxhvuAg
ivZhNsLgZzjx6FsjoHqwKhnDMAHDwe8Cj7NHjQuqg2ROorDZuwi4Dv6OIL5XY53uBVdl9mYMODwD
+yLGa0gyreewk4xWvLf4nF0bNnJTUWlmVmEwvoedemZ0Lm8tMbnsA+qL0hmvGotpo13glQLfn9/J
ZQmuGKvcK7cim0MgczLDvnOWrj8orYdk3459cDUFnaa+rTR4aOrmrahpssesk3bHKsuNu3agNATY
kdvsQgMRxip3ZnMToWn3zeR+eHE3j6hE4XSVeCTkVnNZ+ZfskOW2ni3U1sqxcSNmQ6dPsmHy0asu
3vstuHpKBevms7SZ861ok0n4jZJvPfvG7yhG6RCwOEuxGemH17SpZqy7dFry9gP3vMLHpWOcoaSA
Fl23T/i8m3kV8Pee4qTFZ2oF5eUSuMOBNsdjB2MRozhz39Fuwi2JFfvRcZfz1mMJh+PoyhJNkQq0
EwlQEjt50ZgreqIplsV7f2k3sQ0CfZDRjoJzdqUeuTFEla47IspgjeQYWPdiOyQ9QaFg6D+k7rMN
Nq5hlft+s+q02kb+sLNSSjH0eKl6e7y3aesVq94R0/egVILSF/YhHJgLj1Jkwl/rnEX8yPFK//Ay
k+6W0GDWXobkbMX10qupSqcL8rLIJRTsDhi2Qeaf/FndEhRo2PzQendXRo79lnAGi1a6J6jMGdLl
acuJjEre2DnVIjd2kHxze/1UKIOwSDmOHDCZ1Jbtb/TCfF9xoEfuoJbbx9+lcNvif3zo7P3SxiM9
SZa6LB2UtjIoTz/r3Bw7e3OklR7Gsn31q/yWTpzHIZZfvEbWI5eSbSnncOt6aIOGjYVCrXHHjRbm
BQmM/2SOX7pYllu/DCHNM6Lf1ircCOVjK8YYw5bNKxNcTkB0L3Xwaiv3ASVJ7vEiu6uodG7HKZhX
YlT7ysOMXTBxz0bvm2GquaFqortDZ7olYLPL0FZz8egsMrhUXvEx8f6j3Ry91/JcfUlOR99ZFmK6
8QgpLTO/SBIODTUNwz60cFEH6HVYQqmwiu23eKYth8XAB5Q2BE9Z629DRthFLx4ZdVNsEYY3k2Hn
QMPm99K1r4WrGDlTnUWx3dkIlDPa9YT67nGvNLyVNwSXbkQxECfVMWZeXEPB+FD6brdfoI3cD70I
YU9Nl7qwn+vF+W46/73LnwxTSBErSi8GZ18Gz6pkAkGqG82pq3D+F3TCS++d6CkXMQueSGVdzVNF
QRECAPGlNSristJCIqbkZtXQL6DQxrxE3Q6ofODfDlPTbPmqO483Qsz0perEjnPzt2kOWNcrd6Ah
Nz/hF6hWWU6egSjzfaDrGNm0fRz7/iaOehy/OYIX8dlMcF6go0Rss7n8kRqSYmEX3A9C5wdSfMEl
esNBhUlGMIpNXhhSoGnV8S2E4nyFqe4H0XdcSErV8KnCe6jE88onPs4t4j2AACQhgritsyDadkKe
oxcHZjruS68GTgXNt9LHXolMv+nC6seY5eO+TJtuw8qUixtyV9YTFvn6ONJ8Ue0d33pFObjoa7Rq
LJjfQht7YTBNBzGYO00vatP3dNDEI1s0VX2ZJEfeEl+0Jj5DMM43yiHp4ro5DpzEy/ZtmBY7FJWn
MUM1x3p2lwjCvMjPy5WVxXpXjVRcu2XVrAM/6DfaOJdqnt58uhqiBPI96wpGlEo9osZbK1PhhfGz
bt9Oros10DA8YphxPJcFKazfZ1+Np65U7zubqPA3iyEO5sRiI6TmysVrgivpiuvsoeVMLzPGR6rh
I1IBi31l4W+hIj4c76ae7o9OcIpNcSTMi3JxAKczCbKu4BsuIWsuaVVd3sVNFuLXtB8DW0NrAg/x
1nvpeBCjwPpYJ/jXI5yZN1BU89UAExCPBu6HqfsMW+NhPCzMw7wMxSsL+XSBV/ZjseLs1V2S8Do2
8QGQFzYly+d4ghdfLDlt4o0mVX8iOR9vszjMyKmWuGsKh2ciNPMlsEVr51B345bqMu7xiy/NljbB
90kj2CF7WEhSDMYiZ77qPLkap/GHzXtZl8VLyhxGMR7C+VkcFlQc3mgxBAcltmnae1e2z3PaYC0x
bvEJh2JXE+aVbPNWwRjvSqd40m3nH4ETr12JUC0LZ4tHhl+SzZ6ac1zsPGUkE1Z92hn06O4rN/pl
KaL0klTNBt+oxGTJosIOY+Xg4N7bsA46Nz/VRBhpOkTV5hWdcsLN5DK8edpqt9SwEfOtw6dlJAQV
ZGQs8pPMg0NeAlsv2FdBP/SVOaRjhdU11pcZKLjrUUgYgRHN843NqzoS8bJhpDFT2ZlQqpthzply
viTalWoudb8cbROW7Fp77yCjy9ql0sRtyuJUxBaFb41LY3xTPM5x9Ww5tPA0EV93uaFbDX6Se94h
pC8RAlPfl3QDYiU9DqN4ANH4NLUWPb91enSJV81TfBHX8sprfUxZONmY+l2QJjmxMBo0YEnrEHPN
Xec5zSZ3OYoETDfywkFxFNFFKYkp24v3bJaOO2ccSRRMnjwxDnm0Iiy9fUNfo6VfY6bbG5rk3KuC
b7JTfmOt8bLlK1oReWa+qfzVjF/aMOywuPVTuRDRXDLvR5f4b203rdrAPad3JQOsGsHXdaIn5TnV
yWt4YO3k2hmWR8JB70q0r2JirEBD8banSgKznh5Kfq3an1dLmbq7PAnDTcQJM5LWynZ6axWzPWPb
kMgtEeezXfRu0Hl1ztGccrJlcYIZhtyqFuKiS/CwNR1vhyVEaiiU4ABhuWRJxNaTu9HXa5Mvh6g6
s28aReWZiLsNx/7raqrkpvTISxXZdJoA2O3Tyg2fAhroWOZkCjg1MDeAUb73TDsGY+3PI87Boo/D
t+N0Q7M4cfVmefNydUfmnSLBbQXblGZBlwNMqR41V+FyKSQvcOk/Sjz3WBhZ8haorIXsGKd9U9x3
3iC+fPE9H9rxo2N+uPOCgg/Htgkyzag4uqZt5K71MDEGzk3+EzPRVN8KO3ZW54Bf7g8PEBTsw4KF
Por695b7K1+V0fjNQZDNdYhI3fl3wk4OSxes+M/2aKoMNVKXCTlL+8R7XMh7gYcWg0aBbTB/wrWu
VtnofPnLjuiBDQ8Du+amThOAE/kOtC2TRTuhSZJh4zTJk06W+5gtiCtS5s6MSJLqKwEGiqKdrXyC
xXsP5hFFQPGN5iUfNPWe2tSN7vHeRyRJ6jy+SMbqwtEY94LF70HtUb5bO8eoYa0uhCm/s6AQOYnc
ZldbZq8y1HWjVLuBh4A+wxhPxBWsgxFlGF/UPWchAjwM5UiXuLiTXbVRtLGt7GB8RAFG7uqbA0Hu
lZSfbPwPVUqdVcPZPg/Kz8SMV37ZPrtwbflVRbSw3DIRWg/cyeScJto0nU0y68uaTWH1XEI3kVhB
0YrQ1Pw+w1Fb7pxlTjZZJ2Pyh8330SnvzchTJnxxdP0O8TG7iBoMAzJ5KQIm+I1sviqFHWHGcd+x
hJAiys6jshnR3yPLZg/ZVZXKj77wFUjhFm+wcS+o2+5JMOJlGNJtRDX8my+q9jlbumE/Woh/AaLQ
hj3joZut1wmEfI2lbOd6I0FOSo/afGH+Wpzc6rPM4+uuBrswY3gbpkc6zDYhLnolYXTY3RdaJ/NM
eirXJp6fxjDP3vqhvp05rI4tAnUzbIvB4jgU6ouw6y7o76A2+TURy7oJK7wDUEvK4A7Zbg+4Zt/H
2fbsjLG5F2On3U8S8U4FZMI4r+6ccjyWHe8kZzabashwqAH4GQb+T9hdG7rLFKU42BVuGA8cm1zu
JuV8tzTv/QQQZT2Iy5Z3fKShw5q7wTbsM7F01HhWnZp0ifOtwnmYMPiL3AfiZKduFrTDnbcC7hiv
WbM5AYpNWLMihtaLBY8I2AyRsmDE/TPvpUNCQJrLXMU7VtlNOPTmKG18zMNBhBWbSO69LNx3c/qd
YCP9W/CFlGLYQvCDd1yZBI8GLb9QcbnvXW8H73jNDPHeNvo5JR3SFck2Bc4yeCl9gIFMv5yEt+yZ
jjH5xZEz/qqtKF9csDQlXXJs/fnKyIwnyx5XukiehTWcSKOEeXXHdnPc5UyJJ1geqwqCIKHixLUe
O2rjxZBsGxg11sK5weFs0UrGBvYFFbjHxl86/HxUwzUV4TN+zMpuKwzDIl17A22aC06AycUUuuxl
bE5VjrOKIsu4rN690n0egpkaNOz8E9q+X18MrT5Q7L5aPJ3eWYbAIfOfedrSCodOnzfzDzvm6BTP
7teU1uty4UJ5zb2IiofFO0V1t5lL+yGrh+uRoQkv9pYTFeXiU5R127wosEWoPaNGos2DxTk65M6m
3zva1rq4dkq9PBm2p7wgUwRX5BQ3cU/eXG/DHrMxjfHfDRunrC0eonJ5CM14yPqQOXkVXeVLqC+1
6PNrLEnLDSCui8le2OrEn7+46m7/wJn92l4kz7nyP/7x8fP//OunUc2Wzlknhecqwt+7n5pooBWz
5tagbse7mWEVgGmq++KzDtoS2+mIkJrVc3A5Dc3ADjCFYrQdS0a927/5Sc5Qv19/kuDsvItCNDw6
NSC8nS11vzAhM0AR9BrLeoV9z7xHuLhdPKLGx5dN/uteV5b1iWwfPpa9Mg9h54w7Bpem21iLX/z4
+cP8r+/yXxAxf/m9/EeX2SPtmua33vLzn/jDeCnlvwFFk/J22I5IKrywUP5hvAz+7dlg1CjOCUMR
oL/9f9+lw7+iiQOQXIC7H2b3/9guYSjQMCXoA5HnYgZwiP/EdflnilzAXUx7iSMEflAArfSW//n+
oXiV4TVpfsQlUb2V+ZieFhfqQRr3w8NoYUkj4ziB7xDjhQS5tf/lOv2XJ+nPjs/zx/tQdXF6nt2g
Z5bEnz/enZ0Odi/mvl778lrVS/+RmXh66Bgg7f7hR7nwKnyfHjDXj8Ag/4bHrKzYncyIVulg3nmc
OqZlqmTd1bKM/uZb/cdFdWmBB3QrJS+IkHPbn7+V09ZTS/YJlygkl1UnrYwKg2ioiOAslGIDisGj
OoS4N3BeRz/MaGbn+NffVv4Zy8mV5VvydkKKwCcDmfa3r2toIhl/Ok2p/M4VG7sxxW3A+Iei0CXj
cCJ10+6oN11OYDTKVy+hPoBzMLKEU7pdvrN0sHz6ozb2th7xc/0jxOb55wvO9zCNM8w7/OD3yo9s
pppt4VTG/mAxiMj5gPkJd/pfXwaIIr++H39+jMcHochSngN25LcbDN2joVSS+SMpmIwsRjidN4HD
orgYrS1emdJkN1VPYnkNZGAkYzPQkbAa0ZI+IVi26V3W2umd1gTy1sjXCvxVklG53dMx+5AbuljW
PX91th4VM/hlScw1hCAMasHYWe2+LWbb2c2pQ3Oxzhv3+19/vz8DUALbBrDtYBqFWcbrhSq4P99p
1EdVMw8ZrkIcnDu/EOFO87itxrkat4Zm8du//jz5Xz7w3DrjQabmIbJ/J6MmsMdGYnRgeFLBTKEs
OBTS8hr3G4JOb2SiH1To7XNtVhF2C6SWkwjBYYGcrP36igH8Whtr+JubnZfhL4vgz6tAmZmkNUTy
xgx/940HniU8C9rBKm297KHhTYZde/6xmCK8mNwB/og25fqvr8TvzxfFlMBU+cjzE87T/tvztQyk
uBMX5SwqQnXE31Ls6tIMf0Nu/W+fEmCF596lVJBSxj//fvuMhoHchryly4bA9Ng51BgZ/2+u33/7
FFaBnyMgGtW83xaBeXL9mBZyPmUok6P0OvJmEOuv//EVY40LWdcoSHJZ7/78XTSZdQDdikcx0++V
64xvUrfu5998iH2+JP+zI+JmCKj9BC50bpXyhPj5YvxlRzRJ3yg5eN/bqOdlL9LRKw5+Rn3CDx9x
ETeISJ4Nxn9xSFwX4kNZLIG3TeSQWBs9NuV4jb9V2ddedi7Yxh8fqGun8jpzMIS4KehYOqWPnduR
1MmntuNUPtGbRawxKL27apiohrMZITiXiZ3wZ5lxzM0JCEjD0jMzlF+TgM77g3FA3DEYTDvYAmnt
3iw6Ya+IcVdUm7hP80MCDCba6zqDFgE6lKPXXHkMSDk0TR/ogwXjjG5kurJU+IB5sAh937DfdA7T
3E7ls+U5M/QbFViGJoWqX+57Ry8Co0Ka2PsBzvyyhQTYfo8mZLIdFsUlpCPNzwkekleiTChrAT7W
4A/dlQ7sCqFa2cwH2sHM1U43XpjsZ3dpnxkaDPgPRZx0O7Qk76bWbSGAxYZhf4qXhuRlUXtKAvTh
XHrlNkZDN7Unen69zA3Mxo1l+oj5qxcrDpSR3Fkz0LqVhP82rnVuh3pvdz0t4LHCUrMC4GSxfEvj
YQ6U5/pGQGjOQUhDZjtZSuUcQahzfQrjLceQwzt/xiTiTc2VKrZN5kIQbQrP0juGRHgvk+Z8BUFJ
lHjCfC+56xDzmSGwZl/PdkZoEfQPA/0c0xpuWzVb6DD5MrxOc1P8aEeHYUkArzbaKn76p3ZouQnI
Kt9LPPHWDX8Z4KAilkwW22Kopr3dnJ2nGT7u58LOZnE1qTztsH7WIgKzg8VldqsaYIbhJXyyIWmM
1DI7RXlrDUa3O1nYUEDJPjAm72RvvcgWAuDWajTB0Kakcjl0hgp3FnhB8p1Bll1hZkA0CnJ/yq8l
znykv6EMOauztyXlFeb2xohKfw6OhnYZ2dlwyCRsEvx2dFaCni0NVsa0BrkiPTBx3Euz3MauJdP1
EAZVsB50Sfx+QEHlENgC7VrX2eR84CghyEG1eIQ+Wllpv8MrIcuLRhbDyA805qfR6osPDWkSDt6S
oL41vmtq3F8azlKiiCATFjYs0hlMn3eGPZF78HUJ2auaLfsjnIrJrDEWKsRP4DGEUkTVXVd6qoNj
4yR1S4uInodbjxJ7nhQx1jZmCKZn60S34bSGliyJrVIkGe8GiJaUtteNDZ0BMwfT7aWxumuPxoZp
X8/9EtziwbZffUs3zW1s5iR+kp3xspNFXe4RIC/OvL4ZMqIAZoAwYkgFciAcU4ayCfn813w8F8QW
REnUJp4COUDZMPXbHAG1ctIyPQvFcRB2WwDOHof6IvbyncuYzd82QyP9tYb2uAAxaNx2nRVLV+7x
WHlqQ+DUaKysQ+AcwrpfsP7NYUPkxhT15eLBF0Hso0RnHYapgQlPK4+/mpYo6IHvtuGFbgyhQLsE
4LNeUI6uS1PC40Gbo/R9Git3ubXDnlhLSOTpU+ROLPfuNGfpzsfK/yxLhYrbEHn+zJwuuLKVQ3IJ
sCrrcE84YyvriNFknYfNhS+1/8iPFF+hKJPRrBUlU6sWL66zwTCkD1nZDjy2eYtrd/BqAiAOcocV
tvTY+6JEHW+CGh0FjOi48uuGgVFW5vjLRdZEJzvFnQEcgd0nLexOCwlLNPGDGyx84wG05WeU9PLa
cvGjHatQzePaDclRbyDb9cu+KCMs6o7XjPp2iLFqHT0md+ig3hj5yJYzre+VbzRRo3C+EPhys7Wr
ikACF0jLb3KCjY1ko9o9VHxJmLhOHb3LotDgv8oraooccu1dwER/mbCYbBvLM2SA0aIhSNuQLkhM
yBPPZuUwN7Ksi1rT8saFiPDRVdoudmSDfI2OO2LTIgmM0c5GqcQPGua4bNvJtr54FszLTOPeu2oU
aJVx0Y63Coho8shOXQdlLG1IpwYhjivGTclM5L+wOA42fhLh54sqTF9TE3hvkVtIe52mQ2jA5sCv
Q/pPgbjAn7Zu5wGg6FowTxLrhc/87tajiXeaKJdcQeUFwgRHlzzsmDejve0cJ3nJWZzqk5vYqVxj
vMEQ1yrfukniKoo2VT+rB8aJjARzMC/cOGWfPRbdFD5FUxN/VX2Um7WltS0uOU1NIVO2Oav3pEuT
LxMOqYsNy6m+zezgopWdGNhhKc1agFiy2MGVYTHXIC/Vtldor+aSFk+WV7Ljza3f+CM7xniwn8o4
7UL8yFX4unS6ufOssn5ShXHlurBT21vbwiak46kaGo1HBm7eusJ1QizFeTkdZI+Wu5/HuQUKzAVh
6hio8YTzOho2adiS4IXZM36vBgYiKwk+pGD1tIhk8VbvgYDk3gLZpB7ICHfktqqhGkI+M+I1YuO5
soBbF+BbUXNBS61iKyjOvcLnxyrKzr/VodbVtcsQKNsweiTGfm5VcqdVSaceYmwDD+rWSVySuBYT
7bJdS59KhZPin/UZsSho0EDNg5mnzC59chObKZj68KgN1CWKVW0HnuE1ofSvPnUlCQadhHW1hU/t
E0f4ubH7X3HpX9QJ/bLH/Q9x6aFvs/q9Qov7UXdZN58VyJ9/5A91iU3cv8/Ny06A5vBTi2R3/4e8
ZHnhvwWpXPicPtoO3VoIFf8v2OsD8BSuPCuHXkgv3C8Ck/x36MizFkR1ukdT3D9K9TrB71opwg6u
beyS6JRsycPz4e2X/Xhy9lPlks3c0mQyZKK7BN0uZHgL9qn0w3QXYgm68WF9q3XVT+MzFQHQt5OY
ehlT5Hl8cHmtfYMXUp/plQYKUeGWZCMgHuAwA2jL/7R9XW8hjWe7fEjPOstY0qlNdA3yGzbet9xa
NJ6fMuidfRgYElVuUIlpg1EDvDfy1DuQOx40L5orWBEMbntKJ1vK1E0cMzFw5gJwV5THqQ1Zo29u
WFaB6MxNggEhB/Wzr3trxKWcYbvAnc/rYtP5wTCsF1z4dDSErfsRDrxzgfovqdz1vl802EoDJqqD
mEuGCXW9FKAnOaqsOmzLoJJD4HgrR8G/AAxKGeZKlWnwfWTt/kZSl+YpQVUUBMl0iu5cIABfbt8n
T7E3mqfWUXydiCjWM/iG9N6e7AkUWtcTDXPsqmPHdp5GWQXxlxx+/MxMYcD0GXYVgQB7wr5wbJJg
em+jPH9Wruu/YWps+vWQpxOGKN5BegNgNOtB5tlsY5hyO2sJv+sKWJKNNJjE9+zwcQElPSpBCmL0
sQLuV20E2tRjLUzcbhwCG9c6TVpr7XRh9JIBMr4reYUxNEyGat80guxWXfnJLpnyBplQ2f2pHUpg
jHZE7QXDYt1P20VIX1+5ISDlNbsEGwdtxOxkNVGq+RCyJYLzZQ31e5yHtrm0887yN0mZ8BcmY+R+
wR4cGBlPdehsNN813OaBy1QFqYKQTGAs8nz9wptzN3tJfUehgToM/DLpbUG7Vat8GLXEYhRQJxo6
TfZD4Ml+KfOE3vV5znDQwBQDMGeXaRet/K7MCUyVtSILY4YGj63jMpODIOhDKQ88k6/iVp4p4hxn
OBF27JIuqF/CgDgllNi+12z4s1OSqemLDMNERbgVJGd/2wIWLikbjLWDX0Z3M5YPcN2OLWFPA7OZ
wLwlJ+mWIj/6cRs/dEOPv3jjYoC0yfQmnv4A9+bnF7O9DA+yAcvzjJvCmTYBr3TGnR5YQaz+VvzQ
V0XSnaUvB5mTDnTG0SUixb3lL1WQr+BMhUzROHiPBwIT0LRiMierwJUQEl1TBum+lrnDYN4eR0id
Ng6jUQiEOpMw8drYvZLFNgJx1t3GwiLS23g2xttcmMEiQuifrXa+Sl2OBCbP612nyYWyO89lfxoS
z1EHYSkfbG9Vs+JlEvjEeoBMfmmwpTXr2MKYSBJKkVTx7Kbx+BUZgpSB64s7qVL9kEeCQJbGgtEd
YS6aR98kjPy7qos+65H+sU2Onee9HOviJspE3gGp43fBxcydd/f/0nYmO3IjW7b9lULNeUHSaEYS
qKqBu9M9+l7RTQhJEWLfGBtj8/W1mHnxkNK9L/Pl4E0SKUgR9IY0O3bO3mv7uXmf2jSFazMn043v
GsloL07np5bNmThl3TAbs2MfOhoGbGNRnjQt/+/q9q0DHaf3btCrt7iZ0xx5vVwItSnjV9sVyad2
vOZHOatR/FYjgKRXLb6TZmgm+6RVKeZdH/rplSzbrrsMcOt+kBNLLAJ4henWcfNx5E5SlbrRXgb9
lL47ZwrfWoNvdIiFsxdY9BfS2soyP0/gmN+DkOe8EeZOZe+FzHS9r7KU/Ltm6HBGQ9Rtn1qivOOI
vs5lMUwOgh2DWAMLqCvlqV9p8kcDzn/KitTvMWKT6hLppq1upNu03bdSV8w7aYe7XkR+H5JoyPUo
O7RX+Kilx85H5gRgHFNGz0mK3Kads4KfmgR5GztoENraL/aMXBIAKABMBfqUAFn7bB5lonc11s5k
jxYRqXHQm/exqWd7p9ZuNrtSL9m32IQM6e0cgOKumcpUR3NAvbUn2kzAb8r1ok9B1+H7A8ulX1yE
DZ9G1esHWgD7ViA3Zs3JGfBu00+PO38m1wDTfhnDCTMZWuNw8WdmyU6bkGWb9c4POWHb3gMhlPIQ
83XdDzg937MyXiI3EBelXwfklgB7YPHEkzotszKguxbz5A3Zsrl1lffo8guZZs+YBHeD3TA+GZVL
q4F8sW+k8NBzwqrhAqLOVvRTFtAN+GyKKhO9kg7OXfSxHkk9qng2iMZHgqgyJAV4b/3ruErRhE9d
NT66lgAuE+deMp48ir5XFfP+znvgIGfFFoR4slKTEbxAwAfRwr7BnOEok5LAauwXozasV1VTBuwh
i6XBvZfT6IGx1T4kdUWSQSydFOSkUZI9riEoAwAT0rPfRw7/P0pI89kNY/f5H9df2/4/jmP98XXI
mvq/tkt9b9qly5J0+J+f/9j//ufks9lKuJ/+ANuTwu1+/OyWh89+LPlRftE//+X/61/+s/x7WtrP
//5P+Lr1sP02Fvn6p8pQUF/934Hvl1/Xr0XaD1//9Yd+LycD/x8CygwhVr+TYJz/w3z31D88ZNsM
JAHCQHzZwqb/WUxK+Q9mDzY/xLBSen+ExHj2P6QKFBGTItiyXT3v70wrf2n0U8kG1KNbbjIBtUx0
fqkl69SrxmEwgFuTLlXI5+LiEwul2PDrIMNQAcgbL5uyv0rb+mWK9Pt1txfvM8H1aTD/XMOS8qlR
fdvrEb4gFtEWCRl5D+2ZO5XqLyZWvwxYfrtUSFqy6wUB+gKYOj+Vy9WKv2McyNMx7eRflGJ8JvJi
OLrrana1a/3FPGcbf/2hWf771ThZ0kyl1uKyP19t0kyE82EGA+ub4Ej7IjkYu0SBH1JKtxPm1yTT
DuiB5vEPtx3V3QKk8Y8Sin/zNsH9OAyeUVCE0At/vnA2OdS1jcU3GVA6pL2yf4wK/1OWQyaj09ic
/f3rhYrdcZvIuozOf75eVy4AJdESHylvK7q5iH59/M2ruVddYMIjdBusN39+zV/GKny4Ifcr+cJb
/q0LKunna/Yc2vNgkh1OuiE/kRCKTalxgtPfuwr9Okba+J2YDvFseL/cMGRez8rrEA/JoET53w7p
mc4Zbv/5VX59ArgKR8Ew9JkrKw6OvwxvSJSyamgh89Gg4VuhL87ZCwU5+/nkrfb537+YCKkFtxOq
/Je7ckidlu5YArAaEfcJuPOXhFPjUWTu259f6NdvaHtXdGTcLTDW51D9y13YMoKpM7+aj1bo3xat
xJwFVPEvbr1/exGO2axbkofs15BH7mifkxz47Vh434VXzJfJGgd/sWz8u++HgwmfFqsiA7BfRngi
jWnQBLwTJ1Dm1K7rQ+aGOGSSTB3//DPb7to/LBnMO1GecAtwH/j8d2sc/PE8rwgUCMiMLi/tiPHa
Xzwyv/xyIe1tZ0EHsskW+O5/+eUTKIrF4UjPhGClP71mdtw9CAqH4b6pSuYU8+C2/r7+zf5p2sa0
z5Tz8fzw5+9xu8wf3uP2MlxXbrIJhurchr8+U1YvgnV28EdgBl1fA8DZAdZHqr59NhcwpOGGi3fE
XelfjWJ/+R5/uzLLvkucteNziPhlQZbrIuBrjiSFZEF5oqUpj0tOLd5xcz39/TfJsuFLBMoKPcb2
XfyhMeOlphY1h5yjTi2fHMG+++47cjw38KFPq1uNDwWG978YAv+7T3Z7pBXrMOYV7xc9BogcG5hr
VxJO4cAgGf1heDEhrZBaDaQe4NdAm4zMQnz+zTfL+osgxqcBxfe5NbV+erOxi226sNvqmITJ8Ggp
mv5botlbX4K/nnosyBDDvZc/v+gvTz7SLEfYro00QQjHpmL5+aLe5GJED+lS6cUJ7qchAP0gpkyY
v3hq/uWm2a5DlUUvmyefUuvn66RkxEBws7Auj0BCZWG8O4wT8j4lk+kvnv5fvz/EH8geEFkwwEec
prZ9/aebplRzweDkPB32w3t2++cfGK2Hn9uFPuoDov9YjFG/KY9guO29/uECgqlHhj/YO5khBdBk
L2t9YdLCzg609EhSzAvTMtUihgvyWkPm66GsAxh5LLCoICcnwTZHbBwlIXoH64vPwThEQp+Erx4u
SwudOIdRHBI9PkQT0BVAeN0lLDUNlr7GK8eLsmgY84tgnj+dlbyZwyhM9tzWDLT25IGhep9qn4kz
fOcLukK9vMZMagX3CQPyfetlIjhVlppe/MRHx5q1bvqAZUu9Mou23uJ58W6cfJDf/UX6H7ax6/vS
ykeGj/3gv2WFpD8CeRa2VZGsstt1K6mFcJgxEO5bPAu08odmOSPVqefYmHh2GVW+ox55iOObse/A
kvQyGMwxI8jlvlOrwFlSGy/c98Ik5+gYpMSKOoAaATtQzGgjUGZDJwz9p9L0o8vBl2ygvXQSPn7c
3LOHHLho3b0fWss3pKzua1oKGpNL7VSk7FRgeOCUufoiZ2lfotgZiGxQ49i0R4INBmybU1K/Jlnc
V1FMMMy99lU77KkrxSUdpykBXoef/yweIHjtdDCtJD7o3sGnZ5lyPCuk5lBJnYOVwEx+/xQX4LsA
tzGxRQdPGgbWyULsZcEMEhpHRsBOHw7hqRTgTqlPqvLcBxHsHsjzgIGPOaL9iCu53spstd2jWDpB
i6doy+sWTp+4Q7c93S3kmxsMMUUz4CtemXdn8zRCal26uj6Dsut8EDXZ9FtoaYkMgCAA1+HEvQtS
vOjweXsLXjvT336fIARrDzpOHNKrofxV14WswLpzTp4Y4DGoJ08oHcSDKYoOUts61z9CkwNIKOOg
rgEDF8Nb7GeNe+43SZsDlrbnS+2VoXXiXE6t5wJ/f6Poc8QJZl8ONKexLFj8iaen/TKlDPQ82lvv
7iwmXFn9KqyzgbIcB2i/LPkxGdHgi2FNJURHhSGxa7RlR1YmMZrllR6/Cyt2cN4wQ6+Baxv3sqXN
4B9bkhidfT2O9j0vJ2fsaPf4m+N4BG4y9RpKtq+IU9l1jMoxyE1tC+ncV9PtWjuksLjgpt5hNdBg
RSwDvcOL66G/KuJlaOH061xG1kwOou0uqESgoPcN+KO2qjAfJEN87qclTUHXWfvk3qKX6R0WdFQX
fBJLDnelnC/jGWEEeRIjYL4gleUXghslIU70VuuL2Fm45dYRMecefspgRSxQE0uKSP3lFOsMoVs6
rZhSrDHsnB3WOL2pA+sk5gzhCVlFXu8TrL14Lanuqz0k37rOTPJAHpD0jpmcGR4AvZzSUzWDVILh
RRv3QNN3CCJvNZv/cQic6ZCivrF3aelPrxPCcQJASWF4cfTayS+TbOHxZ6DwjgVjzg+LMEOXVGd7
8M77dVmxypJ6iJtdZP3FrFGMEwzY0Dus5ng4T4hiSvYNJvWXkvWtOBirnz6yWNbisMhSIU3NCjWy
ci0WbBQ9euvOH9t4OgYlUSYelf8VFr9uiWTtpkFEQg4yEor+BE+JXTV4tlFikFS5WMCKkcbIHb/U
S45hm44/JjODpHPgzd3ETLUBrPTl+tnqmn/muaN8bp3KGSHz4+zZtb2w4Lz7Q/rVhGnzgGMw4YeB
XzEraorMvSwAvtQ0Wv0MDqWnOiJp2maeT61KjTyH8GcZ2NoZ1LJ6XVmjlBPDr1uBz1QXfQkSogpm
J44sTtMlHEzXLpnkqvp8mH671fpKw+JE4HWeFKNxD1vU5zZoIpvxgIIqdiOcMPEd2pTyuynm9HpY
fP6ZtmngQopFu7DPLA/xJwHZ8nPcPGJXiZTc+TSUwjCytFThrqR1AKXfK2lJZktNiknQYWbZY1La
hCcZyMkd/epBnTk6LOSJYGvHJtdsYtRQs8Rjp1tYj6oBmQhCkuUA2THGNjUDda+JIXptO9lFZV5x
n8txsOBUhfW1ZYbsG+3ZD84KMK382Ia0hKQJUHx7EmsJTaChwogUWaiiYfnBjUUs3oHSpX37rcmy
r8vYihHsBBOfbNGH1z2lAq9pmTXYbhI4T2HVjzR9K3MRi9y5GinHWBgI3ZbhV6z9tz0+jaiuqo+a
YE1Ow0yp+co/5Nivj5Nb/HBJhE5t90xkwWOpx+ZI5ubr0iWEIxevQ5Vj6wT+kjS4QAnu2y2Apq6F
DxcDYfUX9Buostxl3lUWRpC0Wy6XgpWuIUVqt7DL7VGKwp6bhgtvwMVKeN4pVC4gQ1N1V53xu2cx
DOnBK6o7pDJJhH0q3hV915CpQ37xIht33/n07a2k7i9ygrCIwEqOVgta1GG2dZtWvrma0FSDIUpZ
+LaWMGlqtuSZr4ONn6+d9kP1zDmBZIEkQqmjLwgvD3Y99sYQpFO5nHrgwIdJhvI76HAXGK/NvQZI
QruPaxYPD14lqGNJiHnKnA5sBoNVgsp5I6cRc92JZND81sPw9+z1zntY4GMXQOVuZ56gZE9/JXtN
2gT8vVMH5a0O4gSDVTchYJmGwfvQ8E3JIa3G2H7qwj71cj4QFX6ZzPI1luIcF92DGgemsGb4QgwQ
AWep+zhs49Cin8kNQFfHwCVe9Lkywn/wN5viaAiuSUAvRnafUn5kGDFndiXiTRqazg5Uqajr7O5b
TCmb73sXmeA+KGZ72K8G3QhijjpGfMPXCfdpct9FL+yrxoUFsFOhW51pH7sjnfv+Dlq1e/BhJtww
ihLfyHdfp+cB+K4AmRF3CYSypgQNZmsUwm4/Xyzz+tlIFFDNZA3XMR0Akk0q+WIgj36QoCI/exMw
DCReBnBG2jwjMfXu54B2yPaIcLvl9pYek4x023Un3LfWNuN5OHn2D7Ti73NYi3t3FfXjMixnlEdl
5Fgb/rmoxquGnPX9UjivaUDIrScBPjXjcOFoOyEtZmJ2uoshZd1MRX1O5h5Z7Euv7xmlZSvZDcDe
pySszkgn+2FmaB4aj/MODqMbFWiLot7P+0M7WljAxsldngrMmSgxRRLB4J5OmQYwCeuUdHgMRncB
gcA7B147F3ZqiJwTWTjrbWCtJZa7wCFiXTZgdpNYqU+ASCjbrMaC89gSUPx1Arhp9qJrpoiqlOFK
Vw2gfkwYTRAKDxky+ClGjEXerBvl4HqA7yHXPgSkn58TJQpKkykGFMm14pF12vlICArtyFGFB2AM
stu3ve1+87xYEZE8P8ejKh5bKP6UUGCJLxD1QeGI7SSaCaN4E8XoPA1h4FwF+UKxWszqDlyWeKr9
OHsg2hbFJkd5sCoYQJGlU91iU8SOzEyLm4rk6uLKY08j1x0YcNu76akT4ELQqDI8WwRLihx45Bg4
yjPLikEWMVtnxL/sec/pkWmYx0i076lXttzi3q/2Tldvc5uKQDc76ftbikCwixUYSDSzpCzFlbIu
Ka7RBi6EC93lXmWeEcvOAnlTpjXa7zI9xa2e37K1wT6+QDWNqpINHeeBm9zSzV2xwpJ14e9CLMuS
mIGFVWMI1ouJb+mIODVl1j51G+Vj8Y+DoQpkco01DXEYmrm9VBb5akjqUs4hZHfe5yQ7DWcM+uX3
yiHO/LKqiF8/F4rt9DpuWDHBkmszXYkKAe8hB3NExeLUAos3i3QU6Ib6A4OtiTLQxU9eatWnKqCw
RVMMZndfeAyJ94hU1uq4Zhph9a6S4H9Y2HSDop8IQ5UPtyOrfhctqENsiBh6PNeqL7gVgi59UhBS
GFLaXnsb9NYnsgHw64t2ItGjYutHuWEXGvijQTJ8QUg9fuomHKuTLl3/gVFPHyHcsG8xLL6NOGoO
3UzypcWAWGWpwyZNWbb3k6AjaS9THDYBI4EIjad8POR5moQ7MFxM8xcCTd7WYvQGRA6iPs3TUhxn
NtmSzE3GmyZo2cc159ca1MLBENfNmIyGR5o4/nmdOtf1mr8kFo7HNMFCX4s8wiDdXYAF8a99giCu
jFWPj8pKg/pEqMVI6FiVniWxEDSZO7L1MoVHdSghSd615dJeZSN2Yh4e9w7feUDUUKvwAsM6TSl/
FH/v9epGzk57sGR3ZixKO0gW2IHHLEnuOFEhkWi6fkd7Rp9ZM1/Lzp5KmOSV9dK1fXMS/uJ8BxG9
PEtRpJxKXE5HYGsY+DHHuxSsT/6BPhAZMV39zKzB1geRYOLYkQA4YYYKC0a1Ey4XASffCzlAtrI+
pzT0TwKwTg75r0lOKk+vujz47pIJeM7R5dqrl8rdEc+ZYCFq0Cr7mfVCMtTwJXMscxPEgX2XVn0d
9Q1w+XKdv6lZV7etI6tbcnfmD+6sZzptHWumAwXVx7l/ZRB3XkCdOwV2ah6Yjpz7U2Zt6W8Jn+3m
qDp36mTB29m8pXCy2Dft+eQg9meG4TjrfezTXkJxsdrktQQhSNFR7RGhNPu6rtwXiofsaSgB/Ow6
RTcdGsKQtFHexeV0Cvs5eQoqQne3Bzu5QUGDn36r7N/ZGQHV1EN7CFhLqaTwBPe+IZfHISHFRice
oAV9nVqN6Tefh/qLBduJj9UdXMhWQ/yYxB7Sh4BAJDtEqo2O2Mnmq1TIMYJYY31xUPmTF2Rv1BJT
Vd1hGu1Xjz8/lo3qNti/+br0zhc6TN4xQba+W2LQAlJIc8jqjmS+iTryGMC/IoJRU6KbmNqy8UlH
sDlwQzCu7Cdr0NNnZrLsLKnaF0SZYGkDK2ZSjjOdjRSEAj9EzfHZElkHJzItlv4aFWs7f7G7rvxI
ZQvMpM/qt8TvvJchCUV2EAMUa92lwTd/XuIIWWzHr1kHe9ORd3I5JhB9+IYZNd/GgjX5EGTNp8oh
wLROYl0rUkKrC4UB5F6jLIIl7Y7LG6acimqcIuIGSWpstnxoxI3VtMgvWWrBf2S36N7tIPEOzOdL
0vt0ca3jYHmegEY8CgeA2UjDaIpAMWMGBOFc4tZ3G3OyLacE8I7w6hYYBLq2dhCXcSrGGN7h2oW8
VhfzyhgAK2rzlYS42hpjOM8p43uLjwP/dT8sHVyt3g2jKuXbR5GBzDoXgzuDDlihzBTG1BKQrhqe
xyCh1Edhoi763lcvXloQapjiujSs2MHYRf1ok4ggk7muCb309bWPtyU5coOU0yEsqwrCDCmZCFSG
utgjRsq+joKKEnJz19zFS6BwBEAetSmeHCc/ELkFXA4hiP0961nUD+h2FXT/iTbKFiNXPSGwgZlL
cJI7HrA9TOtBTYAVIlYP4CK+DvqHCTN8t3f7gbhpvzUusHoCx39YAep+Pv7BAWrV+5qweqQ1gOQL
lE27GuouAYiUA/ZBI0E+0VIoWraCXNlkz/rtj5g58XSITQVqMaHfdN0wjL3Kl4VjMGmPrOoBMou7
UIAHOcTc9pguQigcEngUMmndcZSglpuHK9AYc3dWM4FGkwQP9LtB2Eh6Z2y8J1MWHFHmWCOM60zO
urd44/pKw4Yws37qB0w5YgRrTJ6yOfpFKvlcoSnfajbw9dTgy+04ycwplXsXomLPJyjLWGRrwuig
njFNxB4z7r1+4Tbh0YLj1nlLAjCqGp0+WnPaMFSPjrxqpqoL6UP5433CVmXRiEFOh+umpVRHtlZC
Ei6I5b2EGu/nkd8NSOO6tOmeyrJX807NFp0qfy7Db8ahdbsbvYyDB60/Q0dbwL+BEaPaWzu32TSb
NmdFUiJsSGYmfA8yoAzgv/lYYN8zgR+KXhpa5v1sRvlDtIl8xc+RkEDahrmF1FuSk6msZtwA6zZ2
obCDS+H1Qt/6q79W+8IZk2/8RvWjwXhng0bskzfkYcGPXsygDewKyJrATurtc0Cey4nYj5SDH155
D6AuA0HULwitokZN9GwTm+YbwIyCmARMY+J1yYoE7I+ybInLBIvWLlsslR9C26PvUNgEI8tBO8PW
BKO7EbcrqXt0tsxtsiwzeihw/hvo07KCg+6ann61rObgQF4t5oMVvBtHtd4J9Xk96gSuBLXifUoE
ujjH5VgSUoi78CTjnFS3ddbtSG42vJs7eFqi21s0t8oox4UWwM7IeBJoxYGvKoVa3n0/k194z+Fj
Bs6KEgu9mNrPWdh1FxCreFsBr5GN028L71JPVTETbzB4r7ZOOdUPHGNfzUCVEa2xAsXnzqN6xBoE
B1EnSCv2MZS+5Tapc9B/ZeiOz5ndWRX68qH2vi0BAoqbwAqn5ZqqVwCqrrL2c3ZGhLgtKEOyHWw0
yVfkjmDgcjlPBDOA/sr2EFumdn+KG+1eLo4RXKJx3PMqXxFx/qBKtXrMaVku+3WP+sh39F1SKKK+
L8PeGRDtBr4fTk0EDC3ONsMIY8ThLCv4WNUeAWVjJWcNsnWij01bApOfiiZt7gI2Y9TttN05TbcF
R3bXrkkwKTe/abSgQrLPMbyg+gDZaoi1tEW7HtrOFgT3Nn1VvSCs69D+OZzPT0mhjb8fw7mMD4wM
e2ev6Ou1pIHYgTkUaFWpuFmseeeDA926y8tsoyhz/EWcCFCGVvjqg9qpiO/SUazLZH6F6eJAuBqK
AFllzVETqaBPh9q1pjyNKms1Y0VqT9uFB88z6pSKSTQvkLkm6o+MozW3f16756mwm/QNKmu6Xtoe
aLJIA7RpvrKPjALafNN8GCfROV2VjHPaMlkMXWgJI2CAHMfxHsNAL06F6oM6AsAhkhd6B118U4xB
RbHbLCEpx8Im+k9y7kF9izaNiCJjEv1ZeD3BkT55GJK8hUqEb3nZM0gttNNTX0mvJoGSd5ReqDof
XwiCgkhveRBfKZ/A0BwsNGTVpbUsKzEXVeyFaDW309btChiKfL0kxi6lEuk9YdohfKUgSeRzgCn+
0HodWFaTLQQ6xAAyXtwFfu/lBMYwO8U47sIrL6dxw6KW+hfo7Wc/gt3sG0yFAAXIxoENTd83YzlO
kb1ZR4xELuyxJIDH3TTjVEdJ2oTuzqCYnV7j2rKTK08ab7zz6CkUJ6Cr1rIXloe8ra3V8lXIHoId
txJpASHA0zXyYBL+yKfRoeNMbyMk8ipgu4BrZxQwMO4T+wKekPbvtfLx/MWYLEiZcRTTcJtEJ5qi
gsjViH52BpQlTgATtjySwzGeq7Y+m3w9/6Dszjz2mHgM72EPi/k9IxuLQIHWQQuPrqNuosKaB4Fc
uuA4v7crX5QfLoF3C4UOmKWIXqZFpDg8edSEhkkYCbhOCmKb8ukQOMu6cJCYyDrF7tSmn+iLyAHB
vtc/hnG6gP5afOdx9YrG3/lNYz2uyeI0p6ZWMLlBKPn9yUU/POy1D6Hh4DR2gl5RQvg9VxOEv7h2
Q33ZA5n1dlty0l3ltd6GpkR5je2bfJUEEdPlyuQMpWmurbtWmIn9t6rUo8dh+Kt00fxeL+ma/BB2
bSywc0lrPcQoSh+sunD4saEPw7dFiHi+o506PS6hq9VFGyi9XuJzaJMzYkI18HIL+fGxRHYZnoTw
0aaDoV2BhndlHshbXWTl45z4xjn2GH8HysoufUaSn71zmB4kJ/R4/KBHxgl87dI1OM0dDZJjzGpZ
38TpSPq54U4z+FJXYLppvUrIitzdtyvieThQRcVRuQ+6+qTbOijgWS5quhoBcllItR35lokMrTPD
r1FHTqw5fQYcZXkmdR5/p3QZL6uGzRU8W5ksF0GH3feIqz19THTIzhzWNvWjtcE7C23B5+pXqlNA
PQk0wT7P0hN8nY4iZbRJNJxrUmAoz6qZVNrA+2gTcoD3CTQq0r+RgGXNAZ+5VV+yphbuDadipiI2
rVqSChAcHeUwVz9sbGekCA8hgM+kXWtBYKmNt5hE9grW+JKX5VGOxILulVMwUgIOmFbmrF1LXqrC
sbDKKwAfFP35YPyZ8FPb0FhqNERETLC6eaxHp5yiLl4H5h9LLIhACKdu3Wu3Tl4hgIMNDiuG1Jtg
F5hUU1ccs2HQDsRjurIA+U4PHjB6L/P3cF4hJHe6Dt+raqR2sYsBAvfQMS+hPCO+veShi7OJ/F0S
0g48DSlYvGKgxya9VX3K1YZw2vDn/BDb3ThcF8M4+zhQhLY3pngF9IqZ6UHYYv5Gdkl+ySAP1PTc
F/ZllXstj/w04+VVjc8B2tC3piyc0i+OzcN5E6bMrZkPQMPiK2F6E3PTqsihc+gfQqtfz7KhVIzy
44aQi1SvoRWNVeUnVxDtqajRx+BGoBjuNE0ZSOkXeoYkeFqbuMbnsjhqOM0G1faOvjJd/8luOUH3
7InTbgTr+u5OFRNgZh+02en20EdhxGkBGgGq/AVTqbYvwtwLpgsv5gB6Dg2K6jBphraLEmmNQdQH
aUsOPPNvRJ+k2SP9b+j2zbZv1jO7r8oVZ7G95WR6U+/sTJ3ZAICnmhA6FzVjipxzpUxKwZ6GbQtn
1NUbDgV+Ieka7TJfxZyfyedcsGHRoCGn9Uxms0crVVJkHxtmt2i3ab2if669ZQtVCENrzyJnv8Ya
dB0LSL0msOOT4dsSJnMRNaEkdgLJ11Z/0YUhXbzF1nmdsTm2RxSsK7Uoe++Dq6YaYhpgKHWwFl0r
vEkiDXcZWWg1u38rprvStNyRtsm188as1n3q4C0/CDJEwzO1yqDY90laWuxYoGUOQ15Uw0NHhcPc
LK4ImV5U7Z0VvKTzstbuM0VJIQ8l2zp2vVzGX7zGXYoDn/V2IF0LFofFyTx8hCImsyco3CU+G2fj
LYcyw3B1Tpe+oVkY4Mrszwrutxef6fuC2J4mUoSow8wI0UscqFUJd+Ux832XEb+qXVC4mZJrd1wn
cGNfp0HFw73UdnYVkzTWXo0ioNe2YkrjPGe52XxJA0m+18XsDIetmIzPNRbcJdLUkOboeo1UjzLv
wtvRlQB10d33gPzIuqCZU+LoGMrW6ciWXVvB5FpNT4VjL9MptQfQvJ3lBfGZhTowPBv1xEukvCHT
gOppNceRA/Ry7jvr1N4WOst50Qkn+RtTEtYCv3ayKPNiWxDqFY8V8Exrdmi5LhKg8prU/lVexp1/
8vGW6vdWF8Bp9lVNRyLKPRo6r0gC+vc5NQTd8jkysM/9RuloHbV/XaCz/57oJH9Csq/mcgdChqxh
qXhmI4fkqpsFDDUwSaDbdHSDMUcsI+NqPGWGTuA5BlUfPuMo6QBFYpkmYrcq2/+mA4gIzEvB2oGE
JLaXMi1vviaWh9q2RvET7peyHfOTYSfVF25p0RZfNbLIizVJPfsdRkNPaG0qR7kl3eGj3Xvtovtn
f3VpEl8hMJ5nUiTiKnn204pKZBdOyTyUOJMMTPfJrzh/OW5WTZfpukDrM3NZjcfRV7o/b+fGNRdz
wTEv8scVUq9iT8OC0Ree+xlLFsrDlMIn2kkQpfl5P9CO27tBkH8X5cSAtO0SiVR5Vp26nCjWSFWA
BH7IdMmosdSd9O/HNVvlo99jmd4tqoO/yVig+DRIJATjCM5hF8V2tQHs6wcDTnow3aQnfYZKZWxP
NLO6ca8o0XHzSzlddHPnjtjczPzG6C8lQQx3BCk1xpBHt9ipR6xuYVk3PFLll3429pdUqundHzJ5
N3D2oqw1Y/sNMROM9Un43bSfpKzujaAeOChPE48j/bVNDziKlwXDMqOzXeY68w/VEQZCVJONmyZP
pDtF9cxc/DrnvM4/bMqYPWpwvHfKMPoNjWTqekWrk8IJuY0mnI0D0qu7WPyvxakP6TURAsyismxO
GUV0erT3RenmWeTwgaurxbfyAOu37XTXyCPTjkMtVrudw6dEp27OjHtEEN2DV8A0zvqnC2ip6Pny
8WQ1BBJFZAIGr3oWgB57jETDPphEku+V5YqamtpnGV5S9ogzO0mKjSpIZMcug64cXqHaVs4hIYjd
OaNojl9pNPRUBYXlrBE+y+6DnG+LeemkGo7GXWxHoiDS76iQdX3tK0cvd+myUDhbVm137h7jp17O
ynB018s+bYohArdAOWGpDhh5vpgquVpct0JM5vmTS9ohoAvkR21zmdBix8XoGe8htEAD7SsvrC/5
9nPyCNOEfbuIp+EjK/qapGyHmnY3ayiM8PPDFrQK3WoQCBntwX1mqML3K+YnXjXVHC0sLHzVZY5N
jkaWm8VI8Ud+mtxkPDUnq2aYuS9dDKhqsFc8W+gPcQXqonQODi7GfOcRq+eTixgwzw9tgIgkmJHK
Ywdl+j3we5joqxyLFx/kWLojfyEeGFIz1dznXe5eJ6m2vid8aF/QRkCejr2i/OF4qGUw2AEcP0zE
YTKflctyk6Z16EJZbOlD87KyU0ZQGjwou9myAaSl7mZDBXio62Z6H2lHuPuAyulhaCfCThoy4rdU
+s04JRm3QinhwHNnklrdDMwun7mN0cVM+dRwEEywlu80o1kaCFUnnjyvI4C+Z/4bsLQPE0dsBYVd
hMNM46oMtpKmRDS408o2rzGnf/J1cBP227y0v03NOMzowwpuMHco/5e9M9mNI0mz9atc1N4T5ubz
NuZgMDhTJLUxkJTk82xuPjx9fyFl3Vup7q5CLRq4i0YCmchUSiQjwt3tP/853wHM4LvzpyCrdh84
ufPWejSlrzJLcfiJ0Fhv82UCZxrH1TuKZnDMx2GaX0wSeu8kAePvARooCL1au2C9xSA2TVHIBzEF
BZ26TWshHQ5cXJsMwe3Tcqm73XRQ2Bg549L/9OgisO66yNHgjm3cUCSelf8jLDO/XFtO2e8KHFKY
oKiT4Rg2y/TsTylCfc+tIWKAtGx1NaRUNnz1e6e7xAozAPhxk9ORQc85m/MyV5C47VbPLI8XSwS3
U654jMc93+NKAR2H4EyBlLxmcRIsGzvvrUs1SNVxrVKVDIQlabxzmHuuwKFy4W7gKuaQ0S06/SG5
hM2KO6DT0wGmdLPD1xVax66WhEZn0A8UcsQu3cluMYtDxvht1k2JsnX2JnZABtNeRONCIK+TjLTz
bo4SIsQUwfyI7JzILKk3YN9gHOqz5wI0oE5hWn54ZZ4/E0Dl9k6TeP+Nx9mAmwKWAWQNl3z0VnvA
D7Ab6Kx7GggcQFPuwbN+69wia6+XiwJN6Vom0s82bNN8W5YJCHjt1tSEwEBJP1iPlvAVxqGejnXM
CXgVFAbzVRJN8/mi0ehNOYzZucX8BGg5E3X6LAc/4XTQJ96yDxpQS5+4C8ywTdHnlhf+xNnfVQKM
OjCjANWTxYiB4EHFB/CbGgpvnQ663FXpAoAZAqOGoE8kdnYP/BxogcajYu4IZG5C+e8Vkn5JVyNv
pky71oFoE/EXIFjqNrZWl3BBoO+xf2NrkwAfEWj32BSU/9JQ6OO9RSEAmes+XxbERgMKK8jw+aw8
rxqpCiybKD3Sv1Lnj72s9KlXxDo3ZPEJ3s7NgKNKDFYWH1j7UcklAn+GTs/nLL+J0skqNgS5MK66
/oLeQQbVqBURalFw6K8Sa9c6nEOZ1GhLSdbjjD7dIPkipSnguxz4vrZFsCwHE8Wi+2JEU0v4IA45
LPKYdvmZLa5XX5Wd7XVnq5jGBMhRkdYXSm9egwlhMqtDEN6xidlv5kUjtyEze3hdtjXfM0a9urqG
BEJ6jz3CXCtAdpauz/agsQ1yVAoJ0zS+sMRmhMEQQxnh4DdghQVEz0My9wz3vR17usxdGz1St8sp
wqpqTBY+b9ln4raZvmqcpe+bVT+N+Qj5eKo+OYsY4IuTl721dCDTqdos7BEmPiBPpcEqstGsoFDs
Aaa9i6WKizsbZ0xAqV5slafISgjAFzXd4Ly07hTfz/XYja8pzTTDea5kPRzw+9HPXY2Lwmk6pbWQ
+zkX3iuhdOcHqDIOVrBg1LSJa1lclpJG15g8sEVaK8HzsONmZbXFQ8OlCAAaV+24mRbH864FD+0X
Pr5ADxRLlu+FX6bqZPfa4M2c+wrpt2DgO6rM7/BBeJkfcklhqVlnowu+G2JYZL2XUwzlfgG1EK4T
DNAJgdBFsPS3yobnR2r4nNy4tONQlgyA5wUjG8Y3B8RWdwUHMI0peixDZFmLd5dnR1YOHx5QxgTr
0tKANwZyQ9y2zSpzVbH1Dol/s2/qD4tsPHLck0mr4B5XSokssbjOp0L3zbaCxhCBvlPxAiNlxOlW
JVWPC1ZUuYeFtMDVBdxf4PHauYEJXhN4Ax4yN2aAHWHdCdBy4DfmCtJUNe/8mB6nnUYqKa9im73I
AZ6xUZumzGmGCK08oxZymvsIgY4Oz5y0+Bz128ibrWEfaAIDJ2yFDWT8RXvwMfwZ+DcMBFaXOu7G
aK9ARjlvlj1xgmH+mbuDnEuRnDBnV3IDpJr+BJd6znjLfilctrgdS85GM4rnqkwY1G8HiG8OhMRG
CIxeuuvPoITxRfJWi+w0yVG7WBuHy2KcnOf4yNUAslqAdmBBWVid4LCxWPdKNo1/bVtKuLd0NbTk
UEMeZsfW6gYb5gFB9wSdiSSUd8KzYbhukqp0qld1aXI+1UynCDhtaeX3jVRzyiTnoAHVsrHKl75f
0Onxv8f9u5WxJbzLYSv1X7oag+h1JLOZ8GIEUq1Y27Wbht8oRWRHBPgJQdzmPFYiU8vRndj3Acyr
7vuxtocX6FeBrIh/uBa+nEUFAPHAxuX9m4+syCGPpX3oUMchi0vDAoccPv2jbQevI64TEDfckcAn
0ArWDE98/oVJ10oUkTbgXuk7u3FJLxR7MwOzpoVpmGNMQ8iP9HalVtcdKXwq46u5CHBzzA0IOiyR
nR9+q1Pa2F4CuxDWcfCZw+5pjJixr7Qqp6tuGe0BjFDcL8NbrcEynRuRUtOgljRoKQejuC/oOcPG
7ICLPFv0fKpjP87zEy2HfSVvTVSYJcQZb8HggDqS5PuGYsTiBpWtq69ZWXrpix9gozmlddLPt2Nf
49irYFpFl0efvKbml77ovu+jY+pX7Hl8RFJMiMBCnHUaUhXOAMziMOUUhxOkw6xIqgG34ArGg/tZ
6AbfoMmZjFcR2u8pGlyGYG34hdMgGLCs4MDRMA5wMHlYA9Re0xQOfk2NnFabxyhLkZ5oaMsqrzqw
CJFl9x6KtOaKBN2FOe1EdxnRgMUz3XBvhBgkWpIHAUZ/MWgtUCsMtRPN/Fn2NdPfjlubL/SVO5nk
0lIJFdDf8gDzSMNDY0jdYmcKUFXYHkBuF1tTzlRMrZpGRRxjk9bDD9D3Ydxy95TsA3kax51v4cJN
Suj49bQk7CETbeIo3Y7C6f0HpVSSdStWnKEDEaEnanFXOFLwqDB8b9GjA6tqPHQsVhbo8m2MLlpU
JRSvke4cXTvZlzYfWAOndKTfjzSq/0hJxQx0Q4/edx5rhhZyloQvwVKprzAF+aUGW/FTNoTRfoJE
2R1KKmm/2l3rvVSWF70mfQXwsfTKPqt3XcLRYGW0NxVbkkQ2KZa0bikEZLv9K136P5HMb75Xj7r7
/l0Tzf9rAP//zzz+JcL43+fxz+9F+pf4/uV//5XEd/+45KDYhhKqd9zIvoBO/+Q62fIP6V7i9oj4
DlmpkBTdn1F86f1Bplr8DINxgyZE+bf/0+MYTYBGiT9sNwjFJZQs+Rus+L9zCP4MbIMw+MUl+PPf
/zHAHV7gUf8QkgxFSAiURPAlbOp60GN/i4KFNt6lIaciqp/YkwNS6atNMYlUvzoj31m34h532RSW
EVjRNJqY5qw8btsT+ukQ7T2/bcyDg5clOJeZDrKjiJU2P5JW1v2J0iKzjcqgGY59IfP+CLQElSCG
bjId3TBueM4vIlG7hpXu8CXIqeIjmMKt8UBmAtIo1UdJ9NqSmsHiyfOEPU7Y2l7+LRwnn2HSmYLE
3wim7f4bFE0g0E5PSiepizH9hqvmUr3O8jY6ZrM7urdJ2tHEluR2teb+5HJySJaJbpYKb+yG7lFb
PYlgjH72z08b7AJPeow+2SycKfIpN06X3yMgXHdO6ig2gQW+Oki5mqjYoG2AHULrpj+HdRR+EaL7
OkQ4k46Ty2GXjAyj/CKCZzdNXtxWR1dLG2Fsw7ux8JLSelBS1DEQEkXoNJTWXRQHVH4n/MKGWlHD
7lC/twMLpOPTGOXtVRAiOn5xLahYe78nobTgxxi/LHm3cCoZ6qGrjvlUO7e1Fajrgc06zD8Wg8eC
LTp+f7spjz2M254bX2c/9b17iaiRJwV/NKhQHZfauoRuWtd+cEq3vrQGT3WY8XBOpo8snNJpVyuE
9z1pOCe+Wyzap9YFk/mH7G114yieAPcddpeYJFVH7wMLDPkm22F+p3iEokbm9RWnzDOOYh8VyLHC
VRq2PoKMeV4qLY9zajvfC0Jkyz5LFh4aq2byE1qxJhLan8C+wIC6CXyxvefO03BusokTkaUj85r6
IX41MfflPk+KrviapVM7kwayKSdCW0IIgMbaqoekzMLbiUV+5mzAB+fBd/Z6hf0doLA/PeZY0Mfj
3PVRd1NMpYC+hyzPM20tmGlLvefo67QORTX2kjuHnjBjQ/JGZjgOGjGl8pO1MXf9tQV/l4MpM2Hy
0jDRBm9UcYiUuhtPDd8xkmaI7aGTdNAhOwP2a9+HkarxoyLZsLSThROfhwWgaLdjLUUtFxMCLE6K
F/v6I1LjQCwQbHHw2Ey6S5+pQe/FSH8eQKcEQapGOdAYFvq7XkRpcaPZIRIRS4RAjFN2F2LWoivI
WXnpYEcGelCA9/GStHTKQB79eqxPOUPAnnGp28uxr27Clr4rCuXOCRMUp/Qhmx/1Egdfm7yNTyqz
5Y5Hv6EW1O/XQAnyD2x3nCbaPCQ2J5gS2QAzLfdjtOP4wgkgz8t9FikamQVDKMkQWoWrdWaRW1Tj
tJykCYtpBcowfwop9MVNNQ98fPNh+DIPQ3fiHpcdfDifV1VGkRIpBKhgbnzDFPlUdHb4UOcseRgg
eN3rGLx5zomYd3Tkeuj8yL8tm8l5CvETQw2uOnfPgJ9ejSHLoRV1uUgalsGIaE/+s/C65T5q5v6q
sLS+7uaO/FjfkY+IKDTXZM+mNfgT8+Ky3DZb0zoRnWoRN9PduHRi37JJWWkk2JMIB5xfpp2rfZaH
5rA0c/0mCWCsjUxdzOhUMQVJ6EK7SyXWPUeFG9w741rDmOac0ltHZj/rTDrjztaUuWRDL3ZxxcaA
AzysbIV5ZjVxJF3DK5meAq8ZNlGmh9NEvcG2uMyzrP3E2jczTY7W9OEZKpyBWnYPup/SAw6S8GIQ
YEYw2BKlmyt2vZZ94oyur+ZkTF5BjiJX1iNoZ+F3u2Aa1DEt28c86NTO9zOMpaEf7xePgTwu6HZJ
S/qQM47PD+y206NJ/fkNtKjCBuVY1lObNB+ALLrdJa75CkkKX7iG34x93EEAmwtekXEvczc5iYqc
RFiKCBoYrfd+VrzHi0lrClR4V/nI2+d4KflfQsCrnt+nm2ka5I75lMArIPOtRenHIWGLd2RnK88T
3WavMpP+yQ1NczRd2lxpVZzY+/ebxdf68sgiYdkNWKQB/m5a1lbngdTr1cQC5xzXido7licPU1N3
77MyHfsehxxNk6lNTyL/EC36I+At3HqplA/taAAgFsl1HjNZsmF2Ti5oibdCXIoVBBLRzqVJuVy7
StfrS33MXVMVGQ3Q0n2TCP20xKDC7llHVMea0oI7siBU4uGlwfUUOwxuM/PSFxeweU1137qzhHxg
ceZsrD5pd76g0dOSZXFvAvFI3CA4OIiW2JVtFjEMprtUwGwmhBVejW7lvLBS9zaZ7OZV7E2fpEa4
tTA/S/48rTK1BnSLQa6YL/KgypxHkeNrkyE4c/4uhgcCF3DAsJdw1q7DdQcIb0uutr0QyKwzRPaL
soUtBJWl1jf0K/MUd4V3Capkquh2lJVioIn99lrmU/ZjXGKnJ6SWZCneS2U5Q2obfCkDR/xuN4+N
nehhTxtn4ZBOZPhN/fgVK21n0+PajQPCNyk0xTE/ia0MrYqVSJp3BJhMgaV7YcK/UMxIxKFPJA52
VO6AiXgU0pY9227yfvg3TU7M7ib0rb78TiLeV+/SH9Bq8DR5+qvu7frYLi2AWGwGu6kgcMmO9ys7
gxlH5ZgdMsjTdyFVgGCJk+IpB+FGOXjKInUnAseHome6eFdVY1aucWrVD5oayU0FjfycRb4md+Wh
lyDHzlgwcATk4Cc2I2FxFnaQuOYgL1YuyfBkrUOnO9rpYI4WA/P1ZYn8pRqmMl8VTVB/jlJxsPJq
qkERnCBb08a9c9riubqkHlPXCq7AQZfrzsuzM8TC7B1aufNsDc1obbX2hl2Xk80rRtBf66a5TKhh
NDP8R/UBbHu5m8bF+84ezF37MrX28RKQOgINKOLAvg9NEV1hn9cPOHG4bfAH8rHJhoAoFvqLtXLD
gMbNWuIcyv3Hpmdi9rLMRCvEFoIFU8qeX4/Bc+uVr4oA8mPFuQZnQJIF9700zq693LSEJdtx1Qyq
wPkzenhAKYKPNlPcycfRVdhJMyjB2R4RzzkP7ZJ8nabo0S6T8A5CNddMAtnXnpPsrs2s0UOHQsLd
AM2HnO5U1LSyvixBi7jlOUWPp13Wa87OHONBYWtHQWxQHOrESEkwKRyeQibsa7h6GhGNLezKtjxz
DLOhZoprfR4Yy4cVJd5KX7yXXuVWrzqY03UA745aMFRSj8RkjSWbhZQHVqBPQ8xf9DffI9mK18Fp
DeVzdjNcdhXGfxnD1v1cStE/82QkC67JOfECDvlNUiXcwyfHPhLXsZ+SOZRnzxrjL2Wtso+8m2O0
RnT0ZyMF1exTeXmUEzPaQtCT55nA/DnxJ3EGpa2uCJ4AKXetRlwv5eI/VbZuT7QF4eyM2Ae7G3vh
HNN4c/IcRHZ8RuKaFmZ4Sz8ae5R77XVevGJrgxuXs4bqv8Y+PHYshrU7fid5GD7wnb4AsoTeWasR
fEAHnhaSfNtq7wx+oJtvZyWm+KVlxyhvs8HGHLKa/HCZ2Ks54/Bkl3XanC2rVhRJO8zwmyQeejYj
KRMM1Gk0c0ptorLleT50k+WdbSNIhsalI3KCO5S1gr+mkWgXQEChRU6GeXwIWbYS+ukXtrI48KiW
UIcO3wXrIx7IzAVku9sXfq5mG4+m59vmikqQ4dQFwNkcS2dsr63Rmk/j4H3kEB7O8+JF93jwM2yl
fUIuB8OZHtmZ+YRsVmXgTuvCRkegqCjeeE12SjwWRyw0GzATaXn0g9g/spZ+M3lxP0jTbgqXh34w
mzclOaE3XNWbKS+gXHukc/xBJt+4QJ3HmFv32tWjfNPjhCWJNDPdzLbao1P5Z26mZN4sz152Fu2Q
7z0x8tOkjPMOYC3QtMDW0+fU+8FycDtrJkE/TKN9NDPj4Ib8RJfdcIr3v3qUwhBvM3ZpraFY6/bW
1kNWvJTpPH2PbZdHXzqx/zyUtm/aY1IovrOqCeSB1FrwFS21ZEfkqgj4apkO4ijgBiQXkIB3HIn1
ZycrpbAdsLmNK0mMs8nWyGqYmAbFpvQAcKxxtmDM0oHZK+EjDFo4HI4DcBL3Sk7e2N/OIe0L71TZ
ESFPII5/pmRUNIvbepxXvcOjZ4VoVobXA+H/5D3QpWud6YENynvIbLx0YRzrdZQPDrdzDyLW1RJF
tUW+XUwJhvtUBYBHG4Q4zxni4L5QFJmjt/cNvepeAWTfNV3jbXqjkmVdLvSSby1+qO8gF6v6JmT0
88noWYu3GwzuwkOeUSFKraDFu20FiXudsI6DuUktDsNqL9vuAFz5ou0N83BAv//ipX1xpVw3Ql0m
x5KyXLttkjrdtYtyD3TYdJ9i0cnXwbB4DpbCf7E0xteGDd2eWHmzh8XFAzOQYYFrPaBcLymn4mMm
R8QqnJDBwRWFPIX4dbet8F+LzmOHkQgscknXW1cxtGFywiXBZLzym6zit5HaqtnhlXRioD46n2Vq
/HYlZcHmbC4LFh510R1IvulvODfrKzF66qNBQeEe6DUOwVOxuLvZbio6WkISw+sKSMZCwJUhMMO/
u7fEclH5hxzdL67tvYylvi+VrTCxx2YfWJG8m0VF0Uq92Lsg1l+Cep53AXaGrVB5dzKXbTmOMDav
c84CPid/suqbLnwFE0uIQwr94dTWcCrIgO0midG1zEP5zWp0d0rQaB7iGbjTSgBO2SnSGxV9qdgW
BoI7EGdpKVrTK8T8zgW/80pahOMF53kr1T3gEybryVGn0Z3dDeN1DlDD6fVW5W50rfWMKdFT3iM8
nPxZY8o4sh6iq7XkTHP0KNRY1YO0j6xBs00BXPWUjPWIHG7nBw2nGIe0biisSPWZCBhuK4Wl7S3D
JpBnDATVEN1SG1vpK21ZMFAtSfro4r9ugtuGVb+3z+2OCl1WrnWkf5GG/ldx/BvYwX+qONZd/flZ
/1V05Hf8SZO3L/Khj6znSl9SjnFpnPq76hj8ATmLaqUQpKH9E+X5d9XR8f6IbBdAwQWPHDkB0KY/
RUcp/ggCAaFQEKGSoU1B228i4z8THVle/kV0BEcPF40TOxAqjJsInBdR8h/wUOES4cOb4/ducK3l
VHLJlDeNm9FbUZKlaY9xWmUu0GVuoM1GT6RKvYvyE/UWxJQw8wqOUKmsfLEmXF4N8x1Kf9eo65ym
NZhLoiOetHKp5/3BeXgBuwDgIUQyHx2OUaumdmqXaJMtJ7xCbK+Cgbmg7aP2JSZAUTjuRtkem9FN
i3+R9CaIS0jA4UaW4AHCJxf5jGk8ifAgVufInSSgpmHxiuGxS7KhuOOcN3ivkKsKuQVs4tR3fpAS
6QfJKqJ3pNQyu3I94DRrVM/JRyGd6oDm6TgvdmkZC3EVM9UrTpVagDCe3e6HIquILOlK0z1i2Iqa
h2gYhb5t/LJ4I4lkBYRcZd8dRGlEDabCj9+zciTHpUbZcIMgkIFZPw4nlleLomNZjR0V9tpq+43X
V+0utEiNXRwuldlVUob1bWBq0ZL8aLJgR/4qhzbUlU5xX2eEZdahaQcf4o32mn3qtd6hd0MZsSNu
qcLiDAXmOC9yK9lMyCevfZjPZ3pmBPMIg/wPXAv98AmJOK9uGjRE+2SnffwEss+HQAHs+tNmvZLt
caQ143PjURdP11OczX2+JSG5pO/sRx33ipaiIvzeNhzFXyNqMLtbnP1RfyJA5Pi0odcUuGDQNM5V
ObfuvRmLJty5YTd9lDxQ4q2uVA5RG97jA/a2INm6tsE1boGvV1uAUdyoG04DAKMvz+sL7gqS84JQ
9tWr0upxKfsYF9AUmycdshbflZkh4AN7ipyX/FnjitN73s5QMJwNvwT7jAS8/MExUTMCCmMoxKHF
nZb5ysOql4jutgtGzpCrdKhGTYwPHk3DxFERH1+r3GHsTtq2rvYV7Ys7qqsZmFA5mJJwSkkSxX1b
LGdNjKTbLqwfmP6B93jbJAUAdsMJuMl3xi7m52YQzRlvusqwnsD9xn4TpvEtvQoy3lABwiSlG9/+
WoQD2Uzg/MsPYZrQ2Yve5YIRLVP+uQB+CK4Jr/BD2Yx2eBxHngJ7tmy808CFZkLfboqOUxD62qQI
8w9kFzBz49HABkYJowU2yycFz6k8uASSNZmVlYgmwUTS667b1x6NwFBDmoB6eLSx8DCoxn5LO9LG
vFF15BL34jnmHPsuCMqNJ3PcLWsZQbfeDMOQKY57ht6c4uJogKvhtulxrD26Sd1uGZ8Juyfl3uKc
dw+cHKQCwwGUBo4OE5IbiecMirlfgZhTE5od7WLWdUEgb16FYYueRUIkQBTn0IjJN5wJuE0TRpBV
WwdwEthyPFIqjKFfEdANt1Kp0X2CfSYgdwx4W28w0g8JOI7LoWcZFcYUiWcKMzEe3eTVUC/FIWNs
8pTPo5WHG5Ar9juv8jjeTTUMk0xrQt/jKC3rMWqNOfCD4/+vqvDdHtu6Obo0PtGWxFRLCzr2YRyL
XdUQd0rlBHGANCNVk5Tj0sne2NRQrcZ+qroDYr/pd2mg6ViXGl2EoDU5TblZylA2X2VZVyTQXNe5
kw2r5V1vU2y3csmtRyR5rfQd6pV3X5qAO7mc/CHY10uDM93N4vZH0LvyYLjLNy9Yr+xkixW9DWGZ
uJ59ndOioXHp2Ha8HwYZvc5K1U9u3PNqZaPVTNcupu6fllGCeqWpwuxiwwGKxkwbRBgyM5QcrNXD
nNyMpnElZhYrAAPSN778MjRB8B66fT68gHfz9A4Wetsw9SZ5/oiZJnJWSGROehh9xukjZF6SvR7m
+voGd65A1HSQjr2KCfkqgUEkdikH3g+UcqZVXOVBvbW7PHduCViNvHdW01O+hZMVKBH+W8ltCc7H
hl3ATGFHm0/u93YGil2vxtJeTLc2do6DhINXFDYz5Yf5xfeauUMWrBV2WBqHfBBCA9fnMgeTxDKm
OMIR9R0sc4WuHycnN1/SFOwODqbgmqoqq/tg+FAkRyPqkgpuCkVHosryyrj5JvVEGdgs+tr9xK0r
ntnOXKx6s2cyNa0jC2ZWvzWBbIPbLh7wsAHXB2ZPhE1jqspckxyyuerjDU8+eHCZwcdzZ7wwmPcp
XCmpN25nhoxgpC1VteFkkkFYkU4uH0o/HPS6kchF22mabFyB1uQtN1mf2OwIcQjMqzlwh3hfA9lH
PwFIeu+GaQB3IS+dNmbhaC32Hva8RMGa0dGuHYzNw36J4zB/pfFlkYRc4gxrM1nX2gkx/g1J2Dfr
KCsT/T2Nrbk+kcTxgmBbq2Yqqp3yrFC/hwsR5BDMtNYVu6HUDatV384SAkaR4YAmHh/6IO8d3tzm
WGTwPfFHq3lU0zaCQTWfq0kFauslpJtObj/04VVvzaO/d6ES8MYtSSdcBMByAiXl8pTrSbYoFeL4
94VU/aoWiDY5IWQx0J8WOPbkXdKElW32xAmmGXVkYCY68tGNuTfJmQaCc1E6lv8VBQTqAimAZrgd
q25kZHKsVHUvjXQa71rb7JfPcugs/4RzS+d3oc7rahO1I0nyFQbqxdw1fmXNT63qhHnTNWNUvrK6
FrIj56I5Pc4ybtmUMHp33YOncEyBGAlwplHvSPy16OkPAQTQFeoNXF/dgjgIgyd25NGZFw6D6hK4
1UdDvoKM94KHjrYNrwf4hjkhnk8RSV73KuU0kD/NCam2d2BV5UcLCaM5FLUpzPUExC0/KlJSuOQi
3x3v8rIxSCwccv3DZXuEiSp23PJKWeFYHQJSPvoV4Yuf1BWAe16mMvMeO2A+b750bPnsl3ZWrKtw
7lwAzFjZKPD0ZhiSU2VabimyoFzOjN1wtFGSLaL1OPgexqjGuc7126bdgYjWxZgCAJtvivXhA+E5
NW5/nvf/d/T5m+2DS/5nZgsyXFQf/LWp/edv+nP6cam+4i4Q+cwWoR2EwV+mH1wVAr8qEU/mjgCj
xt89FwGdCXQjkKq/FAHz0Pu/44/t/hFwMqeZSzK6uPzj3xp/fht+HNvmi4ShB+aXGUP+5riQvo5q
MxAfDaExFJcyx2GaxL9FesfIcfkiQRSEnFyZBH8nNLuX9B+651dOksmhmi/ua3bMV6IZ/X+BLf59
lvv5lSglA+frRyHprr/OcrFHCUw0R2/gDEj12GNkHvRcsX39hzf5v3Cq/Ocvw7TqQJjwmWh55377
MktUTZnfMlW1pgy3FSnhp3pOjPoXr9uFXP3/mOGX140vw70hcmkz8AL79zeHIzCnOueVPDoPDU85
L3EIlpFTmb2J4PzsVBCQdwdb9C86ov+rL+zhC/No2ODjga3nLyNxzgdw6FzxyupN4VW75C2p2GKF
C25g6+el3DQQJG9mcKr/Atf8VwfQrx+ZAZq5n3sufn8+9/84jNfwvGRnL6+tjHX2PJXuqNaj3yMi
cqiwxEE7lSs3Pk8yeN/wOXhIhg268z9/fy8/3+8vPExqXn8+tJKg9V+/C39OGyJ+8nXA7bnF2vPU
NhZUsby0/+0vFPkeiohgqvD9/2R4Gi0rQZx1Xi2dtzs1eO3W5JCiYcDEx3/+IyGq/P5DgX8P+c+c
dAKf+pTfeP6Vb1kjSI4bePAXehjWH73BMcN1ElKa9Mj2MYfblgD0W0sk0qsgihFjhU+b76qffVag
mW9oz+z1mEyb6rKC4TyBvXrofOe9ZDysVvTsdtS8Vm2lwNpNeb01P9c9Zl4IFUkqgb01KIPCPzlt
JYIVFAyWRt3C0Wc1qt7+RPBxAVmaheGIuIEjVw7nT72C/mrKVdU6zF2W7zj9idzacg69Zbi+9BBN
u9LLw3Q3tkPzHsIkdc+9hXnjPsTZ/sLKcqExz5lEfZCAu9Fjfq7pctsxCIP+0DJ9jXBDFj/ChGrR
JfDoX1hqF5PCRXDkzK/X5c8toijK+ptN6ZG3BQ1UmCM81+5pNiRIV37TWSzA8xKvaUND7rFRTUJ/
qeXX05q4IEtRb6l5isexexlz1DxtjTfN5ikQ+eKcFkgO2U8GzleQdsm3TlReSHAulexuka9Y5GKO
EfHH4PvqYTGepW+gGbLxnaaO0x9tm5PFCwsNKkvaq1ZLwuGP7q9Nsc9zxrqvB5/S8ZWtpqpHCMXB
gxv8Tv25ZMaxW0QsnR2lWd1sLw5iNtJuM1a9dYOUj0firWnqNHPAT7oNyRL07bJ/yATtcv1lqLWU
/zgidOhpH3UtJYCaRlEN4o8ppBU7SkENwDVyDoR/8No7v+SrEj6xDp/KgpAqGHhs+6gzGHZoi8at
9Ev/skhgXOQwHw9v+6KMAezOCpiAB0f5tmYRcjQNjZYI1dLz9FPxS21zLsrb8lOEy34pclQmXvQ5
80ut8yRLUcQOpyHntKeP3RvLlVcKykme+6TL6pYe1shG9KtJT0M4cvhSgIrSuGmPUduT6xl0K8qb
hOIDcTJG+WLfO2n3YyRCgcvD6cJzlPhxc6ztMnxxOqIjKFN+8T0rahn/aCaUx5uebQHpuVYhVcvY
WLd4olK1xx1iJV/mMJHt2g4rIfdBN5XLHeF6c89jAbYTuiGoBFb52dsEaDLYQzcNPQxWpJp4MeQ4
1S+J5Oi+TxY6e64JSSf+IcVZCHgKFjtaS0UH4MmukvbVR7UkELb0FSHNBWrsWgN/lXtrBO/zESf5
pNlNgERCSWNTxIVE0R/rS7TI+HVUGRkUHVXKep5HbZwnJkilblMNIGEH7EMQFplzz3nC6SySb1Gp
W/+zT2HQAyYvZ9tmkh1KWb+0tR0xNE9c7tEZzpWfE7/QWaTPJoId8R/snUmTnUiaRf9LrZsyHAcc
Fr158xDzoFDEBlOEJObJmfn1fQiVdUuRaZLlvhdtZdbKTPTeA+cb7j1XYrxoh4CdQwMG65H2UmfY
nnWkhoeJmMr3zK8QyIJhMj6+MLD681ui9l6TEOjekF+dFVvkEZ23KoY+u23wheJli01OHbxYbCEA
/mFLg3vuEtXWVdYFszpQWZXQ2a1g+HbT6SRh26ab0CeCvopxKbPXIFvYicV3EEwi2TVxEnlE3vU2
1ocKH9MGEQtCsnzoo8uckwVDL7DzeF/FDW/YOEf2sGc4EdyGrAs/NUgEzfVYODwuMSth7KvAPEkJ
COnwQVX3/UOApO2RyKOaBiLM0ZX75ayHXZ+4ZLRYBkrGlVV00FvANUaIgVSM4Z+5M8d8Mt4IO3Jo
weFAxXB2AwOEcwHXbgVQJ78epM3RLvAffSoGK3zx2g6qh5MawbMJkOyNTq9/YMwBsU9h5/kW2Qhl
CRWImxcgV+ZlheExRRoG92rVdbCRkah70zNrF0iAtZOoCp5Lg3pfidJ/gSYdp5vC1qA8JjDVaxRj
zRNEs+h58pz8NbKGCqaSLurXFhD9CEVzKPF3Y3zdR641MAsBc3NMMd93Ow8hAAw6cudeHZU7t6jZ
skdhdJIhtEEOQe+h2Vv3bR3fE0bfvESjsB/hjQxvnFCENyLW8b0NrzkIU4nSFlPX3kP4MJlzt0RP
q+9wTjzmY1yGBrgeJO4bUzMPYPwJh3FqO/NutghB5iIaBkRFrWhi74aIvfKGQBg7PjQa4hxSZbvP
eDjyVaVQ0fEk5pCn885ieVYkoJ1XMkyHK3b8w3mmFp1u4BpZ37s4bS+wUw73Gb8ABFlerAv5uLOy
Sx6d4KpMZqveuPAI5nXhz2PCQUt3vPEwmUAZ5C3pr0pUs2+SrXW6tnsCwwltT8O3KQEUuGr9SLKv
nwzOQsu1F+Xy5JREtwdAjUwQBq+a5tiAUAlxc7U4Sb64nq7FBt43NCM5FU6/YkJTsG40w7TCXVkN
wZ5/Wmdrxh19uk3zsrsgYb4HYxA3BVYnI0g/88gUYg9tFwEzMwdmeBpNDCxdLFZ38l2S8V4X/X/r
+i+SYH4qEZcEwf/k/V0R/fzf/3qcX7+lHCxffsnte/+XfrSuSv6b9kO5ysam4hDRR0H5Y29HOB9i
f1Zl9CUm4KilR/5P42o7/3b4f6CQWSpMfEv80X/2dpJlH3lYFPbUZ9Kk7/0njetSgv9fiU5zp2yu
vFgFHMnf0P8QUNM2EUHPMosOeRDDhINVuKf0GfahAqiCvc56GFAb/iHb7tfuZLko3R7jXC5ICej8
JRKr7X2FUj8+uF0OmLjufVFv5tadWVuLNICD4IvsMkWR7bIMIIJu1UfZKP7Qff5ayP/4W5AuJugb
bH6vj4W8HEYm6dSehzrKjzEaVKKIYOrOFipchF65NT8Ax3n76eb4m5ZXwDj/y1eu2NUixzDfbSIf
u8KYiPfJcAD0Gk47PHZOc4EGRU53vWPXM7+DHG/dFhXbGf+d8xXTbAOCb4JdqQSz71WajNObbsfB
fkE4Yj2BJ6uGA6Qy6T4iKqCe9kGDVhvSvxn4R05iZfcEsHTWhRj7bN/Wc7GRVV5c9b7u2LlKH0mt
0bk3SjpXNYr9cEXROFqb0gKWcw44IxG6d5K4YRMgQDV5yHAzX2/47erkiPVMomcZBw+uUEgxS0uT
4CUtSdwAsodD5NH1o+JbWtHv4tSz12HjHqmgHBCLQ/iNaMAAozUiEmOAf5Ow6QM0lt5UfnfjD9ET
Yn17o7LWuJ3QQyD2CNp7PY71cRIWWEsE+isX8PT3DPLuigyUe4+x6H1oZ8YhgIi6JjGpwzzMRZBv
WMC4i3QPySjbNeN87dYYBzeR0T2LWr/WQfDZyKSzHXLX2vsVslC0kAhcFyG01xrfkVWDTEFB30CM
tiB5N65XnByZua/t5J3CPPY3NVJjRvmi+FZ5rvOG3Jhatx17864P7ScCmPUWKe15RLCd7AaDGcw2
rseU+Wjsxocuk0V+2XVFeW0r1LNT3td7URsA8euqbcBru2QmRx3bBGRQFe7jbjQQ8kK3WpRwvfO9
zJwy5nuv0+S8DE+pQFrgKyDeWn6UybU/jwgA5Wqh06iTr7pBXaMWBUKK+GPEh1YWhv2siVhDqAlB
p76zgICzoOaHGg9Z2tM1gafqL+saUgUbE986uamNchHWRt9uWx40tmUMU0YImUPVHQgnUZfGiK97
jQ8BslnY+e1D4JfdXZQmgNIEHVGzNoIuOgqo5eE2YnCnVyM4Gqg/IC6LvYriErlAXag7K8VAc1Al
9fFxXJZCu5Q35ps/qu4xm4El70IidiuCS/A/rAnKpmYQPazccEs+sCjIERDutT14U8KU3459goFy
Qio2rHqn/pX7GHHtSugQcnLBynkXWGmLXHVgr7edWCbeYdpHsGW5SfGCSwwSKMRWOE+BQZDFnnnA
dEcv2Rp4cvDjPLDvn7JzNQLcR1qYaoU0pyVwsu5DApqRikpG22wQIKJ6GKN30PXKcCvoL8uTxYd9
GHyD7VvbGcBRcvRrJiI/N7Te9ygDcEF8Q/dxmITTTlZa7mBF1HBu28yG5puz6D2hD8rRzrUS3qXI
QuOarCIciHXfQFSec+kFWw/sfrtdFtiQbj2QG8/4vt3mYuhL/xEQj4SXh66NsIDE8h4YSwyf2tKV
9wTKjfVVguIBEJpbp3zHEdFEG5YTcfrMA82yOwTOFj4tAwxWxu80hgYitH+AtVFcQjRAiRiCMWW6
HtEn3ANmppuhf5rArMF0UifejlJvbeAqGOxNuzn2lhoJJYZ1kW86RiLZxkU5SR2vrektRloXnbW2
jWxN1k+BSgmbcLCqp5ZQGhH5MAqyYThLHJV3zkjI885wGX5tbIPMqp1T6eKNClMsRNEAqGvUxh06
MD11j1PisO3NE6u7b4rUA02AONg8Fq1MgUPOeQJsJqxlcDHEOki3TjLOd+xOh2xtULkWq7YY/fLK
GpEtrHhvDKcaFxQhHmAvv/lm7lDRa1zEQe04/d5A2z9vJg6gNxNgZbrHT1E9sMIQ+dfKctwrqNe1
SYQRxvAVRvFBbRW+9y/WmGjvpJMCrzPeergkoTSrc0o6ynRIB1iSSDTTGvTspPI3JUmjL4WCh4x+
CDVERaLQKnLV+CXLNDx8LLXRltamrVe9qdA2K894QBlq3YDrGYGr21F0Tj34HGt8r7O5kg4IRujC
sYu3dmgOPELMpvLQx6fegzjTex0mY3ebac6ES5QLw3yp2QVr5iNhFB+aGnUI1romvlbTgEmbihvQ
DFrkGKKaC2eAzgAWwFWqq46fICmmm5Q89Wv4EKgJCTyX2REYChtf11z6UWvkxtlEQ8NXbZSWhPAb
dxA0sM/Ww5Y3b3AdMXghZoY4hJt2iklZKG073mv+Ii+cm+G1xUKIeVacZSdGGmwHddt8tsv5WI85
Igv4IyyHUt0S8IMohP7ORxTt9pDk1w62lYcklCx9GRiZzF8b67lQfv2lpvfLaHoFaQizama9J73P
u2u7qoELwdGeEaSCZE9f5aau+ic/sUZyuXRlRLvWK7tHsLRQNEezY7dNs3fTDQGjRxFFnrkf7Dwq
NrXbmDZDhykhMQlCKw008RXZKkYXfsX7dCl8etdS55TwwmBXA0uxt0NoFv6eNFS8MVAuGacEUwbC
hTfFJstYny4G0RJQEjKI+IijxNT4nWDDn0Zk3/xhy2YNPB0SzczwrmoxjXeYn2N9pm1Ko93Qt7LF
/mJn86lEA7wvJ7sGjp8JrS/LrJxn7CPaC3Cjiqw5klwTUBfYdvm1G83+wkuMaTx0mqXEZha1c8kb
e0B42nTqC+FdUbWZmrkxuMnx9FwRrRR867zezM9dXEJ6bmrhNDtXd2a9SxOfLBeK8AHvQh8mFxkz
VRiivWd0G6ujgAV7BR6TF0+IJNXWGdNrd/jG1jBf9U3Xv7XKuY4qYZzJDtNblrDei98g9pjEU2tL
BMEGvoRqcdxaWDcwHLa71IWF4In2NADCOAhcJAn8JPRsrsKju0bixCuRsRmdH+qg5GKGxvsFPFOw
GnzZfbciHxH+EBVHMhrsQ+/N7Yn4gWRT1szvDaMVV7JI22+uYkAw9XXwaPhZ+hyisIa6UJPsV9WB
Rfgb0UUXdpSJr20EUw7dz3iqfCB3RizDHS7E+EWxvH5MnOpu0J6FHD0djR16mQ64bX83+80VBWmx
g6N4EUj5Uto62TJa4YkzKn0kGW9R6vgWKoIQhpXdgI6N23CfWSTCNL156MJQbSaXMAQIJ9MB4V18
RpiSbA3XyDHQGMk2RsB2lXn5NWUQCEWo/jvb9O40zMGDagaxd8N4jULtEgjkuAm89ES8Cd7QsNoh
fXU2uPIPXa4Ove2c7W5MN509fGa9RmcfD2R9oAxABc/xbuOr38pR+5fYGbudQF124Hj43vlluneU
fnmfT4VJcDCV/8msIeQxYt6Ooi+vATjlWzFGJ/6Z4DThVX5DcvgZL6K5LmOGfukUncksOOio2TV+
fkuBTOqEYd4G+Att33DIXGggYrk2r6lIJKd5ImnCak2IQUiEMHHk25a/xNrvYveELESv4zy5qYSi
PGpL7FWgnda1K5K7aJbvaHEn4rgagktE0MGhIFWGrLZmZARs2zsyIXbxUFVQ9DMmGm1PKCJ+LMJz
KsP50opoOFsQLx+kNbhfEqACVz38Kocx+Y0k1A/XsRkggVTZCcPgjSW7EZt18CAcMCJB7+oV3d3a
nNRnFZmXWjPcxizffqmEXRydHAp2nukV0SHOSaJf38SDN7/26UzAM/JyP3qG0iQQoLD50AxMSf6D
mFd9bgu8ZTHr0UuIPNW+gnLNVqG9ZChzFBGZ10Uf3XmGhIlajccgNYlOs/300je/evAvGsEQLzeA
BonuodJEIlT8t05NZDAUsfMr12Vi13jiicoFTVE2cPexuHA/t1p9SgactGPG7oBFxB7Z2IgUy15e
Q0hNO27zqT3Lkr1BhKN3JdFq3LGsLc8sYW6nWd3BUur2+Wy5VwtW9NUZLCokl5Af1pJn7tHuwdXp
hTLlRVUExUUEhW4CXVWgcdgS8KnRFOY459AsHEGX4viIarnFBnYHgGTXtcDP0bzt2K8iN0JY1JOb
FsJtxfOOlOvOsKY9cQAFYs4uPJuyVm/TlEefvaEPH0KpXepGP/s8Fcq6ikgSqLYD4hwgcuRaECER
pQhNBVGoCltlMAromnJe40FGLiqaYm+wCPtKeEf8CV+hszMZq+KVgKRjLAnGARFfEI1wE/hVdWJ0
dypNFlwUSd1tpTt1gnn+YPqGdzDLWj2PgnhYVzMCwLamtkWv2M7m08muU4I1MiM+FaklgQpH4VYh
UV+XcJdIF5ui/MtcmfdTjRCvk7zuBo/hQcDpv0ki90ErEd4BxQ44xciMnC2V4WptwWgtDpkpDT7h
fTxDPI13U57ANimLgSm0azMWmKbWfQ4tN7icOcDP0stpvnBrrmTsx5c5yoYdQ1FYNdTO5lCOqxJD
4VYB+izFhLEJCxAv5ZJcNVmIazbVHPUsGAiAMvDb+Cl+os6OSZoSkjiBJVVXAD8Wq7ww+i9sD9vb
JKzktRt3JO7YbbCy2fZguUrqXTsmZxrOeOOgB30IiC1JVwRXOK9Kjbd+3PpfbIfviuayY+V9NUQV
qkumhKBEOnKahGueSh6eVcN08Dj6prk2F+KI4meGjmAkhFOiho6MqsvXhfLAJcow34kFgVR7boqe
MmwfiiS7GAoh1xiNirUWKe6UnmpgnoP0TnducXJzd4MfxyOXiLHFCiq+ey1l7x5yE5TW5ABoy42g
OEdR/NTWY/u96SgfrLQzt9EMO4dTjhArqDNQo+LmMo/dt87lrETLfFQtKbim3M9VggWTpnBV9drf
Bv5cnWKntE5Zwe3avKNa4EjlI8ME2Uar4R3kEmGvh+oyIoEdb+wfvBfjB/1lRKvs3sU/uDBIaaOF
EuNyOmBxegfImLrBY7VqMH7AlonfQTMtmijAAMMPBg2EL8rn7fCOp/GGqapf8f93PXlUP/g14zvM
Br28i4LZlAwQeZn/oN4kLWD/6U0MIvRv7KZ+bFkeEtRlkVwKzmfmn/IuB/OdnmO+o3QAU1CLsnhc
GDv+D+JOSOAc/B1s/AuNZ6xUA5vHzxCtUiChGI3zXYXSRI57wOyiD/a9S1iYs6o7OfXzzqrZkmQn
6GeNJHsln7HJVRh+ke8bu4j8K+8ysQD47kqRlS9hU6GqQHq7Y13alRDNMcYT3io2NTSIdYPYE/Ow
BotovfHSxTWVJfpe10kfr0pfiq0dGwgQbTyPow/cz/HL72XVA2bO+E4bVZOFVG1h7yGqdMtr3Rmn
pDaNbUIu2tomyWbbz4nN8gb0c80ZgCzYlM+jJ/S2RgBI+ZFZK9Opu4OWZP2uEtGLft1hy6MbMz/n
TpOfeBT1jv0cGBGZG5cDGwNM51mCOtJkwh663qotTZN4Twd2p9+6Zz3bcXvABszzNBGBQvCVST/W
3sZdI/k4zVg9eXNSzuug1aEENme7JGnV9E6jMJJrv5jSZ+hcCahvl8h3WyGq0zXb+Ro6XFxs8CRz
v4YNZucNrgBCSJgkMZGYyAXJNwRoALFk4EgtIfzKOkIVjfaY0EMokZOST1EsggSMdBqdwLJRSbeQ
RBBbEo2mhuzRLPEQxJEeL+pmcOFPT1djY6dH9lTf6tyFxmA1a0eTqZEv4WmZt43GqT7Kohm2XpBE
62Au51u2VsEBu214XQS6fTTY1hs6o9ZgG3uFPADyM+Xqd2HgV1o1mBqgmPfiwjCMuziWcm8IHwsc
xxAZ0LBDvNzYaUKktSAKOIuybO/3lLarUmdqsyD60SwCJrgzHXy6i2idpJhmuq/l6H4xjLAGIZwh
He9hkdhDKPaINroTGvinSvrVEUZXumIMiy5wvpycxp1XQDj03kzqWzk0vOa7WV6Yc/+9LWCbEaNX
Hltl11sIJ83RtqdDUojxthxC6Dk86iBoavcYp761r9xqavHvle54QNUKwKEBALMZGGTcBAPxuSQy
N/KJEU2wRc5CcFteYJWzTQUuBt6etFXwQK2YHF035qa3jPKm7q071zb7bSbS/JY0C0XBE4wnIl9Z
gWE0cDaOm4NRxLS5I1cgXCsDaCu+hJb72egJUo+MSF26UcUqEr5YcLIq29sT6TZMW4LrFYuiLr4I
IYtu8xDpZGVlLH3NJuHz9Us8HpzYFltI/4yetoJGw7/iJD4RsUi2nWbrDOklbhXnJu+oh7Xf1/e2
YII3TIa/9uMohVglBGJ9JnKb3KySPStTuhHE4Lvcqrcs9nYace1rZ9rwqxnWHvBJ0xwYOYzIEfqm
oEX8mtBinJMuLDad6UT71qQFgWCB2xOWw87w0ZOt0ql7omNHxIJJMXTcZD0x1o02osAgd0hT4erP
YJQlT0xQbQNVNVeY9PQF61v1wGwDoyId/kvLyp6k53D85JAQvyhyW3okQl924TjyLoyiemu00XgQ
TKL7QehT4KALXvtuaHxaXIV8u0jGm8yo13Ay7T1b6PoE971ct7bdPbawz08kR4qvxDR8DxuKZKbF
hUPkVN7fk7t0N5khvNM5nYhCUB1xjrM8Dq3B0e9SShRDwFhvCnexLUkcSuzPLBwwTc64OvREkS8Y
C1DH8Qb2cKDu67IHDde08yEYcdfDC7U2WBvLo85MND/K6a7HEMCDhBy7Z1Dnf5rCOL5SmqzkMQDf
C2Ztr1xBGUKt/Vb1uKNIw9Rg1wGLJ2ZDMGVRAdNtzfBgsYC6HYL2M5OoPbDyTedT1TleeCLnAO17
1xPxVWhGD7q4QxtcHLFWGQKaNQXMSpPjvqPtIcXKqXi8C6+tASPgcdIsQrdjXEeHBs4CH7Z9zi09
Hv3ciy6YkXqbrIrkcXLS6sbsggWR7kNKjmqV7gxAtzAuWIE6EVXgkCo4HJg35KsLEHkPqZTcxRIT
GaBHv2y+Moqa39LUcU+ez1AFKZSm7oGIDJSp2xKzalzjIAO3kBnpFVJgArW8oY0eGAMUO4LErPUc
VQ5M/u4C23x+Zs4IuCS3SXUovKs4Gi61i4/eG6KDiozp2KKAuUmCeBF2BuGTR71BWknpZYglZoEp
ZnRddTsFJE8i8+c4Lac+3o/Q2XPO0XoEcYBffY2X97ELa6Ka0UQ/D9Z4NXVmh2i63uuiYAdhO7ej
OXBHw8Ct5ZoRFOZ+EVSvhGxEGHRdEZHtVVhNunOVn+z4180XJghN/zJh8cn2FCHVgRm/OtYkHQCA
9kn8mKjWxdlkInxyS2QwR0eFwvqc+gNycOiYRl2FXykspi/ETfPOMpctk+9Y+TZo3S0G1SfcBXTi
4wVDkGbN2tElbTCpLsqFNAmOC7VH41AIo0phJDlmmXkdlZTBO+VHyCAEpoTUquFOGxiNZst8tbAb
7gK/Vd8mmTe8i8txw1CzuKrN0HogZsc+IVGne0pkTHhTbTi3QePN6xTawqpm0oZRr0eUAV9/AQ73
+gjG575yqiiCC5hM90VlVdw2s7gtnbHdNsrgBQzSTO7zXmb8Jdn239nG6GWbEJHQZUcU0CHtUXeA
3melNQqmpJlplzcjfqcnwftthakP109ea4r0Du593vS42QSZD4yYowfmLx2wMAiSg4E1OJ5owZo8
Kp8C4kguWSj5ECst624iHOZumRjdMt9xTlbS1KfJIUxklRUu/NlY+vvM8+3bnrfaA5xMwBK5TtID
5Wq18SvWH9mQjHeWb700bpE+43GsCJpsIDWthLd8LbmexAu6JptZcVzwWuFvRLOCPeGlhTH6JFIP
S3pfiYaiUedvkxuze+s9j/uD9tSbO9Y2SSMP9NgeE+oytk/YPo0LAW3jlAi7v0gTGTwFI4Ik+iZz
Y8LTp3FKUlx5nSr3ftIka6AWPD+MZNYhvAqOaQOsAtaSeZqabe4C5/hCuM0l7OY1XBRNCFZcQ4Qn
eYwZ0yri9cRHL5HotMw7y27eEy2bDk8m5quEZQ3YOwQbefS9G1uamzXVNLM3+HvtGWyBDeJHQvJe
1TNZc+c8MKBdd7V5nnzts3xgn+YWZ25EIAad0NX9hEdoAduDjYgcsjo1OC4w+Cq7moa6eJEV4DaM
KQ4n0yhri5gi85XVm+o3rlfKnU+kwZWyOsp/6DGM2FWqAaLXWfRpMGBV2exerFVjJEJvMlP1GE71
nvgYw9y21dh+8wrMrXcpE8cN88v5QadLSn2yzNZRgW8G29z7ZX3fwwlcZQQyNhitkn7pp/y7ihxK
P0j8TTQXD7FWL77+MvuyugS3dvAiJLfIqYmFakf7zNm4ZrKdntoIWPUIMKiYmQCz5917zEOZ7CWn
QQUu0KjgYkrYPhMORs/bnfnAK/y1Doqb6FZbNVFB5oSVcB7adVc2a89dtjklYdJJceMYBTsM5FxT
G12FVbnrxpljshvloe+su3Fk/1Vrl/zFDvJqo92V2yTPue8XIKB5VcQLFw1NmGBWcUDgA/0jOht9
1e0GP+PP+T+/YszNKvloaSxuhtjHkU/vYaAnAqw8EGQQqXtFF7hNovHaRFQWeH4BzgndVJ/2G3uo
rmKzu+oDzJE8kN/9oriZ6STWFtX8rcGmGAsVEO/kEna5t5nimsl5tK6rMT3oyVQ34eCdRdb1m8Cq
noWZvUrPu3YmiwmlexVkeb3xQvVdJggXOnzhdylW49t8QjeWj29ZSGpFxUnKkASMkFT7vOrmbY2R
YuPFRXQiuCnfzkzJCNBJoGoLNz7Hji3WdO5wiSDabFgJo3jzoxrvo2SFUQzVRpJ+R1gO0BhUw0yr
YwQToXybiQHBUHyZFsltTrbhSmsq2IB99CqmoF+HoZmvrRL5G2THJ76fw9RHZ6HlkyQMKYJGVqsz
1uNpT8UX8E5h+5SMY3zpDXp44kHwV74o4Mw0cAtWsz2y32hdLGN+TfrWiLWMRzHzQh7lSV7TvxIx
k8D5TThre3yp4CxJLVdEzVzZFDbMfIUPXKlMUFMsgAvRBV+MCqrYMp9YseJ+6exOfl/Or3Vn5ulb
wAZGn9LK8OmnZuowDHx4pS8DFmMjg8UB3Ji20YnyPrFc+1plU0n5RpjJPXm9/kRx10HkZuHA4XVq
EN2RGq1dKGCh05vfO87T1X+1OYRB6HHxIaoopJ4tC+924GDA/vx7Jcq7J+UX6Y/nO8wUHSaf7N7w
zfyqzk/S2telGYUHiUztNrOz9m5YshJpkV3GJCMyWQWxoucbj7uOGXSNAgD5dusHz0UH8B2tgm0A
58oytR9txxnuCjbjgG8G5hhQsGOcc1r2YwKTd1CCfr6IO5QIY30h3YL/yGQzV+pkjzokDLTYVvz6
1g9rwP8L0/6FNOynX/wvwrTLcv6Sv8Ykpv9ClFj+pf9gbE08VYroH17fUoFR5Ab4IUyTJpI1C+mS
ayv+B8vR/wrTDFi19qJcIhBtsXaAT/pfZZphuf/2XEgSpvCljbLL/kdIiV/dI/xnJGWk43jSxZ8l
udav96eJNcCgkWMYZApjFWLlv8g7L7llqYlK86ev5m9kWYsF6P+ehR/XQkYAXoNYKWRZH56FtFd+
32RoMD2/h6EcaK8XEN9l9NaUQc/MlyjCP1zyV/PT+yWRdghBqCpzRWv5Hn+26NCh5kmyEMsM8hM3
vZyMLXm28R/8Kn/zwTycVRY2JI43S3xwq2RK2nWwQKOi0C+io3KEu3bRtXe7yCoY9A0O0PU/+K3+
5ofDbWf6SGhtVH7Wh2syrqmU06qBkmBiymRPbKcyhA79ihiJcP+Pfzkuhr2IdokvcbmJf/4akwB1
r5UiPuubomL16TtfifYkF4pXOdEr2vf/8Lstv8vPt4p0lE+vZSFtEYrnZxE3/sQ54YY0+xI826of
AFU20+sYBaDRO+dTkzjkIRV4b+tm+/tP+fFmWS6KEJQr2lwTteivF41IvWCklNCVJHinzZz9VZOV
2R9ulr9exYMxgyqTTSMPvvfho/V1RWatCY21puO8ilUVX9aNev39R/l4d+D3c9UiXrXwbKLO/3Df
j1PhzRX5fqvKEfrRH1LkG8wujo3o8sM/vpQiEQEXnKUA43z8PAyckwjd1oRTHJ8zbVzJPCGW0/BZ
DhGV0O+vttxpv94YHjMaxzMtR4GA+AjAGUCw50T6sM5JICol/hQ8RVXfPTHgDmHnTRFYt+SPptCP
Dzhfp+ei6AQdzpdqf2R9o/uo68qjdc/EMnMO5vGcUIReSDxH62lpBf9w///NTUKBaDn8fAIUhLP8
+U/3/5h4NSHvjNhjcpS3PtTsA0yA8Q+P9d9fZbHTcj6yJ/3wWFOFGmOcg12WVoWOPiEwcvQBdP/+
J/ubL2+xBQveYpDcuRt//SyAQFU0M7xawc2p92XqGFdBTe6zBQbve9QV9R+Ez389Ozxw8VRbvFol
bcCH7w7ktJuXVb24meYD3zKpErNfr8q2+1zl4jrxNHmKWpx+/yn/5onzLVtiB2UYyovgwxPH7Jgd
UMFuyGsntdWdUxIW5/qHwJi7x99f6i8/23JGIT5zHWBUlqmWv8pPN0ftVgYSVtKEsVA2bE/CZF8Q
3vJPb0ESD02GjZ5CguPhrP31KrOBv8QWrMTTKZ4AFWJH2VQ47e7/4YdZTimTMby9vKF9/8OHSWqW
JAgiGbi5FU3q4ONR1lbzTz+MT+GhfAouXtCIwpd79KevzGebplKbm9wHOwqGIIjWkAzU5vef5S/3
AE+sSZXvLCfh4jX49SqTIyymLzk/jO0ZJ02m1A3WgHGd0BTvfn+pv9wD75da3PAUVOjTPri6cajH
qBfQR2gnksB/cqb6x6mKlbX9/YWW19EvBy79CwULLmeaF0kp+utn0r3Xla01q1UHeUpwpk+tOsRI
eYy1hXRwXrcot6e1WyMfx/k6pkTRD7h1/vHnxTHEk4WKxeQnVB++Wp5XmYSxAlxOqh6hMUHlm3sL
sW35h8/7198QKZ5YTg8KVa7z4TlmRZiH2vHVKhvLYhch1lrN3dwdEBdaD7//av/6G7pcwHagymE+
kdaH4xf9ulNrRnP02nN1rQy7OJQpk4l/fBXbt2kyFrQBZ/3ygX+69acidAeZTR4ppAXK4VSCGung
zv7+KgRWf7hRPHoYkx5CUdlS2XzEGThxksy9GoC+4Yodtxnvr2ZrDlH9VXltoJ+NJl4sC6qmPt20
cRUAT6oRoYT7sIFhf+/qRuU7ixUOxyc7S8DyFvytjRXkqXkRA3n6ChNfVgQTTqn+FgRZCd06sJt8
NcWNqe+BWffEh/M2BmeU1CMZgAJ9uT6ZYwCDc9VEwJjjU+OjdyGHTRCxha+5jIA9Yhfuwsk7kkPt
x7fMmRg7DsTZuHLD+6zub9mPTQwe+WN7OxdkaN8qFbMgJdOqA5ldpb6/rondVvtJJjo6d0lTfSLr
yNzLsk+B/fPpqusAHZp6jli+ZJdmkzOvwjekUKb3boAqZEJuf0hj5i83M9SX6Tg2MPhujcCO651o
jHG8oN6eWNoD3oNcDNKa/MMegfZYrGwAQbxTUwdFT4uq37krmzGIdlEDX20tsUPbtynq5xgIcFDf
JgLDLVx8yAFsgBq8v2lDcbXqUq8CguqQdveZ4PsQ7UrrpPLRck0y49f4f+PsSxbZbrStPLCkzO4l
03ph4oXdsHWp24O2e9g2tSiJGdDuEL6Q8kX8WKxHK93ko4gfTcRX89HzKwOQHg6BaK0tsqxu1BS5
j9iHs+kAnDUbYMgr+X1u+hE5vqyAH64yZMr8av2k9YZgRchuI5aGW+hJinwwYncFIphFIpPl/Ndv
I6PHLGjk7oCrkJRNhpSZi/TB7fKsvQIa5/onlgw4PBBjuA+T7TXIvxq7cAIOs3zw8y0WaJIQNpOZ
he0SAIqa7dVLsEGTXCqhG17pxM41kbugO7eVgav4a5xP81HLySPrpMqabFXAQgOJxlldsjiJAebs
8H22+r5q0ey+TrjtpVyzO/JQ1TiyamVzSKHBw5NrgtK0WA7ndaj6bQibGoWwVYdm/9WX+H8ubK/O
mm9dneiKqWja+nO4+x/2zmQ5biTtsq/SVusfZXDHvOhNBGLgKFIkRUobmChKmAF3OOan7wNlWVuK
WZay3P+bWlRVZjAQANz9fveeCypa3Np1iPxoNgrfAQVM6DN/hPlWYiP2KE6jyiGsbf3DMj7F4VGb
99ZVOmHxZOxlmpqRuLBEj5HI4CL6thZJwa86dFZkXdD77o+v9kSJMnbqqOpjGW3eMavEesgcu+gn
ehK6gkCkvTK/77AGzBcdIlfAxI6R+/1cOVDRBH0j0Q32HGVOdJ20byEP1XjKwKDY32rjZO4+BBFw
RTeGvVxXMyrYcQoJuF44VNHYB6BN3hRX+Itue7p006t5CPvqY1i1vnvsiBBAG7a0lgfhZOC3gUbB
5gJ0zHxUJOWoDvRyAOzVEMbCU1YkDNl4k7KCzYPiMlhLRM+03yY+daGT+LTAnoNpy7/SPbgA58FL
BFlWHqBAjO25B/mc7nsHU87eNfh/92FBK8ouMUH5fe2DnA1whklpU0NdcfaGqZk+e6XLdDHjxBOd
qSapMQ4bqkLvBjzT/nPbIlF+BNbQqAs/rML1JFvqSriF0so7Rk0fPWuvz29sFVnpgZa29rsN2iC9
yZReeDR7l2R8magWt2HqhtWD7kKcLZbdUkYUFcP01SWivpmO2+yxnYoq2jcdkwMS1rK5LecGS+sg
wnw5B9RHgOozrqTsz+fAf56oYgOjbzJQFxFP40sbWJSAWUtV3xsadKAUzJV1Wy5bcIYcIggxOlHT
kyNH3hoYBTDXZLUqH+k8UWIv05BCxXRO8I2vYVgo8OOSIHZm9T6G3rzz6n1Oz014UF5BwyUpD3xP
rlCakmFG4MlLyq6Go3urM3FNES5jczFR3tnyvgC7JmDdw/KXefOZ2ibGvs2wRp99Qj4QRMJw8n/g
y8/IkwtBzWcATGHEkZ9NMtaUBljXPrbFLg6bqvIvGS8ab5dO9hBtIbTF3oEzBTbjSsB0R8iUYo2z
pA8YyhjHIiwQESzc4TTr18uMp0UcO4tpPmVBzdxfElEidj37yqsPQBCdgpmvDfM0rapCPvWEsiGB
Bm4aXdos5ctu3tIluxlRiD0KvXP66DQIN1QbquCV15q2bxh3pcchJeq452FR9hFANg0PGVOd4MsI
ByTaz1Ztl5cL9nDCjplo0TuyAVFCLSvfhLpvCgwUgbNi741wJA9R56bQBAVS2kKRp42Rkg7D3arI
tuwtStapJ5nJfO+Zo7MpVJHffW+tLiFSlC/VxLS58dnjR850Bvnf4exfMqkZmpReeoS07H7Jl256
KETuon5bWG32RGOsD8pKELWlKkaCVgD6VAwBj9lWVUoL631k5YwmNlc8vSajlgzdZqyRSI3FD4lv
gepYggfB3gz18hoqLPFMK5wpPBBnG3i3++QMd5MtYNTi7MN0IIFsV7Bg1cbrkOQCKXg2lF5J/IX4
n8aIJhL8189h35AOYOpoDQeAe9TSYWZNaKRu8+Ue1W9p9r5RoDg7aWE7bP2iuuor4Hi0VBiXyviR
5HptBAdTk5KPjZ1xgKBAUfG00nbe9vfZupYBf0/mIeqXoBqYRfp0TWA/jSDfkRHBcD2VnDgZJbQv
oDgFjzwVH8QmdUeIaPK085YF+A9xqTvIWmZsDH4MVgI8npj9LeqLWQziLiQgts/XsvnKgBPDkXJa
8QgJLmUpqKS+7OwODxo+OsJ5Gw73EKSjCW4dqpvCI9rCHLJBqiB/4kBIot3gSRt+L6PT4igXlei7
NLF1+mHJKkUCMg3rnjBNMY7TFSCQ1TlYvN8pZbCbNrspy2qWMFKYjT/ItQZJ14auV9y6hbuOp5KB
/3xebZd7p84WX1wlfRmVVxifrc0kGwHXBKvnJvmlDwleBTSBGTcIscLjU1yPtZWH7kWr17ZPr6UD
MeJbB5FRsb5KHcCk6FhISUIDJaLhV1lMrb+wbZFgKFdjyG5jskwIsdFFk7MgGqycqe+dNxIiFVsV
5c/7lMMhg0IsaIQNqKOiAoCT4Avx0nS4hLkLPYgWQ4Eq3AbLfTgwLMdtRwqHqu0sx8WV+MMSr8R+
WnoyHUrZ2HQ5UJMxTHD5NZfgwC/jXfbGMQaycV/d2xawRizd3vrcYvoiCZLqQccpAb2PHQiPS4/I
cQ4JXQ7XNAi7xT5dOkrCGSBarFB4CrvDhK12fBlS6bwsnG253WQ0iCPNQg3FLozm+uMI8R6vBLZf
OoBdQKN0ybyh9fv+rp0ZvO8XjO93m9GOmTR/ueIFyNLIcLixbu3ODkgHUMfNn9cuSOQjmkJ6MCIv
XjBX8AaxLGzou8Fhk7iDnwDNB6bg8LVjUZ/2g7bAUZII3tKTVTI96yKEBwP3fmJ8LpT/aIq1qg6N
EGRNZFVSC1a1db6Vx6bdeFhk2DENrUVV7CooJI+eJaGLLCMJ8SPbvuDOt1OfaF1VzeneoffkRVIp
XexD7Mv0E2wxF78BUsmnM5zBvTuHH8VUWHXs1gWNYMAjQJ9hWhu/A0FmIpzi2JHcMoUhx00TC/+N
E/SfDAHzb23ZIZmuIaVEMWe26QfgRPXsg/c5u0nCXoqWWU5LnAUYyadWSX6dFGsTewT6tvWmh59b
F4igGL0DBSGb49DXyeoDuEzuXB9kWlQ+cQovu6P4slZPUd5pRvlZYLiV6NcJYg3KDRJVYGMDzYDW
HME61c0enPI00ArSkOseJVjGuFyK9X5oCtBWEYvpdbDZHS+zorGetJ8G9pMKZTIxiS7HD6sGazub
wXb2YeZiPC2Avx18e/SPEc0P19oe3WHH/FmHvNVU++o2aXs3DhwZ2WKXFYdhSWB87w5ZsvDzN/Bz
WA6S5CTBuM4Xhc9B4x7NY/qe6qb5UakRdn5tGVZPWoxkF0dibr7OLvlally3m82+ScZFJPsy9QiQ
7yhBW/FFkkDlNc3t0xZb3WIxR58tnMXdfYnFAHZKn5UDxuI8tMsn4uJND/ZELqlkj+10sv+QNaTY
wSgr28A8ZgPE/xLYSfCp7ub1aQp4vA5VRcDsOJCVNPHUe95Laorx0eUouFHAg57ePOyBkIEogOv3
YKjCkKI0MV7NOKLmzdPIMYSnNeemswc/g8Al3T77jnHZEN6g3Psr5rThrdB9Ri8yJueG+9SiYIJ4
L4grp8ZuCqC9bK48QErZsY7CsN8nTe0nh6rDZHag4Mv51OaO/WkseHvzsq3s+hQF1YD/tqFuQ5OX
u20wQNb8DgqnR8BO/S0dkjY6BWFWvtBA6WQxoNfqWNIa7Ox9uUYv3jxY6k6WPpylnQMYQ70OOQe5
x6pmSPaFa7tQTGxNesHqzNZ7hwfCf8pUF5VxOzIE3ZFI7fM4cepxPKZgrt2rOhi8R9fHnHPCGs9e
jPe07qN7CzmjuGoCKwywn8HVOcjRwBWTtf4mFs/l3ebDOd0FAB9wJIhyHg+ITWzI296Fb9VpxUlh
NLN39iaaOXaa/SYdkjj9H9fVGijPiQxNhaUtXsLF82+YqQtyGXnPUpFP/viJKLJNfVJna+/AHcfe
AfkUsFMIjandwe3DqI88rHqyx0VanbSBZLPzq7H5VkfjypuPKS3GK6prif70gbl0mhay7ZJFsIfY
gALzm4Z2+GpNWZdfT14rsG0sYdCdGH8myY6txvCxMzXcQ2GF820jTB0dZKvxBtNGPX9ce/Bkp7Uh
Zcbp2bJyAncopdx6YQDGYp38cxBM3ogWgfC884BRafJ7OUWFeVj5wfVYi/Sl6UJa4nN/c40EXi0f
rdavG96hbHbx3Pvb3o24wVWOcYUMyGoVn9jyQQtQGWvovks8Hn49BYDSOrepAZX3oraBf0dDsB9J
BXwjNT+ZHYhOPFFFAPLoNLNWq5j7ktdhO0epOFhpHaVxlRb0CJVDXn3RE68ZuH8u2+zVXqsnS4fr
h6RI5+9dDYqDrWnekQVV4/jGfZmS64IIk/9Yl7LRJ5u9sXWZiLwXmJzXjPn02InqHHYgBE4hwfZ8
r0U4UJJMfs3+UtcuON+GjDQRArtfX2ed894Z6kzcVcnGeqJIpvsMQLFj0zTmXUjLMR5ji6TgEtKL
/ZAtmF7OhR6W4jQptiTDra3ChTAvLje4RCsn1W8IB0X9xS58KiXTjn75k0kVMhXGSc7qj5hItWbh
m6RvvVQgebMHhoqBW+wShXec0CIt5uZj5VRetPf8mYGLLicam8LEn35Mc2nRbdbMBPx4eXNaDkrO
K3ng59flGibfPWihP9jcDp9xpmXyeaTju/pRzOy+8ayyhd4Jv93KT4wq2gdwZUrjQg4x5/o9w2pU
AF0892lPa/ISdhwiiDwSIyfZ1RCjdQqLnpbIy+JEkdnkOn8xNQ7bpvvQtC4OLlXGmQremkrOn4so
xGcYptHJD6ZLs205LSVOYY1PphSTdL+loUv6838Uj1JSNlt1TmeJJh4ht95Z9HNjnpfFwCKpXDTD
wjL9Z2QJsHNLgAR7kmbyPvxP2M5J13H844BO+BC7ZGGPDIqK4UM0OOKBk5nIeaIztqfLFJo7FbUb
IIHamKe/11L/oqRigWcigq+T6ibHs9/pwk00etyZeCdzrjZ1Ey2FchRtx8YGJvb3H/VeguZgyNyF
GRLjfWA97+Gw3uzM/Ua72gmC/zcpyyAclWX+hyNvPoWRiM3Im7EIjpp34r0h/NS3WWFhnwu6Sw5B
zTXGFuc3n/LTZvHnUQUfA+oJKZ3JmONK8W6ybtK+c2UP6SuarCqhTY9Vh7Cs2+hDYMrlNu/d8HYK
bM4UVNFZTyEL3g/bd9j6/P1V/W8/oAAs5Yht4OkG7/4QyixdYW3mVzbKw37qsc5aNpGXRlv/GVf8
r/PqX0xE/nTV/+K8us3T790vpqvt//+H6UpszC+f+W8A4CMMxOYS+MN0Zf+b2w/mMvscKO1U9dgM
zv6DA5POv/Gwi4Ch2obIDFwG1f/BgQnxb8b/2PewSzHlAPj7j3Bg3q83CPcFYDEbHwPgGshc3l/p
VHrJU90ekrSS41VdrC0FfGCWqv0EefUNCw5qFaEmOzhbCr4AVb+6t+lsaRPr5DBrR8cuxwUWqhWN
1I6xv3LfiH3k+m4KHc5alD6Xp6TAFIw/VifPlLfg3qGPofnmobe+GhwGN1HfiJDTOoEOxArtXA52
16avkxQqvbakWC9DCTmCt3lyrNhEB1eEbuzqmLBmzwiIdResgLBsCA8UPbuqu4H+MpozVWj9E3QJ
imzoAUXrkUWj18NqMiYhXkoE4sdCV29wTW8u2g51WOocFn5QMFKIgvQw+4WFCkLpCG7pBZsLVSHA
WuzvDeq3bo4ozqMLDXNoaZ0DENhE7hkoa+8celoXEvCPcml3lbc4zq3f8u7eJ3Qo+HBQfUzpu3Xs
UCCJbyVvA3sqGg4XWuj0kjRE2vBjUgE30iw4+eH4ETIMaRZbL0wAbLaZd+VgPNBebG6v25Z+lniW
Wnc7NeToAjRa0M3McVrEXaHkR4Wv/QgYyIUyZieIlgsJcGE50Imwt972ixXaewe+6Ld2dEsMvnOT
PURGOdSSlZG9GSbGuEb9+ILVV5GgwNeex6LN62Rnq667SLSl6z2ZOE4L2WL7LKptArQFnJuK88hx
ROwWcLemqTd7KBYfjMymA7Sv+ZQDaeHcJ0nfKld9cyXFkruOnZTY0fL+srBenynyxshdz8H6aa1q
7w1WaSTIZREMhRpho8Y7biqGvSgA8YT0SDzUzjDauO1IhyZnUJxcK04AfRljnEjbRxgUUGk9RvVs
qnU3l9d1SsT2unH7EKLL4NHhm9A/4RvnK9PtrakRG6RZb8lXl8ux63uOKF3u88NacqXij+eibI+2
cdvHdfGKK1dTRgqI7Xps55s16n8MLQPDSLH/JtZT7bIqv0jHiiI7i+hTl3tDbOuoP8zhcE3rAvGn
rGpeCw9IcocmQvOHHQ/KZvA0B+G3qVM6dmYc/dgIALSxVwb2w4ak8+ZTKhWKdlaNZ/adKKCZ9amv
7E8lJfYnEuXI2hO0r2pR1cnWw/WsolhM6D093/m8VIptSPApsZ1D28DnCQOSKtKLcF+ALrFsYhXl
ar/RL/OyLv6r9qurvPUP6+wz7Znc8PtauW8W4j62qDsOsvKhQW/Zu2Rrd3m7+TsTckCcc2JnQeBf
iqyKqyl4Q3jjhIiwuwNbmgIrt+PSYy8XDoKzPAGNLLEMCju0nLWf8teR35uWSvZidXodGVB26Izy
uWnT575NL6Mo/YLD/GHahnoTW/PI65NYu3UYj9Zwq6hG/6yy+p6arAu8is65EEW3Jyp9uQYVpGFl
fUgzfF1J9bx1CkM0AqSHRrIJyHbyVIra/2iUeiK09tmq+w9QrhlW9Fc2p6qz1w43MyGxJ97qGnW9
b3/Qo2rR/dcS8sw9XhZzMC+cA/yPxcQZvyJ9RHfxjIs+RdiuyAAg7rjygPAItCNvPAOPiWi88keS
xTM9KJ2q8mNIOnDXyEGdiX9+cXKCu4XnvzEVLG803r7bJuru0oYEnhiRmETiR9emG7kigawohzHh
rd343V4NHoc28VxN9rFoHXsXZW5530f9GdMq8lrrXRg7OhRz8jnz3dcm0tVeUSwJm2x+7mc6v+uZ
mnAaDb2D75jsBjDtXpc9xSk+yMV0REFjKhkPnWbbpQyjjty5gajQXaWMui+HAPUPIq6Ckz9ehaV5
CAb2tVbBK0TlWTwE6zew+x9rdsmXPqXOpymYXqoqrR+61qE2dZp1PNloX3kv5Vkk/VmKcb4Nu8qJ
AWKjsth2nDv6msjKoUebPZjSKj7nk3NinvBKLY37OE7uh6o2Mf4sjm9M+w+FFoDLsjyMs54cnDd1
T2Ye3mq/RR3OrxqF1qqXgWZd57MJkdR52Vi3M76rHbccmSBL3ZM8mdk/z0+kjOaj7YpLGwTWVjeq
J0KWQyKZZjGtIGW7y3iiGCzDiXDdUzmI9uwDkenbEXAMIKvWi+Jqsbg7tYVSNb61dn25pPrWEfrC
rLZ1MTbuPe+3+jZY+c59CCC5yJEwPE+9ccZ6Akv2Q5rl0nezw8KmM57b9hoxNTp1lD8c18a6h1BM
0DfqeNZn66LW7qUaTf+ajRO9OFD+cFWmAGQ8LA+MQZA09be2Xe5Az7Xwa/pvQeoucUhM7MrtcgsL
jiYJaeSxtNOPK9HQODB+XI/RmwWRsYdbRxmdd+lPwc0qwgIFIkzCujmztJe5BtJZ8brD1tjrH+S0
ysee0CbAAgBNkISK0eYXiKAuE4xei2rXoiG232Yx9xwks8Ax+yjrV/HJzeg6gvvco1ZkGIhVfjQt
7AmAaMjpxKR7UsHNYRU/PYhp4EDUjFY6nVnHJuadwWM4lOV03dcwMGVEw61HSG/wcv9e0uTN6Mu2
WHHaH1IMQVtfaF4Zcj0MFQhzJlSIbWKfZ5xqYgoMXcPOiaOevMrFlK5fXFv3c3BIMO2F4jTbZVTJ
k9NQSl2cEqeVc3MyyKwWk2nTnJl/jfKJH0+24+2SWvaljThzR0p/vjcmt1+1zXMUK9YKiYYy0oL4
0AVe2XrnwIL6TBxnq9AGYJ96zyXENR/xvZw5FDcu99B9JXkOofBYzmT3UAfblGkDK6+HeLoWdUHy
3HZVSjX3QtggDtv2yRb1VFkfcrvLjbgYwtL+PDfVNBIiL3r6eln4PElCFfTKQOxnvi7wYdR7BwZt
5n4kkoCSk3s1bVAlaf7ipCpmcQQvEWBOoKnWMttjr6yGmMbgbgECbg8aY56oPBJRzEwC7PsYSxoi
XgmHdXEgP4fnhg5aYIuGNi3eC+XKQnObcbA2dyaxYQMST4/C+6UmcL13jK5Pc49Uvaexy+SfG9F9
6VkI8ieRmjZ4mAWEjotQugjFucuNemALdddZQ8F6smJ46Y6QEJh3G8uh8htKPLO+CZRmtg3KyDs1
48mM0Fh5FWDfQJXovGT4Pk72kt9NZTj3L30LyvyCdNGcxBlyGaDJmYsOmg7It9VWaIAU0bv+cTTW
VHxYw81Ldci7LgyOPXg0kKK4CU8w/4hVF8FYzM/MkszHpPbSAKCEDxjDB98ld/kYaYg/44wJJK+W
fDo14I4U/OqiR/CrLP+cRJUOThm1TDaPtyti7AV1fbAovqS+TkRobWMSlXsYM1Sc86TXdayciEYO
Ag4ySs1OM1jXjCFQCLPlA63jdNAnDG+qC1p8pfspmxBBcQ519Mwo0PnRYQ4ysLdTPtJkljoQvaeW
MJJe1r7f03HVvYjQ2Xro4MfQRVld1r00GISW/tTR1vcsE0d9ht3BBIsFq+qi/DAbT56mskiaXWKl
hvlVPcRONgNFKYwHGqe3rucoaC98mKbX5ThMZ4Jm04UFfeRjW/G2o5KesKMxU9xzuS/9dQ2u1zmU
54CBxqUd8triW1qHKGNwi9SeEzBNTHmG+MA6tqYlwCdST0FSmaOT++2jqchEGlqwIZYq9wYbVfWV
+oHhsqDC61MxB/a1NaTdj2Yh6rkL2ON/rxLb/9EpikF2WOzx/AwM13eSp/x29qviIGq8ECovQSuX
OHeOog0H9j1EcKmGLI747OzXxcsra1fzGgHQxkit1v1tlGTdtq68KmI+OzNUyd4C24Pdxi9fObNi
rOqgcGjq08/z3OKBMayVF10OQ8DLllciOiTgyno5ex0AuT1WKmonBgJgecqL0UphVyGI2cdFjyGD
6+aFZafau8usXlwAfMCuoOfXKsk+KZsIWlj1V9Fg+thhDL3rS8XxJIAOdowG3je7ZnTG58gkXdwt
eRBnHKH2IYTb86z77ybU6dHgarqfJn1XN2N9nebc9uvkUMsaspaXKzXMog5KDmR1BG9o0u7TnA9P
yeRmF4XtWoew9o8unNEYYKp/SJUtLsHxkCcAb/mN8DcH2aBub+oGVqwYRBGTacbKgia6kxOg3skd
1TPfhC0qSLfx1Nbjwkmy8C+CRKy3U23UxZB0AV98nPGfLEya8qAv/xB9/leJ+RdW5r9TYh6/Nuv7
VrGf/8j/T8ARYEDkoDUoClACUf/+EGNk9G9Hhh5iiBQCtSZCcPmPFmPZ/0YiIRxHAi4MAjz1W67k
P2qMhRwDBkO6EeEnyfAIs/0/aVV+Z1zd9MLNFR6hE2Fg9d4lqcaciHZvMRUe0qSgzyep7XOum/l3
IapfRZ9NlySmRad0hBLKSHcrV/vFiBv5i64T+GJ5oeCrFs5Ej++6ts8y8Kf4T7/A3R+i5/9phvoO
tmFv/u+/3uu622cRm/IDXMz0tb0nzjMHJWWOo2tnzxz0BiJ98ZoM1fXff8qm2/5ZcN0+JbBJqeCz
cyDf8fv9+Rtlxolq9jt8owWvpWd0A/9D5tmHMgTMsQuNXf/me/3lGmLhjzb1jJvFFTinf/3Ekh6S
UHdk90FdYqSocrpMMmervM45df/DZBNZt18+DH3xz19P28s6LQ4nXKY/ZG8q2TpPJZzfPNZzqn+j
Gf/lF6McT3L/eYiCocd98uuHZWhHzeCNoOWUtu4LxfswnbzuN5/yX66fJKAYEhwhdeGF2//+JzO4
AJnWy2xgMskh6qrMHVbxMgDd5kn3H44WuHqSMkGxBdFQ/t+nVEReOcNmFYMrp8SFx5fZ80BP/zDC
tH0KGz/EVEHGltDsr1+oqpEvl2VBulKu4PDGCi8Sr/hNuMfZfupf7nQ+hgS3RDz+GUx89+tIK6gJ
5ZTwh9MsVHHHrBOrQqhU1p9qbwSRTCfUaG7U6OmvKfa+5bok2cS5QqsNvIexoHuUM087HTubhgnh
NQnZEjbVzYIKO+4EHHgBbA/JCR2w970Tu6N52Ee67TiQBXZLEw6cuh+TIQ3GvmhtK8ZqRfTVr0Dt
4/xycvpTtoKrqLC1vsipGgtjRNLgc+p6Ytj9/bO/feP3V4QbFS5aKHh3+u+GVLwNgKVZm0VlKUO8
HDBmGXS3lJwDjv3oAzbkeId/yMxYw5kn59Fv2vf+ywODfE+szKYPfrvBfv3le8BjoZgYss+2RV3b
1M0725ms39zF/+WBcRggkLdiWkBc+90LJ2X+P8I+KXcD09q9HKV35fTMBW1d+t/+/or+5W3KK83+
I+9q08H5PmmDs6XPPQ8+q1t2zVswA/fdcbiCBeh3Tv6AJV16t3//kf/lGoLyZXV2XFcgwb67hhRC
520e8pFCsCIN+JiPeR4uv1km3n+KtIlqEglxyf9RH/p+nplTep87GK55RulFizm/m3nXBdMYxv/s
60ibxDerwrYgye22+PWW6Epw/uznN+ign11CTRO7wDXzwz//lD82DCEV7Rz9fv2Udm50hgccFlWE
L2wYtnl2OOa/ufH+etHImsJPJ+TqMDS1373Y6km4PRIj4ZbJr6/aFj/ZOlbWb7KS2w/856eYrDr+
TE8S8KJXlebOX78LaZdBE6tCIjerus+BaMXWIJc38PcSAxHziN/lyYg5v/9M1oUt1gp6ik/03ycl
GyRrb2LeROkv50tOZU2zWcE3J22oRN5chEPkP1MZxkSFqEqN75a1Hj+tR3x0/enMBdKCSzdj+RoO
40/3LkY0nLxFt7l6wbXh8DVTASO924y/5qcHmAMbfuCy7cofKyKgG49+30mklM097DsrDtnI6fHq
+RitYdCXLphz56fzWDg49YiFSwtK/dqofbPif9wzYJro7JhdqJz8QEeMffhSKzAb9Y4g7XTGFIbr
ue3xYDJx2NzQ1aTN9+WnR9rCurEw3t+80zgF8VFHPz3V809/9fzTa62SKnupQu2vBxEphoKkPVQb
V1p0+I7DDPWm+OneXlDvMxxINFBeYhKZoj0YKj/4QqMPCNn2pwu8HmdP41jHCMa4qrNvwtUNXl21
WPopsjEC7QhuuClyDtFINIFOUDMPWQue1XoJWgV5Vnt2GzzLjGMgwZuZd26wNrna54vw1ClrNAC2
tJqnx5WFCNgYwRt6UkaKvSHKgGU2sRxwqGH76PA8t9E4B+eUoAeuOtU4NHyRbI2tcKTrJaMD/pPV
1snXAHMrqBOLR3tHUnv5GFW+9TaXAlbVUNf6kemea70q314fSehKBm1GA/trfTE94PMY0wtVTMDj
3CIDkkyEheG/DhsiVKGVi5feN9kXa1F2u1eRVJ912uQJfqY+oJi9mLArHV3ES5BBTQDH1pL15OII
mtPw6CNvZbR/4bZ1LpnIjsXRpUv+S9+MtvoSQNBzD9boksPCjhl5p2FV4EotcgcZLjOGA0f6/rAh
1mbF7ojBupBgG4FR4ri1gi9Wiyd91/gk63YzOiQu9dJxPlYEqPx9A+CyfwPnKpcrQ6ORdRF6Oh93
eksqgYyzexx5ulzvuO6ieJYscvY3nLNV/7R0rTHnQeOF3UtlNSJekiV4Secm8eN0VMVDbS25c9Es
igvboEqNFzWcQ7Tfekzto2dPGIf0UtIdU5hcBT/oSKxLrhluxW8mqGbrdoRBHewknU85eD/dF9d6
GGgrcjN/VK/GMjVg76Yb4AfuRj9bzx5PvHrTNIcjXKZT56Nbrjghd1j11P1CT1FzwLoInRGsN9oL
Givju1JUPioF3jFGWHpwTayXGoitTF3KMCu8PFfRPIbJTkUrs2UPyGK4I9PFHrilNbC+IaMpwfMh
94EQo/yapMzJOPXkw0rlQIvlhqJfm3ucSfu8HKjIcZuYK12Wl5Eb1Rv1NRB4dPu1/YK8Ii9AW8/D
Ha8chghy7NDhqGVXSOnQQuk2/GzQufv+e5cPHGTQMLxiy+zNfpSG5TnDrr+Wn4qwFOl+nub8wziS
69mChu7K1CkQRZpGB7IBegLHIbtM9LTt1RiW5mqtvoLJxxMcqA73oFIyeoxSVk0s8cPMdGTp9ac5
HHXKu3dOvR2+g6phPlYBYpnwq+Gsrl14gy7HBNKBloMbyvU6dqpRxrB/Z4TFKI5BEaYtq4/oUqHo
wh/eprXbai9GTKdXfZkTcmrYpTK8n8c0uXFT9qkHaJOLt1fo5HWcr7XOsNmh/5xnKhjzgz2a4pau
ki3s4EzedED49dRFHhqAi5reZKhWkxPdVW66KpBUgr++YNdCYgWb3EM/e+H00aaxhyezTfR88r1E
m92AX5b3NBkjahgR5++tClj/pSKroXhQVHpX+FX9gRO51bCbTvIH/h0+mhItGGtcoqyXV22F5rsX
C5CaHRydKdyTb87ExWrsuTkKbLgPXClZU1s41S/tkgbJXrRUpvZEWXO0VulxUl2TCBth2DT5pdOG
yStm1WWIFScJYPZFAM5NjZZ6tWjEQIUrsvLRQfwejnM+avuiF4KBTuJZ4w2NA9Qd9CZPR04jISIr
k6eoOga8VT71QW+r2C46+TjPDWdIJcZsZK6fcpQwte/SgrKs/lfF0om73pabPd6S7Ze67QVeim2k
FWkgGztpOAnhkhh4WwdCrJ82i6pzlH2W0b3p99MVD4dHIsJu1I1bBMQsu8EGJo4sj8ibEfggFQDy
u9zPHVm+ndN76RO5WM/b1+jPek+xjZt9x4cwdk/8mR6c1HoMiMkwIvToEV98dQWoKxiuUIzJA9XA
HKvD0A2wdAY6F5MvLv/YEAujA3jDhqnOHll+xZniDy6p2qwHswm8WqYPA+is7IAfOsSl3cmp3XtJ
Vdo3jCMDE+ej7zBFDC1sH4ogY3uJ2b+lX0Fh7ju0UoNiBzfY2kfSi8l6sRRQJa6bkkzcVciLB8lb
kmM9tEm0eF88mZcuptYRis0FnV/URdFEs+SfiOhDJNa95D8nXXvJrcLDSL0ndRKdzTQ90DNreDMb
8jSpVt1rkrU+3bwF2L8TZmyvPqesDjNZI6L+59UI/OxTyVSfGugiEeco0tlTB+dL86v6E/NNEybt
ocoLy6VHaQMm5inWIzgLVO7s1qXf/KSuj7BtEbEzl0WlWI2CXkbTPhvylBxH4zcsqOydnMfcdgYK
IebG5gGvOPufG9eN6G2yxhWbvvQGeVH8P/bOJDtuLMu2c4k+PPEe6rV+/gZgJWk01hSlDhYlUajr
GjPKcfyJ5QbdPUM0McmvaEe0wpe7BAPw8Ip7z9lnUGlJGkoy9MS0DcOWrhBzaESEUrfOTejOKw7J
uMvSiHrvGfhxpvtoZFM2hYqBril3BjqN1P+OyDP8BWvW43UYZ9atbZcUVLwp1xc/JqZZ27Np791b
QoHBFzFT+Oe2Rjtgw7efLKqJsnBWrHTOBZVlGeDQxkntDSLz9ZUgFP4+VMWgERnQ0OhvicKO1uXU
Lc83rZSHLJv5Ruw0pUkXG6kyb1gbZtQKOH23et0CWAswrNCEmHpUG8OodV5vaNND1xCJjCvANvHF
1uYPm5cGc7Ga02LdEoatrntf+hEYd4oG4w8BHPezr6hmfzeGIw1H1Wf/6SnouSa3D4zFm8PW75OW
+Ma3yFDL/JCUdMCQOuc205qmoWnQhryTnp4rybYwh6JzMyPK6cMawobGi0UWA03ZOPdxnYY50Y84
sBFsR+ojvhQ04hZLKftP4JfZRsk7i4qDX2i3BGxo9T7A9N+5TU0Zf5XWFod6i1jjAD/ZbBh0maEq
IWjq+NIN3Ed3qRlj67D8Id5WgT9TYWJGJaUFlLDuAqc0cbW9eMasnLrOxnzxkhmLrYw8vDFdayTG
gvBejGczFGk8aIsdzWwLsrORteVPqM3xqyntiDiJhbhWPLC0NVTOUV80TPhQRhdHH743qjHa9+7F
DQfTUKet/OKSa1AFPdYv3jnzxUcXvXjqIrDCtBjMGa+dePHdcfzHg7eEMlx3GoMccsji0sNXTRsi
fXHv9YxJLPSLqa/s1AAH7WL1I+4Fe6rRLA7AlsRaTi+LMfD9g6h2WjHgIAXAjcMhWkfVAor0+vSm
YhcYxIwzhUTRKTtD3ByFntr6/nQoAnxkmyhsFWeLBU/HVBgNVYS/f56uZtHCT6wSmoCbKWIyWYUw
5I0tYcQ62HqzbIurVDVEfqP3DU0kAsGNeWMv3XXUU7H83BZK3iM+Yja85qhNPlA25fAiyWcxP6N8
DK07MVva3mhz01rhgggedBmPD5j9fOdySiOhbuOEcbElB0JxXApJJgko9dD1n99/Rr8+IhhKEOdY
rKgW/cr0qsLSD4hlIChaiHvFRJa2ECYT18hi9T7Vp+7u/QueFoyoE0rb1iiN2yo+/qXb8XOFtSeT
WE0mFAz0dtNvM57uFYcO9snF3IoPagRvXAv6m0qHBAIcXZKT4lRiaj1KDqgNRq3qa+wA9iad52A/
m0m+fv+2fj20A79CMouEW1BuPWWVEJMeYbGCz+fb5aMTJdPFZEf1B8/u14uYqsRxzc5h6fpYy7//
qTodV05WmT1CwCzs4h/498OrOiuH/e/eCh8LJkx1+WbwKpy8ocymkalxyHHxYvc7EZEoTgJCtn3/
Kr/wUMBn8/dTUkFbLxHxn1wGBVbiGA0g1uUlIXyigDyyRcQ2gdi2NhQEampTXfkRMX/3UKeV/jbm
KDevObK3CKGmSZcHVqbK3E+dmKx9KAIiUumFjs7q/d/61nMH32JTA6SlJrST505cg6JzmOa5W+2N
Vgpl3yiF9UE35c2LSIvoHSwADjXB1y9X9E4v23KimtlwDGFfW9bAeEt8Lx9Upn/5KjTq0YzSJVQB
DthpfSnJLfzPbVAhiWjbDY4p1BFRZSvejBS6+N1PkAKdsbTalhaEiq/59V2Fc0fhykA/RQEJ7EyK
WDLt7Idakh/w/kv6pVTH/AUmAf6RjsKHgvfrK0m9tiJaUp3L4O1cfSoGEiqy+DIKi+DCN4kaaTtH
/d3Pfpk0EXhTZV9aOMYJDSnAAyUJ7OKiCAZWepQVG6kzml9u7d+t838Ih9f0H383p38xMRCCmT8/
YeRpmqfulZlh+XN/9s8Vof1h0uRmUlxeBXpnBvyfDXQmiz+Y+Jlo8CYsK8Bigfirgy7kH8Q72xSO
cTMIsfTI/+6fQ5elnWUBfKXBadOY+/v3Xf1ZGm5O/vnnRvPrUWnQNmcxWOrgfAEmjNuTqWOs4CIR
fXMZqArFTLNp0btS9VS3Pn9oXY5Kfa+mNWjZnx7TXz/j58ueeH3+vC4tzKUjx4qkvsy+Py0VSE2K
qi+jSyLKdFFc9Gzgw6xdgi0OsJ6fybFdNz46JkdLHn//0hSwoa6B84X29gtQy+cYik3jssecj3ej
rPp17OTzBjGOaIlIwiBLZTUqNnPQqYrL5m3gdIJpONh88Et4uz9V718eAt8lCglJB0fj97yeEsCQ
BCbOt8soD0LpougjpLfBC0jw1oxOmwb8vGDqzVx8pcjcUN/NKo6GgqzK0gs0OzyXsdK2rmk2ZfXB
G3pjYOiSaQPyI/AaZ5GQ/LyW56iMTNKMj2HcicHVUzuvV3pfZ/fT2FJGw8OiFuesCHn5wTz5ujH5
50PRYZHxjha6sTiZsozJJpW1CC5VxsDXwuiKr2PhmLDdx+gsFZn41ON5v6IGXDyoJnHZ778TvsVf
XgmbMfQJGhtONhmvbztTddxujXOMgzp8iMyx/Uo/PtwErfxITvJ6Pf3rPrExQTVE2kfH6/WVoG6N
1az4R58gvHtCAqudyDqx/f3bMRBcGMBB8SSeckhBvwQFwIhj4JM5T+1tvB8DlaiDqm3v37/SW7dD
V8hYds9Lw/BkIU3prLaRllx2wuzuqsasLgERVR9s/d56O2RuMF0Jtn6mdfLMugRCQJNGlzlIHrId
DKJ5qcnoN3HRTue/fz90uCyaqgvX8vTbLIbBF36UXOr1TI+qDQkayoKu+z0D55+jAJubxTQO8AeJ
wutR0JIuhZSNFGciDu/iDONWE+UfgbtfaJL/bBO+XAVmNUdNvmb2b6cGzqEsgnKyw8siUqWyqqyq
zze53ziewND5mGtZezvI2SAyacQIsCbTKoP6VUphbYFGUuH87Wdr0MixLHYmNniRk5vGol8YKN+P
DXml+wT7w65XknH9/kWW/dTpPbNVXU49tK+RoL1+siUljtqvxFFKjgoxAWNuV+SfwjT5Ojr1B/qS
NwY/fVCayRbwUIuW/OtrEelCZIYxHsmWDvaYE6aVqgXGR8vF8rec3BEqO4aJDpFF4HV8fZU4DxHA
pfLoTL08ywid4cRdhisGV+FVOkAqMot1oAETihXpU4M1zFlZ13qsHeZO8fcySv27ik7OrYyDPnRr
tR49TYnjG6Nz8g9mnuXHnP5YdruYktntcl44efx6J8sKxdTRlFCgZihMXylClC65W46bTYG6UwfV
uHn/lb+xdLBu/POaJ3NQG6pjF7f6EXCcppI6F+OqI4nsvLSh64QaAFTKni0+eYHo6GA2pvJBReet
cWBpoK1VYS1I/mVM/rSrWSp0EZPK0fIhaPZK3VyMYRh9MNjEG9sGPhsOfIITC+LH5Vf8dJWmEBWQ
M/XIvkLT1t1YSIK4Q6Fz6JxBANG5DT8rZdPcds7EjgaiFPqk2rTztR4DR1mRw463uYPek3zwYYu3
HgAfnc3kTJkIePPrnzYLCdISlTzj2F75dRHeiDZKv2Iel+uZdsxDRaGTin+jFS7r+Pg45oZYh1Ef
8f8c5yoiVPVHmrXDB8v6yWn+ZQbkUGk4qGWWwoR9MjSodDpD46jHLorFGYp5GXtp0vdnTd9AlyMt
9Larm+KzmY/FeV0P0SeN9nHAubOZBNRwsLxmUMv9WObJGT3M8u79kfvmc7M1zWHM2DoL3OvnZpZd
o3JMOCq1gW0F+5kbJ3Z38f5F3pgRoZ1yCLV1k3d0unoGkwiiJOiPGW2XhB6cHt5n8CncaPYx/uQx
Por3L/jWumMZeAFRJzEc0Aq/vq1y7pHBiOZIzl57LtpEek0CKg6qqLwaMO44pHsult5JHcSFHolx
h7y3v/XpY/0Law6f5KIwoq7Hgf9kY0fjodBCuz6mgYLtMup+qHJMP9gzvHm/NjtHtGYauujTowWC
H81PwuaY1dLwBsIlvbBu6m1H2PHNwsdj6Q2bio2EX1DKnaAcevRwQojZtfrBs39jsaBwxfluUfai
pTqZf+u2tjCS1cQZc1bIpPgMe+R5sNWvgH/QkMxb2tgfLVBvjGKL6U1jAcQYjyj89etOcEQ0RkHA
xADGhHx7uhAxjTxiLkkl1cVez8uB25YHWt2flGWe1LprnCjEtxGMu+w53h9/b/6eZSJiyIPDOa0k
zZpdwcfMjyBV6z3DO1/R37M+uOtfL+IIFmRO8csOALH265tW8qDGjVMds1GG9xF23DtyrM3fvhPH
WOSLDrODvQj+Xl+EjGxirIzhmKGT+KYNJiIh6Fsf3Mmvu2suQtAKXywyPyaI1xfJFfI9DXM4tuog
b8t2bvf+POcAoXsDZvH7r0b8OhlxKNEsIlC4Heaik7GC3DTGQVIfrTTKJ6J29eA6HI3oQWvGcV4P
I50xqJHaPSjNbj9ycnmahAzPHE1eBE1KipZiAXP00nZclGjtlCTrRmvKj4T4vxQqeNxUzmCnUx9x
+MGn84Zh+Hja5bHAxau57dABB1WdPjo3DDPKPbsxiKZCNglo3xywsblmO01oogoj/c0xsPwSzgl8
YQ41G+cUOpFoI/DBajqai+CbbWgCsS5SP3gvp2OAi+B0oDcEMAB29Wk+x2TTJQKwehzyRUwyxMOF
Sdlbn/L4A+nqi/L25w3iy5WWcy87GJNzwMkhoAOWSxZozXfT1tezYsaGh+vJOiMHUttEwMZddSJC
tx5Iucv78AqsnfLcOpVzVlrVfPfBcFw+oHd+jXPymiMrCExZtMdIb5oLFpH8qpJDd6Wqw0VFc2td
BVN4n5oR1eFpPiuDot/AghI7C8kKGAOpwNB//yedbmZPns8p2mec5ggsbn2cB0VFziHEd9xwKUYt
s3H9ZBGZCN1YJwm8KwGr84O54HRWW65OrVqj94FomhrF67mgy4FaRUZztDKBYAjNA/15I/vgIqdn
hJeLMNVQ4zd055e8Bb9XqjpNGAJlK2+KFkzJUE0Xsh63DG/osEM+fiBl/mWFXi5J/4Lp2lqKCKct
11QBWOq01bFpbOLXxkFKEn+n+dZ2CsCpUrRkWUu1gCsk7egmBpcuVhyadcPVRAFx/f13/OZHQI+J
T5qjsMW25PVj1uK8NUTacGIJnPO5x2mIp4AGLhm1yiPzm3BNjhp7J9dVb3TMbNXB7dhwMMiviqys
nj74OaeT8vJ02LfQRWKXZPC/1z+n7TO7MLX22PaTQsxGETafBboMzMjsKmNUO85wUVRTU61HSkER
AojSfC4D+kFnShk5BS0auzdcxe+6bRxN2uii1xL9mZ5VyfMHv3VZIE6/WCZmpkQmQ7Y5J/MHq4Za
jEV27K08mEmZBGnv2So631U0WA5s5aQFLVCjPa48p1Hbqw5D77M2D5x8eZOZuXr/B731xSzHMpu3
qWLQOXmVNQG9AcrIo1CqOQINoQ5bc0ml/FeGDN1wG+k1vU8mz9fvCDFbHstouW8Yg65kNof37Wgp
m6oktz0/yYp9XhWEivTofiuA7VA3VmWlpcfID8DN+DkM8g8mqzeWDYwBnPxoZ+MUOP1RoPADOdvO
RWNPziHI9fS6F2H4hXiC4fa3H7OzNNAQnsOIYhl8fftW6OuJnyoXxWSNe/QtQFKTSvlgmnjjO6DK
SB8SfyK9F31ZLX46YRONi5tH2hfIMPWdj9dnlVMuvk6Sskbgheln9/5NvbHLAN7m0OhhA0b2xun+
Lp/9HvVEf9FEsnlUAU3q3pwPeekOdofspQnnUd00swNLxon7NGU2GqbvhLK2H/kWmHdOPyz2ZPSb
MOlxTnbokby+eU5P4Ygr4gJ8/xx66MCqYA3wr30c6xkwqNYO9xy16UaECbuvb7qOHZ/w6qptruAX
6poLMCk0LuLM90mkdiywTLMfOt0e6iNmYCmKWfmkYhafz6YqVc9QHi3Mt67l2Xa10ZHSNWdB70mz
HY9iLpNbkjmqb/QDkOzjv0FKCESwrhfpug68d1TCfm1klvIVaHNyDbAxqcBVlNW3tlGDI8Ku6Rv6
noDoX5IWEMoSY7AbJ/BS+yBLxuaiRbMwbKrOIIIZv7ritRRDUbdrWXfT6KImsZ6gehvzsvS7jWoF
OIlmKZPvVk6QAzhOodxUc1/k8HabvHdVNi/7JC6Gz2jip2QVSQXfWAEZu1pZvaZ9EVogSxdwMQ0u
JEr2ZRRpBRDaVpNo/Rcj4dkYOx1mTDRpuzanW4U4Og4RdE6VmVHoGaEqkURcOoJoABtlfwTpMLKj
b22i5sTeBawiq7BGPOvKgYCzjZbYACMLp7azbUY0nwMFpA8TEh4i20oRcnNqVjxL0TqbABAUbRe+
jagbR/YYjRu/U5zxysl7e6v5Df+5g36u2zWaL37kcaQuPv9hDNweedfstn4wVK66TM9Y7IYsQHRS
z8dMw2jvyRaerdsWQtqr2kxHXmCSwibxEeKm9y2I8m4V63pyJ3uj7lYkTkboUHE0pCss50ihq9k0
qrXWBjBM+oa3syJXpL4GJMKySTi0vDZhvYsjxiEUzwRVmpBvjUakAMy6rt5BnJw/Y0EPbKKPwoaD
Kt4V3wPYQ/tRSbuwgeMSiedGoZbrz8r4pegwjZzlajEp20D3628FMsj5WEVTnnnopNoUHmFb3LZp
UDSrSbdj3W2hTQrPjIRxNbUyuQnmihGkTukiaq5Ksjl9Z7Qcr0CWGqxohTKqHb9s4Ik1NiaMwYD4
vinwFgZUeTUMBWFJKdXrR9RXbjeIyVkHjp/V6zBTdO0gUwjVq7KIgye9xYy6CbTcui3MabzTJmlm
Gz2Kw35DwwuJKhmJyR3RJzbro5osmjPQvle9P/TXoqAx53Ys/fhwRkd+x8RYEnjQO3KdzVF/jpO4
3Gop0XagSppdQXyMtvcN/hqvckhQHtA63pvWJDKSLevwDie2OBCwqZxj8UG6aAGdJ0ndLjtzjwqt
vUP1EF2Ord8gIw2jakDW3bUPrUo6DVJVND7rbh505pCgws5RIsb7ywr5b/nCP178jv+7fOE2Lfrn
PGKX+Jy3UTvtv//nn3/kLwyj+QcOY/aDnNLJUdGXau+fwgUkDQRsLpGRtJOkzob6f3QLOvG2rP9L
jZFMXDC8bBX+8v3rxh8UhTBIM8qokrO2/o5yYTGcvVqpcK5r7MKX4DnqIjpdtOXf/7RMj03amyN2
RK9QlOShAwH1rVNxQ7jxbMDWTTWd1O2mMpxoI+KwulHDeh62xigqSOgCbwPCxcEKXb0Lw11oAzNe
s12sL2EgZVB4utz82oA7DD0FFPKxFGE/7dTUD+SKSn8lt9Qbs8adRFQHns7864L5I7EnZt3rpLbV
S6eR2zxMovvApsS1Bl/bhpuBJj6p6n1k31hmQzMGJFjo9jUfFVMDwdZwg0wmvSyH8Tjn46hBbLbM
2POrQm/dZulrgdvOhmaVUG687IJGwZ1laI3YhSa7Ozdh/joWpWIhYO7glPmcdbIzSbLA+aAv6zGv
Tz6JuEe7FeQxaUtKjjp+XwmdkgabxBksfYD2w5v00DnoxH8RRm1nB4BHcnIT7nLyIrnkgftygDoy
zk3RbMau1+SlEURG66VKyu7bJ0Oi3Yx13j5ie0FFYkizD3aVU1qoy3HsPcpZr240JPMgazqVUgNe
8P7R7zQ9wx/n1I8Z8J7PFnaRBysYhy9J5VSXqKWgJInRHOBR1lqobMqiwIMG7+6oEVER9V3jAnpi
jp13pY6Et3TokbWF/QBj55xuBEI+DdeRiDaOoroV2DrLf8zGq1pPz/1Sev4UrEKwlPyKHOx+pUf7
Jq4j/EWwR+QmSscnO8yvVXEo+sqFzPiJbba5k4hEj3McrRzkaxKNIMw0a61q2ddZkfe2H0nPyDqv
FNWlMZEqNnUXwmi3ZjZfsuW6U33nLFTEA3lQcTlcVcEDFYdnvWrJg1Afoy4/ZD2GFDYMGJB4xKBt
In8vekX1Bl3b+mHzWCUpSKP4WA0TiLbqWmC0MqEduxodviqbPCGL9WCdFeya3aDDdWTKDeVq3DxQ
kKDHHGY7q7dSS1aCYgs0DSciy6aVd45harfIrYtvZN/stZExZw9QwkMrxddXaOIOwmi6yrGosCG0
bhMjKknQocQz424w9HUvJgWWDZYavep+yKS+MO34Cl9reQ6oL/b6oRnumok1CcMe/dqzMOipD/YE
by0kpr7at86hltGqGeobXarrSJtXs+58csSTOh1ZdzkHrYReeoP6iSzCtfCnT2mir7OaF2kZ9ESv
Jvh9c0pIhO3M60i2t2bWAN8hAgmQU6zCXJu/mHp/jez9VrOGjRKbXhnALy21lQJsZ4iPqWls8MN5
7AMvG4c9k6GvdGfcJIgiI9s8t0N1Mw5tgBvwHNsWxn5lwwb2YDfxymlCL1XznaElS9wQVvGy3hVs
HTrlPky/yc4/1zhnB9OjxDMIpfKbRXCLGp1HfrrpAQY44y4SwbfQtPhZ4dqaWkDcLN6fQx08duBj
BLgdHHFXjXmxDXXnq6I4Twy1855gDhb1HhuDxCOcXA+O3nlkStyhhuo9dYCK3WSaZ9nlNdiyjW/m
OBxJHsRA8ogO8wDg1IUb5BALFW+ytpT71ixXfT5vdZT8qzHy13iDLrtIQTIwPBt4aQsmVimvMaYM
K6lNUHCD5Ar73tof0kPahxezCi0Uenu6YjhmG0EAxPnIOfpm5K8eqv6zhYES111/McXmEQb7JwlX
oegxakB02jZJtzdm+zabJ69vhg0qG3eeL9UoOnPSeVOwkwfxSlRRkx7VNPrqhPCaBNxIrGwUL0gT
RGnBnO5ssKvg/sR4Mvt8rs2j1osvVTburDyLb9l+b/XJISVEuy6t6FLNDkakHoLE3pZ9ejcW1tHK
aypEyWT1RKZU9a0V9zdSGfa63a5FA8+zmTHu3Axmf6grGojtU9/nrEFNV9+m1nwB395VguBh0uob
OZw5Q73pa+u+BaOOxcglGpw0jy2+Ys2NymE8D+aDVcRurbC3FnF0SVziYY7VA8zcnU7vpRga8FHX
YYkVxlQOBq5ZJz2mcocd5DCENnAnklW8Btyb3gfWyooJLIlbaw0JEDb+NDgOcQh9LTeEStiYqCcm
Fdqy3hxrG05BP8ha2ONx3FFq8c9z+pVPmWEmK7W3d1aJ9KfHDjArC9yz7+/1IcMiUNkahkUjwJCV
sCVvhi2xX1ssOgc08FviJ13W1bm9jFrj0PgYXdWDIL/MzosNdSkKncz14H0whMMElNs56b5WkXGg
SHwlcGBLbd7oA4itEsiX8XWWe2fOL63xktAyd26u1EyuBvWc+hRS32YlynDnYE4mxUHRwydtbjUY
bDRyvC5pLhMfZ3JaexaNyaeobA7oSx7npnb1uXvMInFOAIvpargyIGm5UxttEFQxt4411pp9NeTr
LjDvBhRsn+wBI6i0DsoS0ZSUl1m3TLacLe856362Z3wvlfmtspRVrLZf57rb0EUovtbgIOHJ9ioO
LEPHdyOF2/jEp5GSsNFSh5W3Lh5DjFPEKKpXE8zd1TTjWt1nHVEKasxHVsC/C71Wbda2le20bGYW
jJ4is34iMYAX3kDDkxcSuFnFZC44l69aU688KzgEjrJaXOi7wFIxQJNAoEaPtWLxvpIDpzuBEZO/
fnpQ1ZYkWU4yxnGu49olQSNeK+0GtpnHAjructvgSwXz0c/pbtIeGz+wz+t53JuDcTFa9Q+DZS0R
c7IaKzKs9cgzpgHrN2tpcoV181LUnyjzEOnXPRDEcRbgA5+pMl23/pUdWJ/GONlXjrPJcKiP41eb
eqWrF+M55tB1bHSeEoTbCgtz7AR3MawHV469l83xhuClyGPjBzQ6H9Z1rH5CE/itLgAvw7MGeHjs
WuFGCl9S0e5JQWBEa8ZGc7rvAUpazzAiyl0dNNrkytRCs4Ik2K6GSdwZJmHOtT9Me63VixUtokOg
+XvNYj3I6L3WO7Zb4THm3kx1Rf7VthO9ehXUrPMaUm08nvH3wgcxCY9qFWA40OOMOXd8yoj2SHtu
cLpN42BTJQa42C9abHOV/HMZSLd3phvbrDxt+qKBMY1mUknm/jpq4nWsA69JPhtUKMaZXKMxOuJn
xWZ5wNqHJTT3VHuHWPd7ZwY7yQSf9OKQFmxos4BnErPS0aKRtmc12gZ32sbIxFqUphsr1AY6Y90q
5GUmIQBVk3W5eCA9C47q57n8FMYNej1wh5eRIlijCDcj4TGYJi9ZwHLp1DBbFKDeOmrNvd5KXpl5
ZocgEfSsCXaRrPaxVFdTz41O55QsHuvKQLOm+p8M8k7tMN6xK9nVhmBHKjz0LWuosOuAA4HeTCvk
xpsy+N5LfTWjwK/ZPRKu4S2L64ifnwqJR0zJGka6i9yX4dmy1qnzvRDWetYCfWPX1wP77usonsxV
v5j055IEsJIgorbSLspEPvTVs0IY7lRc9uo5HY2149NvThsXlvImLb/a47g2w4PVP40FyZfIYxqD
4SW2lDC1/Nk3+n2SXTZleGa0xXkDBOCxz0PwlyP02moNzQLdFODwWpHrVtdvU4fNFnRNs222Ih26
Z9qszDtkrWDVXBdGrPGaU3IOC8p3AScMgEYANPvI4gjxqFXgHpX8KooHYg1k+4C7rNpT2Pbgga1q
foILkFxf5QL0ttVqt2QOsXNa5Um1GyxiYkbFCyt+HxjaJ3LUDFxghA3m4+QRcPq9MWnfKOqdAVnJ
gWSKWDNsWcVhREurJRIn5+A0W83XSJBlKLXvbdcP1znUT4pEoL71zRT4Z7r1rNvTF+DH1DCobKtu
1p/j3b6AVrGLps64zrFFq/M5DIXnjKyuplBWY03ZymcrlBP+iqqGj5wvyPfnndRnz1KrNRk+NJil
K0lZacx504WSxlN8F428KCPbh+PXIR13aaxdxGG9tQjppeO87evnQM3XRqStTP+bHw6XFL2oswxe
nOpejP8yKPLzwEo3Zk15LcRb3t801i7L0H4wKbNN9rLQeDBZdDirXksn43gmaB7mFEulC8BjpwfJ
Zu5/aDB8eznd1Y15Aa/hYDNZHvWs2xoaZ8+hvhIxIWxZDJJAi9dpqGkrrP3Xkxk+iU6hgoIr1qgF
MWRaH4EB1QSFPKWmDqvcEiXslpZxsEbjyzj1WJJjyqFV6e8TM4AiOSuXjtWx9XmBFTym1k1q94S0
qp5IjJWlKJT2jLR+IggGm699lS/uweQMDviV76vWusc4qAKLDPKzPCVyM8gvtJJ4xZCmgzAnTuL1
D9TtJI0SLKCtMoM6XpioR5/tT07OVsS+Pi3dpoovglnxNMLQqgr4bx9y0IwwKCHmHL6EpBveybze
zWwVM47FgfpEEAHTABjMdS1Nokw7tj9afif50jPOH1MtnNUAqdBFb3ZGkmvscro5oE8U2zaKdsDk
mx2FbbRyRnqbTbFfrU2FD9jmkOrpo1hBAUs3cH0iD5rKdyvBrVqUfn0mhrk9lxbeaiqAyrPi2PU6
EsohSapvVeNvNakYvP5xC3M5XJt2OK2qKjiPNVKtdV2xJ6/EpjrbMH4Vm7CTOs23fbcR5tC73aid
G7O61ztnlTT2BQKQTzkKgywht8lGRjRXIfzQgDh3p3mibr61KjS+k6icdT2nkOJx9eb1GkpvclVp
yL1gyI/R4FrWDrrGipiH7WQfWl8nB9vsIIwHN3qumnuYHcT6dpQdsTsTggXudep+zPD3eXcdIa8l
fwmGbDYwso6nGfyiOT6EjuM3Xpvazeeoqgj9jDq//YEu1Ze7aRji2NUdFeY5+eQ2nKdkhmwo/ZLA
IYVkJ3ZfKBjJ9RmKif20mPTLrsg4S6Wyzbj/nE5WFqaFc6RGiEiOWWy8oFHTRXuynp1HH7FysAtI
+1a3JvgYjO9kWl722VgqxDKl4kBIBKtPy9cKhkSIUsG0PFlXBI5wLpD09UHlVpnzOMycLLZ1aygw
iAoC0LnVmfZ/WKr1svPrCmTSKAZirwpteZVTQePnKFaicptJ9/2lP/TvCiUGK4Rr/3uF8ub//RdS
gyL/uUL58kf+rFAaxh8YedDEYKJZJEuLyu3PCiX/BnX6QiVVVZMQn6Uj+TebVKqUKOn9s5/DEIu0
h1bt32hSKf7g7E+yC75ApFaY73+nRvnSv/9nkxo9mNBNBO601HWkutQ8X1copT23ZrzAd3MrCZWj
NSSgK+wxb5QVoeimtdHIC8SynWWx7+lYLFv2L5MynItax8o95uZMrwPH87xV+gKHpz/nTrMXI6dL
r0fKnZ5BT0BVVxohZHe7Gsi4YjCn1qpBll3iLA4ZnbWl5KsudIjc08VEhwMUQP090GMH7EPVaTct
GS74e2rCAL0mdWDNRwOzoR4MCxRBKx8bFtFvgRLBm8rr4l8Y3pflc37b1s/P7cVT+X+WL+NbUU51
FITt/339j9jb/vpwFj/eq39Yv5Sxr7vnerp5Br3MH+UvCp6L5b/8//2XfxXD76by+T//8a3o8nb5
24hrfTUKUZK+N3Bvn6dv4XOaPjc/D92XP/TX0DX/QLZgL/YHEK8mg+3voUsFHfidREJJXZshRJn8
f4auhl8QNb0KthGJFvV3hvXfQxdb4CLuxeyjg85b0Iq/M3Rf19Y5TsKGxCmOEQuhDObEpUv8U209
nzin+o702aroCkcgm4Bon20F6WLOB+KB5SP4+SN5uRTVe1RGixnqRVT+86WoD2S6BPFkk9jNDsMp
2aCk1gfCiV+vwr7DIvmWp2ZZ9ksL/qerVOhWeigmQOZsLVuZdaOvcyWwtz+9Zc6bE3u4n42Nb1yF
iiW9CsTmkrdwokrpVO7BT+kH8JzmHVQv4TWwfjbvX+VFR//6kS2yOaQvBn4QA3Tq67fDZLMkXeYo
XqzpO2k0JO8xWeguTUA6maTazdZZSXGomNKD0fmrLlNXWMFWhboc0XvAUVeyVC+sOfxAnrGoXF7/
MKZhBLEkciCYBF/8+oe1ISoxBDuIRjMiW6s2uy0CgzOAHQ6wpihq+A2koQ+exq8PHUkIXSqmWWDQ
8heXW5gTfhz7gefQMtmPhVLsW1USZzwuJxM7o5hoVsPaTuJhzxyrerUwj3loQpnS8nAfmmykAyOw
1+//LvnrN+TgPGBxgiNBH00/eUv1IJF4N+B30lyZJnB50wbaELszK+4K0+XUT6ppICZxM6fjrTmS
NTqjovpkx/TqVV0bDlCBqJHhSKWFbv03e2fSHjWybe3/csdXPOqbaUrKdLrBNjYYe6LHBqxeCnUh
hX7998pQ52AXB576RndwalhVkJlqImLvvda70m9antKtg92SUy5g6nqYVkcDYWSuH6QJpSTSks3s
pOV2nAxw7jj554Ctfv+zfnG1EVMjD9ykPn8nW86uN87Domeh8lb8Q1ZOHmpq/0l4u60vbx4kpF0b
hEE3iD97Gwa4lpZyKbWYvTk6TIXWXaI1RbQlWqsLzbLw/rAI/epe8WAyr8R1zR178+CSF9EJSiLe
qIx8FprPOH+hLUdKzeL/4wL6lr55wjfB3Yu/56eVqK9UqYvOyELPJduUFElO+YX5J+KH+VpAuq3g
TEVRumF01rlV9pulyJiYvRQ6V5AZSfM+n/Xl0kOoFZdEqB9G4el73chp505eGVaEtRC4aphkpM7Y
jy9kEmfSm4+ob5jgwNpQY32V1QEkqEFzTkgfevCtIIf5Ty1gG8kao44fzpxm0WMKZ8n8sKPWr3z3
6AcML37/CL42N3z/ae62LeGb5wGxt0f0pyuoy7JdJnKHKTSgFuXwfUKT9L3IIwMmnPA/Rpo9ETY0
/Ekd9YtnnyPlZhrXMWzb1ptdEYgWQiJMHKS1WTSQu5nZ1lS00e9/3i8WUbZd8Kqu7bhwfbf//tPP
mxev6hszyUKJw4v9Cnj5ugCNbmTghv6ssn3CgvaHD/3VNeVMrOvYhFGAv3UXAjjUJdtjRo/CrsOV
vuo5hWx5g7O3O+lzI7+bLMKOfK/Jj7//ub+4qOzLHDFwAfA6vIVUgJ8G+qbyPFSTomHbaMsOlNr0
h9X4Fy94wLbov2wSHKLevOD+aFcbYojFGHUCxCmT8Q48jkgU2h+N/W8XL85vxpYOia6FZwQ9xOsb
aKqMA8go7F3ZGw8ir9ASLJGracQFA1fYue1wk3pEymkU0Veqb26zuqIih89wQHhdHVBrYnowK/RB
flP8w8v9/cttUHeLnExWh9dfLkhsRjEGX26dnOx6Xtf6IhmgYv3+pr6UNj8v4G8/ZnvefnqIIUn5
7jpSlDRZAC8ABk6YSeGEGgDDp1JPsuPgJMO53kp121V0elsEeFE+ZdN1jjoPPVvyZaGE2+XwgI99
YEx7Wkb3bBl+7Plzei0DepemV9SxNZf5vi5I2jGm4Nsffsff76XNOZiYCqpBOOlvffoszKoi9glJ
F9MXP8i7r7Djg0+8uDnZaN70NCZNznnHLBkftx42hhmun47PiXOWGLLqXozaxk3l5TXY7YGYMsvy
CDJjZn5TUQrqOwU3swunYLSXsMznmUhGW4L5SyXUs4jQBDh+Uyoh4K1w8X7/A9/YSblebOPIz6Ht
4GDiPdxenJ9uVLcm9ewN9Fu6yTB3wFLne35WFS95Fpxy6mgj6hgZot/vYwqc+cM2PM2Dxo2TWgvr
gfn377/RL644Ll5U3UiI4Dy9Db8YEFUGpU0aXOK3y6fKsZ4JY9eQPq5p7NqV+sPHvfEEvFwAlK4W
Ama8AS678usLUI+lPTS8zGjXlnBh6FG6NMImIrZDMoP6Q8mBkhFi4oa9323jy9pGTrH84bU0t9Pg
6xeGV4JFn/Mrq+/fEF0MmPqtovB3qIpQdeplijbOHUOO29P5lBEFu4BEv6Cd2Z5pK6LDOeh6yI6t
H4tlQKQhCuNRmDXLh6Ahy2wfbKlmB7eylF00OvY3RL9/EEq/XVQ3Wju9Dfoc4AU2FPnrS2c4rSVw
j2o7t1fuPmi0L1UKLqRsiKf6/UPxy09CckZhCwYOIsnrT9r6eL3sZm2nac1zDTX6IJxmJqhO1/7w
SW93X36Tu5WKaMtN5rovp/qf3geQyYwX+iCFecmY4eGI78LZt/U80zaFp/v7n/W3Zx3qz4upb8MA
gqN58/KhhZy6YEsIH4fVPNgZIZOIjQ+tiMl1+lOh9PdfRmyIZzh4+7hf0FVeX8NAdItPhnwaJnD0
LPi9bR8TONvt9Mrpr0u/Ws+w4xZ/2AneiNt5v1hhaExQD3v4dsHdvf7YxV71EZ0KIFn6+74+3dKP
vSAxF9x7cFbk82np2Ycim8851/3hpfrbU8PrhAne3VIueHTcNxVYpdChBDMydiuD8WklAqEvKWic
vOc/3cm/XVw+Cieb49h8JK2Tza/y02NTJGLsPJNTTJU2ZiT7gOSURUCfFDT7ysIBSiy6cf/7x+eN
gWi7th6WaNy2G7sME9WbtUuaPRzaaeQQTFF26AhyiwqjSU+hS6eHFsM1/ULmnJa4FOlon3d9Ml4a
6RQc+7T8+Ifv8tqR8+O7YIMFckV7FQzC6yvgQzrGpiC5z8QuRqY3LIhIUPXt3GkWYYVZ6CAI6rsU
7h7oGrqmZtmN+p9c7n/fzxCSBCxHgPAAG3NHXn8NfbZtfSDfMNQ4XV+xlIgL1xTtvqfciqwg/VpC
xD5kmPwjmJbGpYvs+jCiqCbWU3O+LLV1eLkw/+3e/w/so5+ekb/h0W7btH3V/tz+9x/a4ndbDg9N
ewKAaJdxF/5qfxIdRh8fTNr2DwkaSLp40P6iohnvNsYh/xlcDnfY5D/96H+67wxWNKpBGv6kYsC7
+SftT9PdFsN/b8es/rxY/P2cDNzNQP/WXyZ0Aqm94tkDBu0emrnSzr2isdUFmePugEYx6NdH4bXq
vbXlXJ9nw4Ldf84RdhC9Xj8jckCeCWkjuUrrJflUIGZ+yIA9fwSYnOmxaU4geHWns9CgpTrlv0v3
/7HVzM5CiKS5aqebGTLSwAC5visdOV1ykEzIeiKclQRZCrF+l9h2e2VVdj+dgNBF8kIWhHVvzIOt
vjQJE887YyoQdvaDDLJDCl92QXVZ5oijOlqCM0Er3ccG6wXbHYdU96Olkeceg5D097Yq5y6SVQua
R3rYNhjvt8KwYm8WCrQ4US0TM0FDikPRBa2xXwCVFThmRG+HY4rPANuI7Z7raVpfcDgp+33htaMd
lVL5LnkIQ/+kFcvakcfMQG6Xlm15CZ3fOswDOPIraZD3kIZkW/dVHIwLAqb9TFYzsZjToLKdY3lo
mwkHlUG0TsQNc0IsneRc5QI/h915021lOPgSArPxg/3aKR2PgUm84IC6ptYYR2uu+OigZXufN2Qa
OvuBXAacBpaZTtceO/bXICVJglbc3DwT55Iio/RY1IrenuGAC8KqOnLf272QhkOeTJ1+tRMY4uir
naGMA2mTGanXleHTQG+RQsxN0d/4pUmShJMGUkU9sHtrR4RdUoaaGazZMUiY9h5UgaJvBDsrqQEE
QUKdXgL/dlSSPk/JkJK1Xo48BWD7kz50mVKi8ymI59y13dp9Bfo7ZIcZVgOhn2OR2ztPzzy0qPpA
yunQbSDpipAT2aotbLioGd+uRTqjNhJd8nmoBHk4ZlXYj7TLzvJgacSBN5IRcZNM+LHIhsh3Q2mX
0LgtJME8nl71PnA0/c70W86nqJCRukL1qxaG/LP30bWmmdxTRVbDLhk99ONWn9Zf3c4dZGSucFOj
IUgWWkZ+n1Yx2lL3/Zp3+bc19+n10URtr3E95oC6h7V9qvx0PkuzLChjqOgkEli1Mw4xfrLm8+KY
41ORlqg9cLF430yZ58NRrUHxlAZFdqXKBu1j7s2FhnrKmrZQUE1DOiVchalM4uPcFcLOrV0JOPko
S7qt1U5viuJsznNI4JwOESZkZUOaTOPYmJSWYlZRgTPuWKym3FfA49pdrWdE3E0aeTDkjCorFNYI
T3CcBu5qN7rVA8mv5T0Av3YMF1IM4S+ndv9UKYsCg8j1EUkgdpydIrwsOfEB7QMrJ+ODHlBuItBb
iU9Af6SZ7g0ReomOtEyMTz0+TDQEtiyM/RrQPiY+A44+v8GDED3rvRmqgMwdJDFQzXYLR7OPI1hB
LZxlnnyrdGD3e2UBwDtfsf1WqOQtOOpg7evrddKyC7sibCEqCAb9tpB3jnA5yLSd4LnvEdqjdknV
EMAbF8o9rIUpq1D2evU4TVn3wBNDg1AvS789aVhRAn5yIk69gQHQzsJA+9GEGjczn/AXN7SdZkte
NhrtzJaJ820meJzZJTD489aY0MiQpS0I5h2yJo1F1fTDiYcdayvDpZxYUHv7gNKukpFFau+hciq3
PLqthY/uvzv8DzvQNrT4z/P5j+lj8/Xx1R6//YHve7zlvGMzpvu8MUX0rav+1x5PciiDEZtGLMFi
+gsm6scGb7/DUsQj5kOHo6OA2exfG7xmvIPbxEx02/+hrG1Mm7/mu1ffd+7fkU9fTEo/7fCcOlAA
UGqzo1D3Y5XazrM/ndjnShWD6QYfug4nKQG9IwlUAHoBKmSYXy5U2t+ggCctihjppN8J4ZgXFLwB
rQhkkfdYh8hPIiEJXRIDpTw/jOZUEZ2h6PFgGQoUadkFqRYI69MVgYvDyki29zp/1nE8qiOAIJoc
/kvAyxjkya0cR7nEZucTDgDAvn5UL8Ew+GnX7ryz9S5DS5TpI8kxKGZlch2sK/VeFXpzMxh7QJWN
EGGJT9AmhFrA7wvbauzUzazSrDpLnYHQH4mBdNk5s+KrzgTouKE3FfkNGcVuf2B1UCVODCmL3Txg
GMBdvZKkmuZjx4FdkhIEStioP8+T5uH0lY0+hanJcSHMQM496wS2fO7cvHuPQQkDX2oy0mV/SxtF
hTuZqI9WZgKh3pKKuKcxBQJK9Zzhd7SnUsS5+lw0MYm/+kmgUG0eErcovxDI02sRWc4pop1krIw9
DhML3avZfYSclXIYStt+76/4jeI2NdFKz7YoDpVucz06fxBbnWl45qGvEAjfo2Avv5BNUWVRtXbr
cEfLbQ7uTV0T9wU2+jIqUqQjkcpkRW6SwW6/jLVzh8B3ffSWnOdEyxokiRVa8G1Shw8m1ESFXJ/0
eXyq5lhEXo2re0eYenneewYJHVtymYFkjjYWMtquDeJuDYbLmVRNwpl56rOo1JaBjcNW6Pv9EbVq
R85PeUJChL1EsiNjkm6qsdBBhqBGw5j4GFovnoV9IDAaH8hdsdInLWty67dGOhHxIpBWsnMde2Wt
5QhU7dTiDDqSWHA32MjaOYiNxkoQY6kh+2ZQmUEATglJw2NudBxpcdAWTB2Iqd4FKZkou2Ge/fe9
CU5wNwda0NOXKsbsorGK8omUcuOK0IeqPhAilX/1B8zUqJKbLI/lQERGjk7zwzwSL2FFVonzSDCQ
oq04wFNPrM25XZVdcq/KNKie07qr6PyZs7tOR5KpeTp2mb+UgCYmBw12yxteXmhV6X9J/Wn2dpNO
hsQh43EbQ9/gqFhZq0Uo9ap654LEIzAaWTvJzz2NwAv0/4Y46DAK0n1jNLkTe7Umx7Dx7F7nqKny
U7P2l68kjYCC66bRMT+lHgC5Q+CJrDppqGOc46oGdSBmbnxiP/VuszWf8UkMdXVNrxUtG7E+YxAT
TkMU0UgeTx4rzgSbwDrVdz3m1wJXxPLeX3K33NelKE5smCjzofbT9XbmJO+RLmcGz4QdlYSPd6u6
8FAJDlFvsfGPZj7f6zLrWbq6YFIx7oLsE81DL4ky06vt0LO7eBq6tg+NrKBrKPRMnLdN0XUf2tkC
emK5RFfGhd+Ie8dJmUEPnbTuM3Iw7rqadk5YV4uVo9R2PfzcpKpfza7Jc+d0PbPoBQ00Rzen/Igd
2U7ek42M9ZLUnOq0J5tSHFZS9pY980WqgkojeSDEe1GXB2Mc1TPTXLx/SBS8Sbp7zyrJ9NphYazx
aoJLZ8hdzo8EH7eXJMe7ROp62eqFI+FCeeSPU31RTDajg62WsA9W06nLdCwJ1EjAb3R7J2gsm6Sg
fkjCxPELnb86Z5jZ2AjSr+EsIxPvczIkcBQwAiGQCg5vpM1kcJ2AcefvoTfcy4cFQSiKVOkvLPV2
ks9PAR7vce+O2fKlY53/TPnoPRFCYHzAN+XvrYHwiJg4FownrSOQTIUD590TGskJUSJVHnxx9Llx
otZby/nUH7fEFwXXilqwKnBwWszxp13VOeuJEcgkiJ1EcDkWLDMpQyXpunFRTuvD6NW8El6QmWs4
pVXbRKa7DjMSMOSo8aIsZlvmYGdplFRTByjLCaggG0MjdGwqcagPrT5/ElRXmNOdwT+FG2gMO8fp
MXiTuD0Y/z0p/WWc3pqL//mkFA/z45g3+auz0vZHfpyVTBobeKnpJbPufhd9fVcyWjqtEjobIGWY
5jOd5RT1LyWjgx7MN+mToJ5CK7GFCvwlBzO9d6hhIM6zCgEJgpfyT05L31FE/+6HkBtCd9rbpJRQ
SmiNvwWvkLhhmWLhvU/19NAJcQt4Q6qwkWhbDr2zrmQD+R4FyiZDmormUlC0nc1FV36uiNJ4WExf
fdHgIZLHvXkMPL/szGMLA15OGgjINh/CsoGIOBfZne/mETXokw/UeO8UNpY5Kk4r8eNa9lExOrd8
FlZAhqOm6veTm0wRdKKzwpw+T313NaWWG0I8zsCDmBypZH1rTVRI1tLbn2rN7WLU5IpszJGEsjjR
lJyAGvhjBoPZTL4y7l6GMLcJ/rhZyNYxw8xwYTCAqvBv2rrKYqdaAZRpTqrCeta792nj1RRx/Xil
OTUp4KZaagziIBVIYZUOVl6TpW66NbRhxgjWkWESj3NmyK92R+reThskppRNDtmA5A3YgyUJotim
hGFkQCXoT160mUFTwE00fiuVjLybbAsMBLuTe6B8lBVH1M2hAEDLRFckJpB6tjNfZENJRLDrt96u
F9ZMKqul/DoWWpLergYd2vfW0kwHM/GIYmp1P72wgaZ8MhPJvhW49cVcGQc++3pyWBU8OJq7VOnW
bta14YQstvScRyeeS+gPitV/pwG1OGo62/nOHJKTzs9DaNq4kvMonbITO8fClnnbYanz7DPOPbEg
mbvTi7OxL285INHeSPqbQBvFPpfreu0ZZRnqWn4HxTW7YIMrDn0e4L0tatdsolHZOsc8ldHu8kkH
rckFq+kj7MYNJB95aTCqSGtsrCXfRxv/qLP7W+HqKxnrRY59bGifx9d61v+T8tatVvvPixmJi/TY
fl7Ktv//x0pmQ42AYLStWQ5t2G1N+rGSme8op0zqLmouVjqfQdCPlYxSEbI14Cw6t0x8X+TaPxYy
i79v0/rwp4Bqoay0/8k69lLU/XsZ2+bKfO6WuUTzmKH3W6xeG9jSIFliDWu5whCqAsyMeF/LFp2z
X003vSPltYZu4zwQdvI0ZzVYIuCl/dNS8OrtvH4wTzhXiY+FscxdCGSMrq3jIpEm2mfahujeGHfF
KLCPyhwXUGOWq/2Huc82Mnv9KxgQM3bnejkAo16a1z+Vrr3wZqSceOkcA45An/eUlwPSgwKcAoeK
lLgibOTFdP/TXf5RQ/+sbv3VxwKEoqJgH4K48aZiDjjsNZhPjVClihKLlaRcqdnqS3JeT4WUF3Pv
Dt9PDN912b/4zNcjvO2GIWX+6TMZIfxcpdM90ywxbp+pL0cjwXaXzEmx6zrz4fc/7kXi9/aicjUR
XG/BKwQ8vf4kvc+9XBMFqEMyMTCJtmYtyZYssYgWjdRuRxXYZ3Wm0G60U0fHWtsQguukerQSqXum
aa1zgqwa144sTUQSIrMCUD75VB6N1oRS4NQYgRZrBe2UVEF7JayB1qIAx1z9YYhtvGS/v/k1CCct
hIYg/RAjv5kMGlNjm01brGFR6PiAMkFjhWJOp11JYbfEBGo2uCUJC1yoe6w+B3DQrZ9x63n5YZ6d
6gxUnnGRJM0673tjWuodoUzyW2Yr3hi76vybLZONB8/TEsIlJpszrEFvEB7ly+80t59sl2Z5BCuB
g2ilOZIDhGoXwBzbpWIS7Z4F6UzwUsKVtBsLXEL1cn2H7VLn20XvSsUQpHq5F7M2dzEqjsSIUOtQ
PlnCooaXWW1/UwVzinBl/WhPgay1MkQiuHSRP+EJNNZ1ebYXkZKKyYdAHJ/tmZb3GFjPpchXjTxd
Y/R3o6nhFpfYozu6tTKBa+DAMj4HCkOFv9ZLg/Nx6JcqsrqCCQ2tpYEObLqaRkxyVsbNVdaYRKVp
pMWNCqbTLsWzzkTWlKc0/wmWddfFiRvdBABWgxi4axyvpbgyzXrcB+n0IWtr+1aVlrzvHKHr55nh
dcMVwYSzEY1JVX+oq7HFokhW9d7hqL9+dVaSLuN5KZiACC9YlvfAFOCSwUvNu9iXg/rQ+i1Nh8xV
wcbxhM91cKsSO35lF2Be1WjX9KFGx9sEL70hMe0N1RE5Fke5Gmb4sCt1c90P6LLM/dCMZuxkpJNu
4ImWRj4nMVr7mjPf0u3pT009r2sOJAOPietNqbnhcQnAVqsz3LiulsIng6HznCVLQKViS+tbmyOf
jjpmZN1uLOX0iJeVssRoCeomxRQ7YdrVwBuKbe6w0GssQmKXgmiRsiPDh7uGELmuKxUnmZiTQ9mh
83P8HiN0O7Xd52FbpFH/L8Snb0s36n/zZH5Zz+GV9E/tQBAzjyYLfrIt/cO2CRANMt78b62Iih47
uuYrvY5YpPjhyFDJ+W20vfEn64vmR+6g47C13DK4zYsasdjvl6Y3+HoWQUiXSAZRANIx5bXexAc/
rfczjdE587iUq+ldktfxldahjBgRBCxF+fkyUf9TIDwLtP4JmvNo7d1zezPhJ6n8oFZ1wmQk/v2X
Yod/vQfxnVBMs5NuyjicLK+/078vTA7Kz96ZLz/eLxMmcy/XhLMa16ci952u13bZsKAG37/DPzqA
/cdj1avD12+Padvn/ctu9H/EX7Tt6f/5BPbwWD+9AXdtf+DHEQyb0AYixcDGDJ1bZP91BDPNrSXP
lsC/Blm4Dcn/OoJp/ju0JBvvcfsfHEpHdv+/iknDf6cjD2RQb4IDeyk0/0Hr3SB34dXDQ28ORwQC
VHcb4iOW9d48PKNQGsNhQtz7MhkDIjZrgrUDs2apN0nAAUeR+Q4dR6N30+ehN5a7bkzqwGY3NdJZ
2xiv89fFKtR4oHOVdqdBDT3KCEewWt8c4uQBaPV1WmfvK5pN8ClpXrWf8iDxhyqit7gc16JwjQcz
WMrqqna0sceZTDw6szWlX68JkKtjgGiJvSpZs+YizTULh1yHYzWup/mzLZpG7VdtUj7JqtDZYSXW
JYCl3iyMnkEpA+ttnIpq8sysSO6OBGN5NtE6ZUZ/ndRDU5IvoWlaHeug8fx4YkTsnniZ15QHd9Wd
nWF16UO7Usu1nKsv8lFmt6tmyLPM0YebpfdJKxP58rljXnuqgobieBo4wQ4rdVPS3tuiHnf11Hyt
vKqMTGXMZzMXd0e9NEb077tHaC/pDlrbekyCujrJu7k/OEtbXOj6dImLBIaaOamdV6OmMYJsiMts
sU8aOU9nw1A2kJGte+gnMsTB65/h6feuzFqHBGTrT40LyTHRu+mkWTwnVpl1F3irPCNyVZ5mtt48
Z4szniaglQ50tPRQ4I6OukEwvqNRAjDGG8kywRYmRsSpRZtAKAhhgLIxs7eBQrscqYLNJuSsjdEI
yFRhlR9BB0m1L72BG7Xrhd6ChhzWNbgHe1MOZwGmbRTYDQxd2A39xH4ZgAkDEeWF5ghad9oG0/Ky
kLmA4JSe2SjJ55OeHbV676j2qun0JI19dxJJTBw2RMZ2KgnnpgNq7ozAdjgQA1RgkClYCYdlvEVN
Sgx1ocOWoDoNF81mJOL1a1zUwDKSvoubACvnroAtyX7S2FKL/V76wYecoa27d7VguhgKTUYLtLXr
1W4aL1TS76ybLOtNfzc5k7yXfeLbJ5yU8+R0LTKruMCo0NLBHvLSOzcq7ynTsYgeNYsJ/ilHiwy4
rNU/DBWPTOtyDIHHsSAaq1LfFCdJvYoTQt+uzZUYhz4T47fVGZ1jiWfhE6N1RBBCGUDZGS5MqjmB
0MyoJcCgfVb7TINMvSeYnWlZ00UVrfT9lGKORlqBBvDLwKGVbg5JGaSwLMnBmD3OqZr0VjqUlerL
SC2lGxzx0gnzys2EDxbbMOX2HqznEIs+WKZ4301rdbCL8RvYfzOUuk+7oe2sO42/rv08+GvXngny
RrxIM/TyFAdW0jylHUiHzdNIUoCn7MqNlrJxurMKFF+PnBuXPvoEZy6+SOZAQahP3nutbbUNhi8d
muPTNDfkdEuo0gxVHlThZLhglPclbzdiyiDOWaAMb1evA/c08zuQWSLtUCAgpXXu7IWcZ35ns8cl
rj9J1VigCmbZo8MYAWZ/ZS0Q9GlWr/LpcPcKLULF/rtHRLSB2KQ517G2WnI4zdGiFzwTwxplc5P1
T7KSCUxuq9G6WMqkMKMABBP8N1t32ogdIwlOtE5mRdz3UBzoMGMUpCF5PnKOv+blXWJQYe2Fx6nt
INK8OJBjvt4rm2bVYXRnWGeSyRHRVl/tAm/CZE1TODCXPKIEwmwo5/UjA6ZL+j8DKaeo6kzGlHs1
Vd8a4akz/L7ansmBd+YXo3VGd8Y+tbtc+7Kh5lk4N/P9ADxHPxo26nmKjtW29hx/nb0XTN/KdMO7
lTlAkLG5GzTp7BkmqdOqa9s9khbvzEARpdaW312CIGws5+vMDOqC/F7C1uemi3k07LtZ78ddo/L1
1M0zstlf8ukxV6fNzrJleY7vco0QVQ4nVaN/C3JCjFhvk3MQAXSZCChqaX9BsOpxZx48t3aPTt2O
SB/c9aEY03av6d76ALob30eRJMU5gMXqiBaxvPZ7uzkliOTScMznpasR9nh+4p+6ftKe10iZTudl
Gvdt4pgfytWfGKW2M5yzxj/mpUxPfSmSj+RApLHDMrhBVWxSZNUwX+ZsMX0sUDFasMKcx1I6wb2l
miAOmBBdya4orpUNyMxP6r1ndNbJQvDGSanDzhZaSZ8xaxgQzi4XEcHTwDfx3PNFjmc5uGSM68Nt
g2bKofAJcM7aq/PsZ8sHx2nsYyF0eeiL5DzjTDoleNjHtj1phfkoDJwM7nCl1ZMLSE7t667Rb8y+
iZOmgDPXnaU+zDmUokhV1HxmgvTbF0K0lGnjSdFPzHAU+IemWkYweM5+NBlYTdy2fW+rD6iGGJuU
btTb3RRmune0jXWIuf72p4ACb1/MsGYUE9ZDRsLDxQIIc8+uz2qRVcmpu0A0S20tfbKNaTpdVxTY
DkEiEc639sKoSHdoayesA1yakNW+YMCYr/15RSqQgWZRWFs0eJciPVGinW+nXFLM5xqVUZhm6yGx
pudWtteloJ056NNutB6Gvo/SAqRSK1AXgV8sFj9a1uwu7eZITvpl3hNPZRZs0i5jpDxPL4rK4vzc
Fx8yrzvH8nKa+WsR6z0YDmtqP5mzA/WzDZ1Bs1dmcsWp65VnCPLUcSmFualjGnUATPmxyAUwvVbV
ezT2V0Ah+S3LPmgtrMEYHTu+2z1oNAbBi3QjZ1RUeGggszh3s5J1ydY/ZGUS3JZB54SrzNXnSqOv
7XdNDqYFzNK6N0BQBTCGCnuIBHAvax+IfMyOgIO1rqK2t6qwH9zqEVrbpWgcAREJqqLl9lZEoYqa
b1p5DVHJZV/MOa2OHdhUfbwwkGnRWZsQ+0iroplRq3KfM6hgsS71swwLC6A1X0WBzsxd9SuNuLXz
6tw98AaJPU0y6+hT57KlT0CWkAuilLPFdGoG7XqP2U6HWKYgKvUUM3u7DbRrrWF12Q2wXeh2jHSa
D8D/l0ep6J3TLzA1DpJrYZhdWKiGcnstc+sC2YD07mTqQl8xRomWIZdDeqUDl75cEZucjGluXU69
U0BX3AK5djOiRRe4syyOIBn513bltcfBMoC5Fcp+L7KO0X9plfEKsjOUaTnBQuOmmzVxFGnjwolL
KpthQo6yOh11+uO2BX+n6KPZltMn5KbV9azK616Y2mWZ6muoLJ5dehb6QZpCnTnS6S9Qyn/ItYWu
g8+DwRE8tJFjcgRczu2pQ+lopeB/lmpsgFnVN+lA/2scDRH6Rf9Jd5ceaTUwHX3NDosNPHpobeIk
ZyCZnFro1HjN+3nQ58uUFzpsW/L/courn6zfUld7rDwjO808mcaMfU9UT4K5W8yPzGy7CCkl0wWd
OKIFDz9BsGycu3mZm1tuq7wna34419LgCz6Dbi87UZ60g3MntKF/TwlkHWfGFkzhmxtD50H1aN9l
cSmGPrZbVld0GyMsmBVQZMxbm537DvsJ0kUG8dUirau+q9ab2VnLU0jXVqSIBagMhYDTXRAHWuwl
Tq7Ubc2c6I72ZHKYXUZBdmFAxyQTY78UykEKqrG5BuPXebKuc0Aen2u9RLdT62DaDD90Z72+ThJN
xEa9pF+CAqdO66/6ZycbkTO0nP3crv2co8gL0yb1P6xLc6PnTf15zKev2qIfKx+YWQCI514f5L7A
WX5SpbX91JYDDTFNTB/GyehJGkvSJzF63lNrOROkY9v+GJT9gOAogTwq0sQBeMkrBnZuvJnoHJ4h
YESjYMtgenaUpvaOVstDaejDQRs99jRzAPlpdt6DMvPpsoJ+uEtdHYZ5m3dabNnVrULSGvpVu9zo
cj5W+WQedGEbXyodXxm+Ye3erpbmYSi7LG6Vb8QlOY6XUuhBOJh2fVkBY7unqWTudReklOk3d9Ja
jMNiAYfV/PbQ0hzZVEYqLiq3P052AGTXI5gnT9YkZMi+nqJrbA/rYOSHTuboZVAqeaxIQZ+cMWiT
B4Ga4JoQgsjvfShIVV+TCd/q61Xptmqn7Ck/1XKt/LiWmYTlCYeUF/VDJsrhVDE5Z/KVXENMs6I2
G41oKVoav17mnC0c5KNWrrHMte6oe2VcTIX4nPe6cT327a2l193ZYqUXmNuRdbkTfShqzRNr9FFD
a5YTi16gLgLh9ugMGe+bP9379pJd1QbtU7Ea/4+9M9mtHEmz9KsUas8AZyM3DRR556ured4QksvF
0TgPRj59f/SIRHtmdzYQu26gVrFwV8h1Rdpw/nO+Yz4YnZVcQWIywtwGEOamcbutovmJqrdTPhXT
IVsL6DKOSLtY02GTGSiYbokTQhE0ZpoHIXsz4xd/xPeV2Nt8MDoy6SVzOsPmwjez0XxlZLq2HG3T
20o2yT3XdG6XkfA7CqmaH1muSF6TMxkCB27fuak0/6qMNP1EhSLjTX9l7C6YO6ZZq1lB7OU2RcI8
oxqmV4PR3I+WboZMObn7xA4ygCad65xc6MXLGDrGXLLYH8nMI81WwWyl/oEeGj6NqQVOaJKlzfLa
uS/X8086UTxgm/UPXUS8oQ2NMBSkBE1E7QXDA1ccp4k91awbfWe13XOmGizbScw9tJ9q7t51dZgL
UNgQHYGdOMr+2cTla6Yn5tOStAPAPHtY6VTqk9+Xc9L6Xxfl9BVpVL3yOB+jCiiaWIpkl0nSA9o4
1hj5F1cesaUVW4lQwBTbn5FClRZlm6L1ESwtHfOXkyicI5GyTjahIY7RMc4MN7uKR8+DlRtdIB/f
mxS4hhkT0esh8QgUjBvauP0jlOuLxSg7VA1MsWllK3ICvMNSTtPvQKR/adIPdBLJrl/0e3fO7bMx
JoeBUqQga5ajHhfvo7SxlNDm0QEy9J+1IkV1NBJxM3OMPUeUFODgWbxiKn4kZhkfEqcfLl4nIHYi
FrxHYqEtvdCqjZJAi2b/XA9t/UC/V/o5rrtzb6ntoMEV6OL5qnBFfRUZWr6LbSGZ/eaPCEfdczf4
0w2DFUBmw2h9cT/48GrtujLKHyVu349Jde0VHIWKJpRs0qkhqKFl6iXdQ1rebSxz8U6irrea62sv
CZOdPawJ9yMzXOdVUSOxJ2axIogVdigfj7MJ5ZGzvdUepn40DlzC3y0sxsFg9yCr1RePSMRrYVW4
GiAPq2jSr9KyusKlGm8rq8p2DhTbbzuyp0cXUWdtafHCwR8FCBb40Qum/QAlXR16zfoxyqJRxAU6
EkiN7mxKY5RPagSVnuHkus26uj9yZXM3bLzaph7gqmLmXIsUY+9UoKJsNX+uQt8p8CBJx8BOSQrS
sRuHfQycXk1m5KkZkUY0hTJblNNyZ9p2cYJTyQ1Y/16USECw6fEO+48r1gx891DPy1cWmS3oS88O
SMS2l1KT7JVeA34VSuG21UixkYvo9pXegPabR3WmclbfQ4y/NlzvCn//C8cjDuVgO6/rqpbHvmjt
K0qLKEApCxyxoo/Ee0krBEfD5FvN7OV4w5pNN7rlVZ+peisiX1xV/HChV89bHWJikZBRHFp6I2rI
rVTFkNWFDSL3eVeqj6I31DUGt+LgVPDhGrm8Drg6QWsN4ipdMsm3Nu2fWhxpoU5Zxh1OKMXbA1DB
iHuJrQLclcX1F5NJaj6kFH3sOlPvkRTWex2NUSocPO6EYOLbfQM9g3s1a7zgnrG1PXHX1FOyqVrd
RIL35GGOlubY4KM8GuvYsk3NbxQojytE9tCtA9NicmzcerCVRFKqu5GJA22s0bc5Zv65HC33IE3R
H0wDw1rT0r4j/fbWNTPsjbMJ6t1NHfbATp4mzk/XPkZRiHldhlPeRe44TgiNGxtFM9SnnlT5aDlh
h8HjTnPzaldIH8R/DaGylUWHf8/jdBRNPjUq1iw2YwceVzjFExt0FWravEBF7QWut7oLfbeEnZNo
7+x42tas4Smv+fBjbE4W+XvnhkKUY5142dmIVb1vq2RGPRWcHVkfuNv3XraZydJA4vHSQ6ZQlpjm
GXur6RQzs9rY9lHTbaXTPVWxep5psWE4lZrvcUEsonJvTAlKTS7O9Nz3frc+W93RNNJhjwh+o5ZW
3+Su/ZN4Yg7sP8m3jKPzXa0JYhjFrMLWnZqTSWfSVUSh2LYuM3GbFxnKK9jELlbTcYkVLHEaHHfw
Vj/UGEXWiTt7H51hOsQqGJsuqfbwq/PxiiYb9dAkpePs8gEz3i1DLYuBWRbp5UaMZmwFHVnj+aaz
luwqtXQ+WTeydKC3GVRIdDN/TJ4bYWVBHkVEMWY/y4ivdLnLDVpXtKfVrvRAEXaUA9WIuC+FMdWP
6cjzFjRlrakjTmbenTaumb1mvuJO6CUGzS5BZ3VEiSnKirlXggyh+kXWLHlwZbmlTHP2UOtdbPzU
euS6O+Kwk3bKWnoM2fQsklZMqamCv+tHuvDYGqxh2Rh+tLZCTTh/T43R+Fwb/d5IzvXsWBQwGW1e
bVg0jeUENd8cN1MMOOFkYyPXgyVxpbqSrj5YkH4j86bPxPyNjRE/8jTqTblRjCUTyu+m4Rbl3z+I
Lp0Pbhk/ymXIduPsckwDVDGIpwLaDJA6BLh4Ktr7MnZOjW18RoAagrww+u0omVjqSnyNvbE88yBM
T+i32Z4my9nkUFfML0Y3Y8hmqh9Kmo12HUBkmtNzCRq19OoLQSo9LsMqXcr1WE7/4UYrxuxZRU3b
35ndUPI8tEocfEo6zFCPxvI+RUDKtjjiC/lQtlN91hGEwrxDtuyIOr3kA5mlQE71cJnqhbFEYhxM
DexDl+RjWJiLtmXrrJ6Zab4UlXyUjYg+Wi+372HqO/e1MVOelMxXyuSI6DZu+dbbGWeL3nlQcc21
gEVypaeZkhhwXd7KPqmPua8J5E4k82cABuJo1Z6za7K0pXgjmb8tcJh7QsvZzCgdALRTRa9F1gNO
7onvWWNsHBEAnONk4O332wEsVcKK4TEzqDrj4qm2xiyqJuNLkQtmCVlqZ/6Q7ixBzadjYW45ijfO
wRqwoO556P3smTCWT4igr1R3TBNptMQI6qa1zsrMnHRLGjRqQmhMLRcIk8EPV2S3QsTFzsA/Fyt5
tvVTFoSgVGNX7fJKSID3Axy/x5yJp0JTy1N21Xk753JQ84YAxLI0h5iaJ+rpwlhMcLUabMVeF4Gg
5Xez6xc/CanBXrbLsLyopLpFmj5hcqM0IbFEIOaK4qgFpZbCbO9YMlLiyo5FHm6NfmJGkdpAZT1O
nTAJ9m4JMMCKkbEdVjvc6/lqzvUukMeya+YdcCYS8Ra37Q2RLJtEhpJ7c7LjXV507kGvlHbTOkOF
AbJS4Zh5xD9Z3Q0ndA1KMMh1eF1Qd9I8l3jX3wkJitd4jMRVY9jp1lgs6LiNl5wUEmmFRIgqC0UO
lVcu1Y7ot3fwGhWfhoR+s91U923N7yftALia7PZ1Eucabo7aCvPWtuRWJDpl6WapG4ET5fcghN6X
ODIeGAxcScM4giOqh52jkukbQ5XaGy3Hcj0q8pAjeLkdTZeW3q7vRChTIhPsn/XN6PDqBoun2UGN
UrUTIyjljbDnFA0fyedlwVFeB7GGjKs43r65Tfezq9CYi7Z3r2qrzkOepmzDKSVGMDSrS6+W/nOs
vZt+4sKVDWm/44TuHzNdqZOXJtQCxNK8SyrrmlyYBtp13nsjCPQcbHjt+mcDDymAfz1rbnxvxAPJ
dACUiz+Fbe63lMDHNXGasWPs08/UNbBFP2oiumbawabIZfquETyVOiLgvWVnF7dJd+PinFLGeS1m
BclIs3xrtApQ/Cw+nBqdGuoYaC0/i++hcroHVIDkrhBZtSU6au5dZaLeJvyjfR9kuOnnn/WSHTt/
/CjreN0vUCihjBGXU2zS8Z2sdfWD9Va+0B4x8TY20c7V5xtb6xys870nQw2FgORAjopk6cZ0GOrW
ebBc3zYCmpZx006GdaB6bKJNIDcfUWV/Tm78JB2d8RfvHV0SM+AkTDubGbhp4Ev/2o1EfBvX/A6p
o+GsUDhDe8SU4x0bxawJ9327KZoeKvfaQlL1lnY9kKHcgN+VZ6VB5iNGyEtcKk97KLyqeRjH/J6Y
UcMN1h530P7xxRu5sdFqcznGwCoCQ0hqLgfxUmbQpvXZI6U1TfIiNZNLIKnHAmrOZ9z23FmH+Fqs
H2prtFCWkzbb6NKaN7Sj72upvbZ4jA8jfY8Bf+k5yWmEyT2KFolufRCQXkIaJFJGUgmpLJcl5FyS
+L7Efe1uyEz9KIXDkAbH3GPpsRdY+XhxnYS7liGXI+nGHT8gcrSb/ZLKrks9Rzsu562Lse1d2CXR
SRatEyZhuTGGhZLyJk+Sx9FmFzvnJLHa67njmIShBwTNWaL2R+9tSx5y2xdKDecmKuZgJC3NvmsR
64T8oPYa2Gh9Wqtr/JrTbmNP7smNpJk+MfhI1sZQLsKHHNByv+FGmDSfkdAh30cuLt5mMLv69Mue
8N9Ojf80nf+rU+MZ2/+Pj/I/IHDMvztmf33Zn34Nw/wDQxMNyMBJaZAHI/IPv8b6JzB/4DNRJ44B
A9/PP4KSxh/EIzF4CMyydJSu5fZ/uTXs9Y90UIbwnAxBoaj3dxyz9j9bNQQbC3RN3CAEKC3hYgP5
Z59PX2tmPCkEE5+NqIXOZd9F/UfElUz0LMCHWd8LlD16IPzDzU7W9/T5mVyLo8TcUHSEklOzG+IT
9MHVt49l82zVz878xLFMX64TzPp9s8n2PrGhTFEehG//DtiwJ65jdSWie8d4+PuP4iMnqEr+qxH7
dxvQ//i3vqL/F91C62/l37uFHqqhT/7jYfj6+GeG8fpVf1mGnD/81S2EA4gaDw7Y/8syZPEIguCD
su1hP3NMnva/nkGeTogbFmlxY/WZOutz+9czyBf52L+pKdapknbdv5fV/We2DorCigUWtk2/Mleo
P7Mpv9nf4oRZI1T8Nycz6JTIY2tbqqI4VcT8oKNFLkaasbHD3z6i/4PxWOj8ZL873Pi2+OrWdM16
C+U1+xeSjONLAhbF+Fy1BE22Q+6xsAKmjzD/pDWHDNTs9eZN1A+hh9QfowjxSJ1f/2m5C6GYHI39
SJg5LQ6au+YG618ZQvUrT2i6nfpiipaehMt4cEeEn/9FZtAVtu2GXsW7ehjMeo9Zwr2gf9KK9yu/
iI+BLGP+K9cIyojE26+0o0mID0VerClIDl/eD5gXfn6xTHyFYforMympRyGuW2kkmYmNjo5WfPcp
o+038Wf0MvsziCn4tIllYnVSLaUoJbbo48KvGE8oJ37NfQW7MKTk8H3sPUGrEsZZm9ozB/+HX2nR
BGmfkx+4hkr/nCYje6sSkBx7lXDWuPfSyrrYEwC/Z/5Iufg56WLTdm2TWiqcBjqUAtvInAfkN/Ws
efQ0hBP9WTUnbkDkOz+xV495M4wCmEIs4yHeS+y593WBAwY9q/M4NAm92yTJoB8aHqpuI/wlgqY3
KSfdD0qrjX1aSe2S0oPK7chUVo1IRvZxgwLr3lRTO9FGtrS1cVCxlvihV1FSHBgjK/hWil+CiLOO
ocKuG+zprk7X5FAi5KfJxQ9P64R9dZP6E+UvcnHf6zX6G2RZrIHz4GSP/ccZkp6CpEEOmJN7DvRE
fzkyY7uZoWlYDOjRp2X+mtju+NYLzu6IP8bsbXQ/wnhV9oZdb3VtwLY6m1ZK6a5ibh5Ibqz6We8L
SuKbqX4Cl+K+RYk3kydy+dxITHH+glnaM46lYijBJed3sjmQ8FyOfmzHZxREvncisp8DB6qfcsgX
EfhIcBiIOyf52ekz3cIxYjhFUSWnFTSsIlwY9x9Ic8YoFbIqSGCadjzQzijjNjQhDF6tN7N1kOIk
OYqfqxhfp1H6pUvF5KCxohbVLnGswOqm+ivuuB5tXD2tT6Wcmye7NhuGewt2wsBFIR7AqkwTQj4l
2XtpI0SEOK+jvYganpcFbDJB4rnW422RR5KCviF27v2s7r6k76f3UxzBIdGVbK9T9K9nWx+JhC1k
s67WAzLZ4Txv74EyTl1Y5FN/Iosay/1IIdsuS/RuCivG21x1+phvLNVy5ct8IQ6xlNQvFhbxKcjc
nUCjXfh+gR9ZE6MHJqTUeppECuiKa6s8kPnUYdEjJMYB11I5tRr66npEzmkfvZYKjixn+IepoF0u
jWLaSXbbea9if3mxUOK9gEvzcOsYXvpAHrS8XiQx7c3cTv73uFSED/h0hXUyYnLQ1DU2zatNEJbx
KcL7tVGo+XGeFS+xO/b+PW6o+Rkhq/hg2Id6BiAEhndRQZ2GFUeIL8DdM99WtjTn0PO1ridDBiWR
vm4jcwNPdXbOwK6MjQ0nSnIpPsMFcxtlTq4jkXnY0TZu4eQeLDAn0+1tQztP/b16vWmLjEX7M7Vm
LGCxWPqLD1moRzisTDppcKJXYZ2V9RhMeYypoR143GH+eq1OPUuHbqMldpnulnlODfDxDhfoHcYu
T7/Ebe04X1LA5DlhiWsQ3Z0a5xvR/yVSCMzofvhfzNbntBzqKrbTGJQAqfCQUfAo1G4cOu2ZXzIB
3AVfng1hgb6vbd0Vwgt4n1atK3OMXOAXocKm32m14HPZEST23E930JiJu65MqbUkxZtPmF4pgGYp
MmMHR82SLFOXXap2SctN1079EtJdanSHpGSUX2CzalF8bIZUpcn/2rJ68zq3gTjxyI9Y+rnESI/J
GAqSm9fMPhJufSY14gAiRT4fIvoZSX/7SeXap3WLIvWbc+UTBzIslUvvjPRZ4xIsQnp7Jfp0mS5z
5+OzIBfVde5jLA3wmaHFgFFfV9VS7GvXzUUZzgURGXo/88R8gz4lqedrMWFuDAzz0YuRTt039vno
ecJRbASDNuo/K1NRLca1feL8WOgD8YNsolwpSmz2OlosXlntou+lmxLGAbr8zvLIO2Z9jwYXa5pd
brsMywl+UFwsgaojhk/MsTLazi3uy/FUVvfwJ5IXbsj9SdOT/mOQPYoq9sPm0557XxIbVPzAIwYM
TqlLTWVGnE1ZvXGrdWCDsUynhRrv6BOLRwvn3Byra1YsLQ94eDkEz1rSHVthZNOWTcjESjc2EdKr
Z1nn0kgMXO+KY3mQilJ8NAquduCI2ubd5xi97DCvLj+6iL0/6Oxh4PXOpf5leUn7ONC8k4UWGx1e
ySIX97GqCkg2s0ly37Rq/vGLX+g/WstmKurXRfzgM2D4VAvPdDC7Ez/oMNeK6UWjjS2bruuVya5G
bUQ+KvOZ1SbJ1J0zed7zktNaiPm4kM6mJmwjthwW5navaCek9aZrJHwMqFDdFkrt+DZZgiWrymZq
NIvOhlpeNA3VlGjA4olxbT7ufNm59RaqkdFv/BRNB8KUKIpd7FUZbrSJAjkAfOaX4rXG0osN5yN2
eX9AXpREU1ScU9mkF8SHN76fVSbcpIUvt9H/rm2MmjRMmktFn6KXKztQGpdt0jd9Ch/LqvSznyg/
Coc25QzCgjwOm9JPa/dCZpgyRw5mQxSYGssXNacLZFWprd+7dVFqj9loay/5ZOGtdRacDCQoCB8H
rrINMkdKVs3Bi5PKD5BhWNFdyFtgHnITGy2QN2RGRPZm3i8pCxO0L84/al4EjnGM0sWxm+BdbtfL
37AnBzMsYQ/EH02+FO4p1dPmgFsehy/RI19HRRlc1iWPFbedXFBcCT7Cq5K/7Ad5rxnEtuZotEJX
S3hSR0dEDqVHdHaGHdzul2nFukA9SyVNf9LovoZeE+DZQMaUgZoS2u5kSYooIH9k32bG6N2No9IQ
OMFCBb5yWD9iUCGh7mrONd6C8t2XyXSxe5e1Oyty1OtcqHdiZzSn2WqcFA6pQsOeOIobXbmEudBE
0p91v6hbmpTog1R1rr3wk7sEjbJ4fNQ0HQmqmwUKn9ElcR+4TB0/KlGVbFG+9ZOAQs3baUdGFmbQ
V1jtEomZqMy0dy/z2h9zm8XZSvOgB4r6i/hVcVqggmxKLlM35y/8toZjPTqU9QmvYZZLUr7+LrHQ
ZBtTS81HoM6GFeI8YYKiCgVyoyLIsmcCNTibwWEuEI6Vl71N9MzIoBikofbj5MUYzDRtXMI4wsYU
FAAvZVg1JfKNjiGGYsaqB725NnGHHPFjntBcFdjTyonAVc4SA14oox91PeqzglEByAqgW1i/WBuJ
iMVM8NGiait2AstpyIBjGHKvpiFe7p0iweYTGfYoGUz6ZsckP81vU6/Tvh0z1k7LyIERdI8hXkse
+NsOiNud3/fecRTM1fjwcxsQdxK71GVOWtdRnikmJ8QWZAHQaxdXD20rSq6dvPd/ljK23iVrzciU
QnO1nV7aLAoOR/A8ENpsM8XFGW/guwRzkym1bj1ez3BXVkOWB3664PBB3OOH6GEFpdtMM2TDlGLm
FNr0sGe3HsbVewP/qo5bJ8awOvXO+tcZYoDu40DX7wdjGDDeaxJ5O+ZuE1KS0d50bp51Ye3SYZAt
mFMCUTo0vk6G/yrrfrTDJV0shgu4845Vv7YwZnHnYhWWhvazFFEsyXrEg7zKorxLNh3fbwmA4GbT
hvcvcR88HS/11uOYqADr0NHt6q7EsY8jlgYVBrM6uvzYOVdUqhLbj7LGO05t1twWRDzakJoOeD1M
83KXfF+OLYrqPf/LiIr0VfISPCm8tKshpiOCUAtoBSGRfPkZe0K9YRvk4/aMyvr0VjpegCBMrIv3
W38HqM65tTYFXB+OPU+taUQATrSouh0X/kGU+65t6HmWZp+5rfOPMEGI3BtVTn65y2rvsWjAEm+m
thB7u8PqxlloIkycYOTlCGJACtl0JhGyg3DK1g2tzIciW9Q64m7faMtVzBkZFh1MP8zoLKsMDbWO
boIUqCVDLaunRQCnObQmKxlqRlOM7aoJ1l/YqHWZwjrBbpjYms4cYmA7Blgy00vNZkxpoy5j7XWQ
3nyXRZxC6JOo8nELMsjgQ55qwfhrwDcEMmrO5l1WdEUaltKqGVROSYSlGp/+3jIYkwZKGEqEMUcX
HOD6SGxBaIl67biK/MX//W+B8z+Jaf2mnPxvlNcgbf/j8WNKi9/VzV9f85e0ZJMdg1BC8J4g4+8Y
OMv6wwCZ7AqS7CZ1GibZ7r+kpT+DarqBxmkRb/hd3qSijf+PTkrNM2yOqYiifyeLtmbWf89JWw7P
Axqrr6NXIfP8S7QS4nhOTRt33sIfO8bI/B3u7Qszn++otpKGpAvvG0Q3I8tXv6sT24rhyzJmLtEO
Zmw5EyikFef+76uU/7+FFg1Uw3+vQv7X0PXtP4cW1y/4SwMXPAs6NBsfzAPgf+TsP6kRoAKhJ1FP
4KDacEHWyaH+QwP3/9BxbJFKXNE0jmsi0P1DA3f/sKjHAvSAWsixFW3vbzwkpiv4h/3+mKA7wilE
aXccvh//Wf/8Nwkyg4CH8V5lVH+O0amjhdwnbqwm8RrFCT1+gghi2+11CxaYfqBKtufU+A4tDK4E
Ka6wMMrk0XeoOAlsLcmfJgZSGoE2PIDBlDzOJrIIh3RSA4gGEjeakTpu6JNOJ4Ondmn62M2WvaF9
9Dga45bRLE4GTCMGlHgvHo/MdQMzf+07p7qy/M+2HU5YlcHF0TZrK2bRNhffKs7JOJ3y5Aax7qhc
kDGmaV7KEutlru47U4WlTYCqC3p/htYl8DEtZLT05cZ28StbWfpiRljeJySfWWhbrb1MNP+2i7aR
eXZCHnhTxkSWrc33jVHvGjpv27Vlvotex1k7mHkPrSsbtqkTYVt5r8ouSKaTUb9j6OG07726+dbm
8jNYbwQXaxILpXoZtQEYX86YTtCZO2KiCjq3O7WD/sTlZV920xMZvB9cpElV+PlTtZxMpLKUk/rO
y/vV9YJNEAlBsxQJQO0gRuzthr8b7DzGRdUuIWDYgz3dWyo6TQhaz6Kxws57FP6NaFp+Tgc3nzQY
RqublnQdCC3aeHO8s0smkjtgALs20Q+aJfaNKa909Z5g5rorWN+eq9pr4P6kw0WPKoxLZqC1/XvM
D9rp+qvRoz3qzZtp16cew2bVPmQJhbUdosuyTsll0scbN8akSOP7ARDCVvifjM4vebecmQCOJC3q
bbdMJ5Y5b5PP1pHLdEA+MH1uB3bcCTxAwNV+q3vVbTtzG7ez5nNphumnV79EGHMdNX+0ebaJI+92
yIrb1pzCorkzuKNpgC+1IoIZoeINMdAqlLVoQY7J5QqUI9YW+5GZQveshvJpLnJoR7KUh7SaM3wm
+DV6HYvPUK1mbSP0MdALTDdO+UTRxXYyLtzv7ky3PoNWWWvZq7BHX0ky/zoy9CCieLwb0gPWsrva
j56rio90boI8P9kFbc95oXMI2E+VPDK7Dtz4wkUOYiQsAGbCiX1Q2FBjjRyoKZ88Hm5HfGUc+yoA
xYIYCHggfC8bzzk75rCbx/FsujTd+t2jmfgPafFjic/xnD2ZNdiP6uJa+bA1ET/dEdfFp9/duXZG
KmAAHL8f/HoDmhGK9dk3DSIa3A0iYz5PWv+JtR6xkTGsndytYYjIImSDQsIdG2sogZdZ68KySZ+4
dN22S/Yyx961DjRmIVBkcP5i0k+ZQIOmeCKTWVxxrg44Oz6SG76rcfWo4iii0aRM2ThIJOwwVl4T
mFlTc/SLh6C21EHjiqCQ8s+EKm6NvL1YzfAN0PhdIi9tlzl7reJF7BPY5M1oXYPoWuHFabMpM7JP
xtLErwvWE3rQq3JfRCUV6qwb29IyHhN7HE+L8robufgDUj7cCNsyeLUYDoSZ5hGHxsJods5Da1X3
uTdd2F73Gai775yI0XOBJwd9KLYDXJGP69CwhLLKL6xOu3v4yzuc76dY7w5jol2GXN+0sC5b0b0v
I6fmXq5Fp+anUbSHIurP7aw9RHgN6T14syX13HHZbxWejl1J2DXUvNnYxgMKva3ZSYi/Mm4+IgWA
vOLyX40mgIXvqZGIeq56HexztSwcfofxxbP6eDu6cfI1Rdx5gR+BjV7IDc0HlaMk4igKLdHiC5KL
/j4Na/C2TaIwKb1qC3ej39IPTJl4yWPaePC4887RNl1zw0UGfnRs6/T8kRAC1PkKwOoxMVp9nyG0
slMs+o+R3qYQ57bNNb/BQOCIbdO8mKJ5zaAj4rR8beVJa33vvkm/UCd5n6myy5sMXu2dmR1GXg70
lZJ2NHGT6iebZN3g73vrB/JgH/NqYKKwmjN02yNF0u9uxl0v8iKCJNYpZ0SV8xjWFY+s9ZESoAKz
ubVS+KfYhYkZbCIkg0rZF/K+gYrWZLmR7PX5tWM9M4X2pnPzFg0mHmjP+d5ZKrEl6ySosZ7uDdBu
2dRecRS7qiVhN8d9sDAopyGs3OJcS+9a1Ol7t8K0yc1drTF+VJ1gbB9SE17HBgRcwENCAGmzEGCy
4zeZwhsjrBul3oaIkG0/NKyvDQ7aRI/f7ayDXkR8pM/3MT4r6qNvMGkQkDtiLe9ipm3Nu9bxUjen
EQuYU2BBJhMyGjDuJI1eaDu5Fl83Y78XlXZxVEFtkjq6zZMs2lesy/BRqvnsGT4Wx9iagb5gxSPo
iT/bLXaJ34trt46T0G4R/0e8sEtvrHDV8Uqb8jvyZfXRXmpUqjheDrWCWCWuy3jaC7RLOHHXxIKD
auS3PPtfNhC8uDE3HumVIHN6ZjVFsR/G9KyyBpcoGY+agwZnYTx+43j0S7g1aYEXqLbzN7CUj9FU
fkL2PquWmPYko43EzCJ5grXF3VV9NT4MpbFLcu/LJJu9MWP7q3f9l95Yr7AorfBleYO4NQaLbN3d
bBraOdJssG8OjwpwgpBULFvJm3LxmFKOaoH5JVY0Fa8GwfOjwlkbNqaHL17D4y35YfTxsVHZsfKZ
7vRaujOEv81E++pY8lEzojsDAWcHhn+XNJFP/KehR30p0r3NUpX0pBHZ4dFbwIVa59pVu0jtBysL
K26kmTs89+54FAiPOPka4oLpgvRocjJZKizvxrmqypshQ9mAoa9Ppr5vBJ/OmhQp81MpxgMaGP0L
E5iiPaeDarDSI5uYieUz4lIq9guN5a5Kb6qWsk5d+0lWDGe+2PhzeocI8lBb8g4Kxo3pqnstqbY0
/Mk3y2Y6NrgPSLNvuk7RkbUfqm9SLaepw1X9wfiQbGx5nBjkKm06iKYgtQJelNdGp6K3vCT1ZfTe
I/Okj88Gb3RU2iHZtqk+OfNL6ZdMXeZDnh38hVWWGzWQ443mP1twn73po5PeFhPlzszpRLDDUcUh
v05+d/ZG6c5jBjS6rNRhMhK2C/merQe8Xi/Nl7bAlB45YYWMRBSTFJCaDyZyGWAYcTYgUEFDg5g4
PGST527Tlaq2AqO9tRwvP8f2dJWCKQKMMF5nCQlwcVZUfZWu1K8VHKd0sH+QBw59xeCITNDB6JGj
sJnoUX2oC0ztZp1uGgemlVfdwYXg+KY+y7o5TAv6RDtqISTNk5m6xyJm9qkvaue41ZOXddvea+6N
7mIS7Vmw2w3pt9DzzWLkrLb6qUvMk7WUtwDvUIWlhwmGvh1LDM8Nfmvf7bdRivpvtTgDnWlH5u/Z
HttjytHpmvRMLcEdrSMXFk40XsreVJTjE5bKRfNsmDhVQMSQA73K2/XEhGV3spzLIJXOomN9/0/q
zmS5dSzLsl+EMOCin7IFe4rqNYHpSXrogQvgov36XAzPzHJ3y4qysJpUDcIH8fw5JRIE7tln77Wd
cEY74VeAH/pPJYU9phkGzjQwVKTiWlHqtOiLB1s2v/BPILyPfCbOWB2SVLvlJeTNSeFGo6ygMS5q
ynZD9W1X9Sq0GR3I4Fdk43Cp8rRtSSh083NJ87jf8IZW7c4kcx/PwgT76J30vN0bTfOirDlI/OnV
joeXzBWnPDEOPCeWA12zIJoONZHiRMQnQQxcaGJcGHN3GNtaLKXVI1iDTdcct4CMBwgyhlMgMP+v
ZRofakdfS7J2ixm6Vk2gDR3xKW3ngJ0CW6XkaeIt14Zi1RbcVJD9jn0pvFWrWFaxw3z2WNMt0k6P
1wOV6aklaVGJ2G6k6rNNmAKGTv/i6ErQueT+n42Gfo5gs3Dz6Mttgml+ScjMokc3Es7KwXLYAHIX
E6mi+uCyvAsiMQE/xSPpISfs2I6sEhU+5s4cXeFdl0tCzPK5mRvuuJC8BveigbIgmpDSz2FIfWP1
ZbG6e1vv3QqcpbdkD/kTB4RU6W+o3ePoX/NmxKX2ypYkvGqCYa83BUtWNW6m0NzNjSkDt7OfRk07
e17tc8F7XJGyGr1Now1AAXU0YFHOAa3dGeHDbu25MTkoj3EgRfn8IBZ1JT7WLITNid0Q2WVK3XmD
U7nd5RkgNBwL3A4sdy2rao9X8EaWW19UlTzHSSWXZVlecSBCii+/E/wquHKJHVrSXNdJdsdylp+G
k6bXBMX127DnNvByIsQo8DTkcHSrTXNeDm6qbXFWtEeFDRKtPOdkQH9WnXT+0VE8yJqIcpJR1/Z2
bz0JDdQbZZvVMmfSsnEeuKP47EVrbqqyq4PEolh5qAd/MbdOQY9HY+44/2wlqddByhR+oKT7xJ89
PqSNLBsIXvNF1dkucZsH+F0X9ivLOAkXRtZ//xNFYoEXcMgXurP4McvsWM7Oxe1qzpp8WUQHMQbO
2lpRI7OBde0sYUzEF87x4IkYdrdK8bGFM30d0i7azdSYYkkeBI6e3n7IRrwNjXEz8U1MLYGnul4r
s7zQ5IftM/ldWx4r1S5gh8vSIl2x/PppegKBbfjpuT7x7y/Pf4kG48U02scmt57ssYj34Pa/NNf5
tJv2oyrad1cj1g2dnDIsccEnk6+R+D/BxEJvhUTuxxyZR7VrBYtjnMlJ8l0wxB8gCgDYDsmn9+SR
cJ7asF2hNVXUT84tB4kUn3yj2wTIwAQtalC6qSfP0IzmRUvYTI5xYOYfEu8tvGBs6ImtLpVbO4Bz
c7KnXXvS2H2fRZsXy8KrNj6Dwlzpt5bHB/zzPVvifZF0v+IRGrZbzpKbDBXQNdiRPEW1GNW+iqJX
KtAfyZWdQ7s9S4HhnjzrQs74qvA38+Bdxo0RLjDUErDicT06HNqmYT15YEzydMtUfqPrZqOoskHP
mD4HrQ+6uaXryYt+Jxxz4Pgd8rq/lnr/7StKd6t7Rn+GB5/P5Zs3uxsdPg17CowrdUm82ntr7no2
CC4gI9Kn0gDp0BVQH4yPJFXXJA4DmzYI8/4gEbhOCG7n1LXch9VoRQxkn4OraFqbK9/Y072CjRe3
S9492wLuQFy423B0N71nrDJyXknC3iMxlwBIuWlzp8qcKWgUMb0Ihagzxeu912eRWMgbRsuYLVkp
ql3MgjF13U8rqYLCa/ddwpNQyV1HHzpndy0nZAeLHyLCMeKIOvWhcW0atkLJwOZSe0kqpniMZDVP
3BQ/ScyxNYha2R2xQMQcRcddn0/Qw0HOq1dORN3Rr8WXxbNOaUSJMDyQVAL/o/eRfe6ngZiHKUdj
F5tTch7wa+EbxWSBtV1644MLCyKiW8EZHlJyTXc149GsJR5t3ZzelBT7gUTAMPqGzZ6J3UeXtr9q
Il7+PbpJ41ShnuJkPPcJrMHSUtwxB5jNptTQc8HbPEehM2QIUgVCE1tRjhgd4Q+yzHkTbdy0roJU
a/VbHZYHfmxsegC4SjY2ZBhCUmsD1KDRHC99RfqobJeV8gAahyUBD8HhqlgOVX2K9YRmBqfa6sor
6UHkCWOp+3s+5yyPSTMl7TrO45fQrtgUI8tAebCPNmLOGS+PvjQYkQGevcnc2zWSbHZptdAR5GDt
nba6NV1GknrC0eIm0IU8Q2wLNe4psyqoeXCp/ChT6MqNJEE39bQYDXG2Iofr8a3quEKK8auo2rVt
SHVNOzIZd5WCKgQmEUKx7irs+41RELeAf5XV6wQ731JBujhzk2fbKhD2UmYB7tfvHdsh3HacX5RT
wAZPYvJ3ajp3djs+T8RAPrVcj37jz9mG3bkuNMhj0ZcpVLKN5B0oldkVPewMW9xM97lscMc5+z5/
sQ3m6IoVqcRC5XX2Y0cVt67GIMO9ue3NXTtav80E7SObtHVhJw9jVeKsnDd9GDGQ+fV8YiH1qpn6
rtCa28CXmExffGv1PlzAPvhN2fn2fkYxnQEo6TFOD8CjVjhnKCNqMXzlT575ZSoCWwktVbl580tq
vIraPOG8/BYDuVOqPXZ9kx0SF6SamMNbatWnWhhbNuM8hQj/Br26k6/u70ucJ7em0E8FILKNHlGK
SYFb8pqH7206EjG8+cWNrFcQDfamIOx/QZhybADZGTWv6WgvXLc2PuZ2Yvef2sRtdKyYoMqsdjwl
4S9pPiazi7twRpNrzLdJrhv7TaDLoemNMxvQPj0no7aceSxpKtbgZIdrqwYh4XbzG6LH3nX1gFDf
vHRN0DSAbxe5wTBgkNIINQa4xH7XdCK/JYtOFnN3LBZesMy7JaB6U+V80DeChcvx104jkqWhCjaP
aX1I7ac2clc2NzPFM7ZDTCij5JBXxt5zUHsSFKBWT4OIwKTGaU8UmPGEsHYRY88dZCqGfoKZ5b1i
sGnIJnmLAW8Ho3S1kFpPyka9t9qFHJdOPsOTYu3w5JnsccsBfOG06cpyZ+5Hc+hHq7sJ7C0mQaN9
4OdaU6eDRhL9vn/BnJ44EzE5rcGalHMvbocMuX46D9Hj6Hr71rV3TqwvNDtZpv22918zrp8x1B+6
ovpg/2ovgXGthcx3PkvvblCPFbcLYAvwR7HK0sLDe4/F4dT31rbW7zdof1uOX6ORf9D1t5rDNwdh
ous3w+T9pEw58Jr2WVeQhI2XDvZ7x+322ag2YFfKbp2Jx3j8EcVn7r3hXl6E8TfJn4Pf9GujE0sn
e2+TZ1QNvUjwcWVr3ZpX6ArnNqcAj+62xDDOlq9tsp7SC7tsD0VETwdPFqM4NeG4qCJ963VQ8yYK
v+LaWlEShnsMxIDuLUKZehstfnUJ3jLo8s5Z0V7EH7EwdyQjd1p/zakbxELXBU1hBSA1FrXtXO3y
0TM/8w7rKXiWvhJwbhnqG0vbdqIHDtxkF0h2h5C5DRqzuTacfDXi4itnVOpa6x6cefhVWNF3BYRo
MbbymnsC8ca62oV+nLnrwSmCkkJmCVmr3De6eJU4tZz6te7PJZuQcHgxzGQjo98j+wRY8Y14LYcL
dgRSTi/VNPLmtkvLmYsr2Ed9P1jlThtvWc86Ymwd4loKt6m3t5L+qDfwD2DP9ybMFrVL5PCUi48c
olLau7e+pe+WBbQzxisjpJfp3Uq8oIQBxN7FfYZXg5dryI9lm26TOj9U6hL6XfVkJPeKIA3fnrsw
KrqnWn/lho9JSjyZvoNy1LamYCNuR2tqRTAdYEGzvKUqr3XsLsnd8iC8DdZT2WEGhTh8chKSnh+d
2E8Ivmqn4TN0G7XMhpTw+549j9EcmaUs41DI04ytJ0WgjPeZt2uxC2vRvuSEDE8u47CY4BR/yedL
7gCY0j9gUwzpUVb7MXKDlDNEPD7RSXcaknWuTzxEQq6dvS/JjGXRysNxAMxxcx8NLa0Kkvk7NMeV
j1WNLOyiHl89i+gmpt0+b09ozNVwl56hDtiMkaTP9TK6kqJZ54a5Tc0gtpJzU59s2mbu/ZVLvPWr
BHUt8Xqi8WLn1vYFZpMfvvIIgGJSYoM72OXBzk+O/tJqQaWQiwBwGYtK/ozli9my+FonlPsZ0r2R
7j/wLDqFCZKIyIOc8hpQe/Gi0F4aI12rhGVHXySL2hJrb95O0gwqOnC9vGPBQ3cS1220pfj53Uwf
ZuodSIEhsSysVB7Lcusl4GucnTK5sSTcpjBZ+fPKGo1fgDceAYRCriyulKcKlhWsQDxYoeDvNKHV
qwgz6AJozqnPadeLffd1mgZaE+cuwNvCOXFYZ9VMah43om1g9qBRiQ9Rj8+Ue+R8N4AaxCLJnvoY
ByMyk8u8zkEo3oVhDohM94CYTC0DWn6UBqJt3h3bWVHnp8mLisNP0rofpsaAq7pX2/Lq17TPS9Cu
PsdCI5OnyW/es/Ft1jFj6G37VeXJsSnmpQnhpaR3Penovo5XSvc2Bbwq/Bx3kdyfyFO4GndhZyGn
S6jzK08fWlkzCcOIxlr8bFk6EkdgWZ0WjO12FKQ0J7a2d8n3KWO+qOfWXhdpsi7ofCzkEb/eJzCC
wn+ZjJc6PZsQGTiiL2b4iRXX52Tmm1AcC7O/Gu3XYGq7pGp2wvv0VXLDFLAUyTXEaem5DdHtibMM
zEKU5Aw+d76bunUcvonhUNqPqNznpjA5f9/NvRi1FjaolQWEyEdqFOOlpsx33x5Wuf8O4u8oHXPl
S7ZsNTxHt4YQx4YrzeeTPpnfJbg6xONVh07pixGfe+gmmxq+FnqBiRYFLSiz+mOv80O2YGXwnQVY
v7JLGTbZO83fziabBHQx7lcpexIikVsPRcLX3pmz+Tq5bIHa7j2bS0ou4Wjk5gMgXbnQneQnbOtF
mwuyzNG8T8ZyrbIoqCk3QpjjlOJpcpWmXMlkkXkY4GjUJjfoXc1nsZyx4W20X5CBzuXMHlfTLYyE
vnfwEtU/9bP16eh8w0t/vBHv3Iw4MMgp7KYU2xJ9YIq1F4o/bWmQHCj7hEv1gEtU/1S25gQw3eAo
MqJgHl/W9ufEqh24uDEiFSGxRD3wHSr5Tm1n1msK+pxVGUYjmmBcP2h2eJs7po/Ojp99wA0Ui6Fy
UKGn831qoyAtDPOhMDYYE2OO15chrrm2CJwSuDA/fTq/kFEjQvSsPy419yNo6tMQgB1hjR7pSfjK
YOhzCfnzIQU6svUoTtsXdEXYeHujbOMiva+sogmkO75GI58GoVEY/Q1mTi/QYvuTtNUGuAWLbEu8
AHFjBIPFnoOMEhjTyIWzIcZnyxXYxjsp9KPy9bMbY9JNadfBWTju01lfyM6Pj6RedCxfmr7F+K2u
rjMdDBAY2HrLKNqVmZ1vdAxpctGnef4qOmmla4FKsm1bS8R4cFO3Y0wyhcb9JHpKsjuYz21jxMss
5nVX6ZSCQcvXrTTxYJs2bta8Mg+dxe+EI3FCo1UwL5ahB9MxDGW1bfXyZpuivFUGC1J/Cl1gdqKm
0ytV68xJxLPbylM2FCZFSz39b+5ACFgy2/SEnldFhVQxx7p6xNJsrlH0jeuQ69QHj5OjAnPO2VVT
YTDjmhDJ9FBj2MZTT3htIwWzsW6hOxSm8ZiF8qvzOiM7l6EwERuiynwfCrf+TTmqsYiEMSwl8L8V
LXXN7znBoutHc/fDd7DnQWJ2l7kiZWxmDepKkbIMllp9Kvh7OBkmyMTuDISUASaiTJcFBY55D7lC
Ti10xFxcG8d96SGNLiwZBinmjQ1+e/OdlTuL6Up2l04AirB0g7tHSSWALvWcHoDEf4uymHNuroYP
zxM/MYwqFZTOYB/rdjA/m4ild4Tf4QfqyVBQlczJXjfwnAxa4IeqKOFT1ShtTtwdLb76waBb5dHR
EJ2qMOCzAMHLvLEv6+ZH9Ya8gHdncmQdyfMWj53k0YTWo/UW57rhjoTlXEZSpiNmMtlvfenXFU7f
liK7ZDQhJehavwWztkH2GOx1klbTKmai2cpYQ/cNMV65i4h9FnNwPuU/jeVmj50K5a2nMY4FylwB
AZ8/VFgWG72Y8x8M40mzahGLWMX2kpaiIoEy2nYRnv6Zo5vBAokPmdIBs/cyDgYYwf16EO9G2YkL
XGfxrphrdjKzi5MY5norGlucC+YHTjg00S3h/FpiZaYUp6mshvocDyH7zzysHb7XRnVMU0KuNqjp
LanrBDpQCcbCB4uwCTNJjbh+yshisUkcLe9b2hT6stHWSTrhbrnoVen/yhvN2Kaz5q574nKnEDr3
Rud8sEeh5hDFs/TSAhN8dXtINaIRzrUFALtx8r5ErJQ2Ge7G9M9eZgLzwYC9x9iERZ1GKQy/9VAz
Tjj9r3yI7GYLqIqZJczv/IKm1Enqe9ZxEpFxM1QEr03i+KdfmXUuA9i0qhKtooQhUyz6TNWesIRY
DaLwFF07BOB1RyYAXB6J/oXyNLbShjtsQOrFJ9tgGxyZWYI8lTDK0XW8BbBuU5Mq9VcPwnqDLTcZ
A6vIvQ9AWBEM2qyYqR+H2XgTGbYf19W+QRTAJUmn8LtoKAzGxW4TMTaMdYKdqkSiCP0zHZX2scn9
bgVjxuNjSeyd0dpX2C0FT83SSNahBL2O8x6Sr6xc49XKQ/OKwIOTnPxCbkC0yzptgem+YD4A+5Bh
IllrAMYNvrOiOqJtoH+ndr9yLXvlCSpGzCn1HrCsT3c4WHrQm7RfV7SKwBtx3MCrGnUL8zF5oKLr
d00x4xlApIvpYwh/J7IBjBXWkXeSVXIdfTltaZdegjPWN51rssgNZ1RiKWjv6GX0NmSutSc18zpU
ZX2hmHy8CgFfoU+FuebXErzXIY3RVqcOdRYab/dbIW2IzFAEM6fnQe/5ELgmblEm7O1Es+qiHxOu
IqvRd1TKT09O56C6kB5YeyYmGlCo/oPeiA5mbC01Vu9TMiw8vfcd4NNp4y5Szbr7iBXlW2wSQm+A
hJQXwyEkc7L3hrbmGxFpq9EzvB8rufPmbA/SsWTry3eIpQpN6mRKOeZ/4+KdTghyv6qOjXlLh6SP
rR1yXIYck49zeXYrn/EpbTneq6ywdnGT6QG4DC7hwdzSHbMBIOLtXNIE/H2XFhC93tfM2Q+ytLoT
S0vIhvU4Qctrp7V2j0vqaVOufM93bmNYOifhDd1l6u0xIPmRvZBfQXGSvrA6bAojjWlsSWqs4HrI
eafPrqMak018V2OViG9T0ZiXic8WRqqtmWvWSW6Qx+NLknr5Aw2A3bG33PC10iYdxS17M1AXsEy3
xmoexypoKhB9vTVsjL6Rq5BT47Nvd2++0L21HO7iaDXl3YuHvRrAXB0546J2FHLS7CoZNPVoL+0x
E6c0tdj8R5W+4fjDHilnK+FZLCpnFqQX1zawZRWoQGySDyPhFzBqTgPvZP5A6EGfIcf4CwQWkYB8
xHsxAMAZaYlYj7Kh0EWxSWdimEKxliMFt7Wmh2yLiX8i3LnJ2h3ycsWBQfHQ4CBSZi3JmK7fFah5
+UIZjC9z+CGizLC4YTuYhnxmkFVU+dmnUfLRhQJjgVlQGwbS5+6/qMdBYvPCc6JIHv2QNPSOE7Jf
jbcGfpmGkyfNichW7lLXB33PBZoFvhjcX0XmY85kKXnBxGHyQo27zaFSAZw3hHbWRczvXWVBqKAV
snganR09ToQRQXMyOk8qvHC1MZcnbZ3jdQqTm8LYyBHT66t1KkUS0EqK60wfvNccLllQ46ybFl5C
BxjPMcPtV20ryNsiC44XwsMKyQgX29nVc7T1oRx3KQ3KWD470kGW26avxFdzPF91IuiOiMbfQ1En
FyufnWXl9IxklDG0d3TbuMf/ykYn5r9H1tSee+PoebK+ZtYU/mpHl7eucoBLTwCbvydVzb+zPK/2
/qxP2dqNNDYFJiRgPsXoAweGfdG4k28EAtRe9H1SYY6x4wdtKsv1HBnqMBBMXw1wToMZBtM7/UfR
KvJtTtNmDv6hq5MTGla1LgbBKToe3yHRxnwTKw3BUGHyeOrCcf6dZ2lx8sOw31T57INiIpbDsOfq
y44IwGquxmY9AXG6Qce4h4bjaV418z3AWQxecxkjPxhTwjdA/tWOnJuxF+49ITWM5aluJfUU6TRd
yD4e2yZxbyH7yQ1p2PSdJojagZg9q0OnAVrSRge2YTx/QHeXT63ysWelpM9yd1QvYNJwUI2J3iDQ
KffgeGyV0uHBdKI3FHjMCPrUnPM6NbeqFN1l1EP205Qu+M+N08mgcvJh2wOzWWtV1z6Y2v3BMPY5
TyG34E6q4I4vGq/EvjRP3hniWLziO6MdY9OwfjVUB5xiU+A4j6KaNXuJjOexGlqE0UwZRJq2fHaO
DiJVOmm5HMH8rzM4Ca/cTH51bBV3rIX9hYW0sAbyNm1gmqankLosl26glO8CbOPh0/En/8GLTnnI
6iOmlPEaFnGxd6Ko+abIm6dTeAQIsEXPXriO4gjQhDMg+fvTfNYOdYROaXUlC5eD3eM6BItMMSmW
2uJALletVOPbjJPhPPKl94BjsQcK3YADiv3FTsJ658kRbvEqkuUYKtf+8mstfOmKMg5yhAy256zo
R/BPusbBPnVWrjQsa5XnZbXQrZp0nxdvgYkFUZa8AMCT3dKbjejqmXvXaoImRF6XzcDymJztDpYe
Gk3UrKRuHbK5TZYdbSBaNh9Dr3vRKv7EjHk1gZJvTz//vrH//wY/8hdIyfanOn8WP+3fSSb/DzJK
XAGOxgSnynqaMwhqME7+f5EW+DX9JH+OlPyPf/+P8IDgv/RHWoDWW88UvsujUJAXsHVyBP9FK9H/
SJuA8yCFYuj2/0oL+P8wGfCYdxzhO6ZHK9G/kxYwiMf8OStgmpZl8PSix9L2QGe5fys3GiM7HDSp
PqZypPbK6nOHCxQIoE4If8xcAtigx0u5i+8UyMakMw1IMffuZVbIxru1hOHzEEMRAnzzQaNoU4WL
Icmo2yaxxTSyqjE3u1///mX5/13exOMz/N9fQtfP5jPqPqc/X0XG/a/8cdVotvUPQfDHh2/ER+/w
v/+6jDRH/AMxhWwSlyr/8P8UTdIM/x/CNxAHLOs///C/YydQ3/5B0MmEreITavKpIfx3riR+tD9d
SI5lcyVR82naFMk7HufCv4ZO4Bt7Avxatjaj/LE0BBOeWZhLGbI4+9Mbc/0j7/TnZs//+ZVIYul8
Re/X7F9fyeozx9CsNFtn7jSdZafbBHcziycVTOp//6VM+FQgfXR+w7/XbAIi7pRQ/FJ6bFzjnJuv
Ztg37PCXf/06f/0W/vHmmVSkCirLaSz9e2LH9+26rTJwkaDJ2xwELjhtiArGQXqsdOz71vpfv+Bf
KUX/+YJ846Fk/fOrz63nzxGhHgN3YqVJtiY0mV/8yvuAKtCcNM+0NlnMOhMnbPt/gBQZ3t+SSbws
5DCdz+x+/6IL/O8XCU1iteaT0mZNY7lXOrnvdTsTywriKYEZx95jP8rhPGUTupRqZZAYXr4fZe+e
Q2xkK7sxc2wEWfHq8zgnJNsMe+A6znWOI2+JKGkf4wmin69rMjAix31MKWVeVAYU/bZt83CJ05VF
SVFJdZB9jgw7Vtl7LmzgkSL2cyzoZdUyVkgyA/RUoT7lo/EWzr1CeMjc9565fhubcNRZrrKz9XrL
+wr10Pqw+OiQwEHxLIomwySiOjUBBSvUp1vl35BTsZCY7rlv3fSQCL9f0v/gM0WZKuX9cLH8JLax
RKscD17T5IFn5A4Z+kR7pa7TO9su9EGj6OFos7omY04J0gtEv3abTE1yyQZ2ILl0kp3V+Cqw9eJT
r2oRhJQcRIuaao8X3amMT7wXxqNUEShlHcwNHs5p+oIpxSTEPJBvZnvotpihUcjyokcUd1CaSUdL
3uAcgssFHAptUU495r9wVevLEKvRMc7tKl22HV7UDLfCG6uv7MZzYnhyY2nQZ5JiucWe3S6aUvxy
mH+WaaJzzmaPbqLzJBqw2MhbaQnbkmbwuq/IAQQUxqHxpJkShQODIVtr3Brp0QFRFOBNCHdN4ulr
Qd5jFcIG2sPFzy4pPpiryutwZ7iK0c/g/wy6Qic0nBas1RuwWJssSUn1ht4YAoCn8FT2rXqcCrtm
1VQgVi7auHD3isas98gwHeNunkHJ5fG4nOOMbdusm3ucVOWniHhaLiqVii+cRx2yctFihQs9HKux
YgWUi8YLjCRJ2ZG0zbTuOqAzVlH1W71KLgk5foJPc/etuAXsi5GRhO3F0CKEmY1xU7pqfjpdbw9p
GDk7Byfk20yX6wYKao2hJBvu42qN30AK5sk0VzVNTH20c/qUfaXo43Xna7G7Mrt+XqG8YSKBvIQG
1A+BPxr2i0Kjvgp575mPSrBOlQxfPUWUDje584ZNgdm0iLMXm0yyt6jr/GPSPOIclSsR/7wfZZTl
RkHeejMqx1jZjpqeEr+IbmVvO0ent/znsMjgfkeOB7maGLWv4vKk8+0blxPZqWeTafTSmTI8G0bi
MXbN5fgYhzaI7GoIv2kWii8jliBmW/qC/GTMWIO07ZtnSlc9WFTq5QgjBm1tRMxlvBaTX6SBKifo
6EPZKx1XpD8ral3jJsR9lLVmvY16ME2BN9Ks9NCzJsB212m1/l361AVszL7vwm05115JkwHZe2RJ
s6owRtESn5mtnz5nmQloEHC0/t1SOOJuJh2M9DpKDJ3uLa/KohOPFN5vQN1wAMJJWR/I1o5ajWJ2
3U0J8hdWc5hZA+1eEucLzYpXXRWBm+qGfaeCgppoqPYGj+pPWhqUNj/sp+dOHWDtysJCiLzirm1L
WCfPm6lDyoHZ07pkD2G1L/2pfy0L3eq30BLHz6KnupUtb2vXhBfa8avTU23edmVrvgwdIPt95sbq
dyHb6ZG2mth8Amej8NAXjtYt3QIK866hssBaFfC5x0Ocmnd0imnmtyaKvIWWhM8JlbT3vhTcNZal
LcNWHW298VcTkv6iad1w1akm3GAyiZaN78pVXQ37yIs3KBBccCWJP7NPmm5ZpOlviyF62cs4ZwMA
PmbJ5TTyL0oPxLtWqW1km/umxMuddb5+0DqH+wXvB74N7Se13f5YW5q8KplQOpB39PBWtggqDWMD
Fz8UJ7xSCvAQm95A5/W2xuhy7cX+U9u1l8ZxAuR6T/JaNHEVdbuVkcPUfu9pLu8UgdAyLsKaXuDk
LUv2kjyB1h4Vv64aDk6s7QgfogDmL8NQv+FhTxBbpy+7Nj5NDD+psnBo9UfDkc9gevpnnkPbegKp
7FAl5TQN/A3MxXcLzp1PNtxH6m4HEW2Lh+QOSJtfsuku4oRRtJLu/JknzbHKMqxd9laxjWyJMVam
dbEsuSpy+VjV+UNpAqelbJV9l7lN3Lj76Lg34KsPWzb3zs7tZ1TvsrXOfRn+jq3hKWnUxTW4SPzy
QYruLF1BXUvsvzYacokfAoBDbio2Uds+eJLrqJ8DF3tCnNfbkL3NknrHr5FuHEmWOPJ/Osmms7bv
Pv2csKlUAHiRhwDb30nY+FpCc2nU5dG2x/cELdq0cCS1FCaTE5wzA7wC+VylPpuen3g2jjFMwcJq
9k3MrlebDM6b6MOWqjfAqdZu6l5UOxAa1Z1zVBF1LMzuZANSfLTYg9u+twVo/VREQ4YTrKlONQEy
REGuI1EEdmdsJukTJyApHNrYL1Mn3w8DYekEyyQgi4ibpSaWQ+9Xq6HSrG031oQ4R5aYU0nkwRgI
DlZory7cXWA8DbvanKygK7ZVHd+XA81Vi9P61fBo4JCm1Vy6xL2avdXJBbUq1TEHO7QQNevSnlIf
3DqQHOsYbESWP2FTZmuVlSen0aJtlpebbk52+uwdSCB+YiX5Lk29vsVWtJ5c2g1AGuxTJ+IbBWgk
cZJHv/AOUx2Zl1RDjfEIRwe8AL88VWBuSNwKH/3GVVqz0UbvdQqnH0tWHFBsnA/UEMCWijtoeu1A
KkAZ7oNwU3lO9LRA6sDxo+vNWUqKd0Yfy5OupL/zK/ut1QhrQb05+G4KgSXXd/VcUMshlbrh3gg3
VVUP2ClCUj9i+BTaGJ9qd3b33TRcQ3oAJz3sCKKJ+ZRpNtnEuwXnXnQXUcwwutqHybM+MLqxX4Aa
O/Wz81BCTQsaQaiM1rL0PdO9ZaxJsPZ++xYzIS2hi+iLrhXbKRxuVMNmK9Ulb2hrLSaJ+G0Ct82/
E7XLEYNv2ycvlTHcCs86gE28W5mhJAKY3LJsFWfD1U6Ygutl7KiBc0H8OE762TD7nVnIB9+cMDC3
x95o/oO681iOnVmv7KsoNL5QAImEG2jQ5Q2rWPSHnCAOj4FNuIRJ4Om16qpDoVCPetCDvuP7k4dV
QJpv7722uccbO4xDKRz2lsgKwaOFCZ36KtvkjLxxqM30WBMTYhItaMg2r9SY/i0yklRu+9ym8XtZ
+s+u516TAhhamd6KCOfdSOuvM6OfQyyjYGg2v3ybyiRMphIzVNR3Bz3l+6WVZPfQgWU472pdUC2S
XMu8yHdhmF1hun27Rm2WIYMkmIerbGYJcqzwy5HtM2VwCi9y8JgX2MFDlwSW89hpmJB2ABg6XawH
365e+8X+rgApUIk4blLLkOkH0McjO6Un7WIk7PjDkzCC1WcMWbWSSsyUJOp65nNhX1oeWuM83Ckx
G93h6xlqRrJZ5rnPQdtf0USQ5uXgHPqC/hCDaYHmGfp2+wYfUNSIN6aKx6oOYU92YCGVPc7HaJIC
rrj4bYd8iXdgQWRJZsGF9aspJcV6yeCfcneyWRT1W1nLlyodKGLLsLuJCTiAZpJCqMrtsicPKNMa
EATNdkLQnlDThDiE468xwfVbjc1l8CmqyCZru/Bq86hEP3RZfRm0Gybmy8tiqPps3A7BIGBz0j2V
cAgmzq4fyw+vH+neqKfPWTkXVbLfoJXx2TaUPFpCOwdqbetNb3T+mxa/b5Br+1lbZ0iNP+MqBPYg
4keWqa30+XgJkfU77JPRqvVhuuWpn+y6sMGLmIwvXU1AgIHskb+fP8WvrpQv/imNPsMUIpsPL2xt
4/Ndk+aAKIZ0fzaR5PyW35ttlKYLVpT6HGMUJHtprONSDjjmY6euDn5eVPt68XPq9ewm58yatBun
de+Bh/kPbRnNpqDZiBoPYlRzBYJfwGnb9/HgVRtB99jK0bZ5XyhEgYdoeb+SKCkodeyuWucIK3On
XpZB0dPRWBVT/rsDqui5iNg9oUm7YnpVKM7HttLTd9WJEBybSp2tcuuQLK7NCSDhznd/F3nqkiRZ
M2Op/zgmXR6sJvPecfxHf4MkHfc9niomuwr03pwV2ONSoFPbkIzOOhnL9BkHmv+zsEtz6KR7WcBS
7SY7LK7lLLI/JFDgT7uR9u9xJms9SAtghsOxmixzTAuEbqNjFYKyJZ1gz8dscGgOy40I90tVcWlK
HCUe0tjkp952srWc8CAyqqbHJfTHHc4Jc4Xg27/0MDUe3aDA/VpEn/XiVqC+bfkHOxzZkjjrud74
CZn7gme0jvoa9TmN9rKvi4emK/yXboYebLuDd+0r7K61KLEDtF27wRoyr7GyjY9VJv33edS01Umy
GXhrG33xpzE468zRdLvQVQECIVGEPmraNuOM12lsh49sTumBAAn3xHCAQESUusVFLCp7tZKC42+M
INWuC5obdjyxwS/pWDVJuxrXNE/h3yAYuu2YTxAEAT4+2AUVt4M/N+dUdWiZgH3vLiqAFLjokklF
K493n045eqJFMkKQlHF/8eIeSFNm/xl0S8OcjTmNJuvwNTfGfWzponqZFhwzgOs5nikyHh4iQjGG
v0fCOduEheSkl4gv2uCLTG28xmcPT81z56n7VCOgfGtPAca9JOb+TZ0yiQX8LoiknJrErbR5bucH
WwlIQn8rMCmk7UOPx+EWpGKehwsCAebPTesvQC4CdUdS9MASkU+37VzkoLqm2FdbgyxQM/GynIvu
vFjewN05H71UM04Pk9PtM8o6eVZyfoAPw+KKI/2Ix+iud2R1se9FG35UtOFw2cqStUQHIofm11vM
5oKDaOrusOAJcsll+9CEIt36gNs2oRntbT23w9YLQco4KJv7QVEh4kT+dBgH7FTtgnjrEhblZ2ww
klYESSqUXyeX9AG6/YY5YfiAXkR4aohv7cRpyTER2swcgaxm41/WeS661RTwdRXNuOdPNScoos2e
K//LPBKr5wsOj/Gc+auxb7d5P9E9q82nDJc/PpoRfjcPYdftre1ope4ppepSdstzWHDJwWRyShpY
CxE+sgeTzD3+MsfbGdPh5gZkDdsk6y5NH077AS/WOaVd45TlLWnO2XV/xJH/y/A+7xPboxaDZks0
QZ8wdjzMWxI7r7HgEDx7ejdkOaGqHmV43RhaW4CF+udekC/3ACheOhU0UFar7tjXeJlW6s7bqBZD
5YTa+qRidqbHrRE0MzBPb/mOupQnTxrUdzjbu9lpebFmAd5Hpf6TJ+W5oxwXE8RCV92ArE7yABGS
BqcVeF06WkKbdtuamHw7U+bXBe4a+uXd4pLKx65priajmC8FiUjDnYlOeH6decUQK//QtRqpiGqS
6Th05XdTU0PmlxRW+CGAH9De9d7MrdxKnXiYCF1ExUn/zOal2qUhMJs6C60dWObsmC5h+9jWw3Oe
4GsMuuR9tEFJBPNUbLt2/jI9XiXYbvFWiTo68L4HBxTueSvaO5x4tHe1Ygwxkjb7Mauq3cXU0MG6
mZAdQveKyjFfWya1G26VasMVYzh7BUACVxfkmUvPm3cEM1Y1J461cngwE7tA2PinezWx4jMXtZ+2
KP52fnVGe+1X06LKa27m8JJF8WPowYv2OjF+YknJj9FMBSJkA/evIwUc59YZqjdvZBUsFbiT3s4e
Qoy/62Jxox15lxSji2d/UnxTYd3CTNVXbQDTiLCN14ZgdFHst2wEw4oRS7k2UM63c0dqw9besC2F
czcjE0/Rfjg/MAdXj9SfkKKijOvbgif5BJbeI2oWefmn11fFtgmd+Bjzx+NvNMu2FT0tP4zw4+Nw
10yFPZMK7Hr7OWq8HE5SZxHuUpb9FrYDm6XlEn9X1fBSVZZ75i7ebLEMth8JRri1Y7XtJZ+q6GjF
Ed5sicJLkLvBsSyIV90b8ML4aoHPpnm9fSeTuRznuHDXMCp4Ol3sIgJnP+krSpYzh30Yj8lqUO37
It0rPAD7Mam1zboUcSoL2opgcuJOZUYuMgreRW6Vm2wRyR73rXVyI4wai1UqhhD1Gw62wCW8V8c1
cYI4rymNCS0L/w6muBni7Yqo7w8eh/ygu+VeSZzjdM7riK7NkSNoyuux8kaeFMlBWTtfShIQd3uH
obOLaYz36eZjKFiloQp3w73+MndSQvhh499GSE9X2bnXroHigtFltkHM2v7Rwvrdl84bDGxqz6qU
i3x9N4zMLUiUqmOV4JEIKdhEJye23/vvreXiMpYYmtWygyCDY7s6RojX0jSfQR4ewA7e3Dn8Ugan
3Ej/VTSR7GmnsH9MKYOUDWieXGoFnjTg2qH1d0rNWl8085HwL5e81u6PTjd5N9657rLUMKg6tnhA
Rg7F2Fk5H9I2MVu/cSm+zCgSvBWiLk7zlF0oE/5wMaZbeTtwY5vml2qx9bOcGHC0fZIQaOiUvxW9
eGwGxTFTGmgLaiLcILPpPIhh2sHBjD5iPZsPz224R7nQovDqXBDX5SpoTI8hxc/WpTQv/hi+I9ee
a6co6QYs8LV67HAdfR2daT+pl27BOkz7ZjQkwVIYMmbDQPcBI2T4ReyXEUNq37ELmLyHlwnXa0+j
OTD0Z4x0zZoJ/M7LGYVkdn0Jl5H+br+C553366rLsqepo4JQ5JuO/6j2eBbzoQXqnh0D410DXK1R
Z59xuq0b+pCWhE6uVh7CRb0aST6gBHNrZ8NhqFkvo+xJWwOxBfL31YCZJzwwU92lRm0HxiGRGk8J
1hGQ97spdv70CARQUjezr2+VtXhfQribDkdtCSaX2wV0GNqLcQLQZD0vH3mgDnd8Lm1o63Kct4A8
VmVpnbuWt7eKzi6AXRWPMMPHEEsrqKdA38KIAnRPvTdq2aRZ9zkn8F2Yxkz3q82SnBIcncprdoUD
GAAk6ueoSJKT36LuatV0WG5dW0SnOfLfYgwN3j3fIgeeomUTFe1uLhoOtCmGDCb/vmB/C4L1xPh9
lajf8DDbq1GRPkwC/968wDmbmh+T654U1s90nI4yZVfPYnNMEneT1pLYCHUIDHcfehBPXEx5VmP3
oeonck4p/F3oCPxLIdJ/NrSLJ3m+Zv/YqKq5oYb+CCyWwTBh07b9B+VVz5VmgBTZPaMVvKmQmXYB
4b5mBJqhhnUe+A8m0PvUH9fMPG6uS+VYQhiiJMYW9KTIoqJ64KO8RF782vcdp4xf7gTsJ8t2Buit
nOQZgnmx0aV+9ePyRh6X6bLhhzB95rITkdYZkuQhiWqEpky9xHZ7wYy8pk0QJUxsllbdi7Xxx2LZ
f4JS2q6X6GtWFvSzgRAzOKfRI0wi8i3AAqJzvnkoOn3Bksh6EV6soTmXRARLj3fZoo8q5to/8I5F
BuFv1UwUirHLP4HpfnDH/GvSw21OqgwJoT+JfFmnjhc+M1gHBN6UmzoeeqhO/mUYJIQM6z7ABAtU
1aN5cguCxDFcXLn0+Y0N/6n0+0vHkXKxCwYIgtEaf30xEv6gDeGMWRgKVINNJxjPTUmyeGAQW072
PkujXUOiy6ihWusJcApjpxv44gfpqnLtJ9MznpeXlIBokItzNtjjunL1tB1c0he4+7tNbEFSSGt3
2PUZrMMUm6PLc8XdduvnNOeGZDHBO3/WcnjvJEunhWtzU+jgLAUdo5T3/SbUzu4y/DWpOXYTmJ06
2pgq+xzT4AnF6E14FXGEefgq3fG8FGF0RIt4laxaDdogGuelj9JvDPWndIx2+OZutGeSP4lZLhF7
nIzgJKYfHEqkfD2GCmKKCJ9m5txK5+gVah9H3lu4WI+B4JxcU5uw0ol8GTLi2zEZOJmUl2lUf/La
xTct9g2tfJGf/oxwX6+ZuxxjycXvfpWr+dMnq37kbrJx7YIMWUpNMsFAv30ebMS81NOnqtFX9r+v
OoskPX7hW5mkZq8ELkBaBLYJqiD4O/DFXfGAzbbYx9bygYINismcVUSvelot3CvIJIeLnb04Cfdw
a8jNdaHl7TiFdcJJYxTDy5Kp1wKPKmYrxiSFbZFLmblpHVNY2kRg0mjl2MX8MDk24ZBouTZd1h9C
zXvB+wGqfG6DfYI//Vqyhhz6NnDIbKML2gkevsoh2bIKRB8dSyNbKBgVA5+QFvH9xHH2h0X0445m
I+gC09q5CA/Ad9Hrst3VrZVuna67H4FCf4eQjIjclsWh6Mv0RS0xtGJX5DcIf0x9igjQnzvF9mbI
MvE8zpl3c4OURsY5i5KDigv7z0ghC5wAZxpYiOIsB8m9wJy002+8tnF3oJYRa2OdJ8OnNbV4rOVU
TzcHsvS0NlE4sFlhRT/ws7+HMha0r1TdU4t6eKgLEby4GTUbPujHx0aN4ZX+Kgf8YcmNmSK8ZaNH
aW8hapgbo0P3MwbG/kWwOT3UU4lhzSvjhhIWLLE5Mly5zZKoReXp1Y6syPTc8s1sZ443+AA1hyrB
HgaUK/sZtbAkUuJMwKN6AwAH12I80pzo5z3musG4FFtoSCI1TGcvBqdBzIJ7Y8nhIsNVJ9ydw5SE
hX2cLnIUGf0IHjU7YSWm97KKDba/MTiNVAD8TBWV8J5gCpoUg6TAYKDKAq/vmz30+Wpykz9JwS5Q
zzPdF/3EBgDQsjnQ8TGcwoE70ZTp33mafgU9fI+M6cHWmYr2dVCSLJCs9fgQGeJw8zIUL53HYLWZ
MoYyzFU3S0eKIqhxBRZIKbZi8hOzUCJKMkD1guW7QhsE9hZF09FYmrg7lJ9Vb4PcCMK2oWGeegPF
mGwLiHsja+daM3PfGcZuz5G9kL/vvT3GhCekIfc5VQvn4Lbj/27j6sGHjpl15LT9YSh/PZZuwZxM
9+S+OcPSZpuUDNSzGew0I9SNcBk1jbRU3dosDi9xHVjXuaZQYxWMpiYlnRkmF8DYHsU8IZkRej7L
zhCtMROt0+C2ETemJhmumXZdzIZOfqbwIn+y6+Cr7US7Y/6jd0nhl3vOThHQIY/0qF2zsQ9J31/t
MagzngCN2FREXnEavCJ6ifoCmrweav17cWK7WydDp4gCYl0PG1txXfOrlKCgGPYjrvE7FMc3XPED
uV+k7nqOBTliepcmLDQu45NL3Bl50uGd51Y0mInrdgHEBOGEcgeqZPLDgADabaIkJwwVik6+krYW
DSl+gD4ohkwAcANHj0oNliKoac2cGCE/UG2DqkXy7YejHXUoMEVDQaI22/S9d8kQ6viZln9tYg0S
wMqZUnoz2FJAX2L1j6XCsdMMDqMEECcpz3Jik9XUScxVoi4JOEDu89MfLhkRst8pytYm8I3tHv/R
pw5dxUiRELcwWCFvhImDNta39tVvA93v/1FArtW+y6Ciye/ozjTjd1H6UQ3khps5fU/AwLe7f3qF
/l/Qwsc/HabzP/9y+dnof9lBvf3Zg1f5/8DwiQL43wxU/wc3/H9VaIq/7uWI/92f98//6H8joUOM
k/9p67QokfsvI6fl2//m4SMl14w7Dyfe/ffoe8Xdv/+rFXr/ZpNbuBO9ReDRTef/3xjwHBtnGrat
/zTMHX//+7/6jhc4kQQ77fqCm34Y/Q83ZzPb0MnykDcvHeZSd0KdisKJstBRpwTqGwOEUDNfYdqH
kegvpgPGw7dYQgd98q02LwJmRSig3bSOW9IqYouNwdXWxU2TholJGUZD3p4CNk4ZX0nHSS5oXhKn
1JzqmbqufVcSjjUvWnoyR/mwWoS4U+X6WMWvtITcrxWy6maAWXLAv9LBnJWP6AaOuTSUz8jVQnWj
Q5ywmzl56Z7Y2ayIpv7q5UjUkKKcWW0xdXXNdqCv637YKReF24F+K2qW+ljjqADtEIb2YfYkRRj0
eMVRkZNSz8kDcTVwMYSM6CrFbiCA8FAmY1tcm37Q2UlnJXVHEN+ytv6ljav6D6z9MXHPKGKYWcJw
2eTOBC8u1nU0QQuiu9kJ0eBlOgHPHAFc4qMJrAapj7KCN35D9TOKWoZrVhp2qy53U8UFKPbrgxcH
80kzCyLgFfki3XOWG3+Xkdv2Z/wXpOUW+Do40DT0wQe5WBlBND8cESbL9hhJ29mCD5M/YSom9w3A
TwU5cNhelrLraE8dHOmEyHHex3HEd5QFkmkP1jZcKgc+LM46pncBpNnllK6LsUP5nUapT33a1R+T
SqmjHmZYdvGiABxGA0kda8GttJs0zE2wa9UurnVsU3ThxfMh95Cw9sZyyR2+gJIliqSXxcr/6oF+
E7MGuOWS62OG8AgeDURza1vEnToXM/WRysEh55t2k+jchaItvu1Bqn3YO7A1M6UOc+klZ+YxjKeM
H70wai4jLpQzGMYU7xED88J6hEKUbbSgO1jP+OmIL96xAlNxW2Z68jjnp+orbMd0Z2rBONpJMFAs
zMmhplgeZUnkkAK9cU23cAW04h0GU/doOEV9CN3W1ZoNhrBAzKntDRLVdMOgzfHPa5bsdenMCK+3
gWf1t3JwNmw9qtXGp8oLivUi6kk/trPL17m1xNzW8datpjjdVqmeD3pOAAP2CK6g15kxQeJV1jZd
0DUu2Nx8HpgcS/C5KvgR56wLOn+LwyS5o1lSHSEjFlYJEmsLhYx/ZYc56N2vVTX+VE4JbyK1l0M8
0Y5+GqyUkmBOV7H4wxustkkFRRxmNRixlAJjfZAz+TWeCc29iMtk947Zx09vBtPbBt+ru9WBqwlz
95yf2kaOfyavdj8iTvIH4fXWj3EYingt4gUf+DjW3H1Ab79gYlowS5Bo3EAHSXc1cyIezkHciXXR
oh9p5ZJ882klJ87pMaTTZGhAg1kt2uhmmqQXbaNhGuhjiatkWTNfoWuu4oiCn24JDwtFQltygXB9
4sEtwotsnMR+su2BRGjvlUHyy8dP91G6OeDYsG5DcyAArIvdbAVWQY4kc1NcKenCDKLC5QBYTMQP
RmYliNIwe3YmU0NfSeq3fhbTBw7VCKcj9VsbFolk7XaC6pQqqVM6gOZahuBtaq/bOoUdU3RjOMX4
RXIbgWw5+2TQ+DDyMMFzaTUT56bcCh+o6csvgoKJniL1qLtgKhs/wqnmf5zH+qLfEJEvNgGu6oUH
Yg6ugUxiOqFibFF0bgYX4MVhi7WQift+FC6k2GEOYjCRFMCAoOrCdRWXyZWuJqDARS3Frkc3FV+d
XMZo682txZm4Zu3AcwMhYxyXHn5zFSxbC1YlXlSMMiz3bIuMM8c8uEzt6L3HIcv3HeGITo+4xamE
O6i+IPRx4DMmNt6n6Or8tjQJQdcY8/YM2Bfn4cot+zF+sGKjXmofTkcOsuelDiL0P00p9MYuPec5
bVEnKiuJ36tYtdbfRfVhwf27pj5shtDsV6y38wIIZGYMgHjI5YhmSo8DeE1Md0g21Vgv8btWbtau
5RzZ7a31WWJWbd5pDIKT6Kcn8oW5fxDVNO6Z2XhfAJ9hhvE7JqqlEhJ5O6Tf9lClptk4VcLX59Ke
Bo59tOBBFtJyo7vZssPHwBufPfso4efFbaqCSssqO1GW01GWwGkcUDhs/Sffa2Z6GVzJYd2e7ac6
DH0MtoMnnyJ6XwQUqDn5pNNmemtjVwQZJs9y+aO14/1IWZdAWwhj8zXDTsYdaiPpRqHaaV7PYpuH
KX0KXs9DgtNM54+NRyPOFv04vSSDpMbN8jllb0dBBhNW3VK5h6gta/ug6wDXSgjyFsprr/v6uwV2
ya/oFbuvKPKEXoR72agebTzVzFXAvmMkWhrUMfDJGESFk7O9a48OVgcIj8lU9Bq1XNkc5EdoMF0g
y3oletKbNJSLCl65jdF6P7k2ZQhYpaZHilfBzsWlVTU743uafxHGKLCjTY80Mlec3Vn58ItjNund
HeekZTf0LBHCxz8BKLllaBfYee3sZOGMp1BrI/isLD85JoOdQvYTvaLxtWa8gJKu2KDXNIwyE2OP
d24GtzCuQ5hf0yNnppnlLy/309LzaSVlxpknpwjk56gY8Oyp9QI/sTgqsqDjVrlzcJkXg1eNCj6b
go0QER7eUfkWlQqIAtFTAv79FOdrmYsm2nl8ZVdAsSUzvGZuff6oShHxjHHFH500T2wsY3wIe7Zc
xpvUxym0Fym37El8TVGZ0POFUxPcaCFS3Z1aP4aQ1HgL6erWM/JXRUFsckiCqANnlc/9+DwUaiov
dJUUtwomCHN3UTXmUNlu7a1wqYknkTYNKs0QsXI7lcw/BO85So5kp30jKW2/2s3CP23IMfjisOHp
pT6vek7TLPyaxtL6zBlKNJd4HL0OLSKhnlP204QqlGMoIkpYZFv0nxEJeFFsxmR6g3UYFEH2USRp
8q2yWPq4yweEkbmIE/kwWIxwzgzCnH41YpFkn2ptn3l5Yrm/+UngVD2TVc9h7bVmb4KEU4kIpfxB
S67NBKmw+xbknD1V5daDvm42Ye/Ox96yodHhpwYrnXouDNEsmrARWtGChdpll/vCUoRrrdN4+7B1
WEY9j24PFcdXoZleFtFNv5csm3/MTsUKWY2mp9IT5jfCZkkWYtU1kf80Wi3tkTp1GsiCOXiIrfYW
xu5us+TMBekdL3dw5SP0WRdf/mQV/qHjpXparEb8NH7TEJQYhWNjeK3vYz+iofz7rKEgEzFVobXq
BtwDPPhkztfMk0bEYHwpLufcPGhOHe7haluoMKrPHZYeC2QJgU7C80OEYXhfNmKifzj3p9cZ+sZv
HWiN98mUcP/1fZQIwTRcQO2KhiP41BPWEDT8nSpDHH5T2HZV78Yqh27pCGG713mJOZqUOgVAE+mw
u9RlErBpR2OsL70j658DlhPOIPz5cDsdkXyPRZf0N69K0/jENdreo9rEzx1Pj7evPfTyny31ekR4
1RBWW7w0GByNPyztE1HjhUVyoeMVnJUIW+pr0Rq9t3bBowfIqEvPmuJWiLp+Oau9GxmDe7ZTTIvS
IJy+48rynJOJBJ6Zpq0AMiHVRG/4geHLjU4lHjyOXFiNqGgAh7ZYdc4AaUyh7+WtT80MJoRwhQal
0MkSTxZb2mqzwzwyYDuV2TBRl+M14IZIhABMaM24POPfQtZA0gmPbeXYd3+izSTDw7Bn71rJis/X
MXoPcZk7Ho8F0OMdVWXN36wsrGA1zb73Wt93VNhaTXLNh8HNPn2LrkD0kUoYrCVNKm5FswQS4M7U
pqcABvW36ksAupQnxqeAWRwIpK6nwZBdmaG1tPL0C9/6ZGHWgTvKtt/dBSJmpH86rogVrqAcMIHh
ngCcrA+Gs71YyU+GS+l5GTv/SeXAOnb0pmG9CkOEQq6ddC3z03sQHHD3k9VccxE4lsBg5IOYyEOf
51w17mYgeP27EenAiH5Amv+WUHLH33YSk1/PcaTCKKmziRPn5Ktv6ljBT7RjeYagnJ18qkM5qCXJ
d1B4LVNArbwP14S93EKQTt+tYPFHfgoyBxHd4J2/GQ6937AerLImgpffKI12KekSAB8W1/3baPci
vpQerLstqxKws8TqlHtxIgsnQZCZsn2fXF9nr8XgjunGJ1daPBsbqsJJAaHCdVEn3PlwiId0axpo
HPaFRqJsIMGuqTtRccv5zmcz++HmtU720pfzq0RIhS7uWPQT+V2Yj1dh/Bj6HR/ydqSpmJGnGpY5
ocSTkejGqnEe/Zkw2XpvBl6C3qvFOJu898Z9hsf3GQOa/e6EoXhToz8clZ0tzbts4dt2vug/Xfan
8Cnv7ow8Zk8TzzR89g29iPAbYids83XYg6zZ15OThMeEKTKTw7CRVHdK9WjI/R0oEwn3GcYWpOY0
2AOejy8O8IG1HRfOu2XTD7ASOvYaJLZWs+gMyOf5yBFu4wXIBgA5UaH9xXeqbZctLuRbci7LvoVU
scBVMpTztFR7JAg3QXThrDt8cgxNKQbxy/pgtxireqaMFElVyosS9i4R4Cau8f+3YedjA2AsA5Wf
xdjaVZFXlx8pz0J1aTyHKwU063Q+RDAmOG74Xv6qiKvNuxI5l4vwhPRHAjLfx5U2AFnDgiYSKM4x
3Ywvxq5iG5OIryFuRf6jmZz2Ip0eTZA61oAL+WxDcwpsBRDbKbm50DytH2t/oshwCLPq5NXSXCdA
iShR7pycIBW3J1Fi3D6HoR7PwNaX34tbBsG2x317LWEy4XtIoGWX+Ui3ZFgx99ksAWp2JQA90NwJ
9h4/o+lfCnpesW7mTY6mXS01DVppyhzWS7u32GXQetJdnco1jpR24voIDsCHZ/EypK5a01trmMos
8l74YnVU2A+ymn96uO1frEk679lsJWuccdayLeu03+Pvoj2B7taJo20rOJQhH161qfhGFxQZareB
LHO69CXnNXALfCM+rFJBgQbyW5VOjzPklX00dhnMyIzuBH6hDo99atxttDA7eMA64JHc6iRibUi9
PT2j8F/WWd5RNTvQ0Lm2Gw1DX6exVfzwAL7kezsksLwpMs7+T07LKfbGpTqEzEEY8gdcJ+6chqf0
RFC2foZvMWCTYPOvMAMmffUItQtmVW5KlG2kMPu0KNfu9pwFml8OaZfgR2+Nvr/Jh9DHWp0ASeOq
Ki4Ft1bzzI7mfbVubhOFG92MiEKmflTkLudT53QZeD4PpoGgX2U9FF3xEi4CAHkxm5q6XG1NcD2y
CSvTHMMJS6bal0dIkPWPRQbMw5HF4hs2RBNQlKK58RAjZnNL2fEPSzSGbybi5drqSc7luUiDfjxW
c2AFm1xY40/PeO7F9a1479Ste8WaMf5apGzKfc1MCepmlOxxQCcfSRPjxhnEhMJDZZJ5SEbHO/Rd
XVM6ZGbvBYhGR2lbAusjGjJkRI7EAXQY7EH72k8WSuSDRO2yWMVEEj263p7sJruDnobOyl7oWOLJ
oSxj8oCKtunE3tz63kD4vMLOMjBNGPzCTV8ymlzWDo+Y+zMhY3cGXBIKYrJeEJwIEYUvLoyWLW9L
vhdeUhxlEsRPnhWGNwKY2F9MPSj/QK0vRn/PiU7YpShCigdR78xcF2+0oKsDugAepiXh0rsbpsCd
2ZeD9kvFYem8934wiXOjyfOzWMiaWm4XVvnAUqVIFN7HEZTAR3ccYkcygL0yeklBZXX0lJdIRQXO
wqe4T/MvlHLW2/u4AWItQvk6Qiagl72PkOVpNR4PFvEYPq4ptD45UlXqSAicvjk2s01ZDRBkR9Fx
W7es7pRKYdCOZqaQnByiOj61VPmINeNE50Iz8+htW69uqGqTDnb7t6CnLOqxWCwQJyhY5hayK83X
fJmZhvkV4zkodtV1QTAcP+hcb6itSSe5mQMb8GTnlRku1UX5U4e6yBp1DXK3LzdwT0oMlJ6q3tw0
ky1RcDrX7rpeg0QTlHom7pLhDLs0wu/AvCn7K406cmBNZyuzS6V2NIpvUYgI5qgT55S7EQS/1Q3p
H5jg+DNQ+7glyyX13vGBBhAxHdysnTdikfAzqyLRMmuocKqhdgvZNV67TCl/50xZik0YcP/dTf/B
0Xlsx61rQfSLsBYDwDBV51aWLFv2hMvWtQkGMIBg/Pq3+03u4CZL3Qw4dap2jZtXsnNN0wcO+d05
CvJmPRIpXZ+5ldcPg6PuzdGZ2PFQnDVLxw40TuHptQat2srTilVPIsVVBSEtMeUHaL/ycwEo/FAV
NBpBIBrYzPgrF8hhTnWVnDucFux90KGWS1Bwq+0LPdeffR6Y6m4SiXsBi+s+NPYH3GRbIqtLEhJD
2mFfLr5hZrfU1q0jQSC7+euytzispodCN+6uw0n5i9xtgZ2tacqRrgZCnh+rn4y/pi4xn3MLAZRg
H5kVWbN2jfDpXoW3KPSkfh4/9Op4Zo4erTuHsE+ScxHJqsHrMaQrPEXO969ZRX6b0KOOq1dZp8hv
Ik95eC9pn/wuNXILzGVwJTwF6g50UDefTNQ1BB+b/EFEhuowDZ8sdRhoqkhjMBimaA7v0EAU7gyf
Dh8sRFCKbRdX/429CY6IafpUlz04KAy9D80IQx2AHCRr6ysw9qn3q7LzBINm6J7Bzwia1zZ1D2Qt
iE+N9sV4Ikqs/lJsVsMSn9x6HteoO61hlv8twMh9VP3W6MdmAXVDqHvNfpATbl7zhshl5hy0myy1
w9UfQlpE8kDMJKfTDXx3O8xAvxpRICiEdeAINy86+QrrTf7pK0EjDfLspY/iW1vFWpTHsFrL70Uv
N0os05lgzdGPthasVOm4jXAcvdpM6eKKpNnKaxHevJxVM8bLIW1Iwu+NK4ezSya/B/+1Vt4u0OkW
Hl3QBfWpllOLid4FQ7ivCcLy8od393+8qU7vszWMfjRUF8rdIrcZ6Q//5MNYhn38F6HR4CSBvQPf
IPCAHJlqRHrGVr/hnQHxPS+ceQlAdE95Xys2mZyv5iN5RYeeIMKN1YEkEY7vmvBeNFL1N5WQE3Ke
IdN82DZi6YwRDn/zlgT1S7uO42cGve9b0euo4LGlWUQoct/RXvlYml9IFpT7hBWwt+y2TuLmL2qQ
ZS+TP8evCgqwfZKdMWTFh1V7ZBWD7JOu+qi9RrgiH6eyD15Q2PkKQpD9ECUl3kCC3LcmJxlcVdGV
+Cd1nfweVVw/ZjUFb6qq+s+066oBa1XCCXUTE8nt0MyY/jh4miPt8ciWkCLn5syDRjys1QCN0scv
hi3K6eo52oCm1Ytem6voEyPviqhLfofc3oQXVUilBaDWZV90hBzI7VL82beQu7pByHg3FQ127M31
MNKqqgLEx3a+pa9rnQdqRPnXl3cX5xVWgkRd174efm8bGVnu0hDOYRCJhDSZCM8qFem0TyIBo37J
WkNn/Dj80g7jIgyBaV3zI82klloO6cpLkm5rcMczfD12EPT+jiHo3mAisUPTmEWUYcwe8XYZZwBE
Enn9k3DIeSi8QaD1im559qdafuXB2J438OZvPFeWmzfDZLhBRPagAnHrDWF5owlH9NSDbg1CwYHd
dYmjYu3Kt21uSjCS4TwEx956yARbTYHtknj1B6HAYW+GEBxniVM5b1X7o843fYRml3Y/CudPaFZG
GDAdi1GvQyIC0sad7/2zMlofkc7D9hpO2Fa4Hle38DSsZXvuCRMZQp2Il7t0RXl7RRpZwPOXOn+J
O10N9/WaDiSd6fHQF84y7hnXN0iwJgjD/uVWP4F/kb8VvcgkSU/IHWFyWou4Z7Rv1XzvpArg+SZZ
nJ+SnCLXUhYcARbiTWpvWbtAfiIPnZ9cws3CQzhj3RVVSh29aUzCnzpdeooHA4NbptyCqdu3viDb
UdV+6ROlVo6EH1IFIM0CgzD8xnSoNfSxDPiAXDslH2fOyF8ZpvviqbbT3F5kF1N5xTyctPSbciHe
SgL0j1T2AwsYMY3vVPDge2xqEe0ZKJm6CuLWXN8ri6Foqsp3XWnMpz3hAc68JZhyHAnTgZnQkeVS
aHLbPjEYm5mVw1IFuD5AdRW4F1cw30oA6Zx2K45UipR0P59m7v73zUtgtmv+fGL6U2MtaQmRcyVX
wZ80LLCXW93Hn/y345uuwu6yJGiv7JbG31vggh9eOqzfkvK2ppIZNve7ikr7cRd04UZF2LQsDeHX
ntRxPaezeEjiRvdkJnK2nkExBoREVdR+E1UXvUa2nZprVUrT7LeNvqN16iWDfwwa4bVJEwELLAsG
ccpMRxXHTHZ//JkNWdD+kvmwmb8bNp2VB1HM+C/9omyOfdVV9Ss412SGHwG7hLd+5eb/bJN2hKSz
UdIwu4wg9RY2eGwzFasO4Ahp9oVOhVzGgWX+3bkwxe/Fx3kHPmV+xGPp9NPNxbObedWgSo165A0f
Dg0sTH9V9c9o6KPfgVsZzoA9VMTfM/unXdmhAHAfOygTRL+28mKRyfMLc3h4HctgLIAlByw5msCW
+6Vy8WMdNfhqzToqaBXJ1D6zb/D8UwieVH/jRRNbVJ6IzAI/JOZ2gtDt+IHzINuudCqZkyK3Qwib
FDBryjJQvrkLN9dNj0FQROkF2u4wUIA83LR1dI+Pogq4Srd8wnfZBVtwHaam1Ve+VHnPsgFMdm+s
GPfw9Da5T2tl/G9LNLXLdQYkd3srr+1PICZkb+T/BffbT7phAghGd1zmeZzfG6C6Bzwb62dnKgaj
tQhp5aRTjKzu0hezf4FYr2nJFGvEtg6dIkzMXP1BXBcHOnQDsrttF8hTNLbV46bCYmE46uZ9Nbr4
9i0wyxOrye5Fnfpva1SLXVJp7uokVtOZpCP4Os9bLgWnzvZuWBgRsg6fzzdF+jo5jHVTiEcQu3N9
8SNs2mqZ/MNc+949G9nux+qqmLt3meh03ftV7z+SN/ffKixjE2SDFF9StGKn2wvYi3vPSlLu3tLU
H46aMiB8bGgVENShrHjZqPwTEE5/z1GcxdkibbnWHHej+iNI1u23N+qN+wfHwnfee8RCUzYUpnhY
Wult/pnDDQjLu0iiRX/mtdHF0dRhHz1vTFdM9jG+9GPZ2rF4Z1KNg7uOYlB5BmruEaeJ8Ltvv4Zh
C9W6Z13UFQ85/OvxwDmiTKPDkGmmuAczAjqFlGO7SQzHDeJslBKvj9LsZxxPc4MXqxqc/LPYVuCD
NSEaDJTDZHqFr5B22z4fB5Nf8PgVOkatdN12ldaXA0//XKrxXk+1I47X5liUm4vmzpw/K1XkwUvb
TnHxGRXZWmMCGBhBzY47I8KPvAWeeAoCJuv9EN0KVtdW4WI1RVl5p833egRv9jTpz2AYb95ujA6M
vFi2vG4+iDEldE5xMCFimyFMH2c5dlhwysUO7z0LGFpfuTV1+c0PqxwCm6kGNPtrqztBVUSrlHQr
7OSZopPdRKGoAMhopU77U4ooTUS/Vf58VqvghPfUlECS/zRcNZzyqTWloIgjguNQHAdoSVwuUs0P
dcZpgQUTyzJGBDTs/sUsSi8vE0xbAzukr7Mcki62nHi/SE+SWAgpxINvA2sVaINgdm3v/BXoBn21
Re1zSCYwhwyXmNWNZ41kvexGOF7FPVmSXj/z5CC6eMdql3WgcRW8YYK7IF3Vjo+RfrFcEIgNiGDP
NWDWFJs/ERQYxR0B0wIif/y3lbGNb8GaMH9gkO1pEW0ine+rMo4pFUXC3u6BjNS8Huk+9h33H/ry
dyLlxhHjDevmwLKfh1ujsI5cAADDVUdIC5dj6uw8XzaduOyEgy9N/1pMOwYCxcgw3Z5TMsPhXq7k
7RTBIXWzA+FTZ6w/sLyaYxhTlVFQMGdYpaDJgzzlIKGXhEl9Wevy1gESF3q4x0DmCD5GDMW32oWw
Lf6zJbux22GdgAL9P0lmgCDXiwfiBfZel/vbOy73UJ2w0rCL56TkpHfSqDEhp3EsJvSspn2oyI9v
uF12bdyU047icjfeA7+mD4VUXqbjC9sLijHiNF/Wk4taLzxYotnVrrd5hRzVunpNTp4tIpvRB8N0
Opytx020HwTUaQpmqRj4ywrmVkIWJqPIj/x+ypL3w0vyOs/F4v0rk0ygbXNXdH8ALLNY+aeK3rEB
lk0jWWJxWMZQmodEVAF9xEBleRN5ijeogPsrLIT3BUrSPpmpODzV+EtgU2i4O0jCSMEs5dD17gBb
11CPa8VPrAOrl+uUrJF4KgcgdbuFrtT0JQWFwmsUs6hQ3W7oYHK/9zH5r39iiAoyT7bzwG8UhhMq
mWGKfFxQ6OB3GRmPZVeEmuXf59UgAlapysb/BhMT0+Q52JhDgLgMQ6LaggDaSY2h9BFcT/PNCxiW
SftQs/ynXDzXHlc6oW61lujuNVoSftAq99vLtuBE+DaGcEZpFNBClU8VYn1wnHoWBYcxNoV3Em3b
kQQkiZF/AqUNHCEZsYhftx1BdBl4Ycc/eTzSypzMdVd9z0QM/HXouxi7qxl8uOVJ3eXbfWqWYW6Q
pIO2I7PKs463BXb96TZMJMEx2fKiA64OtnQ7phCcYJla8My8Kje9/E6iIYdGjxiqHhCiODwTpOEV
8F7LSNSnhuFBLCffxzqudtEG+oA6bJyHyELpkKZsUaGnNbTNVKPXRYj5hlJqzAS0EjZUEPiAhQ8j
x970ipbTusvG+Zi6L9n78gp4dRQeXirbp/tuWrvlgk8n6B+nERbdP/5K4PDo4aV3T0nMFspckEYY
zhbyyDMR05UrktEnS8rLTBWoOBZoYdkRc2JVv3mtR6XwCKiJ4ZjjcIvUJ5aJqSKsCbJtTcZH89Sw
vkp/RE3brymB9GkdrnOch+Y6YF3IToHPs/oFzFSkzrHnhfLWBDissHBl3yacsVKNg+DF9bwwdxtp
NpAgdg1sdonmHLZ2Pfu1ee+AI4RvPD8wVZzYs2/mDZywpiRsotQVobs2Zn3IRTJ5nL2nwqw73xBl
+i5rJ9q/k6FH/G/U9WP1xhO5ZRPVySHbW541wYMVrgfeYNPKfWcES/LzlqMw/Y5txlHlWBHSrJ65
yOf+Y1u6lO6OdcYy/jZq7eRD7c+0xXPEZH+2RltBUUPkx6v5XOkUL3gDlSv9K9sIT+EoCTH4/2S8
dOTTPJe8KjYBEek7+Rzn9KNiMSkVP+RzuZpMDjvOrP3SXEw8jcsRlK9nG5JwWT/9njrfYTHjDDNm
XE+j34FkV+sKdh0ZRE89Di7Qh8/rlvA93W04TQr9VSXFNk3P09gu9VeQxQyFyFBF6+gnnjj3hw9+
UqmF0wuq1a7o+xFab+WV850/xhERlSkf2UUFtO2KG4xIujep660LQCpx0nsPoGB2Z6gIK+U0w1LX
dOs29BOXP6NpyzragooZt+YdPo2JUufKY89DPathkf+YK3+UT0xRBga2rzFuvLT4+nxsH1i3Krqh
HQhzwzucwvcA8z7pXmfIaPFTDRGH1WmKk+U4yFuFeoqh7rWcRiDeMaALdiwRzrql780H6V9KTew2
hP/pWdufUzFIyuRuBZahFu5h7LtI7hUm/4bgI5iPJxFqArPWwKUlmJy6jURSopLtYBMTMmobFEDS
YJ712p71xaTf6COx/pGujsrQwIHs94yXK5h/kvi8gQ9dn0vioPRfWEuXB0CDE5ZJGOQ3yBN8C8ht
N3DBYiWxwLY42uyWiCmdwNRZVBjmPD8jnzmIAiKM8KV9aYCTnLOkZ4duHbmWrdns04IvjF5I31GC
2dMM4OYKFENdztubBID5rAfWVqxi+vKnrcroVExhdFVhRCqOSHF48ZUQP6NI8p9nAoWHPqL8O600
8b6gRe83x015AoDr3/t8G9SDdmrd0ZuYHseWpV/UKEl1m6r3lMTTT4S/OHxpJjM9ay3ErSSZxBUg
5yxisbiqp/xGhgnCLXxM19xjcYwGfWmTybx7y0KkZmnityDQZIY3mkx2SLVBz9C9YvDjCfG9YTI+
xOU2fsbYiEnc0/UOpw06WJ/Aqc7m4SroHHXY2Wz3ztDUIJ4JX7OUTZvswfg9xUddcCt6GOP6k0Q5
a+W4Wf55FBBB2ZqDnBMa5b1nXVHTNwxz7eCSL/XtaamDr1pudiX/7FMWFq3OHvn3MXfmOuauUMVT
MoblL5OPOFt8KmM/MMziy5BrxOlgGsOLjeAiGICPD0EUIjGKHGNKMBeGb9hKnyr3vsNsCev/NGQu
t5gmCeRSw0JmVtXBufy/NxdZPUX4X+rgjpeC9xQujJ13c5XFLzSFsUZrq9l+85zCt8sPrB/Dapmp
Jiu4EHNbm8eqQpe5+LhJdkmYNQDFqngDmgHoi8CstcRZBdTZyE04JUi+wBahdc5vHFYcXioBl0a/
EIrKwBVi9EnkuZn76FStSc62LcbOnYJf2rMVRuqmkGyjx5myESb1BTu80hNcjAXR5GQjLX8iZVXH
kHrNU5hs5MytQCwcpY9OMJfFBdJ7+LzGTUPuFvwc2/RoQ5/Exeoego3blOHOvNeCpT2KQbKpPWVy
9b1bC6bdntSi1oyMu5nlLkKlNni8omocmWoqlrPabgtGAgAGlGQE6EY7lQfDgU2hap5QJMP7OZBs
KaqV2i8RdInYM8zXe9yE4aUIq+E8eZWlywxx9pLx7LmMzlIHvoHA1z2qZE0pAaFNZz8xzzbvxchw
mmwy3E8OVZiZIdHnwoTzcz/TF5slOn30tmzG9kWW7smfZjRoL4piElMplrJQCXlup1Zcs3iRfzwU
HjLCaRR38rIGbekdaY6hoJ7K4G8emKCPoFlT2pstUeXBZzEKNSs/c2plqwFVQukHN5I4r2cOmRt4
g9z520OHdPIwzuXQsr7xfVJlunsssLN8Jn0fBwdrqvDQGLgYu1vAITlLaHxUF9UEoYgPcBf6ozHP
tnYYihJeMlpyud+ZxdcPFjtLcQQQMOyXKQFEAgjf7jj4FQ2xxcU9VWz0PpsQM/8Sq/bMYNwc7bq1
LFDTgMr6yTX01c3kybKB9D2Nw/JgySY/dnUWA/pzZfTkeDnh7WTPyVuCndQ5SshqIIy67BtS9PYw
MqF/Oooyr2y1of1hJoV+2aIO5gFuYp3V00vaJcBEy1DtBmTaowrL+ElyRH1IqX6HzFeDDy18Ds4v
w+x6UrhbX763cTK/xHwPO97aQX70eeb8XfGydiBcma16rHK/OX+l67kJGthMZS7eGoId5yQBTci7
DzjNbqOs6EfJe/YnbIJC876BzMcFzLYtjdOZobqOQI1Ns5tY5Ufqq7NZ9q47SysLsBeWN0S90+Ac
svUghtoN03JACpFQudhtvTA4zcwDynwMeIXvwy5Mv41J4BQ1khkgxHib2+cNm4t/N6dyoY258Z5y
Yi4sKLr01UdDuniLnS+gR6ruDuUejsuaAV3M0Zv/YsBU6mVZBveOAjkIkAr9mO5Hzq4z92iOfLmt
pYRnOwBNs5Q3/qWQaILKosSV939pv9nShOl+Kjy6e8sBo+6hi7vkW4wPM7hroRUzRhRa86dOilZN
1nnREyzRgXRp4A9/Jpn6HzdHREIwBqRnm5FhL/KqMSevT/V6ygOKSz+N6+ISTXLhvz/zwdfhHv1M
jv/liw5Yq9UFe0A2+7h9YCGRDCljr7i4Fa/0Qci0JoQNEljeWrvSoWyeXVZSNRvhRKxeM4/dw23C
97MIysa4MkZmXp6G97zuKONJ6R3BaJCtI9HgQOBXGTB3w/3wZBdgQzYgi2iHbVPs75wYF4dmFq4K
1go/HFYE9oQzC2P+7R8YyQ2nlWrsx3tOYGl2141R+KKWbGxfRXpjvok4scmlReKSDJA8C6+8BeHj
qBEHSBYTI9hTd5RyehLzgn95zFG2BZ1U9XctfDhfObCI9Oh46GzgmkdQZjHzH17ENB1oS40ZFGk7
VEcBWM39NzEU7uq06d2VZ5f47XHU6PerGvntRcvhZ8D4yc3V8xC5q/qpGjFx5mBaZCljfc6WmTJD
+nDpObwFRrbSc/Jn5/q+/5HoAkfDBsjRUCYvAsRRIoR3SCOKI3CMSFvcA1WroLOBBMF5CCWu7++L
fB7ib1ryMZxUsKX9PxLelcA6wOfPWbXnsX9O3dDHv9BqZ3hOCtOricln8yrp6ur7sNYYblPKLvq9
yxt1zPH49l9kajrH23qN/LfOIhI+sHwZG1SGZYj9vVnamLyt04SaDt7oSLrBLLJKXVAh7TeGUrBT
dLs3V+hSlcab7vnDi14aB6Wly2bS7hHF6ua7K00c7ruVpMKX8i1yZUUnowMGy14HBS2Xjp6coEjP
nEFExwlq4Am19+a2QCmOA9pW7kSMHtmQr8jIu3Vw2MlzP7MdFUflbPVlodpjV/egaufbxMy6FWgo
dxpamSVH1bzFVL1Bpy4BRINoGdKz9ov2OALEXh5oTePhw51a02E79cP8lSq11GBpMnPfLbKMXzPs
N38xIIMXiJzpIVkSLSfKMyPc0/GRf5lBDvxyW4WMt3jRWaqo/EsP2HxluQarFtjB+oD79683xAkP
qjIuwubntlgydMhfyszHCJ9qt8vlFvMzx2y9ePCRc/eesFi19LXxAeZf/XYrDx9FPITjfi7ZzOIi
XM1wDledRfWub5XAf85Il3rnUTLK7iKyDRByjczoxMmDaWEOJkKFNQsWQl28NDP7ZuLNmzOfwnUr
W7jeQi4+TktcrL8Kz5PxXcWxvdsZE1BQhfeJwtsqbt3fLU7hiwSmoY2RBwiGHLTzDcOOhg6eTnAD
iZ4rUPVk6G3z1Xm+hp5e8SZGXcidEh9kPVJ4IxqLQPpfx/Jxe+wqh93HzgUeFtBqWfWoG100e2/K
qxLJcnNDe/IkKszB4x9HnEWHOmUPjfN+ORfWpKnbrYNq/vSbQ8y7zguezGw/R4EZrkqYFIbZUBKY
9jAGUE1g1Hudr+O63kexsKgoHLuIOu/7DOUbcwrlU8uTpvyzbncsCGUfY+FxUhLguaEvwKn4uIFR
Or16HxXb+iMahm54D8e8LqFwJD6XMaeXqIAOIiZbX6rKya+NT6rmj4KvtRzASwn7s7HYDu7Uxore
YvkPMTXZOFkxLuk47OxxgNfmDnoShvIqAT2uefZbOfPHjgFFPY9uhC1BElyXkfxArCppy0wsBMFC
Iq4zIUmappq7VbWWNig4LQP9c7gEsn1NgtT8oxbND778VLPHPDQ9hl9vUuxV8LO/Ak3KwyuDr692
QYyw8xoMHX7UNgi9+X4p+HjeLWL4cpA4X0dYwZWEjoEFivD5TZ/q58U7+haBFHf8AqtzrbsWGnQd
3/NMysHdsJu64tPHRdjl01fFVhHSx5qE+4ADE5mmubzGoCi8o00beQzBSTy02Nqn37ZzPIMOQ1hm
9qj0OPvpcZE0KiUY3Wbgvmu06vnSdVqJXcDPV5GLENF/G0iO6rApW/6KhXNE27e1OAWhiRVSEUIG
F+nKbr22OrolVYEj7vI1meivnMdjVzu7oPbwBRyUHGGo1MQeeSi0zSsW2OwadKp9X7HGZkyTdnmK
yI5+uoHVwL4NgORMIwUJOxa13fwcCotLdrWRj/0JB+x4wW+x3VdhSKgEL26tCYrxmkQiRiGYoMSn
bXnqPQuNmxWhu0CKLJ+pJmMIcwt1wqj7UXsvW5oM97M3F68KNCpZ+NhbH4MeTwpDNGvTkJXotEP8
G7znZmSRelt94livmILfOn9KCLvWNtxtePIoA6yTEkY1wTzvEuo2SA6GYEx/bCL287s4090eBnXx
I/Shlc2AbcjA64pNWo3ZXDxFWz2c6hEXG5DmrAW7teCAB8sG5ROyfLJQsTfk3bGRvh4ft0EyxRF1
A2oxy4pVFEGihV+Xs1v6c4ERTHuBARo6ks7hOdhnw3YxoZr8Ey+T+ffakjUgg4NLp4O99RGkEOd3
nhMNrjIySPZ+wsFFEHRL9z0cgWnfASK5IPaG+gjzqtmFQrNugwfQf4/mwksIF4/rX61I7N73cTq9
GT2r4RLDefjmz1GMyAJI5aS6TLdHL2WePILpkOehKIOF8dk38nlASXlpqoIWQTih6qmP4RGVNUlB
pTlVO2MXKNF1epndEF1UVKuvOI1n9AmNPC6BKbwwHfN17SAaGnuISHZ8xWNeng1pzDO3ij4wrcwc
wAZEt2uxMttdaEOEjTVXdksfO4tJ8NwLHDFHL1w5vxkqVuVJ4GzFLgNrstmbVKtT3Gt78ArOqbw0
p/6vyxdGW2Z4quWWbQY1AhfovkSX527unPiZatY2777B60SD5oDgIYm0kd/QrI15TwcMDY07dQ5s
yX6eBla9Lu84NU0VYKRAYSFALUghqY++qoDXl+LdpiWqTthn6F8mpm7edKbn5B546XM7DxnHa4KW
d1MRRq+rXxLjgx3YHOgfBvDSjmJ8yYBAHLdKmOsKQ+0wywnf0ejWV0P4cScoUyLkMVn3tNYVuRZu
u56Js47nvT8Bp1I9Bw/2xTGYLBWY555rbhcicNLW6RXV1dZBtvfx9Qp8/gLvZoRorlkYu/Bj5MFE
N7kDk6ETgb2pKCZ4sUufjyjAYY2rCKGn9S42caXYR6JPsRWMWXfaWH9dBdYczt4jAeAjbhgMzltc
cvsWVQs+hkgi0aUywBSoPcc+ORgjtZ4LDOLkrecx4ZQRyHTvs0E4O2/2j1VYoZNpPxP/ERTXp7SO
9C9l8eRSnwjjIgCyfVuIUjJ+F6AmorGE2S9Jrui7pA5B7OAPJlcSZu1Rq7E/0Oublj8dRUDvKlDF
hkOALcX3XvjLZeilD6WUbRGTIX0qDqAs+4eDKnT9nxjH6KXP4AGeDRFgDyyUwAxMMe6XAb2+l4Qe
X5u1q+jnA5+x08OCr6EThuoGNrSXnmXuS1kBaHcurLO3gq3oczeyf8HOEDFLVRiOEPIbqnsDulXU
oWH8a+8KH/vs4LUMgOCiw69optPgd9O02QPbBO6ypglh5nQjXQIsySJ7diWuNXPnsJ0+j4YeEULv
WCHEurAy5GlQftO910Azybzo4LMT4vBDpSHLZIA7qN+X0ouzd6l8BmBHNAsjmFmKf9Dq4DUJjdZ/
V4c5D1XCK2KfjIQMdR+u3hHe6voO1R1zLYKad7KDTXIem61hyCFo8ZWIjTiYB3Sw9/vh2Sv9Ijrk
LY+NXV+KBhWEI8cjCeOOCjoWLfBDhf0+9x6/YOSU5gPKZoddGoUrgO0dWler3RxV0xtDr04eY+fy
i2lt+JAEFrZxSpYiPfYtu/u7aOpIJ3nSBP0P1iQlB1S2dPayhHZpjgSHKKwmltEk5R7bKmYFEgHe
Y8b10Z9xHoy/8RHU9wMc1lseZBrJdqcq3gfZ1AJM7osYnaCUT3g96vxOSzBOl3xpIdC5svndhqaa
75DN1wv/OHwKW3BH/G8QAa8xArT/CIk9eALWra8AGs1ZuLj7ZHZt3MPap8t6mbtJoXB3vEVJk8Ry
Jq0V9zkqOXyHq7sNq5S13qg1gzeVF/pKHcqzV/0raMSp77pF0diNQxWar88FS8YxJal1J+opuGY+
x4pvc+w8DgoyzdvoYLoMii83cHM1E4U/N+tkea4TW70I2cr8ZMwtbQl5kRiVT7Ku/xho1yjgxzoT
4S4zq6+6/whN9fcQPgbY4zG+7f0weBEsBCyr9QEPN6cRL4C4eyLB1sV3IAcqDoNmHM7s71IyNcBC
YAsF8zOHV2s/yYyQPMegFraXhLNTct7klF+3VSy/ogG5eO08g0sozT7rlcTP601Enj/7OKLGWrHl
bXdjFlQ/yxX94o7xdfvwcdRwRbPjxb0IMdo8Bdr4NMUQZ8AkF4XFGa5ukBxl66Z7fkXoC0wI9l+S
JNlHsPmwyUWP46+si0Cy6PFhEmDCrCgyrQIXn2J2IlkNWqDLyWlgncmJIeIvmrKbXU3P208ejgU7
HKbyEI56RnqWhTsbTzi1JKZPIACBBYXNhPkO/hm0iaGW4SD3/UgQgv6Owv4JorF7dXgSNvqlJKIj
lwKb/xqT6Ssg5+gNbiiV89hwIcSu/kF0UwfHsS33a5Dg1XU4yZZvdHL3O7WV7oSXLu3fkgbu2b2O
te5OIS+AEtW1WrfLrEB4HHLqSec96yWwhPSanAXZmEsbao/AW9yuiL7Qt8cU+Tcc+MWgS4zPGVa7
K72a9ZcAIfNpNSACXlpTRlA5wWVjyBodvcm7PTY1LAcGDtmy8SnEMRrUEFF6KqcDaSmeOrMIrKGH
YCNOAgKGfMwAEBPf78hn1xKXWPn/ct8rfumW9cJ+zMeEql5KmmKDVAFjR5Cd58R0wq+x/o6zYT7b
nuqdPcdZ+DbyloNqMT385UYEV8mO3j0xVgYhXH5Zv6X4Iv+b/UVxPSG0Uj9QT6etndwjjhaWu8Oc
bQcSAd0znRbiotYAkOqy1RhzKSe9GWxZXh74XAScdUVmWm+4VcuEjT/SjmsPk4v4XGsmgYNHOuHT
o844+rd63eD9EiuWycBtGL39teBUTi7Z7Kd46p8JHSWXAcRdeqwmlzJFQZZm0ZWnA+7YbUGzaWBV
4eV+t8w054GGYqYZ3ZSnAkUYM79aMYV21gpxrmOfc0WvyOsfBTE4uoZ7NHHi1RHfrBoSxfGp2rjK
+NukW4aZj69OzZOdmuEx4wv/H0lnttwskm7RJyKCISHhVrNkybY82zeEh/qBZJ4ygafvpXNuO6qr
ZAkyv2Hvtc/ohjCYgaryee46DMXpXGJOaxOsJjIcyhPtpthiCQn/ethe6HV7QdDEoAlrNj2ouBzg
BoQ00RsEnDgNXvzS95o31aSClVIozSpnslIcfNlgxM3TvuBcCDHKsywm+kEBCc2SXeMIAAK0NSZf
SRYAxYvTDX7IQpVfj1U8W4aD9mQfbh1ZQQ8eBy+NDsQU8UsU4FmQvki26nhhdQAODzm3SfEHuZBU
WDb7RbKHaW87j/hMR30Z8ZM8EHNF3xsahvyPtuxR8COSFKga2KvtHSvJGPbxy9/CyCaSDPIS6J1S
anlIJtPzrwgw8mCofp9Ylr1QZyJmFCINyjtkzZk52+OcI9Azo6v2ZTOE4a4Ofas/Z04TOedusQPB
ttJFdB8PdXvwGd68I1ZVX1OU6wZtIcw7JvFV89pZ9FE2d3eGjg9dXr83lZVCPiA3Co8sw0efDSne
12ZCmOiqu3yM88/MFPLPC0VwLYhAdi+LU5rsjn4AISO3O3kfKbMEBq/Mnu8rWDO/oVdkDz0/5xUJ
+4DJWxYqZCfmTrNeB+ONIw36xfWuEi2yt/XcoYPPwEx8gDKDiWEdGDQvLC/IXQMFGdctxOPRceWK
dYNGYZhQmk5dbFGsk3ob8y/8ryjh17A1t6KEwOdspBfoHKyMKh2icDdnVHy4XpCYvMkJufo+jBG8
bKUdRcd5VOHeE2nzUJOQN/LVABfZ8GkGLEWI8459ZeZubWD8vRsIgP+CsAXnVswBVuYqoEIjWWec
wU4jKlhP9gIuoUYBdZYBY6f7iRhjvh2vRnEq646NcphKBtkxEQjqsoRJcbVkU8iLtXgoWXweWrm3
QBGeXIh+cPOd4FRAHP21J8QOnMIBmFG/RrJ2gXkFeHe27Zaktr4i8TotBvuhyKpuw8oyvtb11L/k
SIr7lR8j+bqrqS9CiEmLYEWXI/ULlg6/1DoqLdJClpzEKhg6hDh9jSNfUHEzcsZI3H0Icwe28OYB
MB40VGT69XZO8ubgj5W61JNrH6Auze4Hy/oQXXVO5ZAqdMkUdUM7PFl09GJN1x+GR2L9lgNbrRkX
XKvF8wzSP3pAHEFH19TYfC8R/gsIwqXlbUqNH6GfInbhroOyDhKpDZzachFVra2YAI3Pwpk89dJV
fTWxF60AEGHHIl8Hrw1/L9tyR3gYudrUecHNw8GAxMF175wxCu/zWE+bPutHgmWYrfBxSa59RuIf
jVfU+SBlGyflGAiZ4rGpgH/WXiPhL+0dftFcC3oczAH8Kl3+z6a0E68E9lgRerzAN9Fq0HZ4Z0gL
I0csrVFUYMkfek7aMKZFzAAw/DlC9wAfC9u/WO2ASgUvVO/jERjBpQKOYkZkh6Su4ExCbhV5drZq
5ThfeFHare/3MIqKKdoUJEV168wex/1iMVFcla2AIkR6V050Wtb7JzVTj7uRG5xBfNJmkSORXPHt
NugLHIqEgL6TeGwSSUyo2kpQL+BTeXQtTCUHgFE4BkAfYASuVyOy/hv8uqwLfcllVLlbiQ+q22jm
7CAfnNlk55EOgshqb2DkrTTjr1Wde5nee7WFH1gNrYQ1XNvmC5uM7722+K++W58PmnZlpXbNyCGI
CbqHsNYa53bhyGCL2p3QPOa49nIUzItgLg7FcCIwCLcjnHb/PHrExkFTcQR7jmqa/a9xMoFzSAaA
9zu0Tmw40j7g3rBVNc5/c5g3zx0Lrhl8lOkRE66rIr/BZqs8l/+KoarVOwsIOzmgbFDl/y2+0Yq0
wSQQ6vuq2xFiRreb+w2B3X0xliHrddkeBRUFG2m36cGwdwi6ePUFzpbQNmV0RxO8aP7WcPkGYgnJ
acy695itVPYojS/vGQ4t+abTXQhUXrH9Ij4G+Pp/pek6B32OhBfNWmIfshu0zoVcpi0SzwLDqETh
7Kjh0PV5sAEmVMP+QMBOWlpWC/fVGku0X1qU8htAwa1xM0ol6rOPnImlJEhLBsgTBXXAq5HENXsc
+DIcIa6Lj/kNTS3KLzBdHM07uE+oRFvGt3Ib2WYZD5PvwpEqGCy/gxxlrMJgMWdARLogEqdyOedM
fsB6taioNvzxNT7cOGIuMyqW313Hy4fl4imPVLbvdVICsefuw0HqgCA+aoIvIc8SQRTBwcGS+jBW
sztcLUfGiCSDIEM12vOPBJlzE74M/ZVXebrCYnJOSpfFo2/MDctrxySwu2V4QStOlMcULjMuFCpL
0G3Iu28orz74cNvxNhHJbnvQdMGydmIunH16wNH9FZZ6774h2NRjdDKVuf/Dgh+RVMxujVAAkT94
ZS0xrbhi+oJCEl2SHP3k9hYFauPStOf9JKga9hPxJQJIS9P622JW9luPnp6BohAQ+xJ0wMOBF00C
h2vSjMSVCtFEeVp8059bVeiXLkQ+jKMkMcUeBo4h4lGVZUcYnKqeFvrlNSDS4r5j8T2tIvKj1zHC
EHARaNMkosH9gFhna9Hq/8frjyvK6l2qLwc3KMCqMYyPzTRO4WHMW7bsGL+W12bRZtoHpbDEU94p
dncJ4lXg2hEMlxVqroBxfAhG4RN7OUBbRFNBdO0VUyzi7ILmPeSDT8AubE64kpLiFARpjDc2tRiA
iql39FqH/fKJqH74pknIV3Y7zNDh4gmClPQZISbI1XYLDeAzkOGFeQGLBXs3YDBT25I16o1shJw8
3nmOjThOOYhKWaykaMa5OP3dwAHVXJtEZijP7EDtqrBqL5PD9XfFwqTdS+QU4iRKUdp04+zKjkjd
O+/OcgJ4S6Rju18KSkUIbJfyCkuC5ZfNLpVtmN4X6KTVB+mfwbH1EX5CsBp7CYGBnJ4nPTjla1hT
8xUROHn2Onlzl1f1QnhPAMdmBi4l7HeT1tNPXNZAdvvaTdeLmeenwvLlwLK5r//5N9nt2hRd5z5i
LPAKYPCjhSawkBCeRJqlBIuCMj8X1DIXyAnsDCJP9C1zQiSSx7AcYzL7GFgVO3pQSq4hNGWz7waa
SQT5C7FntRXZVxIDbu7c2SsadFRmEgcHq+epRGW/gV8GHztIYAzrOAhAOaNIRCZV8qyj0Y3G+phU
U3Tw6ih79H20R2C5IJ3XSLJ/Iy8O1y7ap3PW9N1/k597DlpboszSxLYvXKSa9WUbvdtYLadV2iJH
4ukS5qIRrp9qJpZrkCNE4KKtzu1HdjU4BKFDMy+IUuaTL7OoMtRNLtyT8mteLHsXTzgiKdFjAv1I
MlFsrtyG9Qb9EIJOiva6Id/HhluaGfw9LTMOdxsGkLKLfCz/8pl8NruyWXC0LUGTePkpSSMg5B6b
GBM9Zywnzk3d5K+ZHhEQ8+VDOfN5IXQQw5YvYTHJF9VbLEEbMjXxK/pIGW/+C4QDwyCPFdvo9tqi
lkcnK7viDzYCdolUTAxDPVveDkoCNDfQ6pqfJerq60L8wU+qpXi1IsuSZ1iNlXVhbJLxsrAN9Bh7
VJ7Z+jYam1eTiZDLidnKDYumpzsW97LB0MOleCwzqY8JE0CygohlsjYFjow9F2uacMKT5MxV3LLJ
TqJyFxYlWT9546i9HItR7VSr7LOvc+4HizoIpCNPFHFKU1T9MCKGOBphvEAI0d9mYOnQH5YlYpRo
a+gR+C2LIy/mgG7Ma4lmFHCPimiO3S0xJ+gM0RpwFcI3wypDOB0M5B7SRspexlO/tm3SLZJ7eeeh
A6COFhHaXvIb0cN1Q7CpyxZzHA8DWPkkjjB1h4BST00VSXA2wI4qDLeYaijc2KWxJnJwSu1wi0zr
SoRML82U6WdVtSkutgZ3zrVIB0rzeJ7Vzh5xuQejPboPYBgWd+90ZZ8eFwdzBhytIH1pmEaDxnG6
Nr1QayQXnWJqAUdKEcFxT/CiaKKoemRlvHQP8BVRXkHE68MzmTLs96q5bL1TzVadZxf0IhIuK2nn
rRh03d4t81xm6HGsCm+bR9zCJmbXNa+TwMNJPbS3eHGXpmPaoB0evDXIDBSSkZ241b92Cav7gOvr
y1N9+DRZQh8E8WMjHgKEzI7tTqSCLDVrekJt3XtVF22zQywTPgy+U70tvsrNttGteWaeKNOnCC+L
zNZlldn6M1mcqAYuFhKAiN64ZbIxjFjWtWDu8I+I5FJ8CVqNf4YsBG/dqUl+ytrN1gkCkhBLeidZ
LxWjd/Uqv/P5q820vFAnkzFkpUxsik0S9Is8FDRYzWug47r7K3SYQLyXJsPe0C9JfgqXDtM5iyFu
Xsm+b0EoW4RiV4RJBS5EluG/xvjRm5+kADTYdHPto7bguWDL2usXhoG8mdsBF8S9b2mHTCe0sIxF
S3tmaTxnof8ehIW4kq2W1weyfOajJyoEEO5cPxPBirDKFhH2xd5Aj2qjmBRbO+vmk2r88KtpAVD9
Eu0zETjIMcoyM6i6X+OXUXMfo7PwjrAM/QplWUgv0GMGZcpRoTFvvmjr2vkPC1Wdb7Alu/+1juuX
j/JG+bDZBXjoIat4qPYdaiEs4iEN5cqTcXhSnLwX38x9AAdEut/a1cHBizxEJrKpwq0XBzzl/dhU
a1tK46Dc8LotgAEasHqKMM0AwViOClXU9NGOImg/4W24ijpnTvRX77bGcCtnwTtaA9M/8aQ43RsQ
wRZ2xBQNQ7iemAJi4K7zR84IADCdSZF+9Izs26BLtr2MoruWOpyEldgBiIXdbRSHMp/K9JgqN/mH
pF1WG05q95HCdTxF9SJvc+9o+MnbsvloiLpC4pok7QGHx/DUAwrYN2HXfGugT/ctuon+ObSTDPWK
5UaXYHAnMinSzGbZjB4SWBVVj/phFm+ceDcqhCoYaT3CBrDgzf6W7agfg21F8sev5pW++YuXjHzr
VY1McNxECrz2Jyc3/8mFgom0BBWLW9qYvsxUTu6pIzMkQvy02GxdDPl/NrT51HvLYXzkDN8U6ArM
JkTf8DU6nxR7EhILYckKlhiWYp7oyRrTjQQpbHYqQafygYlBIQK0tNBXu+x4+knyEEFzHjEBNhsy
BGHS+EPa7yMlNQOzGs3QBvthlkHr6jFiiZC0tEc/0wUF+cBEsCYxEBJDVoQWHlvyAwG39o1bH21v
qXy0r830N5BxPZ8VEWjeSXcqOU/4IL4zsnzIE05Y3aFRs112qB440wn4RAw4rS+W9EqfjhKq73K2
Yf00XWMPeLZZ42uyDwxQ2aBUWAG+67BLluesEiXcV3Qde69l9cQOj4MHkhthGsZt5/aQcukiXOaJ
LoevKq+Ci8KKUrE0rDP/P92qkviGNM5p2xCV8szcoJBtfMWEVRevZQbFcdtRpand7ObJtnDhE++S
uJnVtupUVIGgyOPy18a857x7weIgYRAQCl9HfAv5e4gGgbUomtk4PcGsdJ9Z+immLRn8xtyWUbOq
Obq2QpAIsXKatN6TZkqUFz19eZZmwmKdoXS9lk4v+7U0lv/I9DvOtrkDw/Z3cNORBwSSaDDsKW3w
m0BcpOnV7jGmsHE3rJ1Q7IVTl1obYmiwKaA2wnjpZ3Jl4/LcV0XVHKkqreWwuKFlvVQDGO99OKZJ
dtvZO8l58SwQe145ifauN8z3LwNPT7vP+z6iDhSMZzdJkg1nnt/lDdBWfwsBaRAjtwOKkzqwHVYi
Ttb+EAwz5qvWq1SOjSNVvBah8PTe9oFXbefRMTDQ1Iy5wqNTh1xUzcd6stUEp8wtthHCb4ZnmDqO
judDTJfhyC6ldLFQrgonrredVydnliLqmbgpFCFkWZZvUeGIlA6nTr/ZZiU/UD1tKCRGI81Gw8lv
C4tkjSrSAzJl+UlZomFb/KL/Iugs0Ac10e3nAbPPrQS3Q/CntvHAFhK6QeSD93u7Yc4UtTNv87aj
1omICWIXyjNVE3mOLFRv8HxBIcNnAXeJAdNtGQ8xEshXTdyNo4OwemAQj8E/KyrG0eQwYggMfJv0
MsfFnVUxKyCdNYWtufLyhZxDi1wWeOLBbPfbxWVuyXPVzU68CdViws+GAwlsK6mL/TNEQSt7CjKG
F88sEqkIIgc8+4GqY05fF87BZOsmKcYomqZjyT4R+kys935as0vPxXxCig/4DcroYcbz26xaQWwb
37mWGGdub7JtQ6vfcxlmZNKRFOq0DN47mCwIRybzE/IdzmeGsAvINsfB0YbaviIM6m7gaXheeGzz
44AeARfcgFsWvWwQvoZFZr7ho3jNu4WhAjNDxcdIGOqcqkDKs2JC84/OMkaleIuQhnFTeW8qdmOP
TJxFnVNaZfrT3OuSR8QpLkqJ2bCcTsj8ZF7EvkwlLHZ9fGArxteCAZ8W4kp8LahI35lwGwnm4ltO
LP8DxYz1RGAOylDRC0i7YEcu0wj5JAXnyo7cNPV3DaLrrq+6fkfbhVtJ2CXBO+gbXtIUNP4lxN+8
AR1BnmQbiEys0bgUDynZKAsebPzD69wxrP7ZfXlbtrxzveUP1M8zze0LQvjA3gdYHvmaTN4wFp9y
0P++zE+930prVzexfAj0IFlqzgkaROQF7vCWRmX9axwm0HiMO4JcLDuI7zJJOOmK9YP76rFIr45T
uZjuRvHpswPEg/iS9Fx+uOFu87PVEOEiur1tvfNRS8iG31ShInoYkIx2z1My5vIuhFe5vIRRl/Wf
HcjQXdVEQGkjp87Fxl2oqx4WJr6b0OnmD5d89v1t+fUPxiHCJLsFTFsFSKzisWu+RDlTZzTV2Pvr
rFH5GUpyMF69yWNiUlPcgLzybTSVtt8dMNYm7rHrKDXG0Gdv3tb8g6vCmruvxlqmD8vCeA7SqsWN
NJALSysT8DS01VFbbsU4z+cjsoWbw/Zehhq9zdIW6uKEUGieIGGQw9I6gXvgzljKBMErGpYtA4fg
0wZpccWvmQM7qSNGSUvv0i8isd6U1Atwc6xs3IMroK8H95z/l0bWxEpZ58m9Gapy+m5ViMhuCoJZ
QroZ+71wxoIw9gIk8HpElE/YKhSlzzZwb8FgNY5xU/ghoapMmh+4IeRzQfeK8MQjz1RUYf4DoLa9
APSeetzbvfcIxVhtyoxzekslsTwLGeUb0kGtau/h5t9WIsZUGjtzjscEEgsHk723KbZfU4NdnWxv
LT5Jc2WO5fj8TBN9/cax6PfoHa3szSaZ4BlnQ/OIG+YbTar5gWafHiZoMwzv8+JEmHV18IAJMoIX
JDiPvfGPUkpAP9nNwrwK7YFoH3jr5s7ps8jbDlYuGfWUiX0VIgy++5bDGuVP2h0KYoGBX4zuu8sw
gSHR2LocD2TkHgLXZ7EtbhgfZAp8SkbF6b8lE/kLLtX5B8ykBd3Cjz12fJhXXBs5NZrJLHqYjF09
93zsT9i13SMVKqWYABeEK83OroU2/rdSboNBQOroEtk6mO8SLw3kHqMtthVS/IK9yej9UCjByZK4
cu6FU9F8USlsRYqWnkB08LswV1GO6nm5uEjuqTQhPrNKR2Kmo7RkbWWTvCVsTwcbNEXZe5226VtB
188h30f3KVF3z02Tgc2insnfRzl8ZF3h83XlCBr63qsuThyLzxqQy2vqEXus5KCyQzCx01/E/Nek
RBSrZPGvRdOp/BDy4m09br1h1fmufGirDtlNgOnuPNo04lszBCPOraA9zq3Htyqb4YP6Y952OGN2
LmHo04/flXaws2Cu7GqYAWqVtBnrUWTfqGQtRHI9vxZBJpGOD9ZUETFsDfZzGAlzb9+aLHQjPL+p
AUOJwDi6c0sVP5Ebnq+4pIqNYOvFboMEk1PfeNmRKf12FrnZlamkzsJi3ilWfU140mSGgzQRVz2l
AODEXJ+sMUuIHg+esVpZOxc+38VG9XyoiHp7lJjJ90tRz/ro1EACOIsa+gWk0tXG8Tz3lPH7QDBi
e+CshGcEm5jRocwQRfU2cwyfwN3x27JpStnxdFn4XrPHXA4CmQbBulIeCLC035E/EF2B6JmlqgT7
EXQkhm2MJ0JB9zh8I83sXyJVIwUqAvWOENM9Vj4M4mJ0tYcKHzQkEu/0l01Rus2qoVtlYDJXQc/n
qiZYVmp00E3TVG3I64OClUtDQHBoGAe7vp0/YGwYNzoNo6eUZRMtvc4SZGFWwMZeiSIlpwd6F4KK
0j6gyTJ/emqmb085JeXs8IXecNq6hZnQqpZx9GaFMWq1xLout78UEWQ9E4XBO3IjwGC7KGXAYgEE
N6BeOtgRPcDQ6UNOxM4aXJ17h5yCRjSU03jbeSpiAqc6O0mMNnzUBVpumSHjsF1KHbCn614z0RaA
qVcOCRqPLKiARTP3URMFU+fmHsdh0pGI0DdH0Ac9OS/j0D9GyXLgu462TbsgB5QW6z8std8u0oBN
52jrNGXmhKWaaWUTDOpf6KT9yhpcLr+eb3WBrpw/L3MUhpsxMOSeQDzosTK1a9rPggsNINdHQr97
K9jGrruthCgPUUk9kqMRflq9f0n9Vt+BC0jcU5Q4HKoOCOt7e0TGP0B9WuOOh2CKquZCsVRc/Olm
Pg+QWvzEDYl8uIFxIEU5mYIkhXQO9A2eaMux/lMteDA3mwEt4jPYMXfRrByRghWtJ6s1AFEu4lCW
z3ktcziXeeEeQ6bNn6Fs67tJjljQKYd/qNyr37KsH4qbw5JXN5b8nwk7WtmO5XyZpnio+zb5COGY
rwY2og9xGJQ7yOhOujIJWNe18onZxmBTc6ln4qeynOLKhTWdfCqtZmXA8qzGjmyfQ+tRP1PcQpLz
JLgQYnduV2jBjfXmJTYAXWa5fIPRcGBKYTOA5GMuLbOLds7mE8oe1Napwr2AKKTdpIVkekBtu6Kk
j97bKcFKMNbygAwIAIcqsNiqon3pi55mk0CgHvGRf0OmLibb1oGfccj8/xtR6uKP5VREUPKcOPet
XhIXQwMzoyEZoM23Hmwuk1U/EFcGb8XjdxO8tkP6msexe0+Oi3oSrM03RT+FkMep/6d1izpEbr1+
SdWmKMeUljVpWM/CbFix4e9ulUX6O8Xu8Eyv/0kgbbzvFdhjHPVUCKxIiSAo2y8W8Saj8GvaO92r
UKxTttiwARjQfc1QdtJ14DeVvrN7Wv527P6YDsebPvQMMKtpbJ6ywA6hTkXZTXheogCS6oYWHUG+
4w53X3zPELLjd03x1Son3S+o79eqEwy2YZvV+xmS2WPS6eaJLoWzJNCN/iPRQ6+acUFKoKuSUUvj
++mac0EStwPgZ9svQTrsbnKFNV2lWWsLWFA9t/HGKoniXqYEK6Kb0/ugZa3YZgT2yY2Z7XaYtTaI
ifttrbMWQ0OJVdVWulsH00gihKrDdthmS0MpW6OuIpGr2YwAKzlO5jdgc+gfPWMNayJgsbaa94YU
QPb4N1AHaifYN8mHNvhKoehFmHxRKqfTpOGZs2cPOM7wVDjWizuztvFI1j7b0nM/mNGkn1ra5OMO
UaD3TpHvIUTe5Ec5vw/2cDd9jCuGYTvpwl/sWpw7a9LGkMbEHTk8BgO2ytojWDfrmLF4rPfWwHhQ
aBk8F7iyn6Xnp5sI/xu5XBEMNNm770Xb2x8WuDZrX2S2+hm1QHLDrVX+5n5vLhlqrAi4OzFda5d5
/80vTrFPAgchhdGY3VfEPN4JE3brVoeM+uE+YOgAvhMPAe1yjV2IPM1e3HTskEqzsTlkKsQokLHq
IoVboPSb/ksmhFG4JU/KxlheUx2jqFIfDF74j43RtRzYnEZ5ecIkEK2a0PTvCho9HpVpZrS+5En/
qvP5hRhTagTFm7YnrzlGCCz8zQxTaBsMYXHEeJY8tqwcPgkqv6VulJKx9m3X4E4pxyceJ0ouoOt7
lgxMNUKiIB3Ik/ddCPlTzXn7YuBTrPNce90aYYJz0ymmLzet3xuWh7k8xQw9qKaStCYQCMTreQGj
viUIpf/BgB1plllJxQEXZSjBfOnN9G4E22+bYZp+61axuxz5K359k/FkZWW8thoH0L+DV+er0bm5
K5nOeHtKILJj12zC8aLxgCO4zUqLiS66Erjcv9AnpnfmJ/Y+LEjDJeiq965jWHfpMXdYZ+/6RZDC
yiB40SsHm9Y/1xFcRRNi0s2Y2sMfj69DTigb+1dXZab6srWuHpZuaR4lzIdHg+yE3q6NHJz9oclv
mH4QNkfUbIJUqcgG1qtgcZpND40dK0/gdkH5ROMoOqYdDTc4IlflHqRX3Sh6cWnu9GSm6Gukz5MI
pXrcG6iWrOcF2e3812a8AouUkGaZNiETGZcUsOGiVXWXzSE3Lz+gIsKaGE8NhGNp8lPmyhRmXp39
zG7qcKuirfZ3AGn84hEPgGu2BpzYO2l01FoaA9wuDarqQHeIRlqNlXxwDOi9cBCKxrZYwuc0yX2A
chqx37PN6JdwUYbG0CLj0dPjFtlDtY0Hx4rOKGDcYD0Upb/NlG9vTUvfjV4QfmGeEfm3o3FNGdUh
kfGiBsqmHxChJrgOUeHX0XlJq8reD3oS/7E3rU+5N2R0gAR7OCioXXPmLbwhjwkh2EEt6X8z5JoP
THHI8ikjIdALxx7aTIgOLCBDjEV6ozvNBMiGVcBYB5v/ehQM1Xd+KJdPNDe+XkmxBK+aXNxqk9hV
0D4YkkCRGjJpi8ZhVQw+uEC/y9SNDOfS6aUbrK4taYUzHtSLBxivemGRRSo7LyKtyJdNE1t/pAJ1
ARKDhmUKvgr6fv7xhuhg5U9WSclFglO/dnumUi1K3qSfj/QKfEzMUeoZmgnzqDW7DodPxz4Ul1cq
8gCOFKjVNX6fKr56SZ4maoO4Kp1aSlsG0NmBo8FKHCakXuI9RWgqsAyjj0xf4Siq+C0uRx19Gkzy
w0kb5Pz4V2pLI9TW0Ohqw21ETqG7Rx0wmEPKu6pKdjyptoBz1LGdXdw49sjyDuA6QXMLyYDIj3mS
yYlEq2WxBzKW2m4ilLYasoISjv9JoToPHOzslBtJjA2MNkRn/9hG2sF/poCDYgAtZEo06DmKwLRP
hIq3MfoK+uPcB4cH+6XbMVoGA87FszwhC4lu/hWSMJ8iZVv9oY1BBxGiwnVConLvYLlr7GhTBi2p
SAk6hxVGWeZi6ZQwQEYk3X/myXTbSxWuvtDhxiDVIV9QgeEwEauh89v8MJZmGXY6EuUnYRp2ebRy
kgoc/EDjxlV2rg5002QnBrNZ1D2cOyX3cyu98DjBWYuRdFbUnABl3JP2RnoUKD0snny612fQPJAf
V5ZohuGuHGImOGjz6wrGVphNT/iaUA5XOqCFdrnZx/t8mKR/KLsqMrvQypYWg12tP113hM+7omCa
xJnuxRx63JHI8YtOds/djdZRO7eoRjSvDo3zTQlM8GKcYZJH1dCv8Xkkw86B5UXq+Ig4RIC35q4p
ffdRpv58Y2YNyJv6gOSUI+KwcD52jRekO8c1RXnmPxm0RIq2CHI5DgIiTa3hrbNmeUUApc0LGUX9
QyC14I8ihgZQiee1+6ovPaB2ERMZx21p+H3kZRS0hW0429P6lWKhGn9HmD+/BNThhnJZjofYyTDw
X5AodO9NkTagbRm2XytrHP5FAn/IAc8rktYCSek9c0RPPYjWpfDxwmnLY5d+466Q/dFiuroKmkQ9
KI6DYq9Nkea7iui7nyAgJ2eT4UEk5oLRZXLI4bql2EAzPif84fIOYFhAVJXlZmKz5I07/2MePz51
SVuP+2juwh+IcTaeahIUGTN6AzV0AFzD3qRJUB9roeq/HrgIcyXbIpuuX4x9Z7Nl+8JPOj3NU2O9
8dqS/oRaiISzcFSjPPZ+7Nwbuhaxqxyd36UD7F+qs4ajnl9eiZ1oczbEHQMDLBvY/llgtCq6FJDY
rE2CLYNWkRPIuTPFUr/h0AkY+tMooap23AxHyyQd+jY38GiSSGjr7klCUJIIpwbhSBG47XdMCMfZ
94P4NPpYybmwTQ73xqmxEwY9e8uNrKzgZUmwdfDvwAVCVGhSg1caHXkmTwGvVGBBDrw5dFLNCK8I
yg3qNj9/K+Gim0M5juWPVUyI00Zmszyz2eRgHwJQ9CMUHlV89E4sX2CY58/8ohU7ga7oT8R+yA/H
p4c7MAR00SD1GvFxVoXjrqsa39qF9MD1fvEYsm9wptB9erYQ065DAqfxudoY/Ho835/ZYuLmrvCh
A58QwabJX9elhENbgxmSLSHxbXGMgTNmkGIJYcNqMTnPgM5hbwfs+m55nhRqIybAq+zGloGIEzv5
uigoCVeGLxNUaANmnFvODFeFfuvOhriZ7R1uxW8iFOmZ2d8GT1QlAE11cfvEw2gzr6isijgcXxW4
4g1R2j31EJWDV6gJbXHpcG7rpXHlHp8L5GZOStzFPSfvFSdB+eHUPpm3PL0YChINI2lDUhgkNq5E
4iFaDqKjTrIseelmRs/bEXzWuGZ84D1mgMPqTcvf8JJo6FybyRPJGnSsc7GGzMabkiz5uSYb3WOc
69TlZ+dbXffKOLU6W8NiEvxbpslOtH1i2+LUGPZM1nj2WIdVEwhQOJECOf6ZiZx9chJODSeN9bdT
hgVGmmJh9ungoWMbNMO/vD1zSXVs2ReiniHezEFCibtXbSrjdq8Aw4L5z41LAkFWpcMI71t5GpkC
pacXHCgIdbDqO9tBMw2LOX0a8opvI58dQ/qRCKYIGk/EJGma6qjfzgZH/8qBemrWhVXqeW8bK1Z7
nYWhtx8sxmFuy7Ozakw7/IQO++1dUDTm7CDKab4b5sk5goakG45Mx63k3BAoGuw9rYKACqoAImMY
LjwVkxeibuooubGWKqh8Aa4hgk3+x9F5NbfOY0v0F7GKYADJVwUq27Kc/cKy/R0zk2ACw6+fpXmb
ulUz18eWgI3e3avZusE6QZMV/Kqljkdzz1qgT7/Y8A7NxZHkzfeW5dTuLUNsNldmO6hlX9QdHWN2
PVbufjbbzD9wW4wI4ukdatrHvIdh0VjsS20TpPraVMp7qYhF0jcFFCr+7vVQqWPM7f9HUQt7Gv7Y
7bPR4t7cdFBClgcnrsw/nMnT4xCPQKVVCtmF4IMwr3MDzWAzjVBjjm1teX/4GNjSScdMvbWH7dE/
0jayeF8N9NDN4GOB6qEYMj2URfrgtY42t5qb2OBdRBhOYOtdz0XiHRc/oAuZ0QoFLmsToH4w3zcl
9ZIcBlQkizAz2Xc+2wDXDgVIHMaHsfqdPEzRK932eEi0C895K+IKaaB3BgCJVdH0jy3cECbKUjMS
p03qvvBvip4n1wQLx50dmGDmIsqcMt+vh6cUq+AhW9jy3yFq5gPx9+RcN+LDbFj1bnr4jY/LOMFd
oQuvWblAXLZNbS7E8Q376AMZjDmoJU73yo/EO3nUPnuaB9MFUIUOvrY4d1mDGNajB13IJPlcSoSw
2rgKPOjnDD01X5cIfaEyMgoJ770PbYVpa1sgkx+wSySQRqYy2GEbY69vB1n5sZSafGtpUxm1G/Vk
5Od2tjEqaQExrG8Cfhc6ihaxhZbWKPZc0VLkOGMX4kh1Zv3LGzJRSTlxI9V1dZ+m/M87K+aBn6F5
ANHGLtVm06qwOhW5tUrHGpZZVc5f0i5bwLsLSRWTcMrRseyXGKl7G5X+nVqlxRHnFNSGugw+4Mf8
B+vIAcOqxyt+Q77/2bDwJUC3dR8nHlE3sMETBx6KaojpMX7rjd7Z5T4fw3ycE3ouylTA0E94BrjK
Li5QDPA6zUH/T7l9fqyUKVm75lg1t0Gal+fAivJ9V2TyrfYL7kAW2eSOWkjBq7EhMY5b0E+yFXeC
t01dbMmAh6Jg1fSBBTSNANEuGWikxglObq5fWmrA87H2Lqkg4wxSA/OaJizDJgVKie0sWzdyuEmB
GTykeSIfE4xvZ19QNYQ6Db3IQzLFa6man4FpY9gwt80verHBIDGJB853jbxqM/LyD1tPtoU0VXNZ
IJSpXcFHwAxxrkc1v72Gu2PuGgg8lcqndttbQzodWOea0UYXZQ94lsmCHAzfjWe+1tQtIi3nKtRe
Mpgbz2lU/p3Pmj2Ca0wcuRngLYACJRWFLynOKPw2SsMmwxstE+AdFL6BIMA9dgDS6yJST2btNKEQ
fP02PD7K+aMzVVKtxdL57eNkxP14Rmsh2CFJ7Dl89gOcDas4IpK6i40755KTAGqVQkix14U14ghA
9AmwUZpOsHOULu4MW1p+uF5i9wE6xX2N1if/gphEGewANd8LgDhBaEHENA/2w4poIwlZn1N0i1+i
BFQW0IPGm3vgSLYrU9OWh2hGm11X4pHRs/T4xwten3cdGbvSOk3KZuY2KsWAfAXxDIc5hulNZcXe
MzQtNmn8v8/em6rmOJv9QH3ZEWu+NdyjgBuEDK+6deRs+fNOVHNuJ7y75L2IIxNLJS8LOsT3uiHE
buk8QyMLWM3h3Ijx+WUq3SU5I8+WM5sVZUbZlQ8xN8JZ73Ef8TWnjxmqZ6JHWIwJ6KCNU1nOvCcb
NOp1W029vSOjagU7G8TRoQ4AvGDsSLRGOmma7Ew6oml2fc6OZSs6RRtFIDsFJsU3ukdnuPdj+LTP
v5WGwsnXExu5NU4OWxakILbgTPvpzEmiTHNHjQxKIp8kOmdTGontU0u3okWUq2qTX1AdYJgrf46+
TDBm2E36Jm02WVAUbJ/sqH0xKSX8XeYOgDa9Ttz3GHZrHvieI+4/m/a9tyXuyf4wdRYk6loouMdm
7lJaBCngs8N6XugL4ini8GKymNz4utJHFwKa7JcNjlieiNiTGQNp99XLBm63BZ/PzsZprwBb/Fn8
Yb8qZF//Us2ZMZ04NIlH0wrnELjjgfXE15s8qze1PjurgLoXJoIgNSiqkXc+AM6FpwCvM/S5iL0O
nyczP4wNOKy17ubg04gsw1p72T0zhJO1cmGbzq3FqqFTn9hLAbUxIZjhwJOCIhwLNwLV1m3Qhw4e
Jwyftj/XODCGzkdv4j2z7WsHXpNVgIpaDX4BQ0M3VpKfOsQRF+G7dtM9GzfDPLiWxMGnI1UCNdTa
97eT6vkIwSORw5oVV22ztym7m5thkb+nR0cTWB6HH2eKjam4yiqet4IZ39+wzuLEKYSgRCcm5yjh
T9OHu+X3UOeQaSLlHDCv2PGz42Ote2TV3lGw4dbu9OkKu25CYJ/WsMsL3wrWmEeky14WOxblW373
nXCRdBtQAd5dcqVob53gO36e0oJiSDJ8vbuLpTG6W4bw1n5NwfObL4InlwEh2ksDwgt8PjcYUYr8
PGADBIfEIHzMpdH+TnZ/R5mXU7VjEIyfB4/AyFbVglw5ZJrJP5tSpH4Jk1oXcBpcXc1bOdXwZj38
gCzn+7tLlYlU/sEcZpnH5OD6x7m0or/JHTI6qQo7/Z0Toc4l5dVIKVBe+LsvThHRH4qdEktQgBeo
ZavKkgXO2Cc2vLpDxrVgHhF1xa6WxIYBKcNLv9EMtEapVfiUokYeyxhrFoEKNT/zf/OeAoy3arvY
OOnCBCHaWhOq735YxE7GhlGlcTeDkXTDI7JtnrBJ7ysgrGJ0eU12uJIuVuyX7ocREeI5zHmGwOO0
moJ3aJBDvp6ibDjrkYT/ZsZ2Um2RmFSzjkn63fBE8PrNWgh9RuI6b8XszqcWj34HRlZ5V0jNVNPQ
vdH0h5nZlIO2ZdkCSgtbIdTJIdnTVtD9mUOd/Rhdyiw8dtgoDxYBY7F3ua1fZtCVf2CKouZaWQRl
V8oql4eBIeax7TL3oYoV64iIwxSYzVgbT/GsauNcdk3xndAM/8/pYwrAGoU5FmFAUctA/6ezgd8v
seTpjkLJoDWgqmnT/rmbB/m6Gmn2IFko/gfXSPziUa+ufjxjTssI++1wO0GtNWObBjEWVpDgWrpG
yP6ld7BW4MmBNZqdM685QjDMkgK13ylu6bM1o7PzVDQAzrd5JXGsKcNhtdkqEF/PsDMttWkxG/4o
k3c5RRSmehOUjnlryjHSLmz9jmVO1qIC3T1nwY0cNm1drshiouLkVaGQpHjrCAtr09t4c5KwViWN
0Ksy+I6atEVDgau02DMjXcNP2LCqCVMl5YM0OucVRuYtr+cXQIzXIs2mqzHNlDe0kzjjLYP10ybx
I3nZ+aHlI5WCtp7yQ4ER9yAtjeUCt3Jy6HQnQ26ZfI8Zu3mm4We+sc1ftrzwqKmcPOMLA6N5oqSX
89ka5FZ1dHZlgKdC4Xfzeyz7l7FyRnwLWba2E9s7TUSHLrLq8D3nvnGs/MncmJ37ufBB2UZu/9wA
rNlUgPfwJtBsh5OnYjmL8sg+tiFEE3iJ/iCo8M7C3v8tiDo9GT2kAub7dJ/gpKT3uQi+lASVFAvN
4kwh3q6iuig4VYcunANHfrlAld6NpLrTqwarvFbCMy/2mERr7FxfkU85DbhIT2FZVRAgkEKaM3Gn
l4Ubf9WTDoCuZbQbwhoZrYZT+lub0OXmeTCOOXUpT2UGocEs2vmKeZB2jNagUcj32xM+7PKU50P2
o1QM/CMrs31LJ+CjoYflXfKl3PCM9UgIucsXT/b5wP1JtCEBO/o+pSQX0fXdf54y+xNMpTvsso1+
Myb5Tewv7Slo/OZskUYiMN9Ve0xcw9uARYzFbtc8Bo3H67qFFmmYXv/SUhUHRoPECWidmX9X9ZMl
XrDu29J6NTFNrn1XWgcY3Pbe0b39FmWx/DeQcdu1Fu1AWBDE1RJd/uq6WfNhuz7ve6smfWyxxFat
UTzTE9bslsYk0EBKemuARJGqyXaiVP8oX6m2YCQQ8QokiZPWcMGjGme0q20HtRcL1y6Cm0D8xemo
56HeaDcXmGMZVfCG2djQNjrPxaVodPoGE6jALM3giKdkCAch+70rq/EC0hWm7yARAOgiQkgMUBdJ
97G7QDY5QD+YMb5ko8+KZ/JXjMvBlZtFlnCtZ+9hdPzngWTJJU+WRnIqd+PBMo3iGz/ujfyI+rQH
cjhBMmCTracD/UzRW50HoYGI9unyHDrNXWntagwRBExRa8nPdXs+QFfSwh9px+UsCmP4IwZIZpU3
Y+FM3ZUz7tOrlvQ9d51xA5wWKcqCAVVRsQiluUNdR+N6m1LI9UlF+ofp391ZTsO5AGGQtKrdefY6
oj3pVoCR0oA0yq2og2IPOri50j1GErQcvcNCNigsRH8gbGfiGlFBtqH1m0db37mvM56QT/4UI40L
xrMimvdp5DwZME9UZ4rhaKlx8NQA8RsIE1VUPe+VlTh7FxQb9d6QClkyV8g28bj8liKZsf73OlxE
Q4xqHN6FYeIap01Wso2NISNE44BOyUOA621M52dJNTgVuEb8LtsmWs9U9r3kOqEQdHEb7wcKyviY
22whV1W7EFEgE4cij0/U+om7zt1IeE5i5ao+g/Yf2+prUeVTolywAp08N8BGsdqUNGTwv5GTGWvM
NQWt/XuWVPqZv4lccV97O0HqHYHZ1f+Zjhl8eCNGyGSCdt80bulslxgzfwxFDO4vpplNtcTixZ4b
QhyuRcjTqqg9pQj7JrIaF3YGQ27ByOllr7xB1M63ymlTLAVsPIzm6iBjgOWFwq3g1CiwEhdDAxzz
sXBN1qFdvXyaEz0gU4Qhn2WhdWI922+dkVZCYWG48KCtH5oo+BhdoP49r6dbGvvpH6In/gmV8v43
8zoLvVR6GxIGZD2YCSM0V9X/WB6iNRMv/TYo8zT4NB6ov9rGatQxqBIOEARF6RfCBKEW+L1Nc/QT
fDe5DHj7oXyv2yho9vFY/v9BSiaDN9F7Opj6g5gfszsLq/rIaZx8FbG0Tm2r/5kadwJ8tK/UEfap
sajGHikGCCOgc2vRWxrCRxU/sMIiCmqzM9/g1iLXX5hzaPZ99UBWBfxE3rJI6RLyonUmq4aoNKs5
8HrNd59lziXzdfQo3CnDImgka3Nw30DBxm8IMKygcbw9GkaRfo5IC0+TaEkSljDiG1iUF2oHHmkt
sK+F9sSunaf0ahtCv1sFZtw+F/0dS3pHvRrKPzV+1u6CAGgvg6BN3gukxAPBEpK/ctBrNJ76pXZM
3LD52GzrILLWcJ10iN4mrynfCablhBpELNuk5xav+8sjIGDYfEb7xnYmIkiuxb5BGNxYRR/dlsIH
1RDTjodPMbpoj3phntO0I2H0sr/JgBGrmaaOMdEZOK1IZ56grEC9waUxvYFSq+ONDHhxrlyTVVsf
2855nlN1Ib3ILl/E1mZBdH8wYiXOUCa70zT5zZEsRfPutTwgpfCaLUrw/NXGyROQSJy0sX8Fj/tl
Oq7Ch4pYtyotIjoyqaxbBPYi7N25O9mW4vbhGgylHOyDmIvbPRy8pcgKQn1uGexO+nE3B/xCRq8Y
mrUaY15mvtsFK40D7DElTnnU+BuePbcXr33fSqjxJojDbUTas19VkgfwSWau3PtdZR4Y3cV+mtuG
ngye9wfeTCZjR219ysWODjlJ/2Oz8PQJWDNs2kjq7YChQ2BTbtunuS77fZVO0zuJ/Wrv9xVQN36x
HoRBFqLPU6OWS9CyUjcnIzm1QW2/ZJbPT+t3WYCsxB/4DtQYHo02N9a5kbxMKaxDagMAg0p4Sc56
NCmI0BrG7ERgC9urH7PUd5AiQbM6yXfTRfVGjFH0oc3+AXyY+2Sld45Z6UXRye5k8ljUQ/lKag0b
bAHMNBjon2VlO9RfVYZIw7bR/M0tylWqvh42rdcUEKFrei6MIbpR6cFGEerxD7XbzjdEl93Iw5UU
D7yNsxDlvKvglPBQxCJdoT0O9qabqXE7Zh17qjtyf5NGqZ1s2B9R3YhVEwOjUc/YsCPLSdlCl8vW
LPp4F00IoXxysnWVCXvGd8mtEjXMBfYi698k0f3OnXrvrZ90+os9GH8FSK+NS5D8b64ENgDOjHbV
Uxe8Sz37vR8Jt66C2R3HDWnz4oZMksMLd03j2SKJ8jlUWuOQcI0olLUbPaSjTPB580zYUm78lvRN
T2WGdK74myCPcYLnTHxTRUuAQxYjo2KDWA4bmo+IIoUXnqR44ew+3uBO9MO2dI1dXArxF2QjmI87
cJ0mgITZPHJfHOrdCQFZzTP25Ra6YDQDtKCROy2nnjZgOnpYGxYDk+vY3gjLLE/A1Axe97OHslcU
+pBCHmKimz26HJS/oVkwwsEZD9+uXZphbavqVqcySLlBzGQTC8HiN/apO6ijmvGgTROozIE8UHMd
PDRZ3373XEXnsfC8VyJYw2aOe5YCPLxdGp5sPghNu+TBCjG5Xkeo19+5oj2eVdR0FojJ+5R8yS1L
6Ejc2LZZfWasVX9JVSYhBZis2XKzv3YKDIOVJ+mvsmxcUMZwL8+KnBN2vexhCSZKK2fDeavwvm7q
vhzCOBDe3f6n/HcMHe0rq8noYNtl9DY3w0NdL/2xz4D4V5Te/MQ8nLckPTg25s5aJUAz7qAUAWrH
pwVa5EZ/xBrZ/fM6PYT896IXwzd5DjcutXMDbP0jjGU3tHjrk+7y5rOMxHSoYu7tsWRtgwRp9Q8p
c5GiPPZO49Llf+NcDQ8VBL+L65Iew+wJVd2ciBgWZfbLxp/TPU2MO0dXN9/DRIksgt5xApa1Avkc
/0PJyh95BqjPedI00zRaVK+Ltt4I06FedHQPrlXPsB0ob3gMoB3n92R4hTjkuO/awGdHKN8bqVpw
5bFd0DZ1xD1bDWV8s5RuHrKm1wDqp6Zc0b82PoFQ1CFfUZPiBcM/oqwH/c5DacLM8P88W2Mt3W3y
Y33sQY50R1oShz39MuWlhQO6kiPPrBVg3B4KWVEZnLtp/Jm7A4XIBNHkqoinIkzHmBcmkvCb27UV
AdqMPS2U1lsOunNH5ZgPGcqkf5RQyIT5FO6RJm5BZmRlgZ77f/cESQ5b04OLtZU8GZMDj3L8Q2US
RXtchsF0o+9kkGcsRPmGVonoGcqGYNKHmFSD4b/3krXrAqh02Eq7pRbCvxey+Bl90MLq/gPCmT7S
k+WmX3r2+bhNvBP4/r92VsqP1Nr9B+uQfFPwyyrWzuLLbeZyLcbIzO8+YFMKQqe4Xo2GZNTtsXUj
K42OQlMQ9n6SldpNgeh+Ei71/+9O/C88gg4F6sAjOUKG7ULIpTwsRtOmqLUBSyv2M9Q/Mt+ofNuy
b3yKSBr9Ri0s1LyJJEy80vmL3aFFkEESP3PqBMbK5ZtDYqVrDh4Zexm2k/cFthTSfD3blA2BlNnb
1OvxiUoY29g1EI5Ts2ksoFUhTUpgyP+ApyhxyRThiTUAoPa00JXzPPZgIcibJacgnZp/Sdt2tyio
ciK5TfuZciodSdPqTUxR6zP1H9khINR7ZoXa7wzJPJSWLkbM2TGqrW/16b4w27bcBo5qb8KQy5tR
xvI054brY8zDOYi5ocSdh5Qi+ZN0ZggnPtn0k5sebavEXzZN/Q1XqHkIUKI/8iaztoTpcpTtqnMf
iszoMXYymcmrso3mI2VRyaGFhKIiZyZOsqh0P2G9/OzieP6RVrFcG7/PH2e1uJwJ9Fr4jSkeRSfp
idZl9e5Qp7rpI+c/+FYdvRQgTbuyM76NkfKbydbp3oMldjftV5/dZKHf3zsqojKRSFdu8pNj/GAT
UFknSaHjatR2ShafxBm8jtgDaQa+4holOKZWYCPlIdbSBudTZU93ANdKJ9RKyZFPdiYUeA1iVh2z
plX4V/LT/Qtx5fZS8cajzzMP1YiNd7D3YGHs3YLXAdHImS80UOrvpcsM2BELan8WaCIX+E2rqmOU
QmSMCZpPfnUwuczI+wdRYl8GhSXKRPzHxlnIN82rKViBU3snFEGa2iBt8hlFSj+QVx6fliTuDxVX
W0UaltIQR5Iqt2Fp4PAF68DSZfS39DMs4VDKYpcG0fgKRKU/UXpd3sS9fwQUh4PlleUum0RAUmhq
nQhuhou7A24z1sSMlMDNLUkrUzHDy5u4tc76kMpT94tBapzCaujpCsSPLE4Sv7cILYN1O3wDRumW
Rd5uUFCSubOdD6TajAB0qkeQoP5M6YRj+ed5nDxAGlPqor536fALQENYWMNkwu8dL962rVNcPMEk
KcC4Z0hCB5fUe3Wn3T8hOAu5BQ9nHfGbsQNChi5dav9c1wy2KSPSC7tGlKe+9Nj+pRllbT+EFscn
FPBYhEk9Nmo94j6ZTnbS4emlsi7OrjhvLBqUeN/82lKY9rosWKRc8Px3NeDhJPtEicTzRBlpsqyI
+2BoFvnklutS8ctAcJPFVactkYs5K21Ca/kIDxFhHAs+32N8yVQM4VMOeBz2y2RcdHHHy+CSxWDW
crPRw+Tlz3ng9KhZIi3ZzeQ6S+jkSfAxlEEbP424kW4wlDBIJLlBFBo+yxZyIEO/Z9vVXmHtYEIp
Kr/Dnyda1nsBmKRDaYg7P9MLln8EF8gN+Us/Hlu9iOUIy1K9AGIGCNeyrAaeUN8nscwTkX8F8srm
lxQVt6WTwBoCUpYb/LXdkfxkwOsK7asiy3iyCLryZUj7kgojP+6LvQYKBv5+AgpGAlSBfYPQbu5G
2RFQyar8Y8SkylhIaE7ePcl0wulaBaclbfmrpKa1AOmD+7uGxGchnbG9x0HLE9grA3ae2kkgfTQG
bIvtNPvmv7wzqEIhK2WeUpAAvDVrBZySfyRJmy6dBXy80nWP4zh43gNJHcX3XgmKlE3DM06z0GW0
taSoyk0LGkWdShF4eyrZzOYw5gUUPG9Kxfedbsr0q9v6z3ZHLywlVRirjP3CC6vXbqGKBmpC2FCh
Np5SYTp/ph54uhSJry5AIJxHOlq895jDnCcsOuhLF/FI2gqsx9T6AivbuWUNzCbgdoXcaXwCOzUP
8Gk1QqtV1n6I6VL4W69kobpB9sKRQc/RbmyK8dlCb/01+vyVmmDwLXGAlkqWnUSDAzlFz9+ghY+Y
bvFkR7k1Y6ttpmdIK/6JJw2DR8zT/B3zPAUO1KOiqoGZj3K9DYBxrgrLfufliMCgS2PHpB28pe30
N9tZGtKdwmNPDmjrThnsG2z2jBLEHFC/++QJ3wXVqzgQkn/2gK+DLwPgavkzc1y/A3U6usRIVxNV
27U9Xml0WFcuCXHgcFdCkjf/HlcMGCLJ3b7LzsW7OI0tneZwcbclPquNGCSxPZiH1C3GVoiDipCr
VNne6roCS4g/7CxKEcFSyuaBTIt3VT0S/DqilQt0wTyG5Ew+MDiOF3Rr85TFyjuYri8+nL6PjnDy
aLjyjaD+XFQTXHJ990pFzksxYGwfzCD9b+ZhvzPJWJOrBTVSY7ApAhbSjl5ZuX/2J2u6CIiD66I2
JeRQEmx4GpKXhoWZu3J6/KEwEG/Iy+INQdC/oNfVv3Ek9NWv70NKdAE7BMASB4d/8gqhHpkA/PY+
Si37/u7Uz5lKJ0v4Twn0VzBRcBNK4WFdaVVJrH5xoFUUwK6ARL+XfvsXsFcPAdtEXzMYpX8RXdy8
jLVzdYEahnmkppXtG3u2Ycjepc+FbRLOOQ9SEDmTHRdPWtWvseE+DYyYBwFbJWzpiXwA6pCzTuWI
Ys+1j3NSJV0QGWFlJWqVIVi3mwmo/KXSbnniMYsG59/YEaZ4Kxp5ghIcEYZNzIS5cHwWSzE7K7+F
X1yMFJlWnDhbFGV2Djj1dhhMeC6yu0LvGHAkzu5nSypi1Q/2m89uactap1wRX3/0VBA9GJN1yQjN
rQYy1yGgJH5VXdFv5sXT4TwFaoMSXG0XA47o4HbqB4RfH2Jn7cPOcd6TmTgkpexr5njAkuCLmWBZ
LASm55/xlsqjq7Eft4IKrTbCb6dbUs+WDl6KGGYcNcIQYeTPQvwRqKOu7JOHkfpQJYl8ZyV+cheM
4qJNUxqSXTTVQXzOs/7PavJLBwOha7RlI6GazcmOymxne/KAW9XZSN+t0XSiZI81udjGbYKKWLtz
WPetdUXy909uOp+A6qE1R+MLQB2HWWjZ6sSZT/gsvxIxeMRuWuDYuJVDPE/fQCBZsMX0SWLjBBdB
ydfdXhgTDF2seLwOJlpKQeU7p4R5pI0DV8+kvE07OYKMnT07zcpLquZT4DkOx6aGDtyMuIZP1HR6
cq097ga+GUBZhVhNPhZeFjzuDiaS9dTcvQ2Mr4yzc+FsOw14Yrxz8jiecFG3tXxo8H7iRxfJxqQP
F1mNnnKm1Y0gBY0b3ur3hMWwpo1CrxJd/CttPj69vxi3linw6JtttwfmMq5bP63Pkd2/Buwen+PW
RmrKsDhqeke7yN4pz55+hOnynHD8s4cCxhsMZBCIizaEuQZUi7DeHupR/tBBjdmp3vjRwItX1Gr1
mITJWvhSdjRlcBTtvbT1fqgXxCWSF2NNFT2xV1OzfyoCoR8wkF0ILNMz7ppscfy5qre2M0eHwjN4
7TI5p8ekGpA3AATsRs8UrDAIMZSUAECOzBr6a2kqcMjZUp2dCeoODflJqrvvMaYVLjwNTww8xrFj
rmB79QRIRfrQQBwKAUs1myZQ6WsijB9g7cN49FMDdCbp6D/sxiY4GbjVOzz/Nb7plJJvo5rccGkp
r0U4HacDczX3YG0PJ2g2xj7zBnWliyX75EGPPyptHH6X6G2pmusrVRDe2bJ1GMy/Tp06aEQt+dg7
YAwQxUL2sCamKKUlDzpAt8jMIb/6he2uAt8yblw3GFfG7wbjTbabEAg/HbuX/+nBxzsj4nle6yzu
rAPrX5716efQOdGj5FY6oSuGmAn8CymHs2t7dK1mlRMPG3YG75XGiM8NC56q55mQ0vlTTgU27Hog
QspnnyXZf2nn4SgPmnzDfwiOZrKo+SSWKn5PDXqr/cjy1gh0Pr1A8nu253/NqPVTk1Bj7gAjQTIo
fkw/wveRLGefBoPHRuH1MuPy3JRNy1bUyjEv5+a2pK5nveD8KFau66twHgf/lbUwaY5i4Ek50GCy
y6yWW6nxgrN/X7IPKeoj7UpAOeLYFCc1tVyAyi1f2K/QOcvXenLMGm5Hkr/yvOJAYuNGlI3j36mR
AzKXHRPYUVl6j+zwH+P72Agerrjky9Ac7aq3Qkz59TPV3BFF19QybSyT8nYZE7AsGde+8FPRVj70
r62BKa6sfEm3Xw0vSXnMUiZb5ia400bYPt8moY/mML37TRwGPRarinDNMtkT3PVKsYW2yv9ie1aK
bg8D4orHSIiKfenTzHvLF4pbpjl7NF3JldW07rEao7Bo85/OKEDcQPkPQAnKmT8mKTOCTfF/nbEM
JxI9cJdGzmu4LvrBCQIbmT5td3PS33+GLn6UVnK//KTtng0/7naxSLsXrtJ5a441IBCn7IsPT0r5
a04i+8VfBlElSestHXX1X+RF1zQlDLMdhv6js5dHLTPEhYkt1rqnGCBZZHeTltoNPdwSr/2J8SKv
WVVlBKYmcz+6lT6zHLsXSN+BLjnrmjHRWxcr45or5IcJ7giSdDrUCweNQyz7YLUzmZGpj9NV11LC
NmhVbpFgq507mD45suG+71CvbIGeZZtHJELi7pSbVf7aLexhBk9T4IlKqtkc1vlrbXOuekZM1BXy
737wgx049n9o3Qso625bwBw7pTn+yhS494GviXOpjWQ3zaS/RruKsk2HCL5pKwuidTqMBmtg9hqu
em3x4qzYm4NVEQy9k1kC6XTp7cmde5d6sbgPJOxGk2czVOio+wyU3oPhKNmulDWomeCaZ8SxvAgH
BmEeerm8OT3QnJedGL/i3YRp4qyrD6w82LCHF4OqMgldRJE6wqKAir7ANtnFXu0zeFedpqkNwqgB
cW83jNgNqzHfm10jwsZzyidNXnBbp3etMCtpgOoKhuFSPsZOthcE+IiWTt03/v1mZzvGHNL2x/Bt
ebD6hkFd9JLcfOg0jCQQnUt4zuoug1vCrX/IKKe/Xd498wUStHYW00vlYHhny+r+8kynocEmVn3L
VdFeLLKItIwiHVv+8NW6LmGXlRbpLRktXNQyiO/qJkNUDnATujZCjUzVOej1Ix7CJyUwPc+0Fq5g
lvwEuqpPYGjqbT8nTIv63jqeszg+tYZqDr1Mg80Uk0D0Kua2NP6Zy5bL0ZmcEKPGSyKqR6VarlKk
0QkIR+ztR8ah28A2k5zQhAuZPVQxpv6u057xTNzxLt6yp7Yw6N6/++LNvuPpsoAxB4tmsTfc5Glh
vYMTJ683Md7pJyPqr0UOZZehwtyi1Zhb5TfZfyY+Ao4Zvri9G+S7CQFrywnSQmzCorSl5tKlgd4Y
ntJh0NT8kNpYYfrNYpxE99K+VKYfyiWzQoXXvdS7OcUzq0wwAKHm51TK8UICJbz0YjC8PICBb2/a
1Kn2bZZAcIpgzEj/L+qSs4OXGvIp+5nc/+Y5IA8L9JGdNdruxeNo3xkZCeCJz0UVcTlCMBFbPLs8
aRFL+zFUkT+++G5cb1LXz17oPjg2bHMuttfY/8jVsKobsujDJqp7R+3BgFODv2Wn9hb75kDKlkeR
T/ZmnnDr1AuKejDOI+sv3MAb8z50bIyIqZVgPlXacRAfQRA/BIYzorLDgsltqhKOC7noSwE//+gt
oBP55CrvKyi97tYa9oOCZsCKC2n+gOMff2IS9Okp8SHy/4+iM1uSE9ei6BcRAQIheM15qHl2vRBu
u8wMEoMYvr5XvnTfiL5tu7MSobPP3msLLhwbPO3F41qyNxlHWgUKno73pKvz7ay9/mtlRYf8QQE3
VJr8ko9pGp5riUu1RQ/hLo8mBj4aUB/sHsZNUWX+kWRVteNZa4+ADjoSLXD9AqrmwDMrzMrcO2lM
AkLKhzLPziMMOz4ZWTlf3EKB4RMd22KTfLhRI9nEivqi8USSLll4NV6FmuvXYE6Hd2ukeWjL1D30
2Tq9ebQBoN8hF136EJ1C1su1shTqtKLmbkg/8D8g1jHXyemWqVIUO+2wBQLAqtN8rA70LOkHo3v/
MPbe7zJuLjIapj+WGe5KANDj7CX8MrPt8vt/GR90dSzrIMRXaAxcgLxYk+FIu8PEdjVJnrBvj9fU
pmHxUiHWBIdJogadQ6/n2NeMzAQ8USE2me57j9VMqz4M6Yl9QF30k8oRpJ11wOmN4bEJeAeU/bNS
0R9vzDO0qs4/VvC09nO44EkuRSzhMofzPmD0OqxcJI5txHNTjwqC0kyIKKX7B/+6ue3r3BkYDqlb
DOtBuf61Q25+L7X6uzR9eKxsV+7Zf2clPsKaZxm17bSCjnkuZO18R7pNqJC65dexDxMxjQR9vNCO
DYNpNW6Ay/6F3Uu+UvC2udHVtiUNnEcGp2FrBspk+MNDw8hucz2zfHvp21STrSdYHqR0tGGhHsR2
jYuzbHLMcqazWGIXc8eRCYsAtzhWbHdcPvtRtACGSFFxWFJzWb2NPqvKi5qmAttG1/A1hW6FWXHI
2AkiMNAPk/OJHDDshOoIOaA/Vw0WoW2IgeyIc61jrZnX3QetMER7YcoE8lJDPminB4U9i52vM9rs
dh/DOGGJvLY5Rjx3vFuxLwNeCZXcr3Xyi9v2+hKQo3Y3hNTFCYnKnkfwCm+ElhVwEUyBH0ZZOP1Y
EesX107TscxiLJcD/7rr9uk/+JPjPqYK80Ik/pvkRnNaMbDfzHQ0wta3XnZngSZ6gKBimr2v2uCF
2/twLWfIY5ivEPBi66WPSdiF+zzme4nVHYOGntBqRfFFT0x/ySwLfAbcDmypYh1GyH68uPBGWaaj
Q7L4Z73ApjzDhkgdH20ZrLD/I0NGVtbPIrEBNUVdFt2NESkWxDUUkw2aQ3lk8eAX+8rDuIGZP/Pe
RWk/iqVBhlwWGDfE/n1Me9L867MazCeQUlR3sZ/U8ljSs7sZM2xGPD+7uRmjB7w24X2HUxeIMZBG
E7D4XSSdSrwP/ub+6B2SesnYgE0fqfBBucKZgyTDDHc26zpiAdFlgipn1XShm37d5KutbrQfz7uO
bqbuey7CJ6IhPt08kEnB1VOlYwCAYV6bLrOXk9NiGbSvKGZf/XZFRTi5hi1AE2fZaYgMaescwndQ
9fGuQ4fBZsrJ+83tCjN7MgTvSSY++VRvCjje3E3qFHdrotbPJoBf2PYTlrZOUKe55s2TV7p2H9kF
P3VhXughZWmfgHW+NV54/1L0D1iAt3UO+p5HMB4SBb/JbcGAaM6bCqgnTBbF6cu3Z+l2UYeFR7st
N6WCvjIa32La+UxzpYVkpJQyiVgs9eW+uN1EE2iFVGPMEUoLNvsdydhN6xfcIuOJ1ihI4Y+6UP+W
NfoZCPITqIFMMjh0XuFQqnBbDgEm0JV69v0glWB2kng/4RPC4syL9iCi5uacWRt+wVW+k0Gjxj1U
Yf6LF8kzIU/6FTxC7MDKufBT6rWyx6B9OnlZYIKQWFiG+YH3r3meSWYuZyLnPlEq/rbgMVg4NdAA
BypjgqdCeJcB5+sJUbU+FcVARYigpI8NXrxjP9Cy5vSw6oq0uM7YM16ieN5lcIWPyvVZf1fuf2vq
HK3paLGsoCyaqULfykT8vEz0KqiZ0pFq0edI00WFCcz5SinzBfnYuQlPU7hCDjTed9OPmT7QLgo2
ZIIU2oRyOHIJ7S71itWLakz9GHWLOHX5dKM4UBYXC0uMwI/Z8RTFle1U/FTEzsvki3YXQMHFH+ug
4VaTmCkAMtjcu6kHHzPQqBndcKvLt6Z3DeQ+BfbXoYa2cotERN+tb+Wyn4tlra8uzPNXhVTbXjAL
oFfYrj/bup2AmXZR8mAHHttHFrpttZ/bEtJDttTjdJDhSix2x96v6Ynd1OI6d7fD21jzOpfzSyFc
uRPG/keoaNbbxeK2RB/i5qdXeiCBnhOK7VKYO3ikUoxsEvTAbmYyPNV5zA9wduXfeYj1JUGnw9aI
9NdF1bvjkDxMF3R0FztYBjp90xF4T4nkzmy05zlFm6ww95Ruid3CrWATJcSBUWs6r7pGK/2ucqmm
uzKooL55KjXbSkc1b9ticsUWswJl3MskPjjW2x9uAeunZric992q5le0VvsarNDHC2LYJw9F8lI5
7seNkL2nXqLfp66I37A/D0R9sglzuD/0rChdfQldE525TIC8KGe1x26OYCcoaXmCqLBUZJJNQR46
Te4kb6Xy0fGtN13ZAS8XyCoh1q1IDydsFlPMqgMDU8GcelJ2Su49b4UqPajya6mr8LemTOglWCv/
g2ZXtgKmttFGgIbmKbJUB21ZVqVkRBJ6sGskgRjAAbBJHXTvBb/wp6lafRhtsEetoC1xJah74I8o
uJZZSQiaUzxZL6FK8pccGNv9FAExQxODpAUispgP+TITWKknWW4XZfu/UctWvlcG+YmT6hCFDNkt
312nzpdsD24C8Lshj3YCYWf4DjLi0VuLo5la2SLfAY/CCp1Hy84lJnLK61g9tGv5C7p4ul+JExON
U+aShd1D3a9vLagqYVkZAWWinsZZu58hRT2MVYsXO5ygfYeBYr9YV84mDGsDEiKT4+33ekuavPpT
YwXZx2Y0+LDyeCXE6pSHsUuCkwvfGc9m1X6uYXEM8vopzPJ/ZcghQACfNPZQEE5gDcH7S0/mVosh
FRXhuVNs0wxmUjGC3U3hge6bHgGNgF9ff9ghLNmVgd9Gh+WA7fAyHRzG/rNr/fJ+taTte9RnlBsW
RTqJTz0WslPJlKBIuC2vI23vT9Qmt3xpFlTg0dhDHg/yinzD6Kzq8diSZr5LAQz95DAFgAkDfUJO
jhk/KtE+qmWJT2ylBQ4sQujrbNShV9GPovD7SgkQVw4I60eOHAitsuBD4DE+qJk7Ao7WlRRY2H5p
NgkRNaQr9TODlVvZjd6pjcS7F89VS6alMr9m7DnkdyFJZYcqV+IZZ/kzJQ7+pb/hEhIRPUTakQ94
BNlmslimp9YrgdZnyXPGlnJHsaVQO5z0A00gox/vYUEu72YcvP/SEBOwiMhHjUXrPerR435joDq7
pybuwp3s2vqxjot555NsegFoKOPDwj9uNr3vWzjZmJyuLDn1hy+V6Q7WZtNraSvxsBYJX1c/L04k
I6sLd0E2JKEgIA688rZX53LL6oh+58nBkxCaarAvk5L699ClwS/uMcOlTBfnqK1XXONsGEL0Dic4
Atny/iDiZz/u4mF4RySvlr65V3N1PwX2sWWRRJQ+JjI+VXn1sjZjeaDP49a1QuhpG0+hD4vXobya
sqpzzcTLX4IG7DRN0mwVKOZozU+egwMSHcc6QiwvPOLybAkb5JzN2jRAYifvpTMzvwjPLO3t1ZdX
9OYwMa0UW9el614GKjlMc0ONGA0esDlimg3ZfJ4zAwsU9apdF1hGLKRPzeylCZGOwXfODqc5GbDW
TC+9MM6MBuMld8Y0YjwVAz+L1xVwEVjOMmQyDgBOU9hDaaaFtbGjexSHSqLYuAfQZI4SeOTR6xNs
u6vkXDAT/DJJKRmquCUZSmtw6P3J2Fo+Akig7FvzUfzL1Fqdx2pSDrsdjrvGpR9kP5GEe4xwkV2h
VcUHvoHV01LLv5bU3z7xYCFnEowhqYJuM/G0FRPh6SW0NKqDn6h+YkmYjMwIa/gBDelfoVME8cGr
pmMvnZOQdUV8r3n2mS1wwhNpQNChsCHVGZ4XUGGsBDyWIF7oiKOvDR8KyalXUOtkdukMQh3VMygq
FpsHLHuANOYGh3dow/l+Ja+LFmRkgoCL5IcpEcXUj2JIWU3YntKW9QG+aT9e3+TQZ+G+61T/bbVb
V3Q11Eu+S2ZMsFsScTx0mCNG+wFMCbNN0I7unaJF+xIXpRO/0sYW7pVnwLE24FP29EWLfx5h4Ocw
SBO7mbEu7SzGgq+sh7m3KbPAvzfJMtC8hun7UMT5mhxxuDcdGlBtb52DbOnLeUA/mUU/5K8MgLO/
B4uJnN2YqN71zlx8yUyUB58pIvxmHp/Gs2P1VBwCt6eKFJ4WDrWQU/sqltw8tx14KujHifqGf6/q
pwwBM3jtZcBeCchDmz1bXgbtPk5i3TwC25aMffRIj/piCX/OBysLR95EtOyuz6ly1FNe+K/sNYm2
+G4a9RtIKHQQbplD0kOeEFhGpqFIGmFMUBCt1+qOnKhPmXXjRNzxZ7nYCTGDgl82VQgY5zpQJYoH
rkjsva2FopXTyRzpwBLJrpjBNkqvc3ddQuFVrzPoFuc45Gpyk41nTYsegkuLnqz1d1fTTncNgBf9
JqIqDlUj0/UR32XR7bukT5d3rmoE+NHZ8+ZPFPTymUtfrY5VECVEG0cEpL6W/YNTuaVH03s5hV/k
mlv96GtPrkfWAbhbNquHNrhdMlgreoPYNEI+LEF/Jk5CGCwXAW+8lhYwvXXmoJp5/AakasYtl7sX
ht2YdvPWPxNVlL+DoKDWHBub3PGKoPc1KbzxIWeRWN2l4Gpx0mAMO69FVwcPXguO956uhOaF4a+U
JwagiWO3nMkNJx6Y0U2W8WfflBHcKsgxI+zHidfFgpzA2zKO64qnNRDUDIyq1d6OUyf/4nroU6no
6vp96crRfAK4UwU/QezxYAnssUsKFu+G8tnkQoeY653rbEjnOxbti6Tvl3FrC1w/+2zrrlW7KRmJ
sFg++Ls6l8F0wXPW9JDk/OiEBawXH8R76TQNqA49htyN/xQ0dHywDDHyTz4H+d0kB26okh3qHnhL
eYFhMzxWk9ec3FuYpHVpo9o4GokdQSO8WfuB5HygqJUUUTYqTb5bbqzTc4j7mDOMdmm/dgKqXNq+
uY279UiGKeyTfPo3E3hud43MlDlgwJmH/yrHxul/BS3n08UVkyjvqkGNZxuimNIk1FW3LPrU4Ul2
0uSicRy5L1iz5xcCicAAu97Sjx3WK1B7inAypp8HzEsC+1vOcTH7OfavVQZjfteQgSse3FrQ35gu
orj4WMY1dJosYEvGrGwrBEQ6HE6NW2D09Uxa4pLx05fUxjQTyKojbz/WFS2RQ7HcOZi4BxbOMv90
1galPWhoR340fuJggPWBaIW0fav7Yl6jz3HEO7xxZkrjEyT4D6O13DVz4r5ErW7OMg+H36mIQwXf
REgPcyW5sGu8QpnNc/i2UO8W24w0uqJ4oBcXbX5EFKOeb7Kpmx2FT8CBg524AScOzS5Dl+DZxs/c
fvthOvrcFApL6G9mV3/WqTv9oSBq/FpLFM2MyFs1znvI4eihXQr35ma78BJ9TnojsHRV/Yoj3DVu
eynAcgBYLdMRsY2il3pm7QJTGmQQUXl/Fet/3iiH6YP2ibQ/FHNb3GweWU6Hh5nzqDh2kxvcd4zi
64vvYYMrIRypZkPuRpL7p5eHaiOrzVO20MWAj4zSvo03OjT/NA0i0N6yq0WDRdsfrr0zjAGCZqqi
BxcqfwJYIhe/WoYZSIvw7LxjRrPWxaBpz3hMhfMOVA0WAWUdYwTv9cZTzradx7qaMa4XQGQvUYlJ
3yAhFRRqV0WKrcBN2lu5tdfAwfNhBmNT4NU9D515Kw18BXkz+H7osfPjf5Zw8PhI3rSFJy8tYReH
5SZWmAdv6V3kzNZVlbxEdLke2gTX5LYboVfd5dMoLJ0KfpOddcQN4TSy59/jWBze/S4HjKbTluH1
ZrQ5qwBiA45dAD8UWak/XP/7Pd1vmIpS4JpPsWB1edUe1r2XIbw5DIelFXBJO1abePtoAnoYvSoi
c52TAKcti6opOgTmWvgt6Tsb416uGnO23s0Y6N6cNIdCx9k/GjK86AG5MqwfsFsGuEBjLzKEgT2U
d6TIQirCXMXEq0dl7uAdfHae6tGP04zNCuuKnb/CWt1xSS2Xu3ngBfvkth2qF0Yjc1X11H6Q75i5
KjVO/1m5wuzLvNbeF/e2+pxzO2HzLNMQ6Atm7f5dEy3PWLz44c7t2EgeRZpA4Qqz6FzUXfJXgepH
Qx/1FUx2cqG0ebpTuVdDyuFPENBo3Psd9s6B2EfBfg9SqMRO0DOIsezib0Dx/KyCF6As9nhGx+yA
mb6fd0EmAQPioQqwj/kBC1jSitk+9QgKX5s6zm6NF8O4RtcwEDC4ppHsysB3gfBbK8fq2EMfYEnU
KPc9am7gZiBYSItizet9yZay3sZmAZdP4pI5ruJU2RbWqIq2us7fZtydP/JRxY/8Z7LXw7k73mym
S/aoWG6JjRj9ITty8e4xEVO6IR87fLpnJ2IxS9B8xnMI8hSvW2qky8rCXz58Lwg/RGa953IsWZtP
t0aC+6jzu+HepeukuR+QYJI/NRs+Tg6hOE/h0VFsdWLERHFEa6KlKVV55eS7mBhlWvGa4Pt7cqbc
55WDKeUtnWt1p9QwOcWG8hqnul9cZh7oVBlg+JlzX2/62lFf3Ew959l1WZN+uRBFj1idqo+RQN30
B1Mu5DPe5372pQauJ0d87Hp6aYolo/5lVnh5wkUvu05TBkLrrQrI6Kj22QdUu5CsZnbdhTTo8GNr
iVdc17qw+L9uzNbP0emKPUOxfuE7kdg7knrije4RGshdhoZzznZVsdOW6RexqWHZ4ZCLebT4kSfX
BI4kSU5t9mBARoqRJkdt/X5uArZMQmbhg7QMSBcwjLVcN+BUFvxQJs1vAAmf7P87wkaKXdtHj1+S
mACsm9V/Qy/ilxWYIPfssyYfzxdX6FOyiPgM+n5gxc9jsneX0aRXf2ae3pb47OvHwoSwH5CyuPtW
kwnBHQ6CNZ5wSzgfrQp7B4eXlIpMXSTI4KoeTy70yzjc0+MQzt8xeNIHx+OnJ3Yox9PH2AyO3+xo
vuq/YGXTGW40FxGfTEV/TQejLggEWbHFCXETC8KAL1xQBB2JRA/mZLTxokDkZxmEXnxuilyVW+Hw
xtigwWJHzFQ47Yl3rXdIwOtX2ntudxwXEyK9dAtlQONKlRXZtGmLeS+4awDmwfmTWVPsSnpDVwK8
Se984PZMzpHqFIch2Cr/pRWNmZ9z8p5tsa2gE5ETK00ayYM3eLp7rrNlYnUBCZUQgcSCypfAWDAk
vj2jx9o7DFmCyuQFtogj5Z2C/xLvsCpLCBVF23vfBrR8uBs7bs3bAjbJgl3Fy+MKBJVqposX33ZU
bSakNrsWukjMGK0muYy7YuI7yfaL3umKFm4eB+avA6HAdJfOo/yvIHV/H/EtPVHMrQaK/dZ2fgkc
Fz3YTAkg9IEECkDhqgiI13cI8qEfz91OLnDlqs7gqcVVPf3HkijL/kSavuF7UtIVwVNBO+BBIGQm
uDCLvhyes2Bkme4PUVMdYf948gWNHHr9pPzmmJnEQRMwSU00jgo7bQnLn0KXdOm+aIv2ioGg2lvj
qlM6Yzvd1S360zhLmFOqydSNOZnyMa/dPUXE3KVTOfX9HmOdf0BKn/BcsQk0cHGKsX4b5qgs70o3
mloM7qv7N86M9xehBqJv6/ixx78OfPDb8MDI3doBsknnAVz4Jg9rVstDFbyT5Ax2RCZGcGKNc3UJ
PHOpQxtsnZ2uIq+BCVdVkEASkAv4eEST/F7nftpbKB1jAI4sXSF3Do0jLiYN3FtOkf32SBztPawc
Hf52+6y7xxC+Al3S7RF7Au0nrJEKH9/PMh6gjM0s+9sR3QZaYJDxeRRi3IMY7JhqdD8cpMGijmoZ
TS/c4Ir2HXYbrgPeslaRHRy41Wi58BYwNgqjbRPg3VzaGV85xP9029KeiYdZO0v5THH0Gh3tyFXt
3A9BIk9Rm3r6rboli5DeQcj8nu0ywwRsIE0VN+e01pcVRBlxcOWKkZlgTfNnXOFd8AxAayIPFtiI
YTzOHFg1FFrrabrAVcw62vkarj1vsOOYo3YivIEw29iRexnmI7vWlbdjz1iji+wpGigh3IwWL2GJ
xbpsyc25rKCoCqGSst9rNQ0/QXXbgxfIM5dORXBuGEmpvRKDeW/zND7m0vPNIRVeFmHkksFbPffx
6zCWw5vXxdnPDFTB/ZbAGW6o98j7i+1wwmVeSvvEpT0DSZLNGBJKaSZe5Bl4n45fpY9bhFNnSLM3
Z1ycX4hEy0ucFkFC0UQE3xZsH+SvuwSe3HPCsP5j3BixiLMgfAOHTRtSVU7j8lgBRr/X8cB/PNAE
n8bVwNbpPtAmEHShGvqfxjBru33tEQzdBl61XJ2C9SItpJ59m7Mu+x3jwPIOeNyz+inSLoGSJCaV
tUc75lRzZ+4RKe7jN/CUjrwsQTTO3HsqwNxwrWTbgPouKUhh88Guzh3j+J6si9YUuxpKg+oQqexa
Y8GtqFalZpPUSRZ4+5HejqvQLKABuNGxzS6P994eO2AyPxEKir9IglTvrKQnu+/YXp9VHcL4Bwj0
sgpWLxdG0rC+pGw+/8vczn5Ero3uSTQ4CxJGtNCFLYCExqk3Dd+0WppJX1eDJtRiouJd9ZBbNn+0
BTva/qLkBoMKJp6VlRmYwYTIZexiHgNzuyKQcaxDOI8wxAStY64z7bntlsU8q6Bs7Cf2ghRVUecr
o7CDNow/b36wXmwfrRnUg8jb+jWEZZg8OnNJP61I7ExrslZD7O0aT/fc+xIdt3sB9TIDtW/yUz5q
+ZEFdNWdWdKr/q3n9kLovBKZt4vpkFGM0hp67oYc5ARixgHV71EteEq6IP9PZp55l0EH4Kaw7p+q
qOILNhjzb8jd4a7Io+CqqzStjiK2FCTFhCOQ66Y6/1sv/Q3b6q+ppXDHCR9UwnLroc+SLGY25Ep8
XaTbiTs8z705+Zb/YhxbkI3irCGk1c5RbqAhi9D/DuzgnAnZ99MHmbTYRXZnIAXi3pE6/mkjXv6P
dVCj9bKVWNv4rwz6oLivprFAYRLgvSgS4JWC0S7xZ94vHu/+XUN9sLeJAY+drF1ze8/YgZuafDwj
wlwUIAwpMtUrxcErN81zGBZ4YqdFx/ScLzZ96Qiajftx8UpQ4mvm+4+YXZwRSypX/stMZQa/x1IQ
lkn8aHqwvB6ehVqXR+qDQ/1E31D1q2lSJNUpTkOID7nOCaDdfnYAanEqNSSZdz3xF+clEAAvmpOX
UhwC2n3pYv3sBDEYZKeQgPM2ljNHtLda4AL8vMxikB4qkS2uVDUxJWxYnE4O9A4tZ9he/HkvCaRT
6hukHmv76bARzPytHDTxMOSofE5PaM3gooW/3ja/ASWnd67h9MHCiCCHjLRkHylQOU26vF27HXt1
MuBIKbN6D6hEgwiOdaS4C+JeDTm8QKAzesMrK+7uJCunzzCZQXkMMCIqlJI2ZcivF2pSC5gOYCPm
oCXjDACeyVLKkraQgTim91nX3QC2ZbFZ6t4zRg5Y9yrSmizR/TYoyUgQHMEqFwWrgxpPMpa9FdrQ
mfvuzIfXt+Gp9hqSGmk3OxTiRfLsh6rswYdwK4EGC/gkfL3FjvUPqNz6mE5SH33DyP2j5O1LMlLQ
cVaxYDNpdV7/mQtfFAz33rqzVJ2rHT3efBun0SC0ZiP1a/+tEwnWU9UyfjzkjtLtoxDOaA4d1rB0
69kmqM5OP7sh8eugkfdlWmKYpI2P4AmdPaeZ7z9YTH8K3Z8AS351JMnGsVkw2l/DKYWim5eVeQRb
zas8KfV837IxcONNN6QmfKsIXAavpBfqKt1gfnL2WNuwEWpIVhj+4umTTSAshjx2scmjGKV4ObQj
7iuu3u8ed5D6eS2a/DVEsWV2Qzf+Q1EHV7soSLtnr++Kdke3QnRteK5/EXdcYSaT390zkCEWscv0
5nIjGT1mSOptHV7zNuUfQLmHLUjrQgSos3c6/cB6LYd9mq2+CT9CTy0n0AQBadmGkkLEPH8zqgLC
b1Oac+/r0nnsmYGwcHi+nB9bzlM2oqwU6nU39yoNcb3E/lsOChBHVB431SVnd76NMSaPejfVheju
cdPm9a8mwz37HYShHSkxxPS+DZN+mLZl7jrJU+YQEGKzHnBDIA/bivCrBemhnE0Kf0x8EgJiSYap
Ky7PmI/0vZgDoDbsGuTvmIa4hEgSzceU/HAahUdnRbyomXIQ7+8dLymTn7hFt4JVxqEMVvdb8xMN
TzxW3UBzQe165t7vaUL+sBIB/FCMQnuEMF2l9qyjSM6lw7TuSSHQPazYQ4F7GYJV3UUL5APwFKu6
b+hYUayBFqSPeF+h57C/AWz5ht6V4V9jD8olJCKSTxLKZ4hqCUGocrwUEZahMwfaGr5Q521S4ChO
0nNn1uwRK2r7/Mdq9ZutTjwsjVwYsyZ671GpmNR1rea/yOfYWJk8F1wLyI26RIakEmu2P37Mf+HW
C3I0inge+7eyyppgW6MGfS2cxaxDnTCruYEt81vP5fqpWq3Dk5WZTzg6wclob1zvjLSMpTm410MI
diF9Dzx3RsxYvTL8y4wREF5jvSVeq8xEnysVEWl6EGIF4jFz+oP9UF4JFytIirembdPkcSSjf6Ay
A2B6X66vowd979bRbNPxPZgrL9vHdoGdSmWZaYZnXjsFhue6btpPYVIeT1Iw2S+OmOirXyaF4FKt
VNHSQx48eY6MXcIIxloUtWrFMFEHwfPCfOCeB6oxvttojPJPDEYQzGbZlTRIR4n/YttEkBMyJSNR
NgVfgqL6CzlkMrXcV2X6NsDrip4pJ2Xa4smJfy92tsfY9wgpz7q+dt7Nco9IWn1ygV1OyL+kKCM/
HPaUNYNKBOw/QALDNrDc13LpPglK5PNrGVXT0m1aK/h/3hRSREeutn8Gdtk3535I6xWMGshJoyZY
19Sd2q9MzAReUmbB7TrEfv6TAJy8mxeaGi9eEbfs6soh1EcxrlxAofLpY5aPBUuZzsB3EVxaidGy
9aLHdw6DbTP10QP10Fy5SYCw2S3bOvrFylk/j4GwEDZkbXu75+N33LsmVlP3y4Pv47xPhMSd7Uri
a6s5pIOzp7wO/lerHEsfg2+zv4r7aXXuLLwIQR+GukPMtt3JJ6Bsd0DmarxRcV/qxyiOJtJwTFqO
/If+JAl2O5AW9EuFZ7rde0qRRwSLCSGbePHEelU6VfrkO9Dd3Hym62HvrL2JXtKiI1LKHSbZsuIE
/AG6C2xVTmbO2fPnU/peT26L/zjiZKZPATphmzDW75JVRn9WVkpUNfMUvKdgN/BZlHCXyVM4FGdy
KxTVtl/rKd4xEwn/v7ghwLuFncyWGO6Pu3AZxpvPrgmCAXAhkoDIBazIXv3BoabCsAWF+xiyppxE
vZdgukZ2Soo5ABgXnhOR3Ri1yh2IoqDspofJJ6RtAZj6W59t3Bseebc8FNxObhtyd4l+NwBnwVpl
wjQHltIJAVaqYC/z1Dbv9dB1LDyKcUlxVt6wnUy3OPoOGRdUEr4jUBWQemn1PXKCzY9RGYvy6hVj
PvQHd9HK+dRgt9QvPcZwGYeU984F6hbuPOPxvxHxkE/fIBxUXIy5PD+KeXTLdRP42Lh+XDcs+Nw4
WGKAxHDZ1hN2/iECxMKP+EsDwF4/SQuEKSSdos7G15bWwFd2t3NKhUKU/gOwPZbPxkQBeG+cCsfK
4TPkVqzwO1HmKeNv+p48Ogj8fPm9DPQbZ1XKlpVYqL+JlhQPtnJTRggWFDduUpoW93pM258qiWIE
AE/yV+IG4SGMLFrTbf29XLB3y+6zy+fkhxVe1P6eeFFQGomvm+uRk3TdWwOaAXI8GuBLIg3SQAkg
iPeHiNbfpZNpQnFc7Aj20UlOZ43m0JEjttT7cHanU7W6+tplUzK8YfaZ/ZcbJKA7DmIAWbDTo1lo
ExkTzpEgIzH/Sl1Rnb2yYhL8nm5J5tR3aKs5UlYR/tBMxCBaREPGaqkYDyaO1KMJbHkWqjR74xXu
f4pYH1l6nPnY0ei1MXfhKuipQhbDoLXySB7IKbguJqp8PXptwxA08mxEs+8g7wQJkgqCE0ANV67P
nYPNahfUcvpq0nqOjyXFlQvspiSmM8EvUCO2INkbqgg5PMAzQPFPxLx+NSzBMIp6zVosxCB4t2/Z
SYU3+CU3jI0VMtJvLOii9ZwSAC0ZepYI5Brnojll0nasjhZ9zzqy6YjkyMb/M2ahfo+c0QsA9yyT
XDHeOPyLQ7PYp7DpxjtMPOpEY45DdqcUGC6aCRTBEqv4Jvk3IF7jxq6f/qBzIFbuPH265KElChPx
UNfWfIVzPtfgxGUppZSwiV9ZMPEZ105UOBxksSTeSS+XJJNbF177msa6pnCPIw6r5Nhyv05go1xw
oKIuphCyqz3XrRUfRhxof1viwm2O7cgWNMWDHMBHx194qsNZljz3tpO/cFe2xYDaUBh0gXXFOOmf
AuIG/A7F4mbRMw7Y/H7t66oFbBBZ58mu0UShmYlD93E23uBeOMsIETKFdd8d3TdPpevo5EPp0ZE3
5ITozlkixMEQxLhQsbs8BMHCTtbJw/uF0ar/suH/nJ1Xj9xIuqb/ymCul1iSQbvYsxfpk6UqSaWS
vSE0kpree/76fULnppKZSKLOTGMamDaREQzzmdfQg91SidN/U2Upos+4McyfK8UmaiMXtLeFw7J+
xB0x+tzQxdmCgy3N3/Qe5tLDO9N9yDp8dbZonrr0oWKMiKAS42zwgOR+8oF3AWoSKYFQ9pFduXSv
4wxe46HJ7BkKyxBxREevQjIPEWCDyi/Od3ii4iStWZg7IIXqDvFWS4kedIAuPQzKU9Kqlh3vAs4n
oW5mdvaneCCz3DXdPJDdi0n5UDqTAs84kwXtdzNw8uA4xDB1sFFyzf6Hhuxi8jI1YxIgQac2lCXM
wYUmA9GKanKA1tR4UHq8NtWtwM4gUzadUdKHqRy8QBCzL3V/6p8hAwRz9Y+t1l0PbbEvJ2iU0KLa
kbplAW4tn3Z9Feat+gm93Bj/b1+htd+8RAKpvC+tU/TjI0AdpQx+uwTbsX+gf8YBA/M9Apc/Oh14
YxzWMii9T+R6MzYchq26QYqQBUIQJ/xEoD6YE9nnEzV9Z951hV78iGqt6I+xoVQ0kLRKGN0x5iHr
oOuNEITyrZ0B4RQn2kVh+D3sDW6s04R36FQetBx8nNn+8+9//e//939/jf8n+FN8KNIJK6N/IX/1
ARBI2/zXvzXt3//iWpf/9/n3f/2bNASVStNG0YWozTWpcPHXf/18jvB44+/+XyIJshb2VfnTt9qq
2pH5DMdUTbWvlk4+AdsPnjbEeUy5G9WdyF5qh879mNDXioAn3f819uWP0W2K3HhFuHA6LVd2UC9/
DN27yRp4978nGnCPnWaU7jcNTku71/tsyo4YqUAHrpKQkOKNI0PKN01dtYUlUO0XxuXIukEPSAmV
4SuxYnKsswlbFgtwnG1bwTvIkb80H4Gr+2Nq7uV0BYJzwtEMauZowNmYu18OCmyKUpIN3hsDkKF5
dERnIRzZGma2oR9L62kzcGy4msvG1D6YOrxThPBNN+V1FjZloZJu6g7X10I9WZRpY4pYdUdQgMGm
xCcq2F0nY1z2nwat8x0vyEhs3t2fxOKTCdUVSAo7pmvoBkgr17mcg84CzWbQq8+TrfXAk8rxB+p5
/b7RVaS6BEHNt0nXg/P9UeW/9dWuFZquahisUMVko5iaIXf1q11bzE0Smr5VfELqEROLMneyd30C
sxAa8dxuKQfb9JdxnD2HDu4cK9vUvDG6MGyD3arzJ1W/HL0DK1s3jVp88ouhfU4yYX4KGgnTRR9x
ZSi545cTFY6pC4B5lmsYcgu9mmijC4WGgFF8aloyyxzgxxYyUX3oEnc81LbqfL6/sMvPqekGGxK8
oWOyL3V18TlNBHuqEfrDM66T8BZCV7ZZqGMgLBflJwr+9I0swuP7o14vKKOaFPANTScIN9XLWVLj
YKI0356LhBB9MyvWf8KGCjZdM2X+9eax2KZUxhxTQ/d0ecewNyuVEpv/TOtcfCZQRLcEOlokq1Gw
6e4PdmM5DWFotqNrBo1We7FTDEjgFqVraQwk6fyo1/2cJBsHKSAd/hrJOraSaaRN+/vjatf7xmBg
x+Irco+6Qv6wV/vGVACP6m7qP4O+8kpF1OmhFmjxBtRasNhukKiPhrn+mVnaV0N69GyTpsVnwEex
oua2tSA+DORzLvovH5AseXHd3lg5xDd+o0XCSRXaouioqovfWIVlMDSIVzxPBs4kmzCzKMvBlzYe
8gbfxygtqq/3l2V54bK7bZ17in3GknCFXK5KSLY8O6FiPOucbYCB8AdaigLgoy0UnAUqUifDUuje
Qz9pDxEGudv7P+DGRue+1PgdVLc0Syw2etJr0ES6wH62ulE/p0ZDJalMfcC4fbcy1PJl5440JCSI
exZAG3IZ4nKyQTz6nZOV1jOCdu6uhFd7AH5PTkg7/5jH5UNJ5LeB/yp2muajslEUgAPqOTvdn/P1
XW26mmvyY1RmrpqLV67FzAUc/2g+K4Oro3c7Otq5TNNvsOmJ9AukWPtUnXZwZKOVka8/N8+Sw6CO
w5POMlyugDsPtWuWhvEM5IMOqGKO9m6k/nRw5sR8R1PqfQrW6OB3lgSHOOXD/Ylff2yT54mnUdMI
KUBbXA7PC+XAGWi0Zz0mktXioRgRfQrnnYia/j/3x7o+S5ZtqxjVGTrHnlbb5VgYTuO70Tj+swqc
8aA2rkzoQvMIRLrd5uoYH++Pp119VRtspbC5ZGAkq0hJXQ6YgbjoHTWjyxcoWvmAuWEsTj0dT0rD
kW/WB6sd1HOGzQ0iUlOAzZ09W+I8YWo3f2iQnPxPAdhebHKjEe/MORm+RSavOJJGNcTzsgzjJzc0
3ff3f/ZimSwLUDsHwrZU/ldo7mIv9s3UoRqr5Q/6nM8nRMPqU6Fk2o6OXPochOraIbweT6i6xXdB
u9elbLsYTwV3hCd6UtGidLGpzQfY6yiJ+oj907VAYtw53J/g3yvsVcDADAEtqY6NpJfDFeAuLtUe
0EQBiql6oJncfnYNJTsahp5vrVAdz5GYxTdlMBLM4EYwIWXWJseZ9vVOJYnZm7o+rrzsy1vov3+P
TdjArkTc0F2cQS1FVKXT0VQCNJNnIcaetfg9xKUf/uOX9OHOdThKoR81jY85qBmUhpFH/WTgUuR4
AsvTzysLtEh4/v4gcEiOENyJtFYWp5J+nQZmsuWTBFnab1GFBqlgYNbEDjVj9T0ekiCJqc6iaIRd
4yQOZqeo/6SlHoW7PjNoN97/RTf2iGa7rms6qu7I7XJ5klxVGYj8xxZEgJUe3FibPiEwNR0pPog/
qkbV6P54i5MrF4BHQXMtC7izruqLPZl0eOB01DoeKmSj0Q5Gyml41BOLDnclAOafnKq2xqea8vYL
Fpt9vbJFdXk1LLYowSxPP+uvEYgtgvemS7GNacLmIRzT6dziU4c6qDp+caP6iYjfQEsrfC/Na39n
smFDDix4nCpq5hbuqSf8klAYp7kzbmyAUCgDa84/QY/KUmAN8cYPrejTJGz7FIkUOEhGmRHc7M/7
i7j8aA55Mx8MRUiDN4b66uVHawwEDUnd03PJT8fyxjJRsLGj97yB9lbDs+D5/niLt8RyHMtwTfjR
qk5H3NUWxzrU69BGEFw5O47bqzA9qUCPNBurAMLbJs0mXvCVfSn/la8/k+OQkvJuC+apqZq1OLkW
BAUK/k7rGa1anmzK3vh+TIgWtUaztcxq3CO4WKxsjsWTzTwd2yQZ0CzdlHKOi82JZd6UgfnElMCx
HdqHGRQ1872V0jM5VWpZTwdUvxTlPDZa2dK1B9ywjTvaPyuTF9c/xFXRHdF5UE2H0GHxgXMVfE8N
8cvD3kcd3tFsC9vnDEx5xvNtdc03o9MsuL0dVb+dCFDqyRBba8fpxe4js3nX0nVVv1DeNamSICWs
Rt8HIS1zQPQiu/kUg/RLnitkOfydSnPN/dUYqG/uNXD7XDxhV6vPJcqtIWlsBV4OVQuU7MFGtyFh
WjlFuEVHQ6mp5wZ9INx9MmOkcTrFhSIT0UiNvKHLuh4TxwiI/RaylBK8iAF15s8xAPv0A/E1moTj
MI6dvsFEAm3u+3v26oyQoLumEOjVkNPpllziVzmIDmYPTwRwSlaT0yFN/MHa0GJEEkefy98UVpyV
jyY3x+WOZUBOiMYfDl9OXjyvBkwa+Nv4kWWeOoztRwRzy08YowYro1w9aRwxhiG31jkUvLSLeZVI
uMSAzjMPwAZezlQOz7UhcGsxeoHlc6mflQyhRUzAQ7hPeJakZdZs7XBKVgLM5U3ODyGvNMHIaJRg
XGNxKYyJQPQSiwAvcI3hs1Gl0SHHm9rLcePrUZmXOpBRUXqkvNXKItw4HjqlKYtygU1ysVxqDXW+
oow0fEOgF26tPI/eZ2gZ7Qe5C0eIHWcwPzZmkZgQp5RkPtzfWje+NEmNYF8R1hvi7xPz6kuHWaPP
UwaaMsg1YK9gQrPfSpRFb9/BOsA2lWcSHK9qLWKFfig6GzdyvvQMPRF509F6FI4/mYcgHoKvwPlx
ALg/sxuHhi9qo5VIzIR4zGJzxU04lmEWhl5jYItj9M0DDEJg9R3oMlPHE+P+cLc2MxrMmgoKnD/Y
zpdnplaTqaUlFnqDlfKMjknN/eZzeYxjckDqAauUtERnY4rLd4FPi2ByWu29Wle/7v+Qq6iAzUyJ
nLqTbcky8DIs6Y0RBEEdZB4yqjr+6qM9Oh5knTH5ZmBYOm8qfKvEj7EBubclg9KjnVVQMd7MjqkE
vxN7VMv3fqcjuYpcSz1byob2hil2teYGutgUxJKxF0fzUD7NwJL695VmQ/d3VYSOmm3md644FblR
g8IBVotA5/0JXr3gPKaCUjuhJ6GwMBapP0qRmEjrVGMcEOt/pGLsse17JF4BD2EAeH+wZf2Hd5TV
5A8THDGVlWXiAbIhdyIeCZTzUpEfQrSFfsHzRCo7cSbrxKVmk5JiwjkfdLADlXTn6l9KLHnSd/yj
+ScdQIy/tZ0mesQ1WysPGPnqv2JiWG1lC97Y8eRk1N1tTphFGXCxA6dChdjbRB56mLMArI1frRHY
zWdz1p3isaWz8c/91blxb1qsCstCCij05Z4frVin3q4k3jC5/Q5vIRNYrB15MdfYoRR6864RAV6H
ZRB/vj/y1SbAFFygpcq1zQNF5+Vyrk2q4cxURexDC6tZqDx6kIH+7KKHDKj34/3BblySBPgmyRc0
P0F59XIwYcII0MoKKz3hjOcWkuVWm5L/wSPEPUX7yDZ0i8RqEc0PuDz0Eaxnr5kTSpqgnAGQqpqC
kSfCSqgpdLgOTYDh/DTb35/gre9IaKZaKvelrFhfTnAGnOO2RhF7OAql1PD04tiiO7wLHYbPGpir
cKSMbaDPw/H+yNexMX0HeU+zYXkftMVhBsguhs5NEq91jMJ+HyrUgPY4o4Sf9ECnszti14i/RTH6
b9+6MpaS7z1ZPuSdyynXpSGmWvFjr8TjZZ8MpbKZgLS/G8fY+jPiQ4cdRlBAbKHgWq68+VebV1bL
qdCrdAupqgn5OV49uuDHg8jpZt2zYNJtC/6uj7PuowcYq9lKenW1vmQ4tCQ1eoFMkiN6OZQJsCOn
SKR7eDrr0PAwdrLBnW8Cqxn3E/p79H3V7K0XEYsqR+UVAuRP3Ho5aJ2C2Z9UYXspAh4PpFlIWWEM
tMnnNjq2NEBW1vP67eVJINGxHIpoqsXTcDmgbmcY6CSZyZMHfwB6JA7icfxPZeFFgIXJtMmjjNmX
OQruIXQP6I76oRgRrnnjbpZPk2ZTe6BTwLZabCrDihPDD3zDa9rKPTYt8E60KfKdUdtiA1xXfckh
qa3M/urwykF5p+T5YUh3sdqRjy7mqPrCS5vYCkHwdjOImYF4feMSunuoHCJJbZuZfarBr741smN0
+pVEGjrhD3fx5dIbqlZzu8cmskt047/WNg4CSIAUxRPArAShjKCBcPD2ZaYJZHFH0smjPnc55qzg
45gFPcEc1mGwUqp47yuF+97B8eQYSL03ULFZvLKrb5xaV0aStLsMXePrLkbV6HIMQWt4k5oJFUmq
pkHdKfCpyGohYNr7c5Rb5SIFk+uKJiRHiMec5+dytCy1u1hRcsMzSm6GNrTzLZ177RCF00+BoqF3
f7hbkyMPIFwk8OBBX+zcDjpbhAKUQDViyratHmGWpwJqyZEoWEk5bu1XWVsVOuEykfIiMK+0apgN
uixe2mEVoYrOPSlIdh9yOxfnFtz75zbStB3lS9QR789SuzlNh9uJnIuEc9nIqNE/QEQ2dD2B+nrm
AHGey2KLPM5Ybyq4Jf7ejcCi7fHbUDHYxcDXwCoicCeX+lcrLIT6fWj7G/7ZGKFMtPYm9TDnCE98
BmLh6yuYgFubwEZMgduNGivX+OUm8FvfD+oIRvDsgETsQYAil2FnpzwmpZnCRFlZn6tAh00n4RNs
ONIm117kMDNI/LKaAhTGs7b9jaljfYSVmj3d/wq3PoJjqZpjgVVkJyy2ttE6Y6WqteG1RdV+wmUp
e2hbJJ6iZjZW7sbroaheaIIiJSE8Ac5iQtgTmArSFDYBaq9u/bDV911lIPgc9WLlIpTb9vLAykKJ
CvXY0axr4EsSmE0NJdAGv++AuQrQQrb1qP0CSrw/+ETge+D0/m4SJSQZFWWW+4t6/dAzvE2DHOwR
0OS/O/9VTCFQXEJ4Ine9KXTmd2lpPCYlareU2Hzs6MEe6iEyAvfHvD7JjAm8yGaPEhk7i7ARRUZM
AScpWkGp7lmdR7TM7EFg0mjnT2aB13Iz9LCwC+XX/YGv96mMndg5siMpwUaX56JxhrKqgAR5VpxZ
xmNpNKiko5lcJV/uD3Rr/8hsXiZVlBGWeIpeMftqEtwXISIRHv7d5bvICj/XKkt7f6Rb24dlNGTV
lg+4zDOTsFWjSQ8crwxrBRib1WJJGdXxgzYM6MYledV/TFI7+z50avzH5G38eP8H3FpTGURQoLF0
koDFC0DuWipKNlke8lHzex+NQNyMyPfffseQrxEeOpwUujVLxFEf24ZiI5zgmWEc98ibtpVzTCgv
vvmWYRzeTzB5FJ1pklzuEcq3szOXNu6WYE1/2MacP8Anqsnh1N/3V+7GMSDYdSwd9J/8j9xEr46e
bYQGIGrX9MZyUva+qmUHatzjtu8rHLYBoBFjY71s0ipd+Wa3Rib048qxbMHHk3/91cj0eSRGnDsH
3nj2Hd2keOfmLVQP3lN0a2M7O6Lt1+0Alq01n26cDGqTtL9oSILAWJ6MIuohlYad7YVuDhdLobs1
tWmy6wYnOt5f3+tXkHDLhenJZaNSUFm8F2Gs9H/Jlx4EYtpY/hQNp8ygqEKdGMEVBbvA+wPeuEuZ
lkODiHeX/y6XVUGZqixjrhctQFC5N8+d6SJwEglsFIei3tlof9wf8tYcbS4Zja3KLjLF5Zckbxgq
xNmE5/YIbQegaB8MHQKDahcGQjOJu3Ld3Pp84BwoU1rkoGBoLsdDFntWJ1EJTxg6EAN+EUpkM64k
g/P2u5quLMmuoCJ1XdaI2mmsSrUX3lyY7letD/udY47Fymm/dRLQ+zApCnGl2Msem95oKAEiweKV
FRLKlZspXzAEyHdBX4BwNxu92SLH+COy/TfiNrlYqEMI23EA+xnA/RYxGhr2CS59BOoa4N98AxfW
+tIU7lddA2htjJAjapmWvXm76ISDaGbKJEFY8jJ/ffCL1g7LPqEGSsHq2AZJsDPcwn/pUCbZVRA0
o5XI8Mb+1JFEpHLv8iEBH10OiEQBLO6BJLNvGwOT66g/67nun3EnotVuNp/vz+8KfSFXFbVXEkrU
gIH8Lc6DGteTGbmd8FD2abdmEKNzA95wFw0D3ISR2GDTRwLVjd6wSRX6+rGQTJ+B3i/6DmEzrCz4
jedZp8BAk4jHi+O5+MojbotTYQ3Cw9e2oWvuYPC+AZMCT9XCHPJUD255aCAznCrgWM+OFaeH+0ty
48SSc0okCuI5oOrkF3r1yQ1/dvyoq3X8cAb/GNFN98aqbvZhVQQrk71x/wkN9CotRwfgi754OtEQ
FKiUdroXZ476ANMEWdSus74U8Rz9mex4emxFr67c8jdWGOQ4AAAyAnnrLi7d1jXt3h5Nw8tV1HyR
FXe7GXMIhFw2aYWt7KZHV/ApaNG+2SLQbj/YxhB2KzOX52YRxPOeguMx6YdxlhefGf3JGOU+EqAJ
y8XvUTP4H+c+1Oe3nyZwMyblVtmmR2nm8lsW6YAMX6EJT/Nt+i4doqZF2ejQ86HliZxO79v3jsvt
C1KFr8lVdTkeNsUDDrJ0v2pFy36PimF5mMgrTwX8g5W388Y2lY1+XWb3hJJLZCgSfoFSG6nhqVRu
tyi+jrhXtogoB3qIgPn9ed24lQg+gODIFAQEvfycr86Em8RzL0pezQy0+ovbk9VtIAFitSQwcsDr
1XX8lSFvzI/NSY7FIeRNW25TaDExz5mjexC41Hd1YZYU+xok/Cw0Tu/P7saJoJRpUp3+79bDYpc0
Ec5ufuzj9aRJjI6J/MawCbAG30Gfg+ct+vG7IgbrMCBsQIo5mc/3f8CNewCinEOzjdMABHNxCU9R
aueRX8KvDIdZgSMvJPQN5Ru0N/RRQ6QI5E6yhZ3lVCsn5EZJl9sWnhPIa5IiMtrLTwuRuWqqIkwJ
g0x7givoozanWlgwzRho4+ClOIj0RWHyNOhavO0d/LydOXT+GK1t7e+vw41bgVYqKS5QZzb2X/rJ
q22WjIpKVq0mD7OSaH/YGdm2TGPz7cH861GWldQeOaIOifzkwVRjf6e7o4H3B9LQrZMVX2zTfZ6j
sva6KF8Dc9/6zDwsNieJDhdckMulNnKAnC7M9YcBXpjxMNVoOby4gal9ommZ/mhHFS1AW0vtcSVo
u3GWZPOHcgmJPIJbi3cmbhXdQp0yfkAHoj45eaMf41jDuCKI1t7vv42kxc3uOH8jXceGI7QMYNqB
vyawu3iw69TAUQVUK9Y9UZZhctGVXVuesfDr/EOAVyTmvmMO1vtUVbCOZ/yjoRWtPOfXVxe4Sbo/
smavc00unnOCnmT2pyx7iIn7K3xC6ynaqsR8H6fSHN53bb5G9blebQnd5rKErSHx7IvrBGpUYKpK
jC9tOGbHPFWjfWVmzc7WjbVY5XpHCdOlPCPJWOCo3cWHxae1xWoIbltsVc3PUIty5Dw5osj65C3E
81DPdurkIp14/6DemKIEEvKCg+eBPrO4NHqr7GLMZH1vRJWu5iWts8cuCvNiWyYJLfv7o13nHFRq
aAezdzXYtcvRBMRVvEdA16Ju6zyl6KHt/bLDMAanbyR0p65rt3opweqUu/1f9we/3j+08yQjgfna
VBcWd3MBvcMeMKH0zCijwpd206Y2yx6iveVu0iCqVkKI6ztQZjd0+ikx8hpc0RtFhoYdzjxe61cU
Uc1UPw6gWPb3Z3X9AXlaLQrDMg6EwbQ4FYOto+OLkbk3EVR/KBpnflIgkntpm7trKc2tsXjWVMo2
lLqJ7C+vPTuy0xK80+QhNCSBHRla1EiAQ1ZO1oqzN4YicZKQeQ4TWK9F/BVjZ98OiIp7U2dHPzHc
Sj/ksZLulHmOVzbl7aGQ1KMTCO50ec9hy1GqKF718DCK8QOyIvlJL4x8j7b4Gv75xhaEJyEhJwSx
sul5uYBO02PY52aD1yP5dXRqJLSzaADzUaASOA9ttzK1v1SIyzvcpG0uATk2TXukHy8HhE6shoPl
9x6mghmOm44Znadw9D8VRmV+V2tfOwbh1MebOqN0YgW8Y7sy04eTnuI4w1Ve4keL8+79PXt92Zlc
OGQugJGowS0rYVmNQZweY3uF4AHSGvoU7O3OT7wQQRnUOMYjAqFvZHxRdIBACHqZQrG8zpcBfZcZ
Q56izukJVHy/KSCav4xViHwmkhAHrcGx7v4cb+wqGRoAIIDrZXHtLFbeHdHXyaLOaxCL9nJEkc/U
+OeTbTfa8X8wFIQYgAvk2nTpLoeKtG7sw1RrPcS6UtLtwD8LJTAOIYnZSnvt1qy4ZgxZRpG1xcV+
woa7Q/0qbr2xj5oPjqK5RwJe7YVCh7OygDc2iU0hmsIJOZFtLpueEUobpVrZradWI7LzSu2eBhtb
VTuMh8e6mhCsmou3p9QU3PhaxNCgXMg4L5cycJvasTO19ophBm6yQ/PEB4qW4t2Y4VEdoriMC9oY
HmndI4hVuCL1f6POUjYrLd8bNwWxF++yBiiRysQiHui6FK/jugADjsrv9LHF8yA853WFIh1JjoIQ
amf46fbNG8kRXEwS1MS4y+fZbiYKDbPReLbIxuOE99YhQgnmZCioJ90f6tb85BKThrpEl+7i2cKa
a0wwjyI6l6o7vur+zufI34O7m9AxUPrD/eGuAw+TrhevI00pOuhLNK3e9aSNoVl7LicfSX5o7hOm
GacyLz5iMhSdGunXhcZPs3I2b86TMIAEmCLCFfACxcJ8UnDo9cbGjF6Q90i/DZYZ7JBgkNqKZb2/
P9EbWSAVanlqiHyBBCyfmJgwo6zasvdMWFgA0OIEt/IUS7HtNLRozTQ1NiXBFDnoS2bzSMKUBf9J
aiX5MWpJc77/a66vC84S1CJZbwWptrwuwglVczRpZupu1RDscGKbn9w+qaaj2mjF2p66/sjy5KLi
IOm1cm9dHt4+rOPJSCvV06oCP7M4QQx+h12d+DwhJP7iWuhuYz0VJ7u6S8oVxOP1dUVb4G83m3uR
93ZxYIEaaRP6SqpHj6Ta2k1c/tCGOvpT5ArSMq70Czbb2Pn55gUGik5ATWkFPtUSZxkj2GqYA9a8
gYaynBG3zvs805udEzTZyk6+8S0pcAJcolRFBLiEEDmNWYWGSXFqKBLxI7fH6YxyCgqEKgp892cl
1+oyaoGvLjlaBvVzlY95+SED3kgprD95AYjpA21VE/3m3DyloP9OGN8CDGgUMDBxOSI1UeYrZ+jG
TG3g73xO3gKyhcUj4KDJm0lmqUfIVBwbUpHNgDnJBmm5tQDtxlCgh+iGAJCChrdsKjWqIog9k8or
AcPvNXdKP2V4JGGDWkcrV+CNDUpRiL4gxSlShmW/rKb8gz30yKyQRwXePyqNB+Y9w8IeqeivWclB
fqg5LsWbnzL6rUgraOSXkNsduQavakHgY6MpDHGAFHiEAF8K7MkmuLbnedcimPerdOshfSPZFqwz
eBlLGIT0kki1GLPFmFDFFjv3Mncos+NcqW52qMIEacfM6nBCKaj6rlx2txYYfJZsukp9hyWGk7pg
2UPqzrw5wTPVr8yfEZrRG6eDD6hb5e9ccdcgENevC9NETQL4g3xJl500bZQWRK6feXUlmkdrbspD
O+oZJKwqOw5Ks6YhsBwPuLGs6klWFUU9ZxmVaB2autboGOdJS4sAiXqBlSUmt2HQPcWtmnb5Rrao
1JUdtLwP5LC0FmTbXAoGLXNctSjyEL60OGN21fSnckKtdpuJ2kIRu0M7Ng80iHCZ6exCGvj7wRmH
/f0b6epZZfMj9kgBCqwJV8ISFVxXWPHOWaCfMRBqKeZWYz681Cb4pYM7R5X6YcS20zr4iuv7hxLt
EPyz0jIJHoeSGvs+RKE+WonFrwp0/CYKNkLCZ+FCQZe8PFhhYAWAWMvpnJaVuSmCoH4Y6axuTWgz
QClC3G5guG4dfKWo4SXBscRn7a0prfwRPLUyhIOpBEbl8kdovPBKBJvkPADT2dsOA+IoPnq23f5S
cTReCVGXb7wcjsI6qYfk0xOmXg4XGhMmR5nen0NrGOsPSeamsJPCCTvwQ8M2ie0NCrYJ7s1Yv0UT
LU+sEVa2o5zS6+eJ3wBsjNIEh1wF+bd4npCtj3DSMPozPnn6P9Y8pV/SOkyf6ibsV6a7rCExFAVI
dh4oBwqcS07qjN2f2gxmh1JebuM4UTV7iwRs5Wm4PtaUWugfyjiCC2wZM7qZmdOJH/pz35fTY51C
60WvAmuadFQ3DhJ3m/un6cZHlNorPLIyFafuefkR3Rh+Zq7N3Vnw9YaXPimIx7tMTGOG5WFmpR4U
N93HJhH34k2Qtoa60jlY3tW05ImWCGUgNgOGUxfbyCoTG+nxoDmzyWKMCmIjn9ID9DrIJEllI3+V
K1GHD2UmMPJeU1a6IpzJ4Zk6TxTlGQIduUCvnsQud3sbZ/b5jBtXoLunviaxTzYOJlDpAU3t2nlw
6P2pn3MDvTzK6U5busO2ntXe+d5ht6I9DbPjiGNq6ZHyXUFlrzyIHg30vaIiX3BsIJgF9TYYKRf8
Cv06Tj9oXWxj0FFIItQPx8WO+bnBvxwxzShEivOtXxhUCc+ERn+GY7IMoYzIjcD7BvS+ouolDzv8
oFucbRolhU3R9/lDZ+vtQWiRshKlXh8YAR5XwvG4IWQWf7myicC5erQm/6yqIEljcq9taE3ZlzdP
j1HoDBskdeyexfersQ4udKPzzxjX6fEmaDopGGX0A1XDziydo2MBDt/bY6IbYEmz4NNbxwdQAn+D
MAPcLB4ol7MM7SIfoVi559n24YZyU9WbrqfnNIeJ/xOPwGCXBGnnIthltWv89OvbAlkb0hlKd1AJ
CScvB0eWr0TeZnbPY69hEqSa2bu4crIPvYbqY+Uw6v3J3hiPQgyifJL3A3tB/vVXh8VF6bYP49E+
N0mFsXEhRI/jaQ25rCkVEoAmqFaixxsvK6I5BBykIRLTsHzULMsnAK9y+xzMraSCYHk+F6Qf6kSP
3K58gYRlFRY0MgDTRBHB8xTBVh20MHtMGjfNV47TrSUAW06BmtMptZUul6BO0QOgSc8S4EPhKcH4
gmR4tfd7NXnMSiVaiXZuDEeHxII4BrBVUg4uhxvy2G6xgDLPwRgji9NCDCmCydprgTZuJpXuwv0v
fB3fAXSjaEH6rsvq4uI9GA3WEmuawOsK/Aw2c6njSQoNXvtpFX7+rupNC6Ovyeg/IwOPNZGLZ0l+
uv8brl8EXgPGh7CIysXVxZFZNJJ90YDPGrXi1DVYtidRmOLUQJEkD5A5TLnu3tjOpYZKOxf1R/4s
0015m73a2hlNLooEQ+AhqefuMnqmR7ew8wPE/jV1i+ughaFkeiLzE3pgi28qVOrOGMcEHo7iin5A
iTIo9qYKT3Pfp437VrArM6NuKRN4FEdkH+dyZlqZlBga6Rg020pzxvBS2eSZlXzH23itMHHrtAIK
orxEvYsday5OR+kLTES1Dt8205wPIsHFM7fwKys1NMTrYTC28Yg8KppymJrDRMKG1w0P97fPjeXl
xSGtJkGQMNjFfP1UCdSyd91z23XFYRjMj840x+98EChvvwuIGAheuPhZ3WXJJ0pdczaRsTn3rMfR
yXK13NQCg4Rt3qf1Ng2y6I2ik9w66PbwqFL9JYkn27z8mNFsINA/KGinjZr+COLBhJmvVScYZe2K
rsSNjykLeJSZ6IHLw7jYp3owZFqAmcJ5LhvqBFXVqH/8stK+WX2CP0oFb9ozpnbE6Hnq1MfZUOKv
2AEaK1fS9RX4l0LGJgaaRXojr6xXJ7Ms5lZAW67OY6k4FGpbdLPqJHl0iro+a2T4x/v756/K62VS
AWWNkIVEilYxWfblgEWL0yE+JuXZxb4GyRIrzZTCQ5jctl5mPCmYsPAzVMqlNs2xdY1KeR5xRane
mYOaVP/4lTKZnhVNivU84JCKgU3dZOKnHXdWgD3PIMJoa/hdlJ1HfSq7g6sNOSrNUY2Z0SbWdcw8
cR/E3Xcz0s5Vo80UBK74Gro2Dj5Hra6a8GAaSQ9eHy6F/l3FNu4XGlv4LDpohdv7dIiD5IOTF1m3
ifw6V/b3l+j6hkbGmF3BUwHhgvDycoVyUegsBL8/akr/6I7zMx3T8URjJDs0E3hedfTHldjj+lgT
qksNP2qesgu1GFNRDNyurQQtV9wcd1GNh7OamxYeVxQh3zo94FKEVRAvyPRofi+mF09ZHipZeh6r
Sf9iYGER7NrEacatb+vdeCz7EYzyXHOfrox8nY7R04ewQ6eSsw1+9XLkzA2yusY542yhADTCWQ9U
0CdKgIsLxZDk4BgR5pFVj4HrzB23cnNef1YyQKgKFHYonFEFvRwd1ldV82yNZ7PPBPLccAmpJIz7
nsrOY54688dcErHvL/aN7+rSkqCzRvEVxujiyeiAStNzx4za1sewOvU5tMGTqhchCtnN299CJNZs
gfqm7HrT77qcYRRgATFpTX9WK9XcWw2m4QQ47maOxVqd6mox/4LCdLQBbNICml2XQ9koN09jEbbn
Eqwldppptcfsb3gaA1Xz8jhNsFRN1jClV4spsSfUfuhugRKjrb8YlLzSGIqoObd+gPY95TDzya4m
t0Q/rQw+3/9ycjtc3JMoLBGRg1YCUMrnW8wwmmJ8N3FnOXfN4O5H+ltP2VC6mwCJsv0Ec3E3JUSP
TpdLp+7KWHl9r98nmXhJJIUs2eMesHifkghYFJ5H1bkQENaRxXePRj6kqE7PdfgeVeN0O9F3MvgF
uIrvMCSudLxF3gxuJzgH/0c1n/4BO3mpWZO4BTbKjlafs1mgQtF2JvYHuIFvUiRtX+6v+dVjKMeS
6iGCzjA1t8Ut2Jk6Gpso8Z7NSYBkzXHOjDd5i5LpgRvFPBhh5WsrJ/TWmGDKiXRoqiE+vbwWDBQ2
asuvzlVjluGpzLRw/GzVCq7WBWWhZxva/FsbP3JNDVqV3ESyVbxUTfXtdFSSzqwo7HXFHwsO1fb/
c3ZeO3Ib0bp+IgLM4bbZuWdGo1HWDWFbFnMqZj79/mq8cbaaPWhiji9kAwZUTbJq1Qp/sOfQ/jJ1
aHzcf6W3DWXWIrlgI5NbkXkv3mmVxIFt5Z04KXzhpGM6WxVZ6GeibWjZKsGkHUkIvHznVpX3hUS9
snZRGuvNi4KLaZBsGqMu25VY/MZLJ7EEcgXqXXZZFz8KVZG2xdo6PyWYu30Dktj/pL6PlA2wvf5A
Xyps3v+ZaWJTaEpdInmur2NHVcyWo5RGfuqyvG6YTo9avI1waJt/BmZqfjVarCNXckxdntHrGALb
hfYjpAmDLb0sTtR0MGKLNtlpBtiRO5uZgxNXvoVr4YSIiWyT6VFWTdHZMPAr+mjbRTLsa1zarKep
1hGzaa1pKP/RcNox/MrS2vDVbTHB4aez6YJ4cah63W6IPA/NOXzABmsTVdiWfVadcRTHerar9nB/
R73x7aQgLjmEawM6Wk4ootJonGKsM1C5ZXwsFEs/pooYd3plfancKFmZPsjSdPEOaRdTskqtbwrK
RRys8rzUqjhpTirzvXM6ts2lcKa1PuKrJOpiGeh9gCe40ripl712EXkobM31cMJ6pXdOVLgFUiwq
FiP72nUYcgcKWH57Oyo4JXyu0UvVziG5GnLSRlakP9IZu5FnnKKH4CvtGS/6kJh4wE1byysMfYeh
YIjfX0qmLH1bxwpjNswz7ZM1jMR0+KAuyvBTnRk7K06D9gDKPlaOUEbpuBWiqGECAjnQj3Fl9hpm
0JVjbdI5m5yPyNqqKOQEmTf/bEucanHCxNrr70LR1GiXB7pZPUWeFse7DMGOwY8bnIG2mVvP49fM
NJF8iXW9/40HRT49zYXWdpdsihQDmVojmjXy86golLPwauSGNpqOrEa6AddheU9IHgYu/cgJK6L7
m+z2qmfwQa4otZchTC8BHWBZ+A0UAacWMd3x2FT6iFN3GMWZD2Wm+ff+ajeJKSBhIAfkwqjDsQ0W
iQUM8nDyGFqfRjtz6miLprhZP+NX7ziHYhrj9N+2DpNO27oYlzm7eMRg5eX+T3jjgYFlQ/iEqUxn
YRmflEFkwJGnmt7CWHwzoFR8ExjPYH2Kvcr/x1LyJDHxgcmxvPG8IncmOy7EqUUWWvs2Q5gYfigp
GervEZ0u8+P95W5TRV4t3ERaiq/6gose9tDVSQUQwD5hCdc85gJHOBiup0wT3SPGq9kG9KC1Ennf
WFM2jinribuQuRZBw0zAqOJMhTWsmIpuq3etLnxbMfMvfdgoPuI03afIw/rm/qPefERJHQP7ICk5
WMcsi3nSGpvBsWMDZCvMRwfT63PMtBpTy3btXr+Jwq9LoSMIsVZy8xZbViRR0CCgYR+bSKn/Mhtv
Fju8NtNnHTGUU27M/cqJfHNBgr4UeqcZv4RJGmXU0KdX7KNtzn8HqF0/Dlh2bTV3/pXravzl/pu8
TX+RECTgwwjhGwIFkNfCH30R3GlmPCYd81iqSvpR6yz1h9mRTOyStLAj5JOLErPkZGiDk644rbZR
A0SjtvjP6rv7P+WmEDAY79BqAx4KCYer/PqXqG7QhG7j6Mehx233X2WKpsbZ5a47JO1DNVpJKPXI
MvVpTgC5+HYN6G+fpEY+fLv/Q253l0fRjKqGnHU58H6uf4jXNQwwYzxXh7kJN6ERqQfdaopDD5bm
9O6lKB+lcw/bWQUde70U/rd42VfYgeJ665a0baLMsD/pIrTHb6Rprvf5/no3ARgVJSn9A0KT+Qt7
7Hq9hJnxNKpKd7ATe9g1uR39PbU4StH6EYfIrKBru214Mc0q3t5f+XZEyhHCTwCoBUoi2s3IIytm
VyBx0x4ip8G8DVGRlxjL34tiBNWOV1Rt4bii8KM5LUBnzUEysZwfmkaNT3ZX4iZnoh8KMCHfok+H
mFdelacMZWcKM6/G8rTvrI9WNYQndcDpMAuE/mRqibMS8G5Op3wK7K0ggMN2ZxR6/QJj4Cqhienh
gfdkX6K6rk9ZqSZ+gg3EHluzNdXYG8A/CRCYEERVqcWBJixDHcmAXQxVAqjLNKNqj5p7xAjdCLoM
ucl5rvXw04jSaHcWTpCGHzqQ9hmZAnCeBxebDvWzN0aucsBck1bbRkFMyVyr7F4z0aucjt9I+EBK
gTILqPEiRipoBFvt2IlDg0fDWWsmfSNEJDZNHZd+NCjx33auGzt1HozHsQwoMtF52LZ1gr9tlSQH
rVPdrWaGOFJFUfIRG25z31hWvW3mMj2h5p8+4EGIFShayV+8ttL3nogtPyM4nqqosTcW5qp7ICPK
EdPgaWXn3sQl+XRc3y6YJQTXljJkCP0hIFQq4pCHTrGFXpU9vLqGl5XQt0HatY8jmlFbte3aB4Zh
0XtDhFyedhPiO3IAv7yAUqEhSzxGzSEvJyCndeweIlHPfm8ba3XUbXQAXMpUwCBloRRYEk41OH5j
ZRvJqc5VT/RbLU2cYD9YYkz2xlwG5ZOr24nxMwijYv5rFrT/1JWXfZNQwELidBnMfkhkwGgtzpeV
DmomCn5Cmo2XKCwbH/fQ5tEa8vrc2Bx0pZ3n4/3Y9OaiPDCkLhnwl+LiAwKuwrXD9OQJve1jX7Qo
jaMsbpfOUcVjZP4n1fU8Sf0iNUWzpjR+c90gBMTukuMRUL/kitePPA2i0ktNDY7KgBZYZzngu3sn
3dFnSlfe7u1SdBKZ4dHEsQkoS4mQiGLGjvPJO5aNnR1pIeofUdBw/Bk73pXb/CZQcsnQ+KbQk/19
etHXTxVOuCCrTuAdxzQO92qOSJzb6/YFPsBXkerpe8c7LEevmRkayZGch14vl44lZkv48B4ziPI7
FTV1P0NM7ahEWGUpFQLF97eMsXiVzNBBFJDxvo4vqE8W2TZ9TDUwjUF5MIGJ5KBDy3p4yDGcSfdR
17s17cPcQZCXdlooNsJRq+I7nr+DekhxibQv7mCqqMviT4LQLIxFdU8e3c0/KorS35SUWLUmswVm
eaZ8TXamndrTwQIaMDdbjKfSh3FIVXuvjVUabTyU/2s/aMdxwvVqDkblyYO9/Iwqidkdkwm+oo8Q
NxMPMwDZcHSSyhq3c1UH4SFuAyenBM+12VhDeiwCCgxb8B3S8kAid2S5f/1VegvreTo/4YOaGcFB
CPG1by37sxGMju+Ynb1Negc8z9Sv9b0WJ5qFKTDJ36ClkmmY5mJhjSr2ta+MVFmIkIaq/QXHRtnV
aauftMgcjlLMY39/S7yxJoKcxGhDbnzEW64fFsPkuLJmt34YQ9c+hjF6BUVXuReRmBMi42G6BX63
RjN+zYr/uHuRAEdolSUlYBPxymUBH/Zc75aw5gsNHFPd9b0769jytFnJDE2bol+lCIbvdaoYmCqX
TWb6LnrkLyEWxwg4JPDs/bq2m2YzoRf6ZNZ1IfZBHjnOY1iF7ldrFnr4rUxyJWuJxID5kPfOIgOb
8jyaauzceBXVxguxV35CJ6tNtv3UOu5ntdbcYlurZVt9NNxq1r6KoezzBwfbsJSWSjClpV9kYKhz
RHG9jp0oBeND5AEFrhUYOwygTl/o7KHX4au1XQHRcSpvrLda2BRi2+E3dGkauGt77pH0W18hU7dh
bj6ckKGf1V3MtflhhEr3K8Xc7l8PgqK7abDEfl+k4wswm3mVcWPkRqhbXFmlFw3ejKT1Jfc0gc6Y
9tc0BfGTCTvnOMWJsZKB3mwzliMpJBlAiYiSdLGcAAcXjEAaEYy0kksT9CbDWXzBA9pW+7mzfhVe
+E6upXxE4BgcJTDvgAaWynwe86BmhGt7qToxvVjVXH5v9U5cbIN5rSfF+u4fpZvgigagNEoAJ45/
C9XY9VGyEB6NQ1LDpzqypgPCasnDPEflAdDzfHjnUtz3BArMDTHFkWyY66XmNKgLyMHBQ029/UkV
47TBvqj9kY3jGmHjVZ/oz7MKnIWvhprIq8APYLvrtdLcrTVKy+ZCrCypwQyzzc+WPig/DSUxqw0Q
T3DwQ2J4L+Crhs5XEOPxDgJP1hcX41/J3sMH5di6dLJhQCH6UU+d9q2dWm0Nl724v2VckSpLBG+J
hyQ5uf6tc1jS2K5741KX5vSjgJrzD4mF8TLpxV9KIqqVXpl89D9fDf0jqCQkuhYkN3rDi+BZpI2d
D4U5X4Dj9JcBn+LHobXrlRB9+1CyTOHUSC9LmEDybP3R7Ci7Cp/KtBouQCtSrBkmNX7SKqt9HuMJ
M3CulJWN/OaCJCYMiWkecR9dL5hMPeiQWe8v5jBPKIhUmuf3qWsdEMwN94Uo7TV939vwwJuENEch
RogA6nK94jgVc6kU5M5OVKuqXxkonceBEef+mLfTBzXEdKifvHTlzd6cWGyOZQJNUJJj6mVUUjSk
6qGoaZfGmvutktr2hpLqdzt7a6rQb6zEOEQeVUbwkOQWh6iFdpkWWdderADpo83UQ8KxTGrEjWZH
YiU6vEIlFvtSRj/GlXxERuKL16lCsLLbLGwvQaIE207nfvcVATrte2c4rdjoeFy2G3eYoh99a/bl
pvU600OUVQ+MjcwUtM8hg7D+WHdtX2/Nzkox7dCVb9yDXrnLW6s7z16LbZmtxSGCakJo5oODdToj
KwYCyc7J++5vs7DV1EeCp/yIAKqe7lVzmiqUkDvBxMRpxrXzePuWYfFTk+DLCKAfhs/1NoLDN1pa
LdSLhXfbIUdIdNM7Qf/E7GJYSaVvzwjBjA45+j1oNiAIc72UaHrNmuj+X0qn/13UFPvBwA0myfXJ
xqrU8p93RnyKeRAiaBhJ3RlC2/V6AbC+wY4GNCUz3fw94j2061u9HveTE05rUq+L5oHcO1xg0jYU
ACZBbhFxnMkIYlF65sVC6XlbFSaqARz7i1WGDhr8/ZTs8fYUYI31bD4YVbQmWnL7dmlZMHF+Vd3g
kpMf+o+QlzOVLidMey9m6I5n0XVm5XupPv9ybWF9MAsRByvf83brcG8wWAEsinIhfIjrFb00TzLs
3e1LUHfzLsIM5xR2g7sLx3heiTq3wQ6/KuRtdfJuR0W593qp0OpdM9Sopowg1XYqmqHHzhy5FStk
L1TMcH66Cpa09/fPqz/enzFBXuP0USEFcjhIH+Qr/+OVJqIMQtcLqgsZc5aAYHSG3O/ReZ53wlDm
6gHFN+c7DLFABf0b1POhUkPd9JH6zsttPJlVuhFz6RpPSTQ4+0qFjb+hnefo+6QuYvWQBbrod/d/
9XIfyB8NtQy7UrAQEv55/aP1HAUCe4JRFpMfJh+LLnW1bQN97O8qiqrqeQgH652zE2npSkMQfh9F
ucSfL4LI7I5W39tTfYnTPvubnMfNt4poq0cvSbpm7wX99PO9T8kdJAEY9NJhcyzBRA4c2Gwag+Yi
+rp81JtZPdIEF9+SUO0QcDTW5DOWBS5PCOyDmIVULkj+pWI037PXyxy/zRCce0gFrsXtNnSNPDiV
AiesjY1C6Bd7rhR/0Lv527ufFoAhKgSoNNLyWIrBuFZBd2rQ6ks2jLa5683Kcn2vq7zocRxKdZdk
Fj/k3WtKhhOwN0Y19FIWAU2aXueBY2ElNmXl13jUazS5W1fdWFqTf4xdpXm5v+AynHBHyhmMbMGS
EN+U1Y1pcy3qynSRlNhjxvR9LzyglF3WrNUCt2eEQgA4FJGEnsENrq8KPL1BK2S8DJVm7GrTLP1y
8tRDWIT/zHQlVyq5t56MFIbVANlJ2u/1kZT4jsGAm34pEL2MfAElvtsOkdn+tKr4vYKbuKLLdEMC
seWEDSfO69V6b4pNF+D1IRvnYefo+bcBZtm2R1LvIe07c2WM+are9meUZD04TSQ4zE0l7WaRObmk
CwOQ0/pQakMEjZiqJn9qO9drN6CvMmhUelwdxgpHyU1YFMYrDC2MATa39u8uUtFeR4UCnNbQjOWz
q6Xut1oRjb4JED39pDaeUvhFrozMm2E1uj520dkuTJD3BCetdLuwgC9Og0kUkT+FaOr5kVPlX+5v
zuX1/vqQslMuwROw/xYRjpQOz9a+FoehU8RT2CQR8GW13jMAK5gJYbsz2nR2tcLMDo4XTCtX7fXy
qMlIXUgUs2mtMYAhsF9/00LLWt1l/rSfRjs9BnqunydlSHYGvZZ2OyhKhQZbXICtsKofYaquqYQv
QG///QBAI5A1CPXQHxdb2LFqL0zB++2NBjvVQoesnGiz+hKB+N1igzw/jrprfWj1vD8JrQl3NSjP
bWIr1cqlfB2I//shmO/QB5MUOn7N9ZvI66hTvNlVsQoPwADQsEI6MkQ4t6ub7hxAlH6uOyfcw+ow
D/f3gPyr/2+jEypkc5P0Q/JspYba4h3MuG8DtIj0Q+rY4ec0mIOHhvx95VNfB4vXVRgEcrnRt6f5
s+wuZnE5q505GwfXpCjHqFJ70SZdbL0kWOtTXIfB/12KATxJOXNiSq3rdxkApCqdyDQOsdPpH2Kl
5fIS2vgjCEd3P8/BWkJ182h07Ck0ULtiuIbG1uIFukrfeoIG1CEueggwKnQX/EeV/UDLwL//rRZR
iWdD5ZPLkvSArwXDfnFirJBbHINA/SCstn2euy7YaorrbmCYage1TX6leVSdqI/HL/gezpvQitxH
1Y3Tz3aB0RLZXXNgHwKMMEp3O5FunScbu3PdSeKnOMqVl9lOQS4NqDgL2IWHPnRz2M/SWxIZg11h
d/XH+8+0GBH/7zNJZQwCkSyKF8+kWc1Ej7nTDzU6qZ+4nRMkApz5aKSGoPsMeFo1i/6o90Lxo2x2
jllhC2awiti5xoSWgYuo6v3fdLOFeM0SvMhES9YAy9esVpFm9IyXDq6RWh8QXv7YTs10FAWKrmU5
/76/2vLwy49KfsClRkeUl7A4/KU9j0xODeMAG8f7nHrol7EHaFSrjXqoZlPb1JDGfiQVofHdKzN3
IgFEiI4e8LJMTiPyM/gkxqHiaJ4jDaxMYkTBxnGq6ZNqxMolamb9FCjN2gDq9pnhOtAIgeJIvGPa
cX1IDSsQ9Ein8JjRJt5qbdfvjQQHv9LMKCxdUe6yLMeutzPWNJlvvy25NY8rVbQtiorF2+4rqxAA
29Lj7EFrqkqn3JWWET2mLvkZmlxrNKHFekzSpG2CzFsoI4h+i/Wy0URsJqwgBhkVtPn9kCrkZDmF
neuhdzzOqJzSWe2P9z/t7bI0tCCuca+zqSABXr9g4cSIKttCO+aBoWD+iFEXnum/zHoY9/EcrsG+
Flc5Tyk73S4f1YKvSrfwejk4Dl1ooih9xIVMbBvP6XZp2RvfjCKOflqK1x7T0bW3vGl1k/O1V9L6
xXZ6XR6pOPc/n3L+43p5G2+obkKj4Zhxn587QIqbNlaGQ10lH+K8VXdZnP6AvWjs77/l6wqebg9N
ArAtZKbcAETnxbphocZeE5raMauD+JuLK6RvpkP4jOSZfpgNsjumvvlKbvrmorRGwVxJl59ldNJj
hPBcL9ePo7CMvZLbLkoMBEyziSDfU8ht61ZbMxh94wOjOMNxoT6FBHGjgQXU155zUz9GoMoOuBIG
m0TT6oORIEdhU1b5XtA1x6AsrS3EHP33/Rd9u51prGsGpTGUMBSqFpfEgNSrHs+OdUT7edxlnZX7
ujMkBzeyks2sRu+zCpQflh8JbZDEn+7hDXp9inUjHerUPiZMLny7dN2nCAwHLM8avcmVa/2th0O8
iFsdr0BZiF/vXmQvCmXuO/uYsoeP2DmLJ32QoMnBHL7mHJyVlG9BOPjv6WD2wa0g8tLwXpzWupxH
pFBi5zhDKtjUiTE/VMOQf9LLQPaENeMgIrs46JmJsRtYycPEHbhJqFkPfd7OD0mg9y9Ngqk6NUL5
bFRF/tw6UEQqTYt8oEA5KBSVlGgIwiF/XyopPw2VGSUZ/wabscQ30lztjTJIcG7WhvzZ6nLLNzT0
eGvRrcnd3IYVwrY0L1HROiBL168/zNwHWtE4vX2sSzc5ejqEGA0UyvPQ2CAPYMT6ZRa7+7hGrPH+
fl8kla8PCYeNKwqgo3SovV7ZbrghIxcAD8Yp1vfZ4wdsaqNGc6fQtM/313pj+5l/rrU4WxVirbiN
t87RCTWcwh1Y6pPT2WcbCoEvzN453l9vYQ3D9pPMdKBgIMM4X7Qqrh8unqvODpi8H7mauhel6p8L
rUu3ehO1nwfhRb9qL7noXWWdekRDNiizjXsSFck/Vert/R9z86LBm4MBJ2/ntkSRYHH2nB5DaBVO
9XF0FNtH2Nk6Q9N8jLzG+PTelUhypXIsMGz86JYKvCDPTEchuyU9R95ASWZlN1SOfopT3X5nQGFw
xhJQK3i5jH6WD9W57VzWhaeddLvOL0Ub/aW41a84G/MXLVen3fseTI7pSGElCZFu6Y22Av4+tRNm
hgnnyDZ90XjJg1dg1pj1+ZqR2PLqYymKBK48CQJjSri4b3sxCSxm2Bix2kybamptuSdmP28DbRdN
xt8iN52VAmV5PF7XpBKS5oEQwtTFDrGmhImk2VinCP39vd6U2hZP0cKPbRHv2pku2/3XuQw6cj3J
ZKInAgCIYHl9OpoMif+CquQEnLzedlpl+OoIdnA70Sb9p1dQo1fH3Jvh5vUc1fuLy7/8j24AWgdy
cdYG68wVsBwxq0HhdP1oWWAoa/WHUVXqtgsErlj3l3nrO9J1oOiA3Mc/i5BT5pXVee5gnTBqU/b2
NH0xFJg7iYMsNZoq4WMdOvXKrffWd2TuQbMHFahb6oyN8m3VprF9Sgw3vCAe339MbC8lhE+lr+eD
+vf9Z1xGFvkq/1hv2Ycwi0q3UzpJp3Isv6hi6B9QKZz+7WPHXUM7vLUUZQYPJyMY2+Z6y9BTgmgn
BngsNZ2qrC3zJ4eLaivJGCtR7K23CFUdnBhoRangcr1Uog5F4AIBOLlBnyabwA5dv46zlLwBcatN
bxfFSrr71sNx10O2o1ElxdGuV8zDxjQyNbJPmEGIA4FGeez0wDql4FLfvRR6TnLu4hKkNari66Wm
yeisRETOSYvzX1lmTE9qgnVWFVTjymu8fShmAjKvYBBHufTKa/ljCNf1g9uUTuecmB5EH6DJG1iV
DFKYsX4fpIIaF+Issx0whbLTScV9/VBpl5RTEBrOydC7s51Jt2R3aAGouYDVHGj5RmTPX+7v/dtd
wlwHiiQ0GInjWPrtTN2MKaE7B6c2FPrGhs56VoUmyf+NeQC8+T6ZtddnlCI0NOAgN2B4trgX8qAf
x4YM4cxdam+nQoTPjpkaK22hV9Wc6+joydkRqTPTU1o2i2UMLcysyRxDnAK9/OBkWeM3c9a/xMo0
bYYk75+qmpGBkwTRS23GiU+KOkQ+6uXxLuGPTdP0+hEiTsfsUu+dlaj6itW7+X3kjswrUeO5MYgx
+xFlrkxTTondh5sGgMAv7J/6B9ENX7MS4SMls409pGpja7SV41t54R0sq2i2UxDp534Y22MxpuZR
TxpDyso81+MMIrTOQsT1XcNnNim+W7gV+pjoEbgzRPQUxQ53tpXYv9JksB8Ry0p3lWkOj4o5OKdi
zMdjXzXe1hKAqIfECVfuyzeOEsN6gMiyo8SxXRza0s4bEvVOOYEUHc9ZhFjilBTWuaVKXHnBby8l
Ue4MBRh9La7mMhWNaZWTcrK4oJ/gnyM3DZbnHPaFWFnq5oa0JeqBISUTAYDh3mKrZQi9pWigxGen
b6JtnCj6yYsadeNEjXIyXGh8pol+1P1je/N8LAooiWEbC0qroetQAS+QMGKMyRnlseYQd1ZzMNy4
PxRmsnYbv7UULU+pFcxQj5b29VKOAt8lsoPkrLQlRjSjPT4O+tj6Y5MXK9Twm2DEU/251OJ27LLe
mqzRTVA1c7uNiLRiN0VGtOX9/x2GDDDvv8QFTpJgJNdzJeKKa4R8cbEhvQm6rFOjB9h3peUXSllu
wzSqdvo4Y/HjFOHDYIHysArH2U+K0QH6V2Zww8gn6IlWfPDQ2vk8hX2FDgyFSVll4XtTWn6hg/Ud
sBN2Fx/h+uUHTlFpiYH6CuE//5B01rdR18IfGWvuPTMr36df+N8bYVoBPJKhKhvMuF4Pg5dwQAo/
xWClL/ZJMYunpOjQKCkcZYN+Qa1sBj2q/ZnUrdiMZpNcbJzgVhLABVn09WdAzgGkBVUFvN8S5ae7
tVoUjZqePWNGuFFR0ccdq3E2n2Y9jTFdyoT3l930cUvHJ5//afSAAYsH975+b8ySMMNXIXC631BM
FlsSOD06r5WbnjsVvOEcIm8FeT/fW5zulaWWjTt2I4Nm0ggoHVSfS5SFaMs+KbHhO1dppj+FeeZs
LGDnu0hzhscxqG3fxQ3hObIj9RKE+HzdPw1vHL5XMpYFDO/V4vr6048ICpYtEmLnQuvHvduo0blM
1GZXTeX0yWKoubLemx+ZBhFXAkhzqWK/WHCYg7nK++zc26PBBk8HsCtzW28Gz44Yx3uR5c9wAEJ/
zjrdL0dkcziUa/aHb712cNByxkEKZC1T8qASXo8WYXZ2Rmf8NAIC24e4pp3NrPvK/xm+GYqX+fbU
xL7dYsyzcn28EV5lVgl2gYKZekd+lj/yy3auwymo5uxsdllA06hxnxq7is+AJ9aM+W6/MFuYyp9O
KSha+ijXS1U9xP1+9PKzUkfTphycgfawp/yFVudnvYvTNbXmm/aRxJ8DsgaXSDIGZ3MRvSCbgZrV
vOY8lo7rqwkiiw0iwlCWonKjFAUCKjksQLXzsl1vGN0BaRr3I+NH65vTm2sz2ZsNR+pBP5ItJ2Xy
AC4vXnVdtHY2KeN4TJ2s9TY1EJFjxlDdZ6tVaIPM+VPMezhNVW/+YMxfH+JY+ed9p4xWqOxTognB
64CvpF9/A1ckVjmUEMY6wxvBhPfZxnLK6IIUx3gZnXqtPb7MTmiNc3nQIeDyoCxbJgoYGZNsFZZ2
9szC2pqg37eGLroNvkQ6Whx65qdhYa/Eb5ny/JHdAlGRko+AQMm+uEiWckhmHbQlwHflwZ1K41yM
TvSstGqPxH/HWLbtreNYYtKRF8Vag/7NlaUOhuQJo/S3CNfjGNIemmDLaamlnsvQcw84BDanvkQ6
WiCTuGlVLaKwwbnv/odd9GN4ZgSZaODRxZMRdNnsTtATiXqmOY8NuKht2mvBPhnEO2eUchUOFThA
ylHKxKWsu9U4TesVc/44jlp3jNTW2ITtGD2KRp39VJuV0/2nWkSn1/XoVxiUhxIAu0xuc/A+Q2hN
+WPmOsnWtkR4FGOLDfisr41731gKNTJ6InD5AOItMUbwz+M+z9z8kSqX71SVgeNs8gG9Uq9O3LUC
UWat11vUu1ptcQ4BSM9Kk+NZySDEcPxYwIHtBjtjjF9+IpE3nrmh68+VKbxHBMWMDU7O2kr+uYjH
8uXKvgKXC4EJXNMiPA4YtqRZ5OSPpTDzcJsjWOXD0zQ+CcO8mEqOHOb9r7kMyP+tKIEc9GZlO2NR
q0wtj+xMvGMrnKdLak2P+Ex5v4tOqc8d/nkfXY0st0q8b63nBKofWnQ6EMIt+HHVGndygW8mMsnn
p0SnHkTvhCviOhZ2UdM0WB4Xj+lsKUx+RWb7fd2Y8K9TAG1twtfI9fCgD07uK0HWhhsNiukjkOJm
Z0Um4tIGXcKwcu2vXYnIpIM4gLEN8knbrby4t7aLRp+JU8dh4KNd/9R20BibK2rx2PcYWKYQaVH+
D23fCUz1IVbIVFrwcT9rtzG/NGVi7EK3d/uVz7eI5a/vS5aYqLLLlpe6SJgymS27iV084pc1g4gY
rJ7huV0drLpPN0HSKhtHT985T/5vVVjcjpTSolRa7NJAyZ3ezflKYWo4TwBXvxejXgJymeZdD5LU
L83o37JW3S+z6OeVc/pWUOCq/H+LL67sIahH1CWa4rFikPfUIuC3hZpnn2O9+nH/E791GEm/dA4H
BDEkS66/sFspQVRWU/E41UHxE0ByunPSbqAHxEW9yamE9vcXvL2qEAEAacdMC4mPm2mFsJOqo/FT
PIq4rj6ICJuzILa7wzC1z+iUx4iZuuPnni+9EtPf2kZgXZjpqRRXTGiun1Q1hqlRE694VLCWOcRq
HW+tAZKsljvRRXVQyp9DUCH3n/bNRQEgOwgzMstekldRQGYGMoXlYxR386fEdqoHI8SH0BG5tQ/M
UHyMK3tNG3kJG33du9QXUiYRcBj35vWjlpkahOlYsX2izPxrQof/yM017Zo6aV4azfqNq6r95DbK
txoK+yPGHYImsm2ssaffenp0PSAokBjJGdz17whGLUHGpS4e88zT9uZkd7/UyGMyPWTxz9Gzgoep
64aV7/z6IRd3nGxJAeWkSYQS8eJDA0pw02miza8L5NvxU1c+1Z0Fr99Nxi/GpKqtH9bq/FduZtYe
4FF0cGJv4pOU5SkIymrPsDd64MOt9XneeB1oVdP+5aKnElkm4pXNYLWz8+iRWQ4CS507bR1LGDtH
oIo4aW5wmKZsOLxzB8pLhnSU4wZS5Gb4GShVmKc48Dw2fRRidAWkeqN2JSYNJAP5Uz90yMdYwl75
CjfPyrKk3fwB8oicf/ERqtBULAjh0WPWatrvDAfpE3CV9JwVw/dYBjVjnNZy0cWawBAg/9I9YbMx
WkGq4nq7VWOTGkNWFx8qrF3igwjcwc02oGpLq/QZ5zntsxq0Xbb39Hay39eyYnHZ20VhBNwTTN2l
23oyRzkNK6f7UNZzeaGO+0qHC/bS2GgbtE3GlUtxEbeBQlJcMgQC9yG5YMaiPdlVvW2VptXCZG4P
ooMfOVgpcu8Y3BzBLhrP93eRx6v740yxHFB8gJiSh0Oi7y1uQ1E6ZuEZg/miYpfmjzoVTJ4gAmCj
0EaiOI27QRU4rkdZ8ZCWg/Lp/vKLS+N/l2dLUcnLa2qxm8AQwOU2YvOlMeZk5/Vjf1JyoQKHnLxt
MuqfrcG1fSjcYnt/YfkX3z73/y28eG6jCY02CivzxU3SctsgffUx0XX38/1Vlhv3v7cLJ4aDgnjj
sv0YYvJg1lVjviReqnwXPVRGhUpzP7lOeCzrzLvkwuhXHu12B/FJ0T2iQ4H4ESjb69MivCYN1XA2
X+a2HPbYxdlbuwXRjAWatcm9YA3zsbyVXj/iq643Ohqc1KWGTBY7cWHPtvlS91XnF5pd+7ifIUNv
lNMWulC4txOR7DNEPT6XKNr6eqSKjzW6LSstuEV2JX/IqzODQUYpbRPkR/+j95Q27qSlcWK9RHZY
7Kyujs96A497Lss1hZY3XjLGWfBXYD0BHV+KW9lhVoMGG6yXse+ea6fXzkZoWT+zPgUp5Yz1Gtn3
jZ3E4Ic2KlUriNclbqHQGy+YRWe9TLCqj0Xeeb+5AJTtgDDHLjAnDxtAc4078cbpNJCggf4oPd6I
fdfvE9M6I0n1zn7BPg9AqZe0J2/sIByVrfk4B/Ap0rJ8MdX/Ye/LeuNG0i3/SqPeWZf7cnG7gQky
mYsytcuS/ELItsxYyCAZwWCQ/PVz0nZ3l+SL8tQA8zDAfWnArZKYSQYjvu98Z5mXX+U5vj/rz48S
aD3KyDOodGbbvb10ZRH9ZaQX3fYLJLBNPGCEG8JTvQJjslwqF8GVomabKEHcEEblpuzAASIU1rRX
1cjjDZW9u9O1+hVx/e1zAG8EBz1KrzNlHR0eGpO3n8vjglJgNfGXs1AiuwDY2fgXFXPVkBVVEIDw
O8mRTx9a09XRXzPr/3ZxXBaqaPCeIDN5T1+jNgC6ivSyL3OfsFIgheGAm0gLESe/kj+/PRe+Xwpz
CohPkamYgDP39nuGHBVLGszplwU0tW2TeKq0frPsstjAesFJoOzPhOs+pEgAIxy5pX/p1AUkiouD
rnYG28AtgULq7fWjxpsN4G3+2s0QjOwyuCu613qgU/woBurZijhwDVh/sXW+AxTOlwW4CGc6oLY4
9WEi/fayPhvkMoaD/7rq1oFCLqOx2MCIKh72SaP6SRcgELnmLoDcML0GDdTll4tuqSahX4HyDgOJ
ajNW6KB/UXa93W/wic65xnDpBtyNCR/8od5+MFRcoOzFzH0FSxLymlAIr+SVHKci0u3wlMp++pUE
/+1uChwb2neIR4Hmn3nXP5ElUwfufVMS0a+AOzSSsmf7gDTCmXhtS7/8lXPyx6XOhcg58gbF7LuN
m44GLxyS7L9CrMeCI88MuG6QN6XNvefz5HqZKCII8a4l0S+e+Pv7ipUOEj1EEgDoYMLx3mcA2Day
prKZ10RMiblgqQy2C1z9A8KS2NnBckD+yun9p/sKWi+8gIB7IPoRO+u7RzlVSINqM4rYWCfBmN2p
xyjva+zqxu3q7Z/f2Lc7OG4szGjOWzewDkz98FK9XTYO9rDEGQdVEx7F1a6TLeb6TWfJ0nvsyq5J
eAXLNEFosra7P7/0T18TFNszLIdFe3bCeH9ptU7ACeELiaTxMF0u62ypNi16lit/wBDwL17rTM/P
IOSCegpMnPeDb80cA1KLrPA1TcU/wu6wjwnYYubYrjrTvyjRf/pm8D0CWgphFOA+/O+7vVF4HKD5
KizFwBg0Q7CMREs0b7KMWBxSv7jaT48Q3Q9mO0idwtYEh8l3V3PXsF5rv4kpcevQtbga3EKJimgV
Yv7RROJM5oUqIYuW7hQsYfr05/f23ZgJawh39rtzA9BCzHTfvZwWyG0TTEFFCaYgvgsz4YAvRW/b
tDl0c4ZcL9XVHKHdrkq/0BQm/0SMmfs0jnr8a5lf+CznnN+ztz9GjOck5HefhaJaXpPMJpSYJGBb
4zfjxdj1Ex55IpFItP7KiuGnu4/pItAsBLdBuIX94d0L5E+mngFMQqwg7ahvMUk1JcylHBI2TbWn
ojM3dRzYIkIR8osX6H2pAX/jczAP3l58beCj5yP6D9UsYk0SlbYTLj0HvH1e2v4W4cvBQyddTI8T
f9kL2M3/YsP4ZgP078YIkybUXKj2YCMKeBS8vXcn4FQxHEJd4FISoobXd+4AHXmh5naROf4d3gcx
nbvd3Mz+czy27CZofSNf4sabjhp+jJZEnVgeIlcyj8xJu/RHxmX4BNJedPISPV8rQyFaZ3Vkna2G
4HL+iN3QHkcXkuN8RPGmrhO/FuZ7c/Afn+f/rF+76+/fQf/jv/DvzwA2Favp+O6f/zixz6rT3dfx
v86/9q//7O0v/eNqelWjUa9/O730+m+lkV9eRtbJ97/z5k/gSj8+SfEyvrz5x0aObFxuzCss3l61
acZvl8NnPv+X/6c//Nvrt79yv/Svf//tc2fkeP5rNT7Wbz9+tP/y99+A5//h5T7//R8/vHxp8Xuk
ky9Mvf70G68vevz7b06c/n4WREJ2hDYDmOa5OrKv//wR5rzgU5xlWNASnLluslMj/ftvnv/7OSny
m1bpG1EWK0Z35seP0COdB/Tgc8O8GojdP7/7m+f17+f3N2na647JUf/9t28wz7+X5tlHHoU1eJAY
WWCNYt7y7oVYfO5i2OMVfTt6jzRuunwew1kjP0qtPIdcadggEzDPVDN8AOLt3qkwrPaaxelFlAEe
C931qbKhyZGZmprc9XT1udMYoBJDV4u89MZriYUms9STA0UbW80GhmPj59AX8YMxdQ8ah5qzZ9HI
9FS3YfzqsJo3cDFNEZA3+7wjs0jjk13iGE3+tJDFtLTEjfFBA+ls9Zxob737wzP8cZ/+eF/eblHf
bwuwMWwXqFuBir7bJ1RTr15U+XClmYZqw5KgKxo59ZsI7INirmW312ulNq0T/cCj/+eV+sMrBdu7
PzyOn16p7cv68re7UbH+j2/Vt1/6/lYF4e9nI4/zRAQQ23dq7PeXCj/BfAsKILD14Z6CPvtf71Tg
/X6Odj+jOKAy4+TBj368U/gR6FuAwVGvnqPGgCn9lXcKX+YPOBjaO1z/zASH9dR5kvG+cpJ6jJOq
r02uo2YsJwP3sMspAJ7ccfSzyXxwqkA2ed1niNyVpLb4v7CTq53qINcoPDoEda6FHwCG9sUFfC2c
pURfNBFwaVZNDEznr3SwdKWislYbO1dOV/RibYvOzI5zpV0t9kgNnUW+SBbxrYQZCKl6FI670Tc1
HOtl5yHMa9U/kmD/Xyzf/lXiIb++jjgS/j84B7AF/8c/V8VPS/Z/fa3pi0SKzsubswO/833FJuHv
8J4FyIHJ8Hl9nW0Bvq/Y2P0dNCNYJZzluGC2npflj1MgSH9HC4Xx3zfx15nr92O9+tnvKNjQ2iHT
CoIATD7/ynoFCnDezv59CmD/Pxs2YbHCnQ3MQhxFb08B09cugkWcauNJy48IDXtdaB0UMMk/hozG
eRPZwzByekD3iinRRJ9FyM8m2lHu+ou/8RDxeOriGcEuGsljpYOpkCGmhnY776pz/W5SlV2bCNa6
G1AyE0bsWNvmWvBIT5uBhtHg4q8MGKkqwmcEoH+ONIgVX6IIFkjrbDB+6zO/qx97PrZP05hMpzFM
PiXGMzeNbF2XgEPWSJLSFgZoMCjc1CbO9kOcFVM4VqJwnTq9oSESTD3Sza7sTxbUn0rjCFEgi45Q
URyzlKXrjoVtbsDTLWAVbA59igm6Bg//AH2WyaPBzvnosOtknd0iqvREXDZctqjniTMEF7QyHxcV
d7AEDn24qM5MHeDJfdSRZA1Zay8pmhn7gPRVvI3lCqdIMJipho0KNXzbCHfQ5TSMMiKZW5kudzIJ
+fdURd0HjXdfAhbU2sMktj7HHk8hnBfdNWiPXgyi6wD/r41qMwgS6ia+aiHLJG7rfTXOcuKttnf1
0F5iAKLry7618OcGXqM+KBWSCG7JJ40/aQhgZ+Ht0enhuotLkTsofIbStaHtq16mMMpBh+5tqXya
oRylI/WLMzHH5FRHHxylUp3bul4hlXDtms9wdZa+b9OyMwg2+7AsHr0zWTBeYJ79YWAWDnSxCdvS
611eGjfsLyLctmuX93szrAVozNedNONm8Qa/aFCuFcCOSm/SLzAlgCujp91thCYFwwKhS9og+wGU
zJGTxssIHH+8K8jgTLQRfmdj0mPJTAc7RvS6TmsK3A1zMIvohmZ5QCHhQXDC+ksdJTtgnmCH2ZWW
SV2jwOnWpq82VK3NgJBn4KYGhsqE89SeqqrZq1GMmtCws/1N09KVHmA8AoNTjHqtKqPGJqqIoFZT
eei4BMECwLdgikYGkKOj3NcJ22qn3pvZVqAWTHXOqJ7ySZkphpHzvMFrzfMZ5dYddCGtIs5sIedr
zL1XrQlo31MtYPXhdwAyYwYOZQrXBHg9XQFrJKaS6DT6+MKutSnGHt5EMpwHotjyEYyqrxJ9X+91
h7ofYW7MweTJPsUimEvRJyOpVHZMPFZ9CC3sRDAO70u3ry26EolYLrxHDAktHGnq47abZqd99fEy
lVjTywz3Bt7P+bqKQxxJWVIh5V24rgsjyWzMaZ37bCUUW484dNMwX4PozmGSz6d0IQGX05qzujNk
RptezCvXB8d321uYfiR39eQeY7/HCVr1znIwagLl2fKLLpB6IN2QNR2hGCHDczae4K1gO6QLLCjg
mhLDC71NEeAC4WeCOdx2Ru7nizs4SD8GNUG3+apnJLiFbI4OxjfixoVcHiIcrfpT3XXMJ9pd5LVv
BtORfu6psx3RAHyaaq8WZaLs3JIm6ZIIcOeSh3WYltxp668rPyfdq2UsEHSEIYoV8Y2z1DQgg9N8
zWzIn5oMRkDbidEJFbTxJHEUtwlJKzFvHEnZbTVPL9ksssMASL3QqK/zQVCRO3UQ3IMsZg+JM+mt
q/1g27JaFdxLLcTtA5Ni4yxI2lybLnN3Q9Z/PDPcDhliBy9gElMvBMyO0ZJwbvh27KtoJqEagnM6
YZNh6xvVTHx4EuGGw76nsfZlBEU0DzSktLixWGas2XTdpMiyzt104fTKQBwtPCmJjWu1EmDQ66Ez
SXvJk7B/4om2UKVneisMVYWtmdrBnuE+SLWhxRzdAy89T6V1DSymmtUDbEmumh4uEc6U7hCUmkpC
4aiAbukJ+6s6aAhBj+D456E7Cb2rl/6UtEClB9IAGD/nJLozjNDUWFdp0Q7wa1czTCGJjvxijCNz
pGuiLhzHXkUZHRRJeYN4pyX0Gctb0K7iXc9YfCMc2NkEmslnyCbpw2ogdySD7z8H2XAD97WGSCQy
klb1D1jlsKudkht0YABEvfAGPi6LS1Y6nKoseuWL+ALziwiGzEAWC0R8uZdIdIVncVbLGRtF2609
FK2YU+V2CCQ8LMJbHFHpgckmKVQdzqfB7dt72frQLYVpuwkcdzj2HqQrYMXDtA6dCsAdDsPgF+TE
FBOiFzrtmQLe6ZyMSuLIZa0+2C6TBGj9soGVRovcwmkqeqUCmAwjDmciPZLHkGW0hps244pU2h47
1Kju3N/Ca3IdS6sRVhvjbauqx0ECrIXSCf7ARMZZWTly28CZPh98Bz5BjAnYwTHPfFy9Sd6P8Grc
s9GXVwgR6pycQ0izEEiyFYIKwfxe81jJ+yphHA+Srtg1M7h0dzeOt86EuzCXyqt60PxAcYy9LCPy
B6AiD2DBjHTp5c7nDE0o4xCXEd83n6cEL24Zgs8j8xQazQ+rSdkhkDG0RCBiPPaTFwyHcWSXYBXg
YFl1ZUmiG7iUZO5xRnu6wbDiOKeJk5GIQrfNeSQdEoN5+ywA73s5RrpeWmLA2F7HiwnCTdW4zWkU
bTxeoEeeZwKf5GMG3eBzUgvlH2ftX3pK8GvddFt+DhjmjfwsuVuwaQqavKJiELkvh/F+ZcKdCaYM
R0wTWjhqoUQUG3BEVhK3vN4iKYdjSAv7qQCtQpSndQsHbL+BWAdHJaYaMzsONLhllQ8JFZYJHTbw
y86uqYuHUzJYamakamzzqfZGYQhQA+4TGD2oMUfoVNXnaQ8iXMGyFt9D+KESBVquoN+Oc2wMaI5u
OOYIopT1fT0uySta55uKuyNsXgI4i+zDHpVVgSc4+mSFd3T3IeyTvs75rDtVZm2avPjMuicYXict
CVGUVpcUkKKCTJ8zQ3pQ82dkIJ/zKq2P6fuOK+asoOrAJqicVayH7RQ69iv3EimwgTofGLK/iwVL
aedo1y/BWMbUxRnlFJQ66uKrycdLC4MwxMPy+rh0XXrQHHRW1k2PilJV9p4P/0JsptTkXjZAScQk
0uyx0goBw0OkMCOwzAljbvCouv5xRlB0nS+xO3sFuAzX2quOsvOXsu+i6qJq/al0qtShhUyNmLdr
bxy3qGnrQjLV0jFHVswCR8w5qhsyqHXdI5ONHSynvoPM12E3Gt+WQAQV8Vjz2rAwJsif8y8xNk1O
1TJZCLCWGulmDqTrUD7L6RMGCmoTrI0+ue0AH5xYFzzp+Q2d20jjRQABDIKQi0jAKw1PGUV70Ian
JYjoNjPOnZpdVhdTwvSBwbdgw7l68OtY5ahi6eeVLjtXtLKAvYH+kFg5UzLxNPgEebfdmbTzvuLB
9ru64fE2s84NWo45I0wymaIGrx4hYZ03YDZnH4fBc6eSzppBi2lT+4CdOzWHkVawlIyU3XStTR8o
zumGTC5YnwUXtf00OUgkDKqm/WhXO0H0FYzbamoixOb1gbPPuqB5oYEQ+eguihJfe/3ntZMeAm3A
8osCVDEbyYeDcEzYEdgTwxJ0naOlOcJeHTsl6PvxWmSWN0/rPEFSHiTTcphWDj9Nac2a7VOnRzBY
5Xhw114NG0GSMOLei9cpgwkLKHTbFN7HMrcW/rQEgdBxfUr9NYpONAoNRGxCsmCnOIgWUxbMFt37
EMrLUNXDnPMF2xWhcdeRCnrzscB/NwV3c3KmEICCzvnG6QdoVmyd2cAnGKIPKwmy0V+2kOP3+dgO
2TcB4wSitOWFn87xJz6103UD1mVYUouKz25qvGNyQeQ5U+tdNiEg+6NqEtTX4aD22AlsKwmAP/Oy
IqfW2xkYv4mjXllHTMud3DUO4AUVieGmQZLTF5FQnxHE6aEMXaowuh/DiKGwNEnUb/qhwcG7zMup
HcJQ3+McAaG9cWtVbZyuufOY33SHsabrVMYwJBtxEbgXzZtKjfrLQJGDXFrbX2W23yYBbeHMsOin
OPK6Jnc0TR8jf8LOzgFeQtzranXVJ524qCoWfWoRJpmQCVF0z1PYyHFDkQgblQK+UGPZahRUrVLX
IHPhLQ5o9sIatEc5CuIbqKhB7V7icdzoGltKMZkIQb+BFMBNOWBD1J2ZM0UbOHIjEKnveuaULg4v
SjwXz37rWgF/ZpyqiAocBQdtCUaWcQ5hW5yUg+XcIq0ni/PasSIsR3SN8cd50kO4EciURrxbP4Yf
QLqOJ2h0Fi02CMJoFwLMLLppMT4ZSgqDc3NkFNrueBprsDgUHE7gUdu2X1UVxU3ZZdx7QAWjVK7D
6Vwm1WInp0leVm3dfZqXJB2I5zD3MUYIMvqsicrs6IaiuxZZHzVbhlE5qrigAwXUDaaygmqJnyJ0
atmeg/yOg1/3sfuUZQ0FYdbrnVPD6ngHmU11qVyAvJA/s+5B1nRh5VKP001TeeMnhTFV3q9B9VXL
YSqFt8QkyagrsVpmVLOgDARXjWuhbp29oavxv0lPSUxrfunOwWBvIxsCXfOiNSD9GrlTUYHBmW5G
Vkl+MvAeHlCTJigiB6rhv1KZFN1RZZGfXMILwx82UTWGVWmQZ/KI0GZ1m62ViZFlZdkumLAJPHVZ
5VYHyMatRl0PVn9B4YWgch75p8QBTQwpxoemdsXW61HVkHiY/esp66HjX6rF6C2NUBUQ8EHEfJIZ
ZqwIvBrdwtOSPfJ1nNtDNjFH7LUHPkgd0mUtRLPW9RHOY2iCAJgHGFhaIJBLsSpG71L4nizFPID4
cxWEbOnI4NnY7p3JTRCL43f9eKIrmrRrXfOMF07GfQXBasA/11LZDs7/blWizsVRpm0/PmdhJRwy
Gie+mHnqbyBlQFmjGu7cLLTROKVAZsBJuNzGZ+M6A6vUogoDEFc4Cy9hQRrvgcToa9WIs7GY7Ejj
xPIpQWzqESVIus/Qr9zBnYx+bGo4cYKXkHokQJOOs/QchYwFNw01QRIpUvBSf7aFgKfwceo9F2VO
221iX+oDzP3XKxbiOdCZXY4UJKbMQVxghe2gmGW10Msk4OG48z0M5e+avgm/UojiQbMapqbdZdwR
yMcaEgqgapo89FwyU4WM61hepyNb4SnTdDFcEsiYzDL75AQgqAjsq4P4ONm2P6oB791V0mMUsLPM
AWuZuNLswirdgEZfFUCx7hAfegfj1keeRV8cU7mPtknwTnrD/dz1AHAcdS0j/Cm3ubFuvWtTTPjT
ii9XBvXeXY9SG7yG6FT17S5KUwfxavWHUeDcgzPCMLWfULQiCGe4yXR/q3zvtfX40Tdukgvebjo9
v/jUYaANjvu6Wm8xXs7IqJuX4RxQicHVowMNM5mi7lqlHfQ97XOkwjvmOlcW8eHHrq4oIDXQrmPa
XbWzPisRLmyGRaa89SXqumdIkt0iTVhUtn2vCZRnI6Ft9HmIhf+l8ZB5z8YMw25Vv8y+2HRSHJ2s
B0STAUdpkjmPTM3ImOkBoBHmOohKQPYRWmriaUheoQDdtT27d1s1AIdB1YnV/moxwiXe5N9S3n1Q
Gh1RpFeyxL1Bd17ByZsJrWBKhD5n53K3ixhWU2Ojh0z267CR/WLwEZJYhfWDWAOw4VZ1xAF9WS0K
Z1ywjCRb5yvg7/BJjG8B6pw6T+6tjJHdDtyjibBveegpwBIoqlXs+sHVe+tM0Bf5vEzc+cLR8jJA
DV8JHpM1Bp8IyhSYhNOjjZ32JHvuojLortypQV0Sn6OegrUUiplSDCzb+3zGJ5n7KxRcOneACdBI
2k1r0njjjuNDtiTXyss6sLjrI/SL9y72J4yIEU32MIzRV3AcgqMHAsPBTmhzAdoMF44Y1ksvni9R
a/mkS5JdqjzgaKOb87h6rWUYIaVnfQGP6dmD6RFGeGLfMYcddVdfT3MHgwf/chqX8DZoMJt2o0WR
HgJdqDi7fq9hsLVDRgymFT0QqsSkAUHf01/4iGDdgwT3lFGn7Ht8QJz+BIXrAaF7Nq9WjAe9IdnO
TXOpvGjex5TfdpAzFmgiKyy+gR07BxO4TXB+5nAYhzR4+oQI6JD4IRpBBJy5pGvWvkDqR0X8Zh73
oGJfwaD6bm0bwEhTv1xlYlo+6TDdw8v/A5S9H1lnDi3k59tALFdAEwYCI/xbD9W7uyLgapmggGkR
fhP0XrTjYBYcqRcio66N4OWlV4N1Nq1X0ez3O5v0W9ZhUINjCMsJu3fe+K2+w2V62MPi9Tg31LtE
eS9Dg+oXYiNLRN8nRDqtu4u1h6Ba5Z+kb81VCkSNmF7cq7i9jXj1bFK4QGU4wVFtABhwq9cGMIzI
3FPcojKtGBtxXxmOIZPd6FTJQ0dDiWqkQRhlg0Zab2wCQ1EoF6OnenHnEgjI1UjTj0E1XHRe9BGp
N7Djx4DtXBeZvMlqS8DeetYgkOc1Wy/TBK4li6ePdSzGjxmdBJxL2H5owoM7DilBhuSYXSGc1qKP
5LGP2ekQUmenEZYd7YDzAyiVEZjEnwPpD80XlXl2u1KRHVmPIa7uOpcMPfVvFE2D+3jl63GStY88
AvcxQ5u1oREm1DBBcgrk43CaW73YnYV3zyNCuV0ipyXZJEwlpYFs4VZXdD0EfdXi9Zyd0iwA/11f
JZ9MC0ADc/PN1KMsorzHSTPNwx2vvLZUMAUC25peJNaKfS0Hr0w4l2TsAb5xduhEd5+26w0k9Pc1
6nwymCG5mBBfjnhLGICgIPVDOMaO8Qm+/wqi9rgqKGMTiRBFA+I2tTjikntPjEMOnEkSyXzvYkCR
sktbBFC79AIvbkwEkDkCfuqjcle+F5q1u3asV7QufC2mPmk3HoO1djuekgDoRCvYleHuwzLEO1f3
fRECPruAWcnw6oASsqvNvIJv1NoiVeGRSR2Rhc57mZn9eQSp27a6q3uzHGtEFKgiEcG+jtFBVoHQ
T3BaBmS48ktkAOw4bcUpaOy4Uf4kjmwa42f4Zn4O0zUiSK6As006PqwIW7jHKMgt6NCL0qbqMPMZ
rl9U36uklTlV/gGRwqRniKNKg1Y++iyZyWy6T7VTf+q1LGyFjr6N5rHIGvtV4CXpBEZsxGm6tmQh
dtoVXSPayQD4BlpS/FXhT3iVjK7Lpg4VsRax3OiKv3Bk2yUQzjXK20bYR/YsbL6gwcEB7yBVfWiR
ZUef5rTKI295qNsBHXRtHuKwj59BFwtKrD18+FTXMs8mcTo7zqywvftio3VL5+RjxeSjwQ2FZx0+
8zD423np96GI97OoTlO1vvruRPN2AM2rsCxAgrM/m3qPgViba5NhlATQPIQDqejKYUYsddTJri4w
XasOBtvUh8A1T3yMxk06pB+Sij+jO/karOZKnPOMBn+8RF245FMQAdExQY6Rd1VICsQGf/MujUc0
PBUenVLrSxhiAzJ8SEC1FyWS9U5TkCJFDG7l/kvDET8NYngwV2Wdjsh17AZILAFkMklak+giVOhv
2YxAshyuENkZb0uuLB3xNFN0C7D/jI4g+aebeXS2QGCSTU2z7qlJu/iU4Sl/idxKv3hO9OSuGox7
eOksKd7qhuurCHMoBwPHqGIFZnvZJSouGexgDFXBvzwEcWrTW9yCvBKV+jBDVn9DOS+RSW0PUy37
iKxpsj7A6n/hxDbWGzGQcmJm8rnpkfzhBM3UXU1AFWrc42htq5SEXTfy22kd5mhjPGV4iU7K0tvW
8aMmj0aMa5ZoSg8KW8dXAQj/5BrLX/14rA2B9pfND5FoJhc7QiJ36RDog1CrbYjx7ByJE75dQq8o
jMSiQwOEtmyBbdWEijHYAjVDIF8jkOhdI0u8YunHpW1PAubILez7cJA2yNXt/SWH20oDnmJX+lKk
pYVxZkAgh+4vnTQ6tZV0PjOstWsPfppIftRI8lqmMrMVoGYEtSO24QCaUFV6tfMF282lXINNk4xR
odMaRht0mIupo7msKh4CQMjEhiOO7EvkW1rg1QmLGZKAJxiI4RAw9mqoOEw6uhp2titcFPqg7VF/
Y4XBGR3KnTrCyERFDvClrzR2V4cfYWXi+TGazaCzqCmCuhS8ahJB+mkF75JIHYgJL7fv5lEi1tIA
Fq3LPpyqp34V4hOHeedEMHeePUJlF29M3ORpWH1nMP8Pi+E3kAj+hMWwvqpPL4y/JTHgV76TGCIX
JAbIys4uNBCugDz/TxJDGP4OLloEFQ3ou98oOf8iMYTe75DcwfLChZnlD0bOP2k36e+wqkBldfYS
QhzYX6OynWmq/+YwnMNBkHoCsrKPAHPP/0ldsVL4hi/I6tkka8d2zlA5zwDy2l9kg74zJPh2GZgR
nc3xA9gv4oh/S5WQ2eR5K0Z9GwF31f2CKdYmlugOY3+xj0sQfrG+hdeX8rFHablcx7zukTvuiZd4
bsYTsMCaF6NkAEIigXeuGScMWKtfaU3eEti+fUzQmvE5AtBNoXI4E2H/QHRlcJLQvpD+JgpCvZ07
KjVp16y+MOP8WtOmOrEU850R1BPyhyXz31Dn3kWA/Lg0EEVQn8566vf0f8k9y5ZU+BvUdc2tbfT4
OELEu2EBhoGrSXCsdmP10lY1+j/qjkh0pvoxNGip2lhtvGZa9n/+kf6bpYFUDLgoQl+L5fbeVJBT
KGBdKJ82i/JhIzg7rigRXdl+/uuXySLMXc7r77zm397zQXtjG+px3nS0VcDAAMFHEWb//xdXwfsC
JSv4aojafnuVLu4BCqfDvGHNmuUN7Z0ydatPf36Rtzzpb88wRnoDFMlYQtDtvCMEVYOwaSbYgqiF
KjjBcHwplkl2tz7UyIh8r5C/DWu5zZ9f9C0LCRfFDnJmzMHxAAKLn4jofqDP4pvKR8NpP/aiY9dr
6mNwmcn6o99JJJksoi11GyA1cuqiD39+9Z8Wyfnq2EHgdYqyCPm/b+/ruuKc0kPmb2LYz0dZl1zH
1WRu//wi33XVb7YpqK/OIg6kH54VCO67/aPuUQ7AyZdvhs5ZChtRe+JxDTvDNWgAXqD0fq6yBW0V
prknZYN6u/ptiD1mbYrG6NfMn8ePvbtgjjG4mBCTs2TyY23QmzZVZC+osM0B40xgmUxMSCjDN0pQ
JIOzki7IWvQgdyPVauLnapgsqBbCBRWi1RGqOT6xzRTFgGQw1JuAeNaueTBqYRs1Bv6FVlFzc0ZY
c05V/CxEt245z5Iccd/8azKE/5u9M1mu3Eiz9Lv03mWAY94CuBPv5RicNzAygoF5BhzD09cHKqsr
JavKtlz1pkypjZIKkZeAD+f/zjniEQ14gXicVLjwa16CnEV5l7W2IirNqa6LLrMDg2TevUUrJrfk
4osZVfNFUC/XiZlTLhOjBXt0VO8wukQ35Vz3iG1z5py1qfCujBYo3h+Usf5aCV+7Ik+4uUqYZjz1
vP8IHIJuA5w/durHfFKl7zaN/jba2QQ0Xr0oB6dszU2Fr8FncsnKtA4Se4BVc+JtILcgIDWx5NDb
903oMuLYe8WiXogkWrZptheKtTBvNG4BKNG9Wj9inZ5Ws+v7ra2DbOOgMVO6N6exfiAUU732RoHX
sk0bH9OVZYWpPR9de4z9si5QOpemPXGdQxMYqgy1QuRUbFtE7RDVmQV2Or8mNf2bttGZB6uZ42PD
Iu6zS+unTtTEX2c2CeaTq06jOTIE4RvF3qm946JY7zAw0ZFleGFti+GOnksPBWiwd4NWq2Nt5loo
oXgiFf1YRvEQj8NyajUN+clZuNPW+zXtq8tIibypuGpHWonyGjXmsRNKIkFiBRpmMw0SsmWYTFjH
YcnnqyyDIxRt3b8743A07EgPmpEnqIlISAGwwAEUjFP6UnDF7HPtPKaS6zh6YWxadyh2D5mdrcSL
pA0ju9i7szFsnGphylNVF+ekzm/0KrN2GFrUkfimd7oc6qz+ORjFhaq95yrmDhMvw1WkVa8W4QYn
N+YTK2y6gPTSUqFkPOYDMi2BhUMkBckgXy3urHGXdltczdzDWiFBWmvj18Oc0WIkf9SY3Y6AONrR
G704zE3csXYi/GgZ7t3FinyTUPkwT4xbzc1u0nWSYaeZJRnoVeY3ObNgX3ZZf2NGjJF7HfDXTY1w
rOT60ItZnpJWRXdRl3/Sq0NW6zKqa5kkalfl8Xy1mqPwN6okVBV1XmW5XCNkFT7zP47JTa+OfW2c
l3Y6tub81mtaTXFP9UpqfwzqaN1ma3UvGFY8ebA5d5JC3DcFWXfiLnHLsMu7q0prCdKpregf6+gP
69QvixTPxXD4tq3mzo7nQ5Wnv6JxjXyabLuQK2UfKmF1AdOpp1qal9qai3OU86F5+rtKG0XO0PLB
nWYJReVyUW6Oeq8rpDFsOS6ciRx+DCBsXLyIv1XuxKtlmuXP2FoOiCPnuG00tK36VYd/eRFMEoXr
MiKdkjUsCnE0J2e96WfxUyRGFBSVRxykkRnL7cKhj9yjxQh4qjJ/0Xi0hiES+9nuP6MFZb20k8Pk
Je/gA7d13b24KSyOTd4f9Ts9L+i2CC7WSVpMzyhfyyhMgQJpHe+Q6xEEoS125rzc62tx0tvV2teC
iDy1fL9Oxd2s1W4gM8NiPYCUSDwW8N459N1wNbXZZ5aBqjmjcWXF42r65fKhWkETjck8quFXXDcj
wEHc+Xm/vI2eczNy4dy1k5eGWmdFO9OozE+71Hq+DzohUi15gu5+Jc/u/2XT4qzIlvfXvWqrGue4
u3Vd4Mn/215V0F6ACu00O0+IdSFsYGqqvTYrhmNW4Ygv1J64gKDtCKs5ebaiQqFhfoo2Vcs22s/D
kDykacmzEM0G4QVFWdefE0rHR0T1m7WH3Kx2kxqmx5G8w9+xiQoR6EIIbOZFi/++7cflfUm95FOk
q7ZB8csmmVVxVO7j0drKe4fyg3RYOjbnyrZ+VpR336VNwc16KoU+h6vjlr+dQuQfIzoOvsnaHfgP
Z2vThpqW1dzqY4fwa5XO5SePnLwdhNbdaVbMXEaSAmPtKUtK7+p6rGmmiFsGoZE2Zjh2ibm6Sns1
WcGyJgw9XJe445DxTn4DlOU+MKVd6TTqpWpOMybfj0RMXMIpY1k/prGYYzYdK13vE82Ixp3WonGG
NfFIbuiZU+swF5gAbmKOYr3fl1u+MCHv9c+odFqCfZWQJBV0FYuZGQ3lrWtmxBCjillPuJcL+FA5
5HdcjQ12FEv1fJjCnV0/LqR3EXnS47GU84xyb5oQhH2k0VHUDkSD+Pgk1INh104ZwtSZuGykA6TL
vYtZR6klyKlENZXXqcwomRd2B4YzSGMerqionrxdZ0z2HJRaiibTNJUB/Fdl+QudLJLw61F5eUhO
9BboI0mC8aO4ZFpCMkG5nD2H7NF9Zw3RkQJLSw/IH3dQE0dzthlmtd5CGudY4KWQm28ZPKtZAtwW
8S/LqVQCnha3cHJqqb0QjS/9ws3J8k6CLFpbg/rju0VRcThIqBbZND8NXlqbmpJtG5baHzJYqSN/
q3ckGWmf05I83d0o2Spu7FWU+cWxOjci7cusev2qcFVVpUGlzV1ERmlW56Hq50WFIpbpKVNSrc+e
i/GJqWQbvYgezQM+CFcYpqLUvMrs1uzCudCNGVWbHLyAmYxp7IZyHp+6SmNJrp1o/jEp8oDChN2g
8VtroqPb4Tm4b0n9KMijjkvCB/NkGILGyoHh1qXXd023ypgPMNZmuCu7Y0EnWkFncOHGDU9X3v2w
63R4TXRd3NuQdK/8kbhW8iTLf45c1j7apWB0uLTWHY88kzclUms8LtKZ61CLM3W7GG0l/XFl0hvo
Y0eFVGObzlvc4tCG/vG63FeTw9SbhTNlvDQAF/PLgIFLx2nm15X3088+tVjcRDRCg/VGMiW70tI7
nedVWQ9p7HQ2o2MYYz9VWK/3LOGODbsYZy+C0TtqbdqNKXfKVV1c+N8P0as+CmdbsoWZkOQL71Av
nmk544PAoz2rXaG3yvVrOCuU5LgmyFe3hvzW0ckQnmMhYeo4Wl+q3GkM9rMpqoN2GpLVL12vH3xB
LNl152kL85xpMCFW4t59n4yKSjHeFejjwcnVbR3nU+eTl5Vbh34omSSb0YgLoMsN73XVnKw4wwbR
4wBTZrLDr3aCzOfWwHb5qM0nDibuh4Xc+UScuAR51wuisNKJfuI9y4T1XC4ZoJSqyyY/MA1ZWcDG
ofTlAMKPlLY4vwq6EXez6Og9n9da3EyLFr2sXiHtK4+nI90BhZsTmzwQ9NVsZsDY6xyPXBbSmYVo
4TmcjpXeefTArR16PzlYy+08yb4PmPVE960zkNA2aIqkRVXxzjCCwfceLF3RaWAWYl2JNknpK5pL
U/pNw7UxHHSiAP3eS80fhqXiZLcwv7hbJ31Nb7HPUESX46y/QeUz3YCgqFTzCbnG46FVnD+BBDaS
uUHZePSs1HwsJkOkAUFAbhom7gxZajntdGu3S/fpwRQzGYzttvC1ZVjvuWVkr1GcYDuslWXc4mak
uVZf9fjT5hE5lUASTHRc2OLAI9USSt/ruyrot8UKesPVW2T1rnuG7nZiXsatPWjmrtUxwJm0DLI/
mT6TuhEl0I0wrdBpZB96dhXDgYjZe6jq1TCCxm4l2xEu5ctUNO2964nkZ2OK5odauLgEkVv1HxFW
gVOZuyYwkkbsczBXlhqwWi7dm5iTVQbOkLUt3EjRPC0yHZKd0osi9auJb4OQ4smBSyIS3jro/RD9
lO1sfmnSJqzAMIS6G9xafHmWGAtufFCkIfDjdHDrmJ2zagzrXYMFGnYt0MZLycpPqIHWqnqHxwOK
unKjtb6Ueme/r/g4H8ZpSDu/sGrkYXtxW4RrwGFSkx1vhZ9ddLYmBz8a2LvOybFYItaxyaDw4cDE
LX8quDRMDMrmJj45iGO3WICz+05LWvYBIE34pQpnW9DkI/ZSpY8AmDHHl/WUm6r4MOJ+3seTlvIG
xC4bE/5ZGGwnTZ4YmcQcrWza4XesIXXBO2Lo5YmAdtwVOSFKTZCvLrOMtUE+8lFW1l27JNOjTAXK
OGHM9QN42PZgbXcZYjcewRqnh8EeDYq93bK8mwZv4rzBxur4dIPhBZlsrk1hmhbFZ6LoJw1qok3G
sOu7/jnHoHFrZJlpBJ1DZCVj1kSlfupNW5Y5JW73ssud3s/nbbztwVhwh4kjQifyOVk+G0V1FT/b
mr8MauAuMzsDO7oQyiQCQ6miPVTAFMmjXRbwbWOWvImSmb8fZ0KdS2csrPOkue1Njljx0M0V8RFS
RuDAxBCNSVCMZhHtSwWkFwxzUbcBXin3B9sFlFPuxr0RCAcRbJ/a0wBIK8bexwIdRb4um+xjnifY
zArPhPvCxSjtw8id1/WpjwxZnay0j6+cSY/elKyznEYVN56DhA1y2aFWArxkFmPTccwG+8V1R9Od
+O1UNMW7GfbffgWigxV2un4/6DKiwsRkpy6ZR97TEpK7O4cDxOgzhhjqULaD4pHmEHcwlNeKXVov
7RvoZurtFxJ5vOtm6lcBcUJKlM+0Z8OLIkde98QgWiE2JppeSqLui73BPzhQm2katIszLAbAjLgX
pFPyRUErG+FUkrbg10nCFNTmPAcKLDq4Tq83iy/4bRYQmUORbqcXWPWYOcmtiYVm9AE/u38MMf7i
zf9nD/N3f9rfj++GQ8K2hlNQYu77q6KFT3XG9B9DKZpW9SjN2AOCt1Jycx3sbaQ7mfpjY5X6JcNF
hj1o6HZj2YwtlLnidSm83j215Medugaw1beYOYED4O02dpmY9V9Z6s7/O3hhkdpiBPjw/8XgpSu/
qvTjn+3OfP2fUxfT/gOPPtER5NLbpmlteeV/WkdN4w/TRDOi8hMzNNk33M/+YR1l6mIQsMiAgmh9
i4YSRjX/NXXhEkGQHRQ+jyr+0X/LPKpt3u1/viVqqLU6QotJURPGAIZDf33MoO2HhdSdbAdxkiKc
NUnIdVLtmjVxAnTWGOeQwYQkdYYn4Dn3IEv7nUFSmKX5dSJysgidZ7bdE26dF2Oxr/qERjdoxpzC
4wFcpm7a4zTRxL4Ys7mfzcjv4qp8ziF8z9jLACNwZhHCFxgduXy6lxbvRukNqHT93inW+8huolBW
hrxiDoNfJf4g0Y7JSMceQSTWhlRlMFPzZ0ygqW9yIAzEtjkDFP9oXXVMM8qd17F/FksaB2aDXbC1
MnmXdHrPVrE+DIN1iJnrXKdm5T7YWTneTxnpCVo7FDvAXZ1y35ZjI9ONHqv27Vj/6CNq5PDFGuzw
9xLXlV+1GWvWOCt/jrjUAXucYINrEqm4QFWd7T31WnMbR42FQyK/aUZjgE2Kmz2F48Vnr7Q9Hozs
ROIShrpy7AO9ijg2iPQ0Zcsb5iQr0A2Ez7WcL0pu+Qw68Kqee/sinYYD3EPGETQez13uUZLmPvUm
nZZOOaBEZE/E0XXH0lD6vexHe+cZAM8KKp2eOCibt1otyu9mtl5oKZ8UNyfUeC+G1XlpRP9FWZkC
PfckiTqWGbYNYAfkE1juwZqwbpVsrXqyvkebC6QsmHZv3K1fWeMPmVacHao+Jgai7p4cDQjeEgCM
rjNor8I2BhBB7clzUd6Sm4XwLjvvX6uGXc3mkKtjPujs+GIPfROYMLp+zC7qZ2RyDguGEnNKWx/y
bHjmsO3d9CgSe7CvdwTJ6dOsZX+sRPGkOudBADCugZWtd2UGgV6TVrQpSTDdQC3bxnGR3PxCspT4
HAEXhzVyLrTK4pSSHJniStzpUfZVecUhX3DmN6V9ZdTcqF2uRVg88ptIw2GEcQI7w/iZac91lz13
bo4pC3fnZ0JYjh+l+eDP3WT7ZjtFt3KLRy61UuxzMfVHZ07Us0Jev8JXvuxaHsk9qcoPwBIiaF16
v4yqTMKMbZ3hQW4Foz1FX2nBE5NG8xOZccYuzTrjxkCMD5heMKqD2g3dapXHeOqSXWNGy8PGSFOF
UXLaQt/TA2oDIfDQq89eO7c/OVLk10rHPbmmeAJVFqjoRBKZd130dspLWjythBEFrF9BgeEyIfju
Hot3Q2i4OweFqRVPjgKcT2qdh1PPsoDcPB4UApkqIy652I8PqnNbEurjita7try35PLpUdZ97Zp1
eYWGiw9Fz1IcEUPbBMQwIO519gqHCrdQhFrltNep1S5+Gcn+aUxNSLJYJldkVFUvOZ23d3TbcOxc
GHRgHG0WP+ut8SfSVHmEmWqqoMus4hqT43rPipmFqT6Al3AWzZ50Eem3edU6Kiy/j7jlOsrtgbHn
B+7W8+1Q2dMZP3D14Hyfj0FDOCvnXosrJeW+EoyRnXT+nI3rQa3S2qEGTUCrWxlaT5r8O0f/9Gps
OGH4OZLwhNN+Re+oulLyZnbGR4q1+aVzmsLYA3/Wu54O2Z2+ZNzLcCQcpch56k13Lk+9PcMdVbXm
7fS5T55LCrFD6BndV5omLpShgN8bER99mqXWdea2092MqvGzN6B202IeT6uVDp9ZWyOlV0M07Zex
8k44MFhhRJt/mqOjB4PTwZzOYgTU35wlgPk2V2iDIJfVAslHrbLVMzGnMU556NcgXvHsO+bq+Ea5
mnjDa51vc1rX0DA6/dyNSG0Qd/Kktcl8b6yz/TC3Wnc2E2v6aj00Kd9zkBKWjtQyzaswd6eNOE3f
dytnwGnDe0dfEdrrr6VP2qPGtOLSGUDwpT5JPNpIDSLJ2nOlCwhUluIbaQn3FRa62IlqmAjmruIY
pdniYieyktrRoow+WjQWiTpUqPds4owvZTwc21zv71HeJhgyVRwilrhAtnEcMLdr9rQ1FU8af/pu
XPXxZFsTmn+TR/ucfRXx7vuGuehcD5ZysL5wX+qXESf1+/B9Jy31NA3LwmqfBGf+gKEf8jp6Hn+4
5ycJXh6tqezLgDx5HfUCnbz0Flhou5LuaYEcDTwkeD+R+BKsZIBl44KI9A6JxHSHmQ+qbBKOKFp4
e9f+UucIIfRM22eN0ssXN0HDjC0tv0+j+GOIEn0fL4rogwKrO0RwtZ/HzAz7RuiwYLXzilm5/1xE
mj3GBg0vxijlmRgM/nRkz9wnE7HZj7bVnBJ9jHn3wcuOrWY1e5DG4k7EI0kCq5puiGJ4skg9wN1g
kfbnROCMtlnecyRywiGbpsPsmENYl6x2RaPaSz4yNIlyIhgSUvqOJJtxGStdcXSTrdApr433BcdW
QHYBDhFjcPeGwMnqxstvcrvKyyiBM43OuxdzqZ4sQWgn7RT72Zh2ej28RYJtu1m8hF/GPlLVfEIp
PpGu9iNOjR1SWYJHRgOLdj877EaoMGEeOSHu6M96dq5mgq+hoYvQHHqJpkskE2alwCszYDuqvPyy
lWRMdGS1ooweSO18xf81+7WtInoX6sC1xtd+I9HNeQzJTmfO2MjiS/Vr/lDJKHseZoj9kdvYa2Q7
fGCiui0XG+d6phvXtNVrQBFm+uLOyntYwAxBjNEpa3vyAlJAthCyTLviDPFgImXlE+et1DIO9lzt
dEcotAPntjSTfdm5AfNmLcwnfPJ1Yu8LWzzYZRf5c2s+JMJ8WzQxvFKG/lZyj7hYjEeP4CjHZjwa
kQxdq9+bYHWnglLThnrEoFqmYj9gcXJR2k/YQn6LtgwTLlpBW0GPUbxhYLmOsNX3VWCb2dEcFKiA
zXypNgE57dZKd27ZPoI8NEeHRB7fyqNdTgAbHg6820v75fLewmw8zOWP0ZmOrmm/4fHcMbC8Ac8n
6YJmTIcxSNlah9H7NdfLQ9dRpcFshhsdi36oMIa03XSTuM3NyKFrTHFjT5q669lJ80wV+xg9ib31
MLR4CAxj3tmjdMKUTOQzDfT7XMMVRCzxE7IZmoez/NZ69BdlF9wzlTmHEq8MJ9QMbBGdlViXg6vs
XcUp+gohLSRv4ncbS/7P6Qe1UdzBHdm0N+SP7Rtr/o3V/WmkFyTEnLxyNkJLjuNvFvZiW2WE07hp
gkr141HadscVVlIomoJgsPeJV23Q04MZMzGGrT2sNEJR4BSu3mL4ZpyvR6Gt1oObOuemHydMZdF9
LcE9/cHQtMMwWYs/mviAU72+jS23urIo7/OrBuNgupjntkO9LhMWdDdBW5hCubh6vdPb4nEVNQOG
iIq5RUJL1fbI4S2JL4VD0Aiy58HT0t/DnHNbl8o+MUhH6i6YwuFCxRY76xNbh72+xN6MpscA5pqk
EfJpVu4hBjlmnsjc4+DFztlS9E0BSoj6hV4mRtJzOZ3Q+yEqTLWC94/Gqe4oLu66SgQ8u9GTFhHG
ogrPuR0xggeZm9dXnVyS0JMzqkKK5aNpDcGctjbpO8bB2NbJraPVMMrFIO90nILXhuORnzeO7UNU
Wcmryfa2l4O2nhlkrYz7bbfE+qCxp1Xz8kgkQksBpSIUofHwdKLkr+iJDv2HRmRykMYJZU6wqv2S
m4HZcRjtdaxm+NMz9TVhON4M5hjf2vWuXVvmlqgy+k3tYZJzmia7Ys6kE6MRRUHTUt4yTJp8IT0g
v0ClZ3cVZ6xQr4bhpsFasxsE3H1Dsfq9U2eOL41CvLIEuO9jnltnCOg48BxzPLsDH88kjTFYlvwj
MjgC2+VmFXFacYzbKfet4VcZw87a0RiMjf7sNtUhSyg5kYdlTV/q1L5y198RWBVo3m+ppRNIPlbM
UcLMj+WlY2oks/g6kizEOfbZrI4OLs7VXLiPQ6m+OG33p1pPdN8xp7fOjNJ9lw23SX636OtRtzlP
qXo5lO1GyxlLnoVdlKlDN5ETErmre4o8Bmt9x76qJgR+myA6nHsqkEN7B8g30OnjrcXO7uLpuNEa
r3WRMvYtKaiktxEOZLbuupQwHfqM2ZYJ18FPXotHFRVZxMZgx780khF2Yz9g+LNVXXMKzxtuMKWz
M9K1uE/HxL5NhXq0oCEMvxOGbvqdNNq3URI945fD3ARR0bafTHD6nVdpJcBL3772wiM0wKij6tD0
c3oo+rHbYbedvmQpuD9XTcRzsEz9BQYF71VjRdeiyeY93ur6uaEO7yLb+inXsuEHItYctjrqvl/F
c39hT2SzAAO+Gon5TbG1GBl2p8jjYr6YzoLsCKuEfmlqH2k/ajprNebsVm8I4XC1em+3k/t7dk1Q
ttHEPdABa9PAV/aUOTJQtJo8o6Gi6C5VigQ1W814IOepOjlDUj8L7re+ntXOj7mJBuRBpY65GtRh
8OCQszSKji1RGZ9En8TnuNK6B0nUIoMayroQSpPuSlllcbA3AEffUJx8g3LayX7FZ3TA18jHphnY
kCyE+g1/cHetl02vqrZrBOB6RTXbwB+j2yCgSQfWyDcyaP2GhFBxjZtkI4cgJRdW5ly99KwUe9FB
GBFrHu2jb+yIMlWFnIpwKQYOk0WTupea8xc39qnpAicpXki0Utsbqr8JDJEl5DWjCmqAQJ66P/Gn
jYQiDKu5WjY6KnFL7ZcTwUH42oA/S24cVblaIFUoyeJGbZwV8Km57ACzoqtyLq7txWm+sOZ8mRuh
tW7ezvyb2tr4rXQjuZiGZDvSccC71gKrZboxX+RZiUdmO9nvdCPCNCdeD3TLW29MpNkMxFDcVzR0
nqXWp7tx48qyb8Rs/MbNko0849cNhBZtPJr3jaZ5G6VWfgNrLhPke/sbY/MA2lCOQNtIAUBv2ni3
fCPfqEGwjoTqwg5+g3H1NyTHBzW8J7L5yrVR3rUbUGeaXnvtbZDdvOF22Td5V8Ft8SCA45FVv4Te
snzIeH1TVnTHBInFUtTnoaBbG/eD/631/S9t/n8MtMD/WfUkfenveXl8/Z+qpyf/0GGI0SlMh4gu
UKz/VD1d9w8HTFTasK8bi+4AwP5D9ZQA5RLNE/ibjHGU0v9SPSUqKtmP/GW7AK1cJ/4d1RM54i+i
J1MA0zE5oHl/o2/jqOJ4PVjyaNliuqqZQYap4eUySDmRHhOXuDfZas6vjgAglyO54eZUWtr24qcG
mtJTWrj5s9CslwTgB03Ua0hsKAbaePYOgQUZFnInuR9QxAqO/tjxiJ8R+r2bu7IJGfZ7b7PeJO+T
7OwHV2AOYdhE1rGGtjfqKTBV4/5Yp95ia+TeGl9KdIqrXs3xQ8xkC6txsTDzrsS44RQYzvy4Sk2W
Nn1uOEHK+Ll1ZbQcDUx6QJH2Foidybbb62azbE7vJb0TErtaIIA3gUw6x2t2wEEZE1J7wUnCzCcn
p8V0q8cc/uqetXu9M6t6ujK8oj9GRoEhzmQaa6y01CX6XLwrO16uiE70LnKS6dGeOT4WDZFVbMMd
SXepXX9GY1/tWZdVQBjKBIiV1Nd9Us5nOpAT9jF5YLJs3seE71y32EvwMQ0SCsjAHUX33Sw3Bdkn
VgcHpbCeO2RphrxzRKDD5B4Xi/5KGMHUfivINjnmBL5dUITbc9mW/T0+5B9tC9YfRfARJjXPB89e
uqBzMXuDLV5XtjH/jJQ0/UIuy43J+k8k/AA+nQvzsXEdgo24rq4+K5Y6GLbw2PdU+zIUGgbuIoOT
0KcBO0EtIL+491VMfc35ESupfutigHxi3O/snZW1x67z9R6o0+I8lxf9ju6odA4XjbayZm0kc1HF
RbLtvboPtxnxwRC09s6iMHl+tPZM6NWRHT9G4260U0PpWFir3DwnsWa+UE5mhMrUXkSsqTPNL+Y1
uaPxCyQ0ito6eJvi1DKzbFqwCiJbApV0yWb3/QZQ3CAp7ZeMk5rPINOE4WGIx0PJAdBvZ0clzCan
aQisUnBrE2i/sMitG9E8UvHDoD/X5q8hqcAyJ6YBJzHV6W5JXf3gdSbTM2CF5RpfvDgbY26SbDWO
+LLypdu4vZZjKvEyM47pGAn+Dod19JCuVoVEDkvM9xsVuhngcjJux4UoCRxpRVSfBjIFXd8imy8N
m2KZzlVS6tdYWNdnxxKOe1MXJfXtYxzrl6KztMfUs8V6ILdm2tlDw9zPcjRTf+AQhObnLzif2N3b
DNcZKIoU/JttfGXnOdEKZWLVV1Mzz/sqdunz5PQm7iWMSygpljxoTHp47aZWu16ENXBjyRowq97l
SLGQ64EzcXIP1FwNB4OpRgkNnHP7JjbuWoxTEjjaVJ0xoZkgvwLdzDf5FTFaNtEeOIQStFMtCfPA
IRFPjPEAstXYcRQaNKqxasmi1EImJ5U5AgiAlqFFKetkRI3+21m86D7Wo7ILl2aQjwOpb3C0XGH0
MNExt+0iS8zk5kRRd9tC2sOeRnrMIDRpZH5gQDT/JAm3IMcIctvvB1HcJdkADFlkq/KzlOADf+57
hwswYem3K4EN97UtHcJEuaMQsxWTaQdWfaID0LZwLk4QFk1WgIfRokM8BG4y/X1ws5ocTG+qrpZl
Wq80AhcLGjBn3tRscs07Hq6Fk6zTRlhh1ybjmN2J1te6zAtbdpfKL1KVHPFkJmd84PJuKDKeOe7C
BZRpbejMaJS8LCrXkDXdPCNHwHWnA6GBzgmzKhewfsqLGyvSnYumWkLYCibvp95bzLCMrXrnzQmZ
RLIdy3sV9wMhA9ogTrpQ5JBmlZueXQbkF3Sp7qUdZrXwPhLLgkK/PNS9RMd00h820VtvDdlln66a
GI3w2cujiubp698/mrDK8L+/J/T+Jev98FVvaej9379oOwL9RB3/z+D4fxyJtvjc/19x7psd6V8c
Sbqx+kr/eQ67ff2fRxLIoz+YlpoGY5DvEwl7/5+DWCyxf+C1Ilpa4tj/S+q09Qd98VRa8I9NxrFU
sv3fQSz/jkaNB24hrJjINe6/l+L7N1jXI7qax5NJMT3ejH3Nv41h10ZoialP5WnFlesb8ZPo8mXH
gYWoOG95nkgG9L3skqtTo5X5yRlVelzX5mbxsvd/+sj+GwfYX89GRKZv38mWKY8lcPO6/M08NJKd
VBKxVJ6afDqx7gJJSDN9s7xG//Pk/D8jDv/dD81nKA1MNRTAmH87jhH5Z2gMOxmVwrURdrCTs7zM
kW0cjQ4huokgNckGK26EHncBIVWEG5Jhs18h/4/62Hu7f/2jm3L7L/4TdLH98Ca/Bg6n0pKc7DiC
/sV4p3OJAWgUx6GFz02X9iGLjiSWVz9UmWOTSNZzPg4oC5xgyfOTFPeEtatpZ8+e2oPOhe+8zO3E
QtrHD15ifcT9gmX8hJoHL93v+1TtIm8LOZQ6CJud9L+itTUZ0pVc65rlYg4H6crhOLZgjAtd7q2w
X0A07d1aDqE1Ai0z0EjGp7HvHL+txHxDZhoKUi2vzezkocz/1uXk3OEBHT+3BXGgkGmEZNmbvZAh
s6aLNmtvbcvYt8wex/mceDexZuB2YBgvXMI2KqZ30IUuKYLrTa2YaYAJfhKg6y+qUD90fR7OZi3a
O7ckc3JYdPsuabvsmoCZPNCUyx70DWgn3fIf1J3XkuPIdkV/SFAg4fFKErTF8q7rBdEW3mbCfr0W
em6EutitLl29aR4mJsYRBIGTmefsvfaXeJ7zlypxA7sHRWgT3TFb1XTFdvvcOPO5jIBJezGGo6l4
HYBvbfrBQ4VnMkJ3nbOD/r6a/QB4sXFN/kEg0ry7Zc78NJixFdhTO+WEy+k0ixg0YM43QNy6UlYY
z4HRtEPcEiNN3xAgV3hy2xJjCFI9kpX9DD141Thrr8/1bZ/Pb2kY2ZKpeFiy2dTstTYMBlIfeSw7
fbqrlHipjIqha6sfW6vWzngtvlV82Wto8QyIY/+b20aMwuwiRQ0ATnA0eJPTSYy7okwqqHmTd4Qd
wwA9rCBXthqB4FHGpispnKUVaBwweOyLymxvkD3Xm6asdmOpvqZ+fU2kyNU420/TLI6lbh1MI4Eb
VhRvpqs/t7F6jbTaWktwjCtvcuRBd6BdlcVgriO96dhOdOI053nPhpnfNZbQICZ9gY6NxbzCq4dZ
YxnJZiqjV9bJxyhGwp5j/r4KjRmOi8kmVkFk/oLATbv1iwJVu6tm5Fza4B1dq42/SmaxN+nYuWe9
Jh9s5VCI3xZcFWaQND/yF0xcvNCND7HGY5/OWvQiGiu8B/gLoWio7OlLOcHRhLgT3/jYJTYhY7X7
BBvDMqvXuGluZvhQ7eLR5tTF3tTvhADDY9pf/GKKYYwR13nIAVTdmrM2YmoYy52y8/qoBGoo5WrI
+sCy3StLgtvn5NXsZ5lkn8t0mn80WRTu8UhsqsksvxqdcF6wU7ef7S4vb3s/Gg7dHDv3wxgN50Ja
8xksRX5bZHSAu5+N3kGrq5ON4udKMvuh66k8lKKMfOxrb2rVHmfX9FQ3iXmrurg/2+mkP1DevqIm
bFA9unTzcpCsDnTqh7kWgKKI8DE3s9iDyw7iEZRQi9LYtGv1tbH1b53q6s+EcXy2F8QQhKqTVwdx
r4W7FBbyqil6oOJWZx1s+VYO1K419J3aj5fe+ficFVa4b0U3vrijOKrecG/n8sVZ/v167oGodxwy
8lOdpwWVST6Zgg1ZN3lL0E1QaNZ5oT9YEcNo0D22u5IWhwKjH2CBWG+TOzE1sJpv3BIT5+MUaBy+
ghyyqFZzYhuMjmF5BkVUtdulGZarI4KULWBFXHs3Ie16U6BJpmO7hh4BNUoxj34MdUBExc72U5i3
J1GteutLHsK6UcJfVzLZiHGLz6HHDGkcPbc4zpl4qU02lwzgkujF1TDCDbjtsDhWkXlKxpnRinUa
YnczV9uhfmn6kzPRGvMwJsDAY7SoNmBNbpEPdEMJgCNTu7nRHhtKiRDbwaDRCacx5/L67my42k0K
vRUSaZSC943bdWN/jj09qLp4H+kl03undvaSvjcMV2SQUFWtssRCJhkNzR0n6wbKptntZ/OByJs1
k4qV7H/QrGUaDgYyWpRIVNhe704RiS0LLC9MwtvOandIovzdQjuN3XjTz4hG4D+tVMGV4FhfI+Zd
szkOUnAf0K1XwmSCpLlrDYB8ot9FzAh9KEmBs6w087zLp0eXgtalN2ltnTjrrvL+MY+TLwQMOJWG
rr+BiVnjFtuEcXrdjmccmA/a2LiB42sEfwvtFrDeZq5n7zxKDQw44poqZCe6zPlq7N4rzpDXbSlO
FJD139dysfAMflnL2UQZ2Lkt33RIBwUqcGnohjeoEdFkRIdasWdCstSM9xRn0qBBavM3u/oYLgVi
9srpULcM+nIRLvrWmblhtRSVcCkvxVJowp81B1u8/1D+rETpz6qkLQUqXEoVgQrY0ZbyNS6FDHsJ
Na1uMu1eozP0IupRfvOY/B0iMXLmiTjX0IqVPhaV1HqTLo/KiuOke/ZErG4YfMVfoRl6R1MzqNKJ
Tb1ldKXd2mkWfolmZTx1jG7ua7hqV1pEse5E95jp1MisLtqz5xT62lmK+7yU+Tm25DbEk4v1ZhQs
siNNVlbuWbvL/aH7qmDxP5Sm/2IVhsbM1cbNZr3iwfUZSUS3mRJXo83Aosz7z7OTipUl6/Q0Vuh8
3T68mSPqTJEG04yXyMAvoXd0x+OW9SYh6QB7UUzMryo3qJxfxrzd6L3Zv2bwKk264KWPeLCPutd4
kn21bsfcDQCQY3QuJjjpkjXPXbkmqKLA0wCo9BYitiA28HysJiZo8q6Akv8Ac7w/g0k3b6ulzrpL
xa1+Ft/xZyFul5oM8cC/woRIN/hnyabD05/J3s1v86Wi02kbzmqp8vhEh4O1VP55WQPEshqUy7rQ
s0DUy0qBjmz+MS2rh7msI39/em192fBf7EQ9Q9iuYXm27jBCfL8TJeUj7m2Cww4JuqG+Stj4R9cD
BK5Nw/NYt/ZzWYbt2q60IMoIK7CMQJF0ZyCH2RXjjvMOkU2OH/iiig7oXXIFD6Aoyuw6rgBJQRYD
V4P3IERzMOhadU/wibiFWIhdTbNgEsY3DUr2VZWK19DXzQ22Y869Yo+xFd6e1TCfl0+p5uHd6DtW
hJhhAjGtFJEk/IR4tb9zaH8SneKtU6YAm9Hwrmn+wAcwQ4B/yqrp6PXlJ0Nq16QSVEc4rY9M0Elb
SPsXpPBrLGjHLEHI0hrGg5h5EXwyH84k7J390dpBvEJyGaMCi2iYijE7MrzZevRY4Lyh5K5H9lVt
xBFGsl9m57X0DIqFPxyKByrdCflWdjNkNpY31CLQetnTzCirWlScuV1uB5QUQ4M2vhEjlmqZs6Lh
gG1ZSDst/qRy7SqxINlAnCyQV6+Ieb9uUQV4Sf2kD8Vr3KH0Y7iH2m5Xya+OMWirWUtCeNdZdSCk
pN5EkL72o/TxABt7jlmv/aRuksz4nqXTsG5tp0L8jteQ8fl6aCzglA5tSqvr9nXJRi4dzCcKyq7V
5RctxNEsG3yOXf7mgcBmbEfLSDW7WaIvQxoWc6c4zSGoLK4gNiIJCPUdiOB21SKQWrUyp9vnWQ9t
uzSZyUWREfh+otKJ8M1UBBEvvDUwEjEV5F+onGdX8ID4EyA2bBves+ocGRhTCu5BZ75DiwtN2bSj
x8yRbTYXMU/IK9u7OWFKBnpez3ZwZi1G7/5zLV3rqWqLL6Mumi14vnyTmhI9Qxd4Pg2UGgQazpsg
qWnf6MZu0GDjNxgAy+aQus1XS5PrLpvucqEHWswRxI0pPHFsbrRYHUlvEEzyk1MsSsi1DEthf92H
mnEndaaJEOmOWVFd60wgrUrxDOQaRUoZG58YlVkl93OKnHBMho0+5nscWM/GnNyPpnPmcLvWerZb
Y/rile1JigfDLw/R+C2KjavcGNf1mO9yBNWdvck11uPyi27NG7tvD17YnqkJQY1VOcFNgx714FYP
ESfharACVA8rbJBI3XQEzq8mTdxBFgHm3GPR6WuJSthBWQBPbITELg5aPt5ljf/s6QzgeQ+j6jYp
t2YpKHvfcVVsMbsY2tmjujvdzrSya+rbVY3lwomvfVxEXbuD5cjhewamiQSYvdf4RuOuU+wUsu6q
a26yut9WLVuV5s32ps9W/LnuvmmMMDvCYjR4nOk3pelY9G4j8dQqyj7tbN24xfqzGckS8bV678Rk
RXxLS1rw8Y9xdkEwbmv1LcGAE3ebudBOCr66Vx9HskJM3Ce+wGcM/pGHJyE/3VHXRUH9EWozMuXU
mN8sux5ckoHm89a95eMGsjG93PaoQonDcu3L8X5EsD2y0U6G6xpMbZhzhxmhYM7beH58rTWbytBP
BNsxxQyBZFvHRMfWzukh5TiaRTy1qJKUrNYJx6zCuTObr3Yxow1j9ZU7beb/A4gb9OCN0fdrmoHB
ZHEud9aq7QJMsRug/JtWIbtWvIqLNM8y0QvtgYWsfcyHWbrlnHdvNzYS+QeWq6D3vI1T1zt645uR
EL4GpHI99WuJh7YMX5muIjpEi5YGA09gDq+WAJr9RL4r7G0U+JwrjenkGJ/7qGWWjkuRBIR+9o5R
xUu/a/T22UGDTIv5bKTZjY7uf7Ttla1fTUW7A5h/muaM16rayFaD4GYFcxrYlnPPUIDBWHu1qDoI
eyFA4OTE9lI9zuUiTrRuUuNNCGI3CCd0pvLO7Cja7eehvIlQhM/RV7vytih+k1FuypHxOgDiHlGa
G16rvMNkwHZTEu8OmI4/tR2C/iXGZEcHMFu1plgOVvV11tYBjll9BzzxrmyJiFLZYxKmGGRtU2Iy
5xSsR5HD/0WQSBNP26zvzyg68CdRGeaJLfxYVM9FG/1oCnUeYJUfk3x4GLHbnOBZsz/Js+JY94xv
+kf8gz/Yh8Bs3Vi+swMB7m0SrT1VOptb5S1pqzzZ7HR7Lf8ezlSalItUiYGEjeCPZyGbnEZ7sfsP
6bDNdDM3OzRh217PtVedIb77r00zi12UpksngViqhXKY89FNtC0URFmZZ+Ytu53kDU+uBwWZeDj4
vOr09+3HBX9qaYO5tABpcDJsZVi7/PNf+FOur1WTr+v5IawQcES2/zp4Bc652jrEzoCgFhUpGwLn
6e8f+4fu27uPvdjzaIQWiQnb8mFoKtSnNiuTyDCrkQV+9/dP+kOT89dPci8ihDsBBRuDSn6IsXtq
UbJDKURiz4znNvnoW4n3W7nlIMIIajHacC9pc+oXX+u/f+sYk8gpX34zThreCQl38qaWX5SkU//Q
E2uxTZffe07N4oDElocAwI7YZcuToQ9GOf/Tgf23tAv/iwHB/y4k9v/RGMEw+MH/5znCQ/85//K5
/fbrJOHnf/LPKME0Cf2Do+khIdB111uECv8aJej/admkxCNhsEmvtFzGD/9SN3g6wge63J6Dy2oZ
M/AU/MvTRbwgQDAkN0z2sHXxH/476oblafrvg4ND396yXdMV5Jzz4nKF799dTRu7OZM6uDRXDjcC
UsO8gt0gKGVj4XtXAo27t+1kpE0rGn+5utL6Qrgvv9yw238+7519kW/622XQGEdnwegfBexFJx2c
h2BoVizUtoS2cDiOln+oPGD8qz4hJC2ZZ3woJJjkr13jGKSctT4nlNTJ7GmPOyK84W1yrUMYcevW
FvNDhrCthgZiaiCUEkBVRrcfXPP7FxW6HC1/8LNMerhujHnLd/ql7KXpTKef5JGAjjR5NCabV+J0
1HXl0HfqI7wcKgvje6Z+pHV0CyNfRyCS4sQ8Rb0jV20achJ349Br/3lR/+dRyTJ1+fVXXS6Na6Mi
26hjuKnvL60DS+PDwDcDexDFyZ0wA/sTSUZjTHgDesO7FLvOoZRLv0Uj2IPJOYgrsTSU/n6T3i8N
/9wjG7qcrxvmT2nP+wvJhqYhyo/muzX7GuoYsKXfp5ZxsN3A+kUOACIhnOEGTPMUftDTuXymft4E
10YKJMjVZE72/rPbMJkFHWR+H8ec2RNzXKd1BTSZZd2D9eTBz2Cq0nTd5u9fWvzh9js2Y0M6MLxX
DHTefzJqy1AfvNoMMI2YdD9HYBmo+Ly99IhrQngOMlBHUrACHWbdD90C6ujG4s7NQr/64C5cxM8v
PwFtAcNFNEL0EC/5xWPqzF5rzzA0A6PWlL5NXC1dYuJMOiYVpg4SFlVZpcc2NaZuPQOu/Aydmx2T
Ayf78wc35vefxEHSafDOMDSkhF285oMF2i7MmMRhgmK4Y5FzsnUtH09DB9dkNTh5+CkBtriOhjq/
TjCgPcEhaR57G7+CAyKFlvFUf2qtUbsa8ShtJkgKkKpV+PL3K/39uf1ZF4ndtnUys62LX1AlqR0l
OrsZbYo75C5MhOmPkuJFqsHZyMP8ms639TCheN7//ZN/f3gWSRvaD+4Tmjjks+8fnqqZw75tZLL1
ZvhsWOwn4io6dOsrJgb6J0Sixovo8vlH5sfjfqy8+DRaY0Kciatu/n4txvJZ7+oIV8COZHmGPLox
P6/1lxLXpVGqj1M0bhvIBv0KKTCHzKmirF3BYJvvS0Z609GgQt/MExjZg9+DcVokGJ6/UZ6Y72A7
mcmpbDTRv4DZR/sT2dpWkjdeg3Ehx3Fr6pO40mwzmoLKKEa1k2XFmd9yc3IIcU9y1Pn7t/r9jUDP
xxrD2ykEVdK9oD+mOSP6RGT91rKV2vfd0O1JLczXQzxwrGgqc0vIHPYZQAlfx77HMwRH5qMa/X5P
yWvJRbg2jTlXsDLxF+9/Zkoy4UvV2G1p8dNhk6qBVNHrqTj7yn0qQTns/v61//BjsrguWcIuiC+2
DRefaHbtWIuJFKXRmoZPulkRBKNy69HQSWPfNMncrWtZj1fNXJFWV9s6AVwkm9qGcu/KqvgmjTF/
7menIcvGSJ/ravHI9DZNkokIpriQBJboebTEVhSwvRJNIXM3Nffr37/HT4Lr+4eS74E+nl0VhcT4
2Qv95aE0NdMCORv2HK7xvm9aS1eBU3XyFTf3Em3Q2/vQx3wIzaNGNBVNG1kgGB9kfTdZLTitGIp3
HhqcS1n2gqVdTr/C9G7CzCQFkQr6wXpgLHf24ooh0S7CBU5H4E6X9eKXK+58lSFIb4et17QJZ8Kc
dKiK1Afyxqa7OIxp5vHCHDrbKO5dbfjqlxX6yEqmGxk1IOpIEtWuALCg3fEcdWNUJsGumllwjgzn
6WWuRrp8czkyUFVPLkO2Q9+i6Ac54q4GlyVWBxNyPYo5+2AP9PtDvLxGaFpQ5joMBC6+mKEAs6el
IBCKqfeVJE0toFdf3bCTmw6haaUfPMO/fx7nSPZxiGxIJMHK9P5G2h2IgzS0R4aAY/lqKu0bmw6I
IxixvugR+VofLJ5/+DzLg71L39n2lt/v/ee1dY8JM+uGbSJt68mL7ey7No94h+wGIcLQ2B8U3IvD
31IVmEKZNiJhkA3AtS9uqJvRB4r0iORAyKDrznTB6xD0/DAkWaOvaYZeazHrTtNpfWANrmAj3JWo
Q/1Kpx3vqujRVJa+Vmp0PliXLg8KP68M4DHkN7ZyvFjvb8Wgal+TOMdhpEKZCydfPGOPJbAmd7pr
2hl+UMAk+K7w4q2wGMkPxDZ/+njPstnJsZvl3b8oXlWD2xAMzrSd9Wx80rVavNm+oKlSeCpQUoEz
0tQ3T9ogYlPN/eDLi/e9hn9+F34cfp3lyMXu5f239zxVAt+2h62s2LOsvM63H9F1NGvQhThL01k+
0nZ2b1XkHpLYtw6t7vY35mR7GTYxUAyEu4SEhqa52iVdGX3QCvnt7ticIAV6XUuw0eWP95fn5F1C
UlVjbh22AnvkswZAsiqmodw0CGXMr95QNPeg6KDZ5FJ/+KAiL0/lu/pmc4h1+WVc2hVwji92S1iO
wFz50qRp2BrMMOEnPg266Q/XqeStIsatcsQ6Gp0aPWrGMHAJem73QsTIAcYUWtUH7+1vBZcLWjo2
gpUOydjlqZbgqw7dW2lRJ9DLrnqFfDTUK3UetWz45Ap11REucPj7bfjDj+Dy9rLhB5/Fw7A8Q79U
eSS44egzld1mIJM46EGP/6Fs8kLwXbs7qx+Kry4B73tkq/w9QKL1Rxub5Sm8+B18KNRAVRli+9yA
91cwxoNj4BV2tio0J+hRC4JvnSVDUh4mQ2+ObaWnxWFKuibGjmxOV7HWV8OtqVCMbIjDBHKfQHys
Pnh3l3bJb9fFXB3eh1h+Fvvy+XAmA9V+527DrAkTOPhNb2MU7MphocnNceB5dgWvjxtTbsrKKcxd
0ksJVTVRBKqUeo/8Fqv7tGc+OfvbMps4PZiEgLqEb8b2Q5IsVjQtgVm7k4OBBAWb7Dh8dH9/qwI2
xHB6Hx6lhUGWdXF/26rIRS2Y/nVgUsL90i1h4kWsirmO+xhvbFhGlrOOkUun65AUzE1Vla6OEMmy
EWBNalK7IYnkjSj5L9e17pr1BkQ2oNF/91HEtAJ1HE2Db9PvvCjWbkVUS4J5aavR/CFNEMKt6vQX
dM3+2UimnMwSMX3BprqbHCPZ/v3Df1s02eCwQXN0YdP1cszlPfnlPUCcEYcMYl2ySEztPiuj/hZl
nn6VAUBEex02H8Q0/Nw+vX/sGX0vLVPLNhY00cXjRYNBOiI2XZQsZfel1sxxh3Z/Zphk6VehqQHF
CC172LOmYtMhTyvIRkaqRk4hAt5WXFc01zd2FMuTWdj1riA1UgtK4jcZgc7ea+zW1mqYJPurCY3U
3+/WBXiXpQX8PcAnOiTsM2y+xPvbFcd6qhFmrG9LnvBr7JX+o2COdQLMFz0X4xJnPmoxkMBkUlfA
HMK1AHm9qcfaXYQOab9FuAMb5YPLWp7l9zd1URfzB4kdzMKs5Vf+5VdsaZlU9UxAHe5BrHAD6x5T
bSOsnxLHCquX0Yr1CsYGDqW1hRW7IqiudQh9Md0jYT42yS4arfKV7NL27E/Qa7ZQenFcDGDGdObi
SW9f1QZhM/+HCyeUgUILp5WLv7hwngSDQDpt2gpvJAq98TGPBlnn+Lel64SfStUoZMoiL2kfmp0n
Asb/wxuWI3hPLNVmxxS1F/EaHrooiGKM3H0XjhV7bWSvzMxFZ9/FwNv1jy789+rNamWQnkLoGnu/
xev26x0fauXGjJhmMqEWWlRkCrR6mXcjcjOC5T+SVBt52pvVSgKVDXK1CDhM14M+Es2qeLE/uI9/
uJzlaIqLzoQcxq18fznK7Dl1sOffkls3baPQZOJhjCSiOfbCFsGRQrice/SY+RwrTY3XuZiLM39x
AAYefTBi+n0DhnuOPQ4Sep07ZF+u6Fj8U6OQIzscxLFkhpKhpBf1cK9Zcbi0IYyTGWXtVqlGJ6+u
7Z7GbMw3nSX7YO4YOMu0nW+rxbrryz7/YNv+hwrECYhcEc+HDU8RuqhARokyudWbeduGPVrHivb1
ynfCpL7VxjbG4GsmsfuiTRoMLEMDvgFS0xzfEh8+ziovCq3axiNoyDPtenrJhPbWiLyB2E5rLZtj
lIkgzapN7TYKpa9N6Pg2nxO2mQmnlo9u9R9+eN92l90kzREKwMWX8WqyodOsF9sSrdUqiUGmysjx
tvBCNXBs5G6eTYN9BIzMR0CK3q2JZ3hv+qHcEYplf1AfL0T2S31kIUMgTy/bdPk6F88hcVkIcjgZ
gM4pFo59WV4ziHc95EM6yiRlikBNi/YDmHIQjpOioyR11OZjuQW1r++VGpjjC2oFJ5PIt4hsMVt9
lZFwgUugGDCrm6hFXRubsSzi9K0xmm0VpepLUo3pp7xwnecP3i3zt+LKEZYxH+sWr5e4PE60KbQf
5u3+1uAFu4lFho63Zejul3n2uXcleabZgn3Qk4nBRuh/TyI4s0Zbb2Y5xfdKz4wPdgx/WIboiTE1
oMItnbHLHkWKTd7ImLdskZO2V4D+6quE5xUVPvIToxfTDjBJ9+qzKl1TF5b84d7GEyrwGvBVbmYd
Quvfb9Pvu3guafHwcrqhQ3ZZgXppNsh73JCwN9t5gWhFQpxjV2f29H0Qa5X2ZEm32P/9Q//wvNHy
5VljLsbkgC3F+7qXoSfrCjQOPDyRtaPxaewVSIFdKhHKibgocG/Y1WvSpin0E935MZjZZ1BP0K6d
0q52GcF6Z6B1C8vNLE82MTrX0IIy0mCFFa9K35e7xesZaKmWH2ZYDI9Vb6SoZ11CLWZ8Gn//QuJn
0+DXpRyQJBtX1hUma3hFL7vuWY4ijiVRD2TStP7aHGcSRBVjg8fUN6Zxo/Xgw3F+0HrYUITrbAOn
yT+MhZLgXiaOnKuc+ErUoYU51M+kjEYRjEUUjcEIi9C4nnRTIxtW78f2bRQIvnvGEVBjplaue7z/
hGiUzqOdxdNriP2a0UuZPVeEJ6wiZJjrprbLcqM1QkHD8HN27yms8XoV8ppk6E6nBgFbaw23WScy
+s+xOyRrJ7bGN7v0ZL2as0TQ1czC/GhKGQ1BX/WQm50iK9ae02gwcMCR+ZuSMD02BA5Dc5IF9eHa
NXKtXSP+CO+4ddDaU7R2sFkSMwVnPXacXPso6k89uxxwI70c0O4ZSkq+oNaR2F2K7I5GTvsjMYzB
h1kpnE0xTMT3MB4YvHUj8hkIrWyurbhHl5XXsjLX1ahJEPDEPJDp7tqg51Isu5wVTMyuXaia1zC0
aqB5TG85LWGMXYTQgM1Q2Vcs9sWEezAsna7dS7vpkXnM6OJND+3UHEauFeh9a974ctJAOC2k7CCb
89jZxJEHqSkGhB/uBqVqQQquzO+5eZTDNltuVJhF+pq3MVMbUTnut6Ipi/Sj08lvDXgeSMq5YbOr
sGy4UhddrrpxsMxT0gNwZuKYItnfatht0Is2ydlc4nshg+X1FpXmeLQqMztwfhQfHNd/67XxAcbS
bFsG3xybL/1kCHVn6XFiDKa0Voc8C6MjYTOo0bzkGi1QeTAj58GTQDV7avOpGFt7PyF2QXADQS9S
wPK8LpHf//66Xp6e/rkq9jie4zCbuJR/1A3Vv5mjMGinxeGRgXjBJdPe9qTqgtHKq+3fP++3vQsV
jpMaCyxeZX3Juntf7+qsj0un7V2Ek6N/lQ5hdgTDnX8iMg7Sgd3wbiAxvJ5xrRzwwQAn0+N+OWYR
g4krXRCXAvp6fsYkT3Sxb6QPdlEDR6lxZOkFgrOxyVDt+QvewNKl0D+qb3gsL5ZTrHe6cKA103nR
2X5d7Jx9a7Rro8vDoBaA9WHLuS0045z8KIxTqoNNPsXxEeebwlacm/NDw/OHsLOboVoPthjOI/wW
SAMD4PyN6DnUktudVJ8SmQ7uSrh4DuMyQ1pUSv1zlGXsu3vwNOgc4eBWm0Sv1XNbWicttKNiF7pE
fR0buaDkAdrBLIwLD2RiZXROtYI6Xr7GzjxQ+ACVljuad55YRTUC5r0cIiWDKh3DPOi7vpoPiGpL
devDjSHrufDs43K+9jeG3go7KNuo6g8ZBpwvsJwSCDi5kc1ByEnii9tBwkEtnGIvcfyWjWO+sKZW
TiJmwihmUPgr4bXT1ZzRGttkEb8XTbv2GwUiV480YdovcQu+cl13EVo4lj5RHMu5BDI4wtIxcSGa
9nXumVAXIecgykj7efhs6WRhba2RfF5KmiOGHbmdDJhQupTRgbEY/G8cH2gCEJkrGIaNn3erGswH
IABca3CZ8sQb9qJO8hKygg8GIG2LztyAhFzEjSScGgalfdLrebnXxn1YQeXARGkuGRQoNb9SgLxb
xPsdRPM0KTbmCJCWeWNqbCGoki47p82DZapS24fVzFnCTO0MJSON2hus5ihPTTuTQC19nayDONON
T16iAQpNIzddx6LK9IClyIf3Wsr5sdSGdgjm3AZZWKm+ZdOOcHAE4godw+Q7VoNTyn0+pohpw8rV
2iDsNGcMpKaXxpZ/6mNuiWkM45+x5vzBbYvkmn2+GyN7jvqdK6AgPySa0aAvHnPZPBrkV8hb163K
ftdYLEzBVMXatwzkuzhENmsm/gppOYETls2TFimfbNimhGRWFQYwdbrl+biK4cxBD0kSVIl1PVVB
PlngAlG1xksYFqkN+ipx/KG5NfskF0AAp/LJT+kuXY0eN2HjgvDBVgBibVdw0CdXrrU8tavTdOiv
+j4T/MMs61q6elEVblMt8cjunev8vmSZ7TdmiUTXLvqsvEWgCzQh9TrMQPooDOTLOo+uMRDXdi4t
C2o9TKDkniRv8NBpRzALFF5zrh+0uQb+n/NuDoekdbHtG/Mwadghba9HZdpBpLDGrEiv5skNVcAL
XvCtzUVqPRtZHu+EQz7mQEO/+J7ZNZkKpDvE1pE0I4dhCv9+s/fhvo3wSTSilo2kEaAL6HRageYR
UbAmd1rMNzx6NZkngzVBZ4nzdhtpzeRuHa9FSCUFsViFFjYUdU4tHPIGH7aLJdGbihAxc+K2V/yQ
kjl71o2HLtNQc4de4j+0JWPkWwoKgIBSiTHCr7WMYgamoCRiGC2rlyeRLkedm617LLfZuRZ2VgDr
YysL0KUNZ/SrsZmtp8gaLEAcsoZxYOTCht8y+Q+F7CzMosVkPyiZDN/sFscBo6e+8MHoechjjSEv
4n0RArFfa3QfMTq0c/vJMuocIiehO03Qy5qEb03AgVqxnIJDVrovhgPQ3K4LhqFNnrOh874Prm4+
WxkG2zWKdVJMdGKe7FOTl4W16kA92UE0lUh3s67H+2VB3elWplukX8JKJ5hkNiv57DDubXeIN4aZ
fh4QxU0faZa3yyu3iEkWjYhEinli1LqzylrduTFfdIvYhR3jaGSJJLBtHE+Nn+VfsXhpRaD8yk6R
OtizdaerGpibFbLjy61ZDEzbWumcYyuN30gGQsVjdAl1orJjdisM1luiM2wn37cyciXJS8QcYnoo
iDqLeqWDQck9dYe7lqh02ZKpKTFJpGe/SSVYPfoFxpNvSusHd9cuTxCmsb5INknP2mRh7UTrNF8N
gwSvDXqMdvPce3lgukrpB/K6YJXNCfjie8S3WrjBVToQSD7y6u9GdsR9kBJB9dS1dYE/gKmdeXCi
cDxoKQbpQ9Y1MMrpA4iV6SgC58ZEk0ipATURnaqJoSdfcS6yTeMqNmmeLmGTNhPrjE0vDdMheNh2
RQ9JuStggET9wPSwiY3SmmifKB0nCW5OT98ATOcBxrtoHU0yc8ujxu50bftFy70v51rtJqMgocap
deMxc3FoPoRawlLe5YPfHqu4m9UeBKhix6a6x9rP6xPj5+huwnLWY3hMxW0GlOa1V2417jIdf9B5
quT44Jpg2AJZGOZ8o7J5cNbk+mIvzLChxsfYmh1tzXdZQrWIeIAom7Uxe7+0Qk0+NzrKDAgv4TF2
cN2yRifQU7oOtLg5+wm+UOx6YVBBnr4fevI3147rDt4KFV7eUvRH4QZiNGvvjtnBWG2BOvnf43SJ
O/WMhhYl/eFarrQBhjZpm4L/i60qcsR6ezwBuBu6DUE3+MRbiO04q9gRGOgalySuoUhovvkdve9p
QFIHhrWZkAVnhIdtFX/L3OcQRfyV36bi2BplUwXlEOfPU23m6QkybjYdWs/NSe80igHbI5PpY7Ko
jNdebpX2IXRm1B+ExrRrnwwWsqi4rdcZ4kKQm4VpsPlhi3WaYPiz9qZuF2/mfLb1dVs4cCWB5zD6
jOQ4XtU1Ho0Yily3xVU+0SAbaTD/F2Fn1iSnkUbRX0QEe8JrQe29a2vphZDUEpnJvibw6+eUn+z2
hPXgCIdnpO6iIPmWe8+9ZMXCi7BmE0JVoBh4kRETviA7GuckDMgv/Aj0ydgPFWszeZ3yKfyBdg02
EaYgjBESOqdmFpH3AMPdbvwuRx8bazB5/DS6/O2rsCpS7eY57uckgmmM+xJo1phAiyrX3bx064te
w23cl5jA3yb8lt+FUz7nPC03uxDi74TThQHT5JXzMcQMgq+qsb3nbCXPKblNuZH0sYFy7qFj3uwM
eWHdu7XFvFzEC0zQeYntCkxhUc2H5YZC2KmoRBbfzWtGqmQUXUYxWdZJQ807tLZT5Z8U09cd881i
OhmfjIT7Ia+RHLhMtUjfaptY7UjDa8SZmcwCCSB3x5dtqUnuwJPm/xLww50DNR+BA5tF6EzC8x6C
u/bk+OzHLKLwaA3cqZQUVEf1JimHhyGDi1PUG5kIshvjC+9VmMrIVKsaP4njzKcamPp84NTAuoVf
EyqgiGMAYWJmJHfKYBbkAAE8/7nrPOKw+P1hYwS44pKOgxyqrjGM18vWxwQctJF/FjXcIH6LHoRC
HI3wk/poG78z+LTvm3CwgLuytCSzM9qG5imvwik72m0oWWs6XgGTOXDwb3utqmmrpUVGTWMt2zEC
xckAYhhkcCTENKz2ZP+E+swHDLOXZtLuGQFatt13ZjXy0Y/moEfW51j2sVhd5zdDJ89clra0rcS3
W2s/l3hd92JcWFBWQ1x/9pU9ilOtnLDiGVXe94KuYwJ+iIYgJUVn6x+MBfw0aVo/704+oLQozTpH
kKbGEEDsm5j0Awhj3lp5anfDghMvW4lPZRzVAHHDCf6B65ed+xTXA2c6ezQIm4RKia+FxkryRNqe
7qGeFJxDUasl2RXdFOLTY1WWnwJTy8dxqtzuygnOHEZId3nAlxEXF8/4Leo2VoRbAvfMEB+85U6A
BWybDAExPKh33saY49G0virPqspVtnfZNEDu6KgwZNtHRMEtfcNeW0XS3Ml48uW1gxxNNIhE34SF
Eexc6Q7KSrtm5UxVnle9cMujaFFIYtFcERNME6Y6vzk4zUpAmkujmc7BGoq9L1pz5xKiUKW8gzFW
57CVM6YvXvQdEGgT7LPVbt50VkJEIpOpPWe10xE7qRmhn2wCD146r3Obk/QRjBHMUWaYUaF9AVeC
T7rh1Fk8Aj5Gw2+yAF41yVqRqgaSFeCHURKKV23HY7K0cOEt8ooA2lZTNIIs8WZiJLzaIl+IFfDe
OCtZGFgeu1+5P7P4WkoLo7omr+IED6P64S2GrnQxbYRQaiQBnXiMqvtFtEORnRsiGRpY7LWg0e8W
wjFM0yg4eyAQqkNszSQ0k8NGQm8kgPv6Qzf4yVwAd3+p6nGbCJO+6WKDyu8/3p4Gk3RVMAEnNnn7
mX1l98HhjlZEusHPwsy+QPkAhL7YSZnTiu0AQWiwasBogkQPkFrHZlFqP0qUgcZx8t+m6FVx7aau
wPAKkugyEqce7m2/bdXF0uSmHTpRQrbxIxQgISeXm5YkHKNYG63pKYdBHB1GIs2+O3oo1LFVvq3B
i5Cma2glSCjWVfDW1cYBcWJvng2yw6+uagQPzJwbi/rUObiOG1xI3+Ngsx8AfEXEN5U9oRQNoK+P
8YjWjwTnln3FgJnY3TPRH5rf4bIO9X4YnKw/KqvNy/0U+dtH3OPtfGajlN1VbYjtTbtODzEPGSzc
Haejn+1z4I37UE8COkS8CX1QOfcD0Va1/D6JluDJyOn7GJ8yf8YrXD50JSKJzCRy/Tc1Weoz2bTk
ald5u3xgbidf+q6xf3JXFAWc8aAhPjDI2u1MKT/Khxz6skoJ7yzfBkfi8lsFDnqI7dQHYpUk5PjC
DAv5NkIQ5ew2IyLpSgKPDZwOIiKWh6nZFRRw4k5u0P7vRN3x6wAZmGPsojEzg16wEwFUYfKbOoUy
9dGrwrhNeB1oHIgsH4N0uTEKfDRdxJth/eOcUF1GuGI8uFn1RBVU3NV+ZJHtLKzwRACF69576yQm
qucqBhhpXHywzWzNyy3317x0tmJg4PmgjYDz5I34xJan7nGab7iIWSnF497LFzh9bbEGx0VPrYde
MYvViScm/uqhA90TJRbzEqBo2c4xyAAm6C5AzKTLZJ9/knlHOQAuvaXErMRFxpB+Urtrcj/p18HO
9pTXTnPxZa/AbKAg4XhikXeKxLJFjIWZAnmlPfsPQ7OBYdYKZVLSaG8zYJBiebVXaX+H2UiyykSl
c7mZ4cxlXZoSig6b7LvbWIpUG6McklgiyNkv8cqEv3Tg6R/q1uXUD0Q7jNfAzubmuLVe+EiN1RMu
LB1zzURILrLfTE55kHV5m/qiogzhh6jZiGTL/YjsZJScmKn7Ao6HLhk9k8+q1644t3APymvQxjZj
8rgm27qBg/zcEz8UHTJpgnNvRD+mOsvmb3JjvnDoWPiv6cQmoHuUTVw2H+NusuIHrxQxGd/Uccza
0V/zloyAZ8c1LytqLKqGmp1vWsspp6/JyxmQCWEM9RMAOxmee11n7lmsPtFD1lrzSumcW97Gst2O
TIvMv5rqg375HBVT0JMPUg3254VWdt2PhsqHRMO2BbKiCwekE7EY37WOOAaXinaKlQPC+9QivOgD
75gwPLF6dqcTd5U94V5hanaFj+nZj1xk8UNaBEgmYQZFIOm7dtGPzoLhI63A7f+sHIbySWmvG5T6
NlNyXwf1Up90qYKjIB1Cn7fF3HrEYSwv2q8LB2bAFgJf3pzlVZnY9MnSLKQ3kFCLciCW3KxJ68g4
MQQykqERIX9JFbCjL1so1XpbMuJQXIaOo6Eh0rQ/TghrJVTy4cZJCJZpfBinDdE7upoxNW5jqXs4
msahXJRRdxY93fBjDUrk89IU+rs3FwEgoE7LHBR6GM1wWuwQetig8L/KwchXVlNjMnohSXrUFevH
rS6xt9o03cuFRmdigddM2Z7kDs9LGVTJC5Da2SK4V3pOUncdQe4idwg+ym2t73HqZFctetHe2VVP
3551c+tfAt4bX0cWppCypPF/kEdR5vtKZ3V773sMRQ5uq/I1kTYd/s7eio1hHdPJ5RpDZtie2yJG
lS5qbCrY1Lfs1VRC98S/x4bz2Apn8dUb+uoVGyYLyZpH1AeLrrcgycZ1Mmcnb5r7QlpABfrR1Qg9
iNS5lPBfHYrCDmhOPA+MAsMwByu2oBEtj8PcYn1ZhobQDAErnyMi0r/p6xuY6WBss4dgWVnBArP1
fpDvYROaEjjRg4z5a0krgst3dNQtN0DlEgO4C/7qGQUgYB0mR+RPiCijaFtKY987m43pmS+FOtwT
lvdcM+sBMGDy+BdauMnd56Yibl63mt3gDPHgSQLZHxhTcCVpDA0hCMUG1JuTfb721eYy7hKScJoJ
Uud4iPHBmp3FJ1qTqSlgzmcdS/Udm2+SI0slql8IbbZzVE7OD2aDyFjKjPB5vgsntei3iDxqhvoV
+3bh0jWtIIII33C/6n7Bfh+iZ2zTZRos3N0kLS40+Hg7qLWsYbhIe/CBqYbDb0bdRjzHnlqgckTG
6l88Xk7hvkceUh/6TUQLZyRU4JSZROxf7Glzy1upSxJUbOGEv/dqs/SpKQGWpzhaucP4rkllgPIv
U9FELfpyQug3nPkjDJeVecYlGrsFz7WEozp6jfpgPOKCd0O0atqdJl5JrbfcY++SrpUKFVFhrkFp
MTts5yUjbaWgi6SrkU95KypSa4cIZgVjDHHvR7HqLqynw+EgPbuGBBD3on+wxRqAN5pWQBOL0xXj
94mQbRaTkemPjUQpXra29a0KfWAGGoHBkQqxHpmItO092tQ1PmfIUjUVg0WscDzrEst8WZK67ATj
7N9mFnBQGO6RQdkhtxaPdk0c9GHcGsImKrGs4RdmmC15JB4h4Gmhqq478YlvVnYUjMM+w2c1Qxu2
AusDoXL2dhldZyJ5pSzC+Ew0hJ7TPLIzRhAK4uydGua+OATGmBXmaZlv17mmRPVamLB40IXfUUkA
BTlaa+NmDCviqnQf207aZ+pK4LDj5vaP5FmVzslUrkDADvIweIkZfQ7fugHlzIMpPfDtS9C0r36h
xQ/UwK6E+zxK+xiWnfMx8/r8ec7wYyQ2jBJahh6wyRWT51gfh9wD7dLzTofj0SLeWsnWAIVdEUQM
n2Rovmx2yLvJ5J520wFgANvlcOMTcqz5ReozN/sab130RdTLTSKfMYFKKxpCvPPOsO4LquEfTVHJ
H3Yz5d+yWQ/rKQLyigYnrNQbI77p7JvJEYfezkBIN3G3wfyK9fQBuxDEEAo+Ms8M3wwjX0kyU8Q2
qL9NQoly9rugP7vaEV8I4djeyMUa+/PQBuQ45AVZsQee5zY85ooJeeoQL7GQJFUYcW3i2/STwbCR
985yi5eTfKroWM+9/Yshq5+9ik434Td2t2t2R/fo3+CfzuQcirogo7BFk+TR6Ill/hW6azyDKMvJ
/wUljHBVcyd6T1u3VYS9eoo5OMXc4B90KMr7oYBw+Mx6uPjexBK5EUjGOi0XXxwJEoxq5pBe7+1u
1pAjF4Mf0xHCx2g8uCF2+zbGoKBJPCDejy+nfJCk9DaHjZ30t3nBWfGEU0jdImDmQlwpJac05J2z
7/1aWYeOOZsJdl6XZeEpkHP11rpDIFPLb+vxbW3GCYGPIRd7t/X5bJPaYdPXr7AcyVZqrCK+lwyu
nrO6CMmN3NB7JDFrkC9kBKn1LjOY6k4LtVbKK4o3gmHS5v+ouGE/D5kztXvb08BbNAjWi5pG1vue
yl2P0a4/QcvQvV3+XoKNTFuDPLM9BAEElqtWsYT4w3zczxAr9eakGpZlqUH2/kY3rdd0dVzrN29j
+qnWmoaSKB5rtT/UYDvVw4bJT/MQx+1JAWsP7+reQ7JEMD2ZhqIsmpjMxMomTSIch49DXfPA3oCR
XaKA0Ef7ZtRuTNpm5mqgFaQrkyBYcAtnkVdNR0txAXZONhtcsailxd6uOu/GuyG0SNkh+DgO7D4N
Vu15R00KdEW8AxG5qYbexfsWP6t+Nf0mAWFXuZd9Yv9GxqUbjwEJAICBrtPcenZSoecmd2Qs4kds
Y2EGwyN0rcSMOXAT/sOw07iGf0ZYmcgt2xb/VDid9cXA04T8XW2FgX6zZBltl8uhxmyZvESDouMl
l+ycd8wCPAg2JiC8LK+8MJkGL39QIwj8w7xCqz76rEQIA8+cOuZlgNeOBwzYMiPuvB3O2bzME/GD
K4POISzQuZhJTUh//TUMU2aHlmZNhCQ+JdWlATMDSXY6zA5EGDhLCoid31fNM25HpyI5bJvF98UJ
h48dR99r7xQER+Mg7FwWRqN3D32sGZKSWOTPq+wi54IeWBasFGZPo4T1bGvvtUIO52hqZZWOQHac
E8iP5idjBq5VK8fb4zQWc5WWrmrNsapISRwkm7nELntIJyM6ZtqpRuUAcoZs+QyiuvmZEQ7APpWl
pUi8TACsRF8MK4MmD0JKJHqdeibyr3PXbmxiCVkN4EBZ0PNbOHThkad98q9Uq/jshjkIf9EJEQQ6
RmsT0HGUJrpgwEJCkjWafZuYiVmllCEvdF0cUmLZKkW3sajrPJYtt3yCepODUoF+vfS3BujeRrtt
71vj5JIStV0PYNrBRC38X56hwZCMIGCqyLMhY/DOFhAJ7wIV97+Wwq+6HeHXVnmhcgO2RVvHicdJ
PB0Ivoz0qZqZ3zBZY42ays0Ak5HCRqfU8DnDo0DCCn6nZAfIDkERN4OWq9rXpDj+1nnh8fsIInw+
lL1HdFAWjsgXPL8iOkhNbNN3lsf8OumtFTpUSM/qkWwVMYhxwtKjp4JasO+mhSteLUF2GW4Ivf3Q
hfY3Vc9tgJzcLPOfpGvvfTjoIBBH3NwfAJnxer7zJ+SFTc/mTPG+yZgpDcxU0nEOpottqRn/YJO/
5Tbc8P3miOHA4AOcTQPMnzrMu6xhlO3IynMv07aFp6LpS3Bao/zU8sxSwOf5V8cug70/NHEFrqsc
Pv23EOW94JyXDSY7fvHARRJvh+9EHGW1luHMtuTQYP8kW8FVZylEzFpn9s7Em7FEqQXRmjHLuz9I
SMR7PSZe3JvSMvAdtsP8+7ufzZJqi/yi2Q5zAJZ2CpCoZSOMbxCGMWHgIW+sBXU42299HLIIclIf
hmt4rITxvAPmBhAOyq3C4dS3tR2gdI8Y7dNlI5EzQ+Fz7FBkqysvuvx5MJX5qIVrSMlUGn4x9aop
KOJbBMzEjE0Z+4yQwIBKMKLb+2U7A+mcsygiyT6PWLCwpAFDly1V+5CXq/yiAv/m0e42dV6sGXn4
2o3mk8Kc7SX1Nr55yJkSBrr1F0Sw0xOLjn5vR3oB9SfnAO3JMIqw3iEtHVu6NC41X1KonilRtu67
1FkYpfbIFg58vau/b8vmNiv5UsqqXxk64wwndRw2KIEHxVu11ejTndWzn6Y5Q/bC+lbPLzLv5+3o
+MiuOKGz5luwRDiOh8ZY31CuoC63cwmyLmp90zBkLS0G2l6ROSTTd91XHcK0+JPi/l+6odvXTqqM
ewNE3GyN/5Q++cx6mb4L7J2lNR44Y6NdgR3p7HL59x4E49SIbf7Rx8XXOezULz+rBGEO231I+Gs6
V/78SFT19Ie78V9S3NvdCCMeCIAPWgQN/j9/LcnMxGV0uBwQobQPvMzszzHxCUcfOMuHhtX9seNu
2DFh6EG7Tpn3OQhvCY2IdoGMyxmwrqm8P8jl3otx+aV4NLhGrrgl7ti3R+hvfpDRbbvJxqR/AHGW
X/q4mW6dQqfPkkNxZ2g6zwGKmz+5EG5P3j+0qwAYMHGgTsMNG4Fm/eePDcVI4eSzzBpahtqqH6g8
C79/QEuPnAS/Mxs0uucPVleqS+fPX/hr6seSFONTHgr70FtO/BSQM7Xf+oJa6b/PrP/324H34KyF
uckX9u4GchBDk1zmOQdOWNiQ9TDsVFF192RxEoL93z/rr4/6z0uBCweZGx4D7gwUH/+8FJIls/Sm
nEPbGv0f09D5Oe7bddiPs63eiCGskk417l4R33NPyi8T8bIla5I91/6/f5V/f2wBtgi7J6pJG+bo
O4vNqMfW+LZcDhlp4i8k7lWMm1QcJ1G36bf//ln/fi1ELkJIx0amifn4/dHMcHJCXSG3gydaGnOB
PHRXzx47wQZjFQdPIV+niI5/ohj4w8/+lxYThT4o4L+EkTj3xbuvdyAnna0T9/wtNPrFVCwAIneu
vF00EMYDjhVA439/Wtd9f7/jpWei7WK5wvVgv3/MnElukds62Z4wnZJvEMCR5FCym/0I7U+jwJoA
UuehPSP+K7omGWunOTLAosWnJbLPJDZSkdT21Pwl6R6DJ9sqChLirY0xZUE5wF3DJsDbZ9SKaQbm
nVg3f+yHCzKy0vqTm+T9NSREg5wMAi9uCBpumnduwLFYuIsIWaQcEcEP+p2NhHtcix85/utrB4z1
axd1qCzJz452lZA1ijEIuRDvMcjy+iX+xZuZBne5fT9NlvdtEbm+++/L/v9+yVvhgV+Rf9B6//PR
4lW/VBVr7uPUNMI5rKWa1k92YwmV2OPiDBfMb+Sb/fcP/dcDzaXhFnWdW3oGcSHvXZrIl2xyKePm
2BL3c2by01KZ+cELNVq231iY33thNp/6leXJLc2HhtEILz+xjP6T3e8vc/LfDxfw+oCsOF9utlHs
P7dH/m/He265qrFZPx0zx0Ze16AOvDbD4N4HRb6JuzZ0K3Xd6PkKAnLzzDniwNPi3NM74SUWbDHA
7U5MFXAyxvMdgleWGGjIenIXW4fRzVoSCL+z+4Fj3CqG4IH9SrkdQi8aujOAd1z1TS5tkOdDm93F
CgHHLtwGxsbt4qr+vkLkIC6Fzzl30U7hZnfBxoAtHQzzHWIiDHwExWTOZc/gEXJJA7o1FLT0WHeI
74fXAJTM+jXftK0fm55oSCbB63ZtZyKerp7f+96DOyJkUoG2w7ucW61M/EnixyMPgcYYOW74SeDx
zlITV4F5QtomoXOGE84IyNHh8Q+3x/ujIOR1a98MG1j6KYnfn7JrOdbMGxf7iPHAzmAMxDCQmXti
M8ttAdHK6/D+JV1gR8SEgPayEASWkUniTE3l1V4ig+ans/v5D6XA++Ofc9j1BBimGwoC+fy7+gSb
pw18LV+PWzkCdhzzFmNqwdNKIJcl/3CA8CJ9dyQC38CLAmCE1ob6Q7x77zWrtqohHPMjyjXR3QRg
pApnTVf8rjyrXfcepgikXBp12PMUD+ZzPEWKeFIGhPnjOmNIORZTHtjfIODTby8BYqNn5m9QbCtk
dUke57N/LdAkOV8bOMHLx04q0JsdZfKyb9uht/dBxI4jDYxNuT+ssJDus4Z5O0aWvy54AwTsYbOz
fE6IDlF6LxaTk/1eGMvN+WNB4XyeVL6sp2Hwy+2TcJB/70wH/3HnAzRxTnER10fi3SDp3tajrzHI
x19jkzFFyUnc5toylaOwq8eV6PiurL65QIqPthNm4aV0VlS4mLQIgidxHfxnVkA0ofb3hkck3BDn
TUNtdWQjVsl0kOsEj5+uYNhPnjVnnwaW9kcA3PR8hOM1PxfPnmEBz7onLE223ce4dzGkdJ01/W4J
Wd+1W2zKn7w1mPhUsTdVr6xpAJeOUjkfIR/rLKEc8vovbRHk55z2qYKPHswvXtOGvNayrMnOnsiW
N4+TlSO+wSKfeMU0fYz+CiMzbA+9lC318Hp7WcW7DoWpTAJtnB7kvAQ1HUal99spXZtRrBrXXzUq
yg8eoE7xVhChuOws2YUEL0xZVmic3SYng3FwNEsIbpY78mfKIqkHQ+6KIFBn2SO3KTsEWNl08EVF
LHDVL8wVWf7QxSD9mazEjYjxSHVREU27ek3X8FsE4M6zkiuOfyXS+TGkYd0S25nqr9HCHHgnqtll
nhW22TdekBtg9LiUlj6SBB/sCTF2glO+wDr/jHkWx7G7jfPFd3p1FrO1RXt0fRE+atZ1nGeTJhCj
hHZUpYGMhl+Lntk7Vk5OH9lBc7B2CODYOyBcG8214wUkD0sOdWtn0f82J+YSor7Kqc2vsMzX7sKM
XWDIUoLEkMYjr2HUtW6xGhsYcDB5qyoBfdqwvZg3sSWc2XwNsibbFhwNgQkp68v8yVWI35nrBGWR
Wp7Rw96qgrVNvHCoPthInYOdUy9EjsyFj32gC4Nfm3YZ9ONMiVriXLL1seKP67ThWI0emZEjhMk3
62lpRP+d7p/4ByZTK3dANfzwiy1wD5RR9DoCx3nS+v5SJqtftYIFsZxBHs2EfLh1RflkZObme917
6hI6hVMAcp6R21lV/TEO9XqukRG8oSnpzmERKdbCblH4h9aDl3KuPb5BACYlmkt8MlGbWvSxW6LJ
JYp2bAq9O+UGMW/puUYIPAZDi1IHfyzFN2yFy2x18jPj2Km/z8d2ebGdUsC0rFrnDkmnRcDeKLr6
jsElvEixCZG9GHeT8VXPgw5SlC3cpFG/uV9rx2aiNigMhDsGalzuGtkinjInt5e0p4xd9mGxLCyv
INVBy+6y4skqS7me1oXRFkI2DTU8zpl0YOHBpwC2Phu5GsGmEBrFOadQfJPziMwf7ghrX80e6qXy
mERb9TOq/e7VZ0gmds0WkLQzL2FPOnfeXLebe35nUyJ4qSjQjuy6pTBfDHKA5hJFs5/WWAFeK2rS
mkRwQv7SutX5cp51VL4y07KXhOmLnycbS5kqwbalYTrFpI+sLiMB07qwZZxafS0JqJ5PcdWpr5gY
sdBkJC90R7fc2s+5RhcItE0snHxsEwkNQWEGpJ5b7JNRSuUshDL9penBDME7C5Zyv6H8AaC7VB2R
xEWHw86N7exQS6021JauXp9Hv+rjfVaG/lPd5qw4al82L0MWBm7a2/VNHrKhlU5uu5xxVwGlIeKG
8dzPtqBu38/VJtqz44/bqyHA6xXSNHeqguYVfikR5CM3QbKkU0b4uBLd0eIhnw0L/GZt1zxpCs89
rBmj0MRZ4mBv8R8ICm8FglxpB91PQNrUSAuhWV6KaF48m2Lh+KnlmH2rKnb1yQSiiOMHavkjcrcA
j8mqt08bZK9qt/i9+4G6rdZJODOJOEMKu+nZY/xKyUZETLpItoiMr1zL3S22b9U76dqivLJrWj7r
hW0p5/iyyJcgH4q33mzOc2k3nTyFNQRODixrqnb5kjnBF4e9SruLeihBF/gLFr7KMOd1xHbtiwP7
/2YWzcpmz6ozTO2VVU9eklX7pW+lO6d9VKNK55hi2+zDJITvscb+9tTVdn6wYoRLybbZSp3WkVKJ
uBnl2Aer9SqaU7YALlR9bH7GW6LwIP1RhgfdOFGXyMFtfuF4GxDElC3XWXZoIpDblGGEJJF4Gget
Tw9/AXflhDNsc9Vym2E33c+IJazNyNf1TBKuSyBOc+hlpMAOkbegt55m52lxtyj8lIXcegneX15q
oJyYbcVz1u1EgAAj1aSJvbgaMw8O8JmABqqHgYMcq9YuRtTGFRkZfYp22vKnkr3fQzwgAEq5tNM3
sustchqK3AI7rjgl+DPGiWHg5Va578WCN9ReXIj6Ou767DwrqyTZoPKdT45Z4+rM2B7/F+P68WeB
TqvGe9Fl9nNkV/5eTKQdpoiRZI8EzNH1zmm7L2OgCn8va8RsB0dI3B5rBAgLfWtxc3jEFcuzMs9f
Ck7ln2i/teIien54JJBA/0C+W6vDqpbps5B29jNwtng5ZXyle1lU7feCRnE7dKpqfok8QuTX82RW
SZujv8Ky0FRT2uEtrjmcCmZhxihho/bg3YUPIxi3ZMbYOe2M6ZaroOVhG+xsBBVYVg+WZ6T5pRsG
6PXgluB6PoHrzdjd3pKIDuPUhB9It6jyQ+hrzrEy9Ab+vB2Xn8S2moHXT7zdzU0BnxMYEPFhLi0B
D97EtzbWOarWJgjv2gyWZGJHGB4O2ebjmVxUhNUvWlykz5YeNWjelkSdZ8x8LdDBoffLdFaLX6V9
Ua3s2cNYa7bbZOQufU40x0qUhX/USyHINuTzXezNFmg7x4j7IM7bD06l3Rw52jR8mtu13KgYAz+p
3NuESPKcqYSUXdbhlR4XdGeMzurdFndLd+BO4QnKPVq+qtjW+Y51TvcdwBXOA2ex5+DRYqlskkit
zsOGoI6jZ3PaJa1rR8m7eqwnAtzKLfsWzHnwq+M4CXaz0UFzrdfZfcIMx4IH8/NYhFer9uol1W23
6EukQH2mRcVhfQcXo21viFPd7nkfKH/vGsfPHnjotwjd3Lzs45FD695iB3/vtGsdXKeWYv7Zb3Li
rhwJzPNCOJMZ0lsrjYxERgSTeTbKsoOr++COKnkj7b2wfXQ4uolerXyRpCstSCB2NWCY6CTzQuIA
XtVmUW4AA9qvFureeidY18QPktQ/O3VcZ4uSxRTd9lgEIUG4kZdN5DdM4bidKNCzYUplM+H7B/3g
pNpF3bBHL9la6byUFIq5jVnltUVCEhzKuekIUHEty0sH1x/vQUpb1aVioPl9syeXMfDUqZ9ZyHed
4K6ZxrvGQSZ77SqvDB9BHoXz7yHI5lvgpMznc603/5nwKD84UlENnPoo3IgFWtF+VAQg+PFXh/jM
0yKVHe34W3w8TgPQmydFKjkriNmt7b1gaEHKo2XhbiPhacxJr8lj/VKGRtqHkNNrPpuozOVHgRnz
ZodsvXyvCBqvHsnEGub7ClpsecAdkptXZ85b2vFhjWSNBhr0jyBhZz6yxGvylxI8NvaAbvaciaVP
OKyHMKwyjcRwKUmloQvHdokUkxTMsEOlgpDfMk/wWXtGWqVunvNxQMYu4N2ZxDPsru5yw7z0iy/9
5hn1I173TSINoLxU1au95orUi//u1/89Q6LSR8fiRCL0Yiga/5yg1LkKkAfk0xGpWvMABOJbi4Hv
FjWE6b5Vy5/gvLfB2d8nNpBD2BPAEYkAdkDcejcZj2m+S7Ou01Gvxfx58JRKeBPoFyPH6cC2IpuS
uDavcGame+rdP/nG/9+PZwAAXIzREZPKdx93ikImzD1bCVsZ5EtTY4G4GHy//2R8OXyOnSH/XY4N
yqmGhGPLs37/9+V+//NvGxvmI4i5uRAY12/Tk78NrBifrj2xrwB1NJuhHQ4upjDUY2fkT+Meike3
36Jmvqnx0NRTW3Z/2B69H0vcpiDsZyh2HKbSrv/uArRUEzaQ9xVcGGpyJNf5xVKt/YUM4OEuCqf5
a8C7+A+T93+hE24/lVEQuLCQdSVl/j8/do41z+2JsULPXnxmY6MusyH4z0WrqlJbY3LIdRRdtQNc
o0T2/QJaovrD/Odflx4KXvAXPAGEsevFt//9b5c+igxmYb6Zo6QMbS5BCNTtSlz3bBIAiN1G7Dw1
/ovs/P6tinP7EaTKOBz++/v/a3D89/ufogqoCegC9rAhQ7J3VwIuS90Q3KVOeg2I217HjPLb7luz
vfVBZ+YXZCuuSHrGKcHNIzf+dqnE1aEE1jTej3pwyvvSN671VNRxM/w2Y1tiAlahyK+5L4rtRAmw
EiQUjxBg5nYjjCUjV4rDW6JH8mXIgWv1/2PuTJbjRpI0/CpjfUcZ9sVseg65clOCIilKqgtMUqmw
7whsTz9fStXdzBCTOYXT3FqtUgAZCI/wcP+XSWzTGljMWum0TL2dRxdA7VhH5bCrTNXGvgsxq/wD
9Auz/ARO3NUPbiIgXlhRIMIrasAVwhc28lRXmSMGc53aVEF2ovTMDAo5jMPVqJiFOkAYtsqPNN4n
bSuEnv8BdVTFz70BPriuEA57ovyucd1BNSW7TfMxsC5UyX9pTDoajWUEZCwDbRzLMaQpVwHRTk46
wCxD1nkzgozZBaWLO1Wtx88JQJA7KyvHG1HmJU5wpeajJm/t0+rYOxdTvC7Vqrx6exlov6wDGmE0
4FxUPh2qbCi/na7Gbq4KTFonbee1LjpPA0wz5aYrEk157qYcXQA36GFGgqOs16HhzcVWOGRGh4Z6
GTFSoBX6PGKU0VwDa5vUPegdDUuvnqLHH3Cr22cX2nx4NQUUjLZDodSfHWweQHuOo/UJmy7XJnd1
6o9Ki9n0zZiAAM4Qyq13Ya7OwZWpQy1YiVpHCRa/WcAZ6GSAeMmDidwwpOy3zeKgAjco0t65ha6B
nT3VD8t8PxjJWO0yE3XZR7ezw/qatLNTad+UkbmD6I5DHLaO7h2WsJq5oZNqfdTruckA+tZjQ7Fc
BMXnSnOwx5g6E688vN3yZlcmlE9WHlQ4rsg9pae11nUWmAtN75L7iUTVueH6Q8Mb4WksnKYxaYRv
61hv7ouibh7MpFI5UIHnTNc2QkD2s9DQzQqVxAA8BT7D/hDyoZ6HvjS+tIolqtt2pPyyjSL02oDA
6kG0K2baKyCkW3C5kV7O8y4DXhYfhq4ZuCC3s/tk9uZkYVEZzg8tgYWxKyIi9iYhN4h2OX5sAz86
H2Luc8KDQ5zAUwDMQDOMPqHXH6w+8coNMg1UzNGHbLZ8hRnXqwbw3a61XPGlykITnw4kV25GvCcB
P0ZJuxPjlNhrsjh+QiQiGwTTgF4nAAGzXXlBrinbFln52O8TJG5uSjVnmVsAivq1E1bl8A29U9D7
KxYA2syorXZI89AIU4y7sPGO91etVXhWaGe4PQt3uq/SVq1WmHW3n7iSkQgDfQEJ16Z6NPph69X2
gybK7AYwkwZy3MWfENpOLPaAnkptF2hpGO2x99asW5iA/OgYkbj4gKBB8AmqOxroXuqaDZIMqFHl
jRZ8N6MOPlQ2DQDGBlQbb9psdNqbSWmAMil2MTznaSucFZVgVVw4xeRUCYFD8l7raH5zNE8xJCwB
iueVGsVziLoW4njh6DXv5waXF9KZ+bpgof3NPu7xeeQJR1Evvocmu2OSjArR6zzPyBXjEf3ibxM8
l2gN4uRrZDXD17f3pF+auDzPxtHHwzgC3AIarKdbkqN4VYZIDGw4x4I44zSjH4XeroEH+TnJUZZB
1KrPboXXl/hfDqa26jx93NNrdz/rdvglddSCC7JtbobZQWIW7egEV/JgiAMsBsNoTT5U3qVVX9xF
0KLhm8bmx7d/g9x2P/4EfoGO3bTD/1alXZX7WRCJFNW9cET2BbaBtnPgRW1sZ6bmGuoIoqmUAe8E
tIT924/WTabn5ckOHgdjBlyP6Px7aLFJ3diyFOAiRWDvChyXbeCLKQK57VDAIAtUS3iHQu/hEwE3
Bura2iFYD2VI5k9jV1tio3eogK9JGlF2arljQ9QzhH7FJRNuA/Jb8zc7s1lr9kxhAqYnlxhMlTHT
2LmWAMwc1pryroodD9kc6k/96u1f98vapwnA3IIaYQvCOU06Q5WiD8Ki7CvYyVOysan3/Bkm6Llq
GkRTkOhKciFPNY7tuNPpRGkQEXtQaGSM5MynqzFEaxD5obDeD5NK1TsIsZtxBU55JEE5B4HZDPGt
Qzki3+thY+urhMTK2MAAMsRW7eJ0WpulCsEEdQ6Pvo7d5M9Fizk3CIQY0gD3MXjITmRAMpppVj8r
uRg/hHodh9dAiSjWx2W0zrgVq1ew+XLurGbSXadgOL5V3A63w7F7zO7bPv+Y6r/lV+ZX34vHrvn+
vXv3pfrv4z/9VlaYSIVR9z//ffKns7ZlJ/+o/Z8fg4Tfy82X7svJH2gb0GZ6L74308P3VmQ/H/DX
f/l//cv/+v5jlKep+v7Pf3wrRdEdRwvjsnhpL2YSjm8YkjXxf919KVLwCD9Hu/7jn/84/pOfhmSu
9htNVCA1sMGOaNGjt9jwve3++Q/H+w3wpQt6zaSFCxzz335k3m8unB7Uu7h0qjbS19x2WiQho3/+
w/rN4xoGWgXLAs88pk5/x4/suPz/s1jBFJEN2xZJE4gIw9ZlUbaqCGw96HEI1preeu/ZY33b2Rp9
thYizYUrxGko/vUsl30Goz1uVd7x71/cY2JKMUUMG2TroAEEP10p3s1VlV8FfRXep/RYLiC4Xvtt
jg01CgMLG6CjfCyQZabQvJF9KlskfI48jRyNwo1ZO8OFR51u3z9/2hE2h8Yev8/UpZ9m4vLUAjpB
tsYLvHuN3PSrCCbx5Azsvas6C4J3TeIC4sQMqnW2L1bb/c+v9dLN7bWHA/vmtkCRCOug4zy8mNdR
obgy1crILbworgyHHgGsPWB5CSCTd6qltffASN3rJAuSb28/+vTo+Pm7ARwhAselXOWHnz5aDzUD
yXM6YYGS5Kjp5umVUYn4wpYqIXd+PIbKvwr4iDLEsQRx+hj0UjILtNUIwxcj6bLvxB2X4mRf5bX+
2ByXVBgXcKftbErvbSAvlNm66X5GWvTSefLKL9aOwB1s87iSuT8KBi8mG5hyR/sKZ+Naqem9oriy
HtBHuITDPD1Efv5iTmJH1cAJUd+SDxEdPkfi8k11dyBVz7kk3c2UKDEtNZXpdwxOQQWgq1JEsNSA
lq8A9oRPmpt12oXJP9ZVpB1CAxwL9oS7MkxrKTswyaCxBeBNPNHaV5R4w2faWmjviTH8Fg99tCnQ
xX/42+uKh7IhuXxy7Bilh7og1BQqANNWDRI+rhd+x0kpvJD4vPYp+YAIHpM2/voQr6uc1M2sfjtU
cbBKIUms2Y8WLBjyAcBFKpBKNiLpSzbChKSbHheMQe8SVUd6IoGd3fztCcPhjRIBAErWp2w2pQNI
pqFYj9sxTYNN60bVGskn78IO/spaIKFnkwOK6jmaJ8Vh46A3bcI44wbnGlvUKgAKFiIuP0y2oW6s
sVOARkKmfvu3HUeVVqABUN4CK8c2gxrqafQDSu96kMjM4DDlOzMruMP07DlYjhgX9nGp5PIj7lgJ
JlU/zF0whZWqvFldIWnQzv1WxIrprLwCqRnXLWkYQ1NVjRVajnWxH7UeZQ0lA4OwLp0p+a61VYuu
NA6Tm4Ly1HjtlloaXVivr8wDxSBqwBz/LCg5KCgO/GDEddvG6rQbpM5QmoNUh2waoJO3p1yqex7n
gQ9pHoHgJgI2jpw2A3Hu23Icpi3l6LViVHvOl6dY6W80NbyjUYXkU+Js8yq6pRtar95++i+BSfkE
ISNyJYpeoLyl6Adir00oxLXb4Xifm1HC2EJSCS8sq+OZfLKsqOgCp2M9Aau2sFg6XVaoRDVOF2OR
M+PctS6relo1APFJqsNhb7jK9u0fBcnhlwcei+jMJqZkeE7pUj4CnmieFTUpt/rkGN0aKpSATkZO
AZ8D+AAqc2Bf/qiUsjFXE1T2eAN4hQa7WkEcW9mDGnFbalmNO92mpXKjq6IAJFDb4i7LNb268roe
DlqIcChyCNNE7TUrEkC+aZsaq+QIVNpiFSFgJyKTBXyIQgWe8GWgQbgqwPrtzcR04DBZdAvXRpgb
7yPc5jHtcHP12UkwjVllgAIBllC6QpWRw3iDdncU7roM3O265QaDv4PltvqHpsGGc0WXkPuyU5Qg
VQCsJdE9dP5yup1xnXHvaVgFxnbCZANwHkp/32gzojsC7WJUcA6dyqvC7I0YRJgnHttRSx4RWqO4
qQMOoBKrOF7+WPRJ3MLR1PS8WqGYZoWb2u3ZIiqXVtfaDLUug5LMrXUtrCHzXe5QIAvKtML13lDi
tSvs+gtCF9SuwZ0VKkK6PAgdgyBaw8ROvgRdC+MGcMX0vQ3zBACJmrXfwe3q+LsfURxXSmhG0XXg
1fFdIrx5WOV8a7Ajhj5v8MMFX71K3ZQuaCpQCzvowArK2xpkSnmHTAl+CaDaJpTtuAsrRnYow8ZU
N6K3uB3DH9X79ewmVb7OBAcHFTjwvauByMd27njJu9YDpfjdNjqQ3mGchum6Khrva1gibHOtVXqK
+BU6whSRA7WDvKfpB90YnY9dBxYXfwEnSLZIQifuQ+9h3nvjdLry3lVSW9uUAXeSFWqubr9xW5IQ
VPzJORADQxJ/NbqtwBWwqWOxKt3Q+1LZnsj2zdjZFahgtxlWvY1U0E2f1qbD64PpXqOnGbwzCyhJ
t9irqd66njPlBrkn+LblkJjJzjNpLdwe3YZQPWfbEZtxCsz7lKJ/c4MkK4q1BrP5RM99BO5UCNTV
DDTxu9vSMYWfm1ZkbkKkrsMNJcDqY5qMk468HmjnbRGOuh/Deb8bsxoFTyUSxZ/kANNHNjtA87EV
tZ+B9ZgoLlaBU686XRjgV9KgDvfIOCVYGtBg+9a5TjKswNB0X+CLWdp6PibXWOvmzZ8ZOwB1EjjO
j7E9MsZY1Ym+jRBtTq6cqKt3VqvW9uNo0IJe164LRxl9oQDhBhPYyT10rxldTlMvNdC+hjB3nlVV
yrqqrLZjRagtuBwVoWxrg4YOeEG9Rul41Zlq5uLhbKNgo7Ip0ByiD64cuimrxDcnRJ3oQzt6HtpC
tqg+VHZpj5+isGjfjz3VEyrbxnGviIyY9QuHJcDMiJVO8KF/vEb9i5Wf2pZ6bQgBgm2lR0F3Z3pY
wRqtAZuNxCbDqckL9Z9uH3+rrHC2WHBSUniz+PD/sazACX++rLCO4uK0pMB//rOkAHjnNxCYGO5Q
KcRe9EiE+qukgPs5dwaEPuhU/1Vs+Mvj3OKvjuyQ4xlE/xpW579rCpr1m0mTkXoCLXW8zrnH/ajW
UEz56/5JHYap/s+fX95HT49vhbHpU3JwH/OXF1ejDllsCnFeeI90x7AzitRBMai7xAE7N/rx/38x
uuZYATuLEt4H3lSuBzNkR0ua7ELic25043T0FO3PPOhBwqbNnK4dAWpZYApw9eID/jVT/5eZka7J
IZAN26o8068CzSPS4ne1ACm4bHApZY1y0VaOOlq+1XofqCp9ILO9ZGpxblqkHMlNGhu9QN308yja
j0YJiPnS/fL1oTHjOp3xuTEARCeG6Suq+mQhG7Wih9pu3p4TKY/911rk3no6+lCC5wLObfoTAqIf
o9QTN43aFb976ujAeDasbYb/ww7UuX4V11SGndJOLlziz/0y6b7SpCEVNDRc/AZJ3XWQWFdzr/+t
wst/ftcxx3wRBXngVagN8EGscfBD4MOrUkWy7u1ZO/fiUgCrKGBXtjUYPt4k6YaGEepX2KosG/z4
0Bdv7iCx7MIN0XHhtb9V9fwB4v73ZUNLwdtpjQOQu9B9zIcT6NrDu2rQ9UU7A9zE0/cuSdbQZ4p0
v0sqc1dqinqlI427KHghPZ6OnpSqGOshKA/a0OpQHF3zXQIF5mnJxKAycTp6OTVq7gZ6eWhcOBZ5
E+3sPIsXbWpgAk4H1yZFA/EXVge0xPepjUpddb3staXvKRoFdC0M54Ob0stHaB6MaHzBxfD1Na7+
6CW+WIYCR6NekAAdkIoH6l47fqspF4Ab58aWduK46xN4JEN1mLLgU6CE7+KmeV42JdJGTGOaAgmZ
3MHNxLOY3Aerib8uGvqH//eLGTF61+jKpqwOsw1HASUckIGXoCzH7fY/d+1/bVeqJm3DRpUOQIzR
Tag1FUE4IzIeIOAne9fuvI1rBcNmDND8rUPS67d/zY/b9GuPlHZfjKHyGDmv8pDV3fRpaocO0SjA
jVgdOfFtHms8vYfUVCndnK0aBHofvFnNDnbpVB8hYI0PdtGJNeLGwk+1IMdkLZmeAGd3mzB2Hgxy
DlgC1bxGwj296zqnwD+gEpumrdx9XDXJvhkGd5dMwe9lmyt7FTZIuGgPpRhxGnI9zB5QqVN+QJHi
feZ537RAW3RowWM7HZpebIjHYlEdAPCiZ4V64qqh37jwxaWNCCZl2IDgrw5dG8Dxhdm0Sprmwic/
E3Y/jIdeLGDgF2yjIdINdhhe4dYBMBMTjM3b6+nc4NJelKF3rwdOWhwmcGDQXbnkeU64bPeXsVRl
2dPRoS920PDBgzHm3qPmt+hQVGUlByfRKEKEVn4ItfoTMLOrCUrhss8pmya5NRQB1yVonCT8Fir5
V31wt4vmWwYjTKZee4FgShLN6nbULsa+zBcd5b9gaGOH2kPfOuEhLXX8aNUyu9P6i8DkM3udKkWQ
7SigpbDiONDJzPYTCKaruZz9anaideqYKCwi8L8aektZtu7l+5ZSFinUpTk7NNSIoq0QCGxbucZe
tOxTHEPiRVyJyIFtU+H/iLfYHkwyIkxV+ffaI/8+GVQprqbJsbsgt4pDH8cf4Bi0mzqaL0FbzgSt
jKaZgqrQG2L1YKrU0HCCi6CZmwunXTrl5znTA0w20kOtRsoqSHHnAEn0ftmcSzu8jWxil2HIdsC2
4BP8FH3ldSiSLxgcjyPpytXCsjDGKCwPUYK2exzfzSaskrfHPh6vvxy7Rzu108XSJnOOFk6IWagb
AA8Gu4q5hoJeWg3E5drkkorDcrEoHeJpx7d4sTRjJxWoHmv5wRzixwius61+fPt3vLp0GFmKYiq0
aNPrmFRPA4Y4yMFhtDjlD28PfhzktUmSjkGtUoopd/T84E0eMlbexkrcPWSnzxpkjbcfITn4/hVY
/AApaosYSeZuNvkBnUvXcbDjP9BajqGmVomv9JH2NA+hfRtCyTKPSifpnZGanPY4ftX3JkjbclWh
rD2ttSAav/XAtvOlrybFvIm2slAHvThgidaiJldxmmZhgPNpAU18nRt5iYKQqcdXFfeUfeQ0aElw
cfxUTLFx49TpBPAsi96VQDE2dgeZ8O05O/fN9dPV5OlhjOiVkh9A/1mbDK2bOG0vSX6cG1zaLpA6
A9ducg4LkP1Ivurwpr25XPjq0n5R9Z2twPooDzQ9ItRih2IT9GiKL5oYV9ow6oYuqSiqAmJVraM5
Gx7lnBfdO2yqj6ezTlHT6Kwk4uqrIkcD3NoGKGNslr25tEEUoCkn9KjygzEP6zJT/wx0CCvLxpa2
CM2DnVXlEzeM1mGpFCbmVJ154Q553Ape2SJcaYtQYdIpdlmUhyCkyIDw57guJsO9HbO8/X3Z+0s7
BBD8fjJLOz16/LjIXOY3/QSb6e3Bz72/cfpVFRxIYMX3+QGa4XAN7mzGcVAzCObaWXJVYeFI4RrH
Bil4meQHZA3aD9kQ3xsIXj+//f5nwtWVwhXbF+gCnZ2hR95pq7zznkPaUQtXjhStA5y4EQlZ3hxZ
WJwN7jJXuV/03jLmGpp237hBrrxD0tFeIbqDkrzbfn178DOHu4yK0OcCYoZWpIesGwtzHVYplETN
SJ7LWmh3wrGnuxG7pu3bTzvzCWR1qCBvMc/p9fQAgg6NNRWjlcxZNk0yiwzTRhQg5zk9CEw+1hx8
3rqDw7zs+8oSQlqZF/aEuOQhN1XjcfCoKGj6kF1Y92e+giyPlqHz7RQNoTXNJQIJza3bFlel4W5j
vTvoCLgumn5Z/2eqGthfIJQOaRjgP+7deVgXXdgdznxaR9o6KV8jw2m4x7H770jaXYUok7392mdy
qyOY9mVK2PdRmllFnVHYq3VEjo2quFYxFN0XqfA+hqabPr79oOPh98oO7Rx/24vcs3DUmnaLlx28
0EKHNEOYAFmMqdh3szpcF1M9YiA0lrhEBWraw6zBmeTtJ/+oC7zyaBmt64HvxJKBK2aBSCm+7JP6
4HRmuY37sNh12P/A3R2xnynieo81Lvo5RRI/2YUT3+WzcgnPe+4jylu8yu4yoAZ0KDT9E3opvx+N
H97+heeGlrb2ETDZRDqaHRAE2qU5cuZFY35ZNra0s3sTfXJET7LDrEzvE4NWegWGdFnkO9LOXmtY
pUZxzL7ilLew1sGLxXa3W/TmRwD5yYqzrbKHfUQKKXIVEEn3ZYiBfC4bXErD3EntG2wkk0MMK2yl
2j2Aj7i6kM2c+Z62lIYJLYlS3OvTQ6xM35CS6tbzkC59c2kzqXtXV7SO/TDp9F3fKV+7GIeIZbMi
7SZWFNWDPfI9YXngZ12Un9rQWtKCoIsvbSB9Xw4V8h3pIRxVY4favrXuJz3eL3tzOTo9XTOwVeGU
aBvlsc76m1Lr5wt737nvKcVnNWq4mZgccOY0R1el52bXlPiDJZMOaFiKUNXGCQN4te57g36lDeH7
CD20BbPC0FJ84rXcZEXl5vd5jgjUGISY5IwXqVSvTosDBe00QPGxttXOULL7acgAsOnIz9+jNQER
ftHby1cly6hxqemb6B7mEmy0eIIn2FYf3h5cwr7+qxSny9hhBdaq5TRZeF9YyZOOP/gmHnJr32Pf
Pa00GFS7QWm174C7AHQlFs6ksGO3U5KPj7Dh+o2lVLq18JdKMe2AfEHUsKv9gD5NE5nulV5Ulwj1
5z6TFNSin9SYamztd1nwGPQA8jAsWYYggSJwugZCPcTvvKtc36o9dWXV1dcx0i6IM557cSmmIS11
dYlNpB/DkvgAwWsdj2lw4fufG1w/fXExx5ql5GPlF9zckA+fAwwtbFQBF35SKaprY4BJkeeVT9Eu
vklyEa3tPjKe3l69595eCmwwl3aF7n/pF3BjMJA3h3fWaEyf3h79uDJ+SbiQL5AC20CFZna91vEH
JHU2ZYh16CDQN7AadB3ffsSZHyBn9UZQ91Ewja5vD1j/ACRdefh8LBtbOn4NlPiaqjZtX9h48Ble
Wq1bnHKXJGtMjhSr5WTotaEBqKwd/Z0dZHd1mC4pUTC0FKnIMHj6DOLQ1xM8HOiMieljE1T1kjOS
4Y/f4kUK79KnqZtac3xDC65d5WnsLnGyzi0YKVIDtKdqNZscHwVrc4tIpf2s95DHEdjVLnzUH9iQ
1xalFLC24lZYN7WujwPmjGQzesl12D1WnYPLshvH9mZUwuI5Lod1P9d/zklo7Guscz5MiGtRzUac
hwIWQNCkL+wbJKVaDkSkHKJoTN+HbftVRf5pFVTlgyjjaxf7z7WGM/F1U+e6dzPG+vOi1WlJ68dM
UXNEX0HzBwe8oIXLMXbCTbJdNLojbTsq1g9NrQSF3+nztIaM3KHSXQRLEltWkLTtDGXcV7U+AyYW
ybd+GO7SXn+/6MXlbB+voCwKldrzHWX4aNgAgufij2VDS7k+Uix5QfHA8wXikStdrfzA8ZYBNJFv
Pw2qHNR0lIwMHlrOrX07aPmF0+/4dq+sd1taJ0h96W7HoL7jZOoBG5x2G6oagmtNrW+74aidhn/f
2lU08yf0+CyS9UwUy94oRufB00orx0fxZ7qrgyy98ebOWofdaC3b9uVLANYLvVWriYc2NqFXedk7
p79UKDpzpNjSJqQVrZVGWeP50HuSp7Gs608iaPrdskUkbT+5HpCiG5yJblrfYPn8e6VfEqE+N+9S
zBpItZhZmLt+o2XxwTKUBlFhRb8N3Mv2DueeIUVuGlUCtwrD9fs0w9t7wo8FtXV0fKHDPHWFVb53
3Ka/ynMRuNtIq+Z9GgfKdigL7QoTc+0+n7p6gxc8FtNVUnxbNKmyhAWaxpiCVarlj8jgrlAU3mt2
9XHZ2FLUp7FtNxbgfh8+9JWrFuG6QhJ0WXYnk/MKw0SMz2lJMdJG3yFckOCd411Iv84sZJnZPGtD
NOEIoYG9bPHtwTgYH8YwWLbRQqQ/yQKMnn6sHsS6L0Aib9Mp7LFnVRfVglFUl4KwiEbdQSHc9sM0
667zqMFqvhbLjh9LisEkFGbaWAxuBAhv5cjXxo21cLlIQYgYQTJkCUDdsRpvE6/aYMt29fZK/AHJ
emUrt6Tg66GPekhj2H6C4NFt4w7hV1M40aMdmA2aVYkDw9L2Ohyxg3CFJq7zWM7ONy8s8qciNru1
Zo/ux6ie6BW+/UZnVpisEYAv8jgauZX5uqpX0ao3dPd93Jv2su8ktzLUcPK8vMxyv7bsPYfu19kW
2sJXl85bjFBd2Jt25ocFfulDi78zFKBx4ejyoesFkaK4Tobzr2O/cyl0YwXaXuhknJv14978Iv/W
Eg1CHjd9Py/MR5Qu9lGYb5Z9UCmoFbuC0NYxNInwndauIIH+Lar1v8skphTQqVnb4WxrmY9F2dc5
nnetli5cJlI453Oet50zzb6iqF+LRkdasZsu8V3PTbYUzykC0CpgqMwfzQLiYKKj4evW5sJ1IkV0
m4HRNgw38IOxCpDapRmCYt607Gsa0v3bEaiwanE8+1rl4B6KFdUKvcVLtJxjpLyyG8l2UugKqjrS
y64fmOr3uci7LdKaxUPtmOWVIQasKuN5vl60LmW50qHSenPEt8efRBHelnqYb0cjaxeOLkUr8uEo
z1t56hc6+bwSdE9q0l7YtM+sH1mFUIQwqIuWAgVeCM41bj4Rgm1Ov2wrMKR4jXqRpvMQpD6i2u0+
1/udGmrqhWk594GlkJ3bQbOTSgS+Y1mJvo6nTLyzxJAdDXcGfCyMKnaPiRbg22VfWQpk1ZoHYQQT
v8bmUrgSutZtoqnSu/Wy8aVY9lAKr9BHSfxOKJiAm/VuCpVL7cVzH1oKZUVz0wEkWOpPYVWvrC6a
1n1njReW0TlKlkx/Rxi2TQw8nnwDwvAWISAU72ct3ee47ezyqO1u6t6bSLmNYlUi24cdi0bWt2ji
dPf0xGmCQE8DU0v8vItR40KmxmuWtHMcXZfO4bSu1Vodu9QP3Qw9Q/P7GLQfl721FNY5jir4grSz
b8LkXYlYX9MBXLhzy+SgaFZGU8vbxHcxtVlZBQz5Qb8QeGeWkswNQo4R3IMRBAekrP5QjuZ8ZW0t
vHLoUlQfjbUrzrLRd4a+XZFDHuwxd5dFmMwPYsM/+s8kCUTQCDNxmK7W527COWXZF5UC2A31Frk0
pCzzItpXnljPTrlfNrQUvsjloDzimrGPK5eqr3IDaY2VFi9Dm+syTQgdwiybctjd8YjS0tx5j2LE
WmfRu8s8Ia1J0iic1dHHv+gZ9BVGQdq4sDAlGzlWEVZ8sLFGf27dFvENrMULuL2bZa8uxWhUsThm
BBZ9vE8wD3DSBhhj7z4vG13KlD0FreW6VWc/i5rvml77yHBf2LfOFEJk2oxuFlqvAiD1o6mN74MG
H/nKirMPjTMs4x/SeD7ddb3MFq7p1J3v2GnyXqlDex3l+SXtzDObjMyeacZSzyfLQXiHm+JVk1fu
O26V7oUt7Pj9XkkOZf4Myv6tAtSn9bFINL8g0ZVtkiGp9lMYiH0tEMm8sPbPJCkyqcse0I7tmrLx
6061V2nVOF+cvKyeR3cKHzqzrvCmEWZ44Rg+M2kydcfzjCqsp9Y9IKSxiz1lraCTsWitytQdIwHs
GSE94auIT6PR4Y7r2ur1C9N07sWlYzZJB8y+cs2FvFPjyPCo1cmyi90vxB2s2oawNt3DnAgckodx
j73hIiAJYqBSAMeF62FxXPDaeL3gGIC+eDYFy6hvHKanAWYWQWbhha4cFCta4x+5pkq58GtKsVvg
t64Mqq4cEqe80nEGG9R52SEo03NiEYRjScXzYOeYoGkY6ITJskNQlc5XBTvlQTQzQ4viUS1BYPT5
JTnlcytQOmDVhLZ1GanKIVIsxJoiBznwvLy0Dbw+OlL7p58y043YblJLOcRHw/ckVfA8EuOiAgNS
H6eDI+Jrm04rlAN6QMMK76t9YCK5vSTuNZmM08M3CMvJVOAsDR8UFeObNLzQ+jk3KdLhqocJWHUy
VegN5VY1reskLz4ve2spMG3RajbmvcqhLdKd1j23aN0sG/n4Y15Ut3pNeFbvTspBVfO7fkasF8fU
ZUNLQdm7VjPNAZED4eB939gb1+mW5WDoPZ6+tqaKVOC7qxzGsH43IgmbVfafy15bikp8Wrqp9DqF
5p0brnNLfLZabdHurcnILsurp7wvGLtE5A1JzPHe1MWHRe8t47qycVKyoWX5oS/xIHKbnmPvdMu+
pQzqwvUhTG11ZAHWzkpY6hXQ12UrUEZ02UHTpHrieYcRYOFqmrhrCLOfd8tmRQrKNDfqWsQDC6Uc
r2xL2VDTXvjiUlC2Ka4FiqkGB2j12wakCqieC+numa1Exmdxgumt5fHWUV8cyB+UcZlcBdr3p4Ez
pEMomqBXDlNSWqvjKYz8cbpwlUhRmfeofSmt4x3MevqgNeYMQEtUC6dbiss6NAevzJPan3WhrDRh
fNAU+xKw6fjNfk2g0bQ/nRavC4so1ObGT+fyOU6sbDc58wMSVJeUFc98URmc1TZd61VjzgOwe1ph
C1qvoqN/y6JVLuOyUNkjMzFtMHe4fKHRjmcYRZ6Fg0vJrBUPWOTFTuUneCSv4Rxl2IUNyw5NGZeV
ukcAnDHz5pbItpHXuNf4uVxqsByj/JXPKkOzMhXzxTkHRAllU/xueZm+xqpUXGHiaq2yEhncC4vz
zPqRQVpV6YzUOmtwg0bakxFRyd0iUuc92bZNjL39lc89RIrdoM9mAPBT5bf4otybGMLeunHytYhn
60JGekyxXpsvOYCrVKFtZAG1MXEzmXTDdjdzaCaHpJq1h7rJ8MpBNHQ3Fiqqem//qnORIcU11tq9
ozTK8Uw0ngIcsteF0nxbNrYU1rGT1IMb1IWvo0V+JWo73XXwqJad5jL4yUksxZjngFsHNiW3ZjNf
Y261rM32i4Au7sEWV+3wKGsVRe8qM1AfZi2ZF3UyEGM/3e8wEgmUwJt7ih0JVjrD50FY+YVleuaD
yhCoEGx5jslxC+Qvva+T8L63q2XQeE0GO2FnlqhF3rS+pULyrdJqpybz74sWi4xy6hp9MGscpH01
FN9QTbjXsmzh0FLkCiy1617PWr9F5uQO2ZB6AwJMXCiTnNkXbClqy7b3rEhxex/pU8y8Wxw9trEK
N8btOxpHy2ZHCtOy0rKpORayKxfHebswb7VWPCwbWwpTTVP0Tp/qyVc150YJnM+IXv2xaGgZq6Rw
olhDl7uHsVXsVQsD1G6R/142uHxTresIu944oss+Ya5WpFg/j8uWjIxV6oCv9v0QDKBPxH2KfypS
t9WybymDWcdaOCHef96hqTt0j/X2veUurMVoMg6qi2cRiyrHEDVmoUxd0WxiJJoWvvpx03lxXyVZ
SNquKTp/tt071Z3ugqR5WvY1pSAtjjrthaGUvlOyt5iTsTKodC7bFGUQVN0Hil3XXuNHlvc5NFG/
KanjLbvkWFJsohhOimbPBQir+j6mVppEl0LzTAYlg6BKvmaqJZyg6mB/rwotXGO+9FkgUn1VOgvr
pT99/F58VcsbLTvAF5J2EJ2PpLN3jjCHZce0jGsqNHuAkxIkvl303RUW7Os+z4sLGdNx3b2SMckc
7STrMVDzUCtJHdvAeNO1kCW2lsEZyOBPV3veGlGCa0Xi63i+7Up63eh+L2RqaTJDNy9LHHfLLqZB
7z0poR6tXHUZhASB39M3r7DxwbdAjf1xjvez9b+cXdmu2ziU/KERQFHc9Crbd0usrDdJ94uQdDrU
Qu0bpa+fcmOASZjrGOBrd8BLU4dnY52q7J89gEqU10V1wU0YzzHDvqjiDW3ydwUvf0Bvxe+hOfxN
JKYK8Sgml+LNmM3yHBdT8xfLo+BGpL5mLc5FjeuiDgjDqYgyeE/q9fvULH4kVSFzgqgcC4ieFW3x
pu27AJEOFFijKfyIpEIX3DRGHaaIIpK/MYp8hpbYp9mMXrwwmJpzwiiUsaHeGff6TbVdRDp18cD6
zI+2DuOkvxoiGcEAvYwXetigyKCRrfNEtPEnL0uMnPsJ7B4tG46dk8K2B8XrJSmtqPxihgtmMvuU
j4tasjSel+IwQO8GiimbZz/FBTPJOmgh/jai71bGf1M1P/Vh/dbvWJxIGuhxN+A5RB+oEPd9NHyU
oL/yu/wR/fV7LovYlm4sVBqUnJygVK+P7dCUnkfuXFDGiroKt1aiPRZ/Rg/u2C3i2e9QnPvZzSNk
GqiWIJtZoU2hN8hGVJ4n7uKVgBmIWWuDLG2bYHyAzDTolYzfMywUe349cqjMALw1VgJEB1b9bctN
/LACXWa/L+piklroxXZrXrJ063p1Bw0iaBhX8Q+vU3c5i7N8BLHbZKMUb7LPcute7d3il6G7mCS6
Y+hPrIKmUJ3qkvZAS0hJ+O3aiZ7zSMoAILA1DQxrTguoJcSc+zFLhi4kCYQyGVTR9Qo+OvUqYJdA
FPl181xAUh+XEEHR4ZryjcRvhj0i/Z3Rk/RD/UHZ/ldL3CBA0QIaN6XFXlV4mynWg5n+Txry6iDV
leDsamFiioqYvY+mNArGJomi/d94I35m6AKSeshCAXsM6pugpSfQGkKEuFKeLtEFJPXlEi0kCqd0
raeHfQ7ez9mt9P/KmbhwJA4YTGfRS047FeUQlIp0AojSRy8rD53omUeK2SE2U6qbBmTf8Zc4Dzwf
H/9jHPypogCRzWQxLzimomRQHRHmDmPcnqmWi0aCdOu8V1qO6RSx52qu3sql9nMqLgqpWoehq9ts
THnJYp2Eag4ft4lzvwTUhSGVxSyAGFSX5fPvNUGzVayxZ/B0UUg70J/rUvAx7aPcHrgyEoI54wc/
Y3HCZ6iWqkRDsU0taO8hhJTzAx205xVykUaMj/tF7Q5Mdheys9kckV/7VYgu0qhU+TTwsGiBlaDH
bv5KUd16HQlxUlvImtd8mrDyKKy+q7XtjlpGnos7lxOyLKyHemSTWoiav67BM1oeZmih1ie/zV+a
mT9d0Dme83nZwa9JxQYlupIySDhj3Hv3A+5AsvbXP9AbvUDcdZ/SZjdPfJ+hWhyvfqdDXPwBxJKn
1dCwS8mecQgqVe8CHX//88m83M4lLrMM5Kq3AaUz1oa24VM2RdE/lxSsTaK19QykLhZrVyPZoj5q
wHGev1rmEUy45MY88pWQ4ZIl4y1nXLgAWbKJyrFIQsBXZQLWjtbPEbiALGp1ZALe1+nS4bH2EA22
+RFCKOj9n0//2vadFCPc5wwTQmubcrO0n4Iug8h4UFO/BIk4Xiyq+zHOQw1S3Xr8WPH++8z6zz4b
Jy4mC4Krstu6ck777e9mJP8wJr1iEnEBWfvIs8BUWHlawwPfIdi7Ea9El7hwLLwjzheJ8TldyNCD
io4cSj34FRbEpUcuhdQg8M2mNJt58w8aRvszqiSv5AUyVb+6F6Ux5Q8EJfiBFegJdLR9EDu/Aed9
2QYhVfzr2mAL1oXKWJN2Wx+f6tHYBzxa3Bo0ura6Y4NdtKuqYOuQhoPoiiRbVjC/F+3IbxHRXPkD
LhIpqzGZOg77kCodQACvwzGdtoBF370M3cUibRFg1KuGcsku9BuzdM3R1qUfHg6ixr8efTvnG+Ty
9jEti/5MbfCmyEovXCNRTkRVNa9nMI8j91rKj/Ey3HM+eLkV4hLxctPueF2s4MbLQB5QOH6sRfDN
77gdY8zLaekbWvTpwgJgS/bo0Y6933MOceFI+6z3PIh0n1Z9ZN9B/mc/bGV3S1/l8tF+b85DEvrX
jyn5PoGNI4CSR0Pi9hi3i/q7LXKbgytXzgc+zOZQ1sJ4phwuH+8+2j4r+rpPAxuyQ2bwWHVSAMYO
xz9/iitsOsSFKQ0l1A9ZNg5pV8lZft3DnixnNWXNF7xdq/m5FiAarDA3q2VzDzEoEL6AeYR0n1Yi
6fDEZBvVhwKS790TutwlxHOiAYqeU1eVyC7CaD9McYnRRlUtwcesr7RJ54F8tOMQr49rtsn6VRFA
5vF+afINAp5QqEwgAyq9OIclcVFSM5Xt1lnapbns7oHp/jLYW9X9lZE+4mKkVKaWKA+6Pm168OY/
2bgl6i8OPfryoNppuPCIbeNz227V+tjNIGe9G7IRLHJrO0ZeOS9GUX+1x1FXNhqBy06rbLhD0/Ib
xkj9YrT7pKtbyFuNkHJL92o8qri9C/P1Rs14JR91OXZL1azZoPY+lcUwx6dJzZYcp70oe5QzgfLD
AREXCUbaNuyg/dunamfHOGzksRKg9/vzzbk4qxc8gQsE6wNaz6qifbqRbn4PqeL+lM969PuuLvqL
ihBshNXUp3OZ9x+buo7uimCu/BI76RQyQkI2BXRoYxptIPcm2LXA6PrB72AcF7kqDOFNM+ymxyNs
EmXqycjAzyZdVqt9CbadThsO3WQYr4kXk2CK3I/DkLisVkTwOe8b26PDw8eEav4og/bGkV8xeRfZ
NWdTvWRL1qfZbvgB0in5oywkWOlqm92wyP+6cy+YpKuQTo1hUGUmCBZ1XH+tmvHHUmfNA1w8hn53
bf+C/mD2Kgiy9mgt2ZKxqucHcESPd2E/5+/qaIHirunw8mlLOT7mGVVPOSbqhyTE/7pxEFfuDXda
/03cRZCLx73RefVjMAYU0Zm1916254LQhJzqikSySqGb/W6P+vzIF8DL/RZ3sq1axkG5StxJac2/
ud4eu96P6QeG9qsbj6KlBjm+GVLGY6hqV69AxPDdb9eX7/BTV0QGEBflY9untFX9axhe/DCP9XTD
5q58TZdrS+wgfW8zePKxXM9Evs144FX0ExeCVllxkd+O+zTuw49yzsWbQJabV8VPXEZ/DHta4Hgh
BVREFvXKppoD2DU++p24Uw1lc44J6gpNtLhpq4PKlUmgR39r/Fu+HHdc+FkOYYYh0HpIyYxGblDz
5VxupHkaOTdPNYvaT8is5htTA1e8lou80ho8Sy0fUBiZIDu0c10lW9ACxwuosF+4cGmoeqlCOdiu
S1kYPKEuvR+G3a88cjmoorxuupggOSrkwj9V6Dm8s6Kb/HyNi79ivM3BuY/PDK7e4NAW6HxDq80v
/rv4KzNUhV0D3NpiCdo7s4LyWGrlV3+5CCy0SVmRZzWkZwb5nem1TGxXF347dyml1lZDLL1C/SWG
wB5BBlIk/cI96yEXeYWpnqCn1dymJChe7Zhsx9gnynWvi+sir3ZSm3kd8SDQ7vmXDsn0aBY/b+bC
rjLkRDF0YaCz2QfT09hCUj5mg5+du6gr3WV2xfxem6qIHUHz/blqzCe/I7n4/Z+ix563eDVSWFoA
LnYsjP6n3WO/FzXioq76deqzuepQvBDQk1qh/x536pmfu7CrCMLQAXQCurSdxuqBsuCtylovDQhJ
mNPSHYc1i+uIQL4PggenDfgr6Mkpz8/pxA9dhl3Hq0sfMJi+yVy/anp5o/C6Eq5dzFXNywUCOVuX
xnke3a+zjhKqOvnkZSwu6qoIVpDXWTzAhBViRKGDx6bvbkSiazu/hMOfDHHrqzUq9dqkQXc0jHEM
2Ed+xPvExVyxVqlRCcQJsjT/mHx8LCA34Zc0uoirMR9AuxOjtVhGWwIensOgPfNRF26VF8suAg43
Po/yE6fJPmZf/D6kUx9WQEAuYbPATAS0ZPqDZCL2PA/663fMulU3XVGYVCms2U2ZOazsRnV4JVuJ
nFupJlpR3QjYiI6Rqchytj+GueyTddrXj35H41zO2Eo0YQYJiZZiMqdAlW8sX3u/2OlirtBHj1dI
GkJaBh2zgGWPc7Z+9tq3i7ga8r3ZKEFsk6p6ijZ2l8n++5+XvnLsLtpqmDSGHSExkXaoNh8n1vSH
Em2dRyb3G5t/8S9AMsQ5dBO3eQ9xvDLNCStOXGCoHIM8+rRVrReVhIjdtDqSUu+LnKs06jHWZ817
tNS//vl8XnRdWNqpeDvezKOySwEV8O6jHapv29z6+HMs7XhFU9Yr7dehSkcr89MytvMBDxfaxxyx
ulPwrk3RgsgNWiqrnUVSsPjJELR//U7l8q1/dugNi0GoBGFIytpXsSQ5VGC4F+YaO798ip8WJ9A5
ph0o7lJewDHGpEzIDE/mt3PHO4LVtF16C4lR+F3+WlETJ6QNbmX+l8P9rYmDrTsOsg+rHlqBvMLw
epgEC/88ZeORDPVzGZer5y9wHOWWMwM5bFalO4AAQwGWkKrw4ZXA9p2rijcEOvVdjHtUNs8Y1W4O
iyG3Xiuu3CS3tuAc7b9YTxCY68suQSvGJlk2eQk+i9gdMAgNC+w4o3lUh+wIyujnjTK/U3EzXWit
UDoqCAeJffky9nf1Kv2ci5vmriGkmGvMXqWl7R/NWn6szHrrKT1+2RTdLHewapwWOpSg26iH+lXf
SfmsoyY/tk2DWUxS5oC/i2jkiWxy+s3Oc+YzTIpP4ViRigJLx9LWIIdg6J6MmG0HdfAPr/vrJsE9
izCJEUcwUUHlPZRA2f3ULrPf3XKT4LqPDWi5bJUGAX1YhqxJlthX88sdPRCT7Vc2EwiKVUv0saIt
O9JxWe7/fDBXwqybBws9cM5FDnnC3sYPIt/02xgNph+jgVPyafeI2M2HFRstmdsFv2AwY9LMBtq3
jfU8e8ftg/ifDWyAUlzH83/rTKUrZs08N+54/WXVQ1EMY5Vum0EHuLsvK+HFh4BDcXz+0qpdDMVc
p4MOuhMV9C6UzDOKu1nxuuwdLWrkCIO6CApQ/bZvdr/8I3LuqZwXs64aV2nlA4C8wH+VX/t58KKz
ErGbD7dsKwZWQtSS4nH6MIo5bpOSSu1pL25SzMUWjjXr6rQQ7AMpVgM5y9hraB2bd3IziShb9AVU
Y3UXVgdGgybhuh9vmPqVu+pOIZRGzf18yfwooIKP+T7tD0FV0wOvaHD3Z3dwJdq60wjRRHm5mcmk
hOV9MoFdjYS32H+ubd+5qZqirzHOEBgMCZTpEih2DKe+ss27Iu+WG+2Iy0G/kEm5Uwk5yQw6jwNE
sMnendRerYe5CWckazCgVcovs+69aJjwsZ0bzLcV9P0R+nuxJvLNlqsaykHMszhxhxQGDOIaU0Ok
cjHdfVt+FYM9+X1j5wIvexXkUN4qgTvn82lhIb8Pei/9LRG7IwrRsHIQSKFsyyYJsTmq1dGG1geg
hMWdqgrd07WvLXxDRml9IHJqjkE0f/E6FndIoak3E6tsL1PLxD91t60YVIi9qByxc6esIv00VbWY
IDkK7MyDYdn0xEzj0zzE4pcL91PlM6AjxBooWKTdmEGvcIq/5dH47HcqzqXdtlCt0IIq01lN8aMF
rctxI7n1czfunEJpBikHjs4K5fZ9T9fyBLI+L1ACjsW5n3Ig+6AIyhLgzfVTLob67ZjHo+fW3XoK
JH3dSCApv47td0Xtq1bdYoS5GMULTsylR53XVpAyKmHm0NuakmmPyd2whyCjBJv++NC0obiRc//X
j3jhT7kTC8VudxIIawCuMCYRhc6SShL1sIzT/MgH8DpM2v4bdfFYH5gJWFITOSYAqIwPNRjRXg+S
ijuw59H7bCjVIeQkfxuJmR23mczvYuDCgcTLwgcwl4i7doJUTjajLjrwEewLR7rt60lnWXS3xp05
NfGSkaToJ/Yg5xWIjwnEASe2b8950NR3A6S22F1o284eojjO+mS2KwahtOnox6qgIMS2U1Avx7zO
gjPNdowxgUPmRMjluajAfNN9PZXgeV/zXapE5dw8QkoxbEAX14vsC5vD+gOoxiD9DYU4+knRcXsL
AAB9lAqJDiGye4sp1+ZGqLoSat2JjnwX7VZXCLXAq6WU7sdmaG6kaFcirTvSsQLaKoJwgDD4Uox3
Au+UYNc08sSDRfuAi0XsMshCDWuwVQEbpWpHk7snn9tuskcvp+MyyAaSlRJfCnm3lPFht1F7qlbI
afqt7ri0ugeGr0epmdYYAE6eCaNe3XkcilsvqB0w0Q0NxbHaooe63cCeCOv0q0bckQWIKqgWtM/o
4Cxjc1CYeTutamz9sgKXRlYPS9lFXVemjLbNIZr5mxGgmhuZ6zVbd1IOHkhZosmK1C/QDyJu8gP6
LX4ZvXJHFkJq0JurWwCAtvEuKpfXRe1HbgH6ACfjIEsFoSxewRL1Bi7jgOjneNHs458t8WUdYizv
1AtkqnnUNRSVMdPyVYS8+F8Qi0VHyzqb7FtGPlX1uB2mjrT3EZzhXbOSKD/04SYey2a1Bf4l/pWX
gSkXC8dNUBKh6iIVbVu+Zhn9Ng7VcsNhvBzUlDtGIcIsWhgAE2kdQKrzQNVGMQ4KLfZjP3FoLdEe
nI9e5qZ+m6qI6lWgvChTlWevW56/VZZ4aVDhkzneI47MSi88MOmq9wrJVo3ytG241y1U7rhZgz4P
QQFWpo0ebYI3SpYUjfV5T8XWnYQo7+zMtZQFsMsRAUOGRuSrmVc+pNx5syJf18lIeKc2bsND1khE
UbveqrWu3hTHg0hQ5MVm6NEiZ9v4oSgtv9/6MDpJMo0qGdDMe72Bju5c2xqsK7Uxbxs1jAngF9lw
6LiZ39hhjW7Y8svxVbmjKSurld7nS20Wq7/HHBOZumsCtEjteCNGXbkt7nTKgkeeIM55AYxdvR0I
YAdJHulmSWLFl+qQt110/LMPetk1K3dURdswszuP0fAV++sFPy0pTHTjV1xb+/Lr/r8w8dvf5Rv8
/xr/I7tWDGDzxV0WK1pZa4nMrZpvdD+vbfDy339anM/F0sQzxYdcM3GKe76dZBU8/3nnL88KCOWO
pZS7WO0ElHUajuF6QP4JaGC+LEBegxoshWjy+DDEvSmTXbItATXtcA4qDGv++c9f+23Obadge6nn
roAr4fRrqat7OK4bZcO1pZ3ap4k2NQmBIt+w+Z3cwOcKvlIvVnicmnPTTd8jV+3xTaDAhXmSaXq2
7c1m+n99iN8LHuXOhuTrsm1ZgDSn3YgBD22fiQ+jjWWRlGpv9mSFHOo/RlZjdshWtJOPRVRm3aHa
yfQAZVR2z6cs+KSXCvdkMNmRZhF92iCuCiXCSSXgBu2/DRklXh0PwCN+NVDCw1UCw1ikGAC6U1Nr
AAnUb70MxIWOyx1cad22awCnI5nEbFNJsHs1U5QLyo4ywfc8EjmOeYY6XvvM5sBz6V+dyv901tST
KcI8Be57P05TX75Gx8kLLSWUi8pW49oH0qB+zOMmegvx4+mbqWTl52/c6aGVdnQI5q1MxTJ/VGWD
wWNrmGf65iSTtY54jswXmIPiUNhwSDint1rPV268O1Yjt5itJarndF7pdrKULph70zcc5bXFHRev
wqGrelZB/riuv29488tM7Pdwr9yhGmSddlaYz0pZ0IWJUPrNRMg7rwvkjtTMK9tt0SKl3cr6MUOQ
wkOF5+WUjvfmNB720kISOpOdPsRTeJD96iXJJZQ7UiPB9GL1HBfposevIy2XJNLRcvI6FZcAd29W
PuJzBmfDxQet6rdt3L/3W9qpr6uqoY1gFkubpjvEUauOY6Q8/Ypz4grwJbSrRXCOy7o72Pq+s6OX
iCG8ihMwo47TEkOSwXkJ+u0QBlmRsK7bEr9jcSJmLkllkSNh52YKX3Pcoo/lvEx+wd5FSWG8Ncr4
YnM0OqtT3h3j0Qs2LpQLkqr2CNEyH/KUqf6+b9eHja3fvI7EBUmxuo/0QtcctB2bPDIxbUf8feuX
17ogqbbu95qE2Hi1o8ZgIWqdoWBe0xE4Fscdsn1AQ9Pgc875Sl6vrCQHRUXmlxa6MKly6ENSLmVw
Huoiuwf39XacN+J3Qd3pCy0v4iyTzM6V7t4Gzfxq6YWnlbsgqXwH4RUgzLhDVYPYZoriEHSDp5E7
F9TOOxV2afM0EPSBh61+6GycP/gZo3M/VacR6YuuSKF3bE4lKdSBN9utEcAr0dMFSMVRDSLNFauP
65st/jplP7x27Y5dgFi8yIcQ6USkoXki5nNf3GK+ulYZuVMX3SLrUIQB0sNqZO84iAGSisb62LeV
erUu4oeumubcZ/mSBjOkNOel93tXVe5UxoRIlwPlkkPKBeI22bYvJ22b8uh3aM7d3cRFxBFK3ynH
oY35ViXVrP28jotVC0J8ZWi25akiRXeIgv3JRsRLyU4oF60mGm1WHTCdquGisjsfmJ80A5Z2Ams8
rxKNoBBLZ6JMymb/K8p7r6dP5cLVSI9xwaDC2tUgXsdF/6NtxsIvn3YBafMq8gp0CBq6gbpIGmLL
hxVZmV8p4CLSyrUObMUGrD6tSxLG4tRk8+a3dReQVlXCaArV7bQuR5LkZSAO8wRmZi8jdxFp4NkH
ja/FwexD/Qk8is/xlHsNewnl4tE0lOAA/zNI8dpweWBZ85wzafwc8W9AtLAZ1possBYa4YkxeFqB
G/M7k4t3/qmT1CJBoh1RCKsWjw8Z2WmyKj/VIpyKk/hy3fQCVEE6lcHGD90aIYnMB37DaV2c0ws9
EReKBhKiShETB+cyCLMET4bQc1XGHvdhvaU7fyVIuYC02rTxWoU0OE9gJgT0WIMWA6K0fmfvxteg
jcVkjE7bhTeHPSo+jGH/zWttF45G5xDv14bG5xyJzFYuDyqM/S6pi0SrIt2VLZ7fzxJTTmkTxvPD
JFfm1zlyoWh1oZa1yrf4DNUvc6iHUB77bHv2OxWnByOnAipF24xXdsgLZ4V9NcjmxqlclnjBGF0E
Wk2rDVQza3AGqqC5Y2O7PpZZND0uYuJf0Kkq77x+gvv8Du6LOtPLEJ9bqY+B3bYEeYffe6dyxcC3
YpVqR5l3Bp3i/FSCifNhbcuT185djJvSsaqDDkl2ttXkNPWYG1qa4JaQ3n/m99IHcML1vEtdmBlX
FQ3e8kgIaZ+qDcqZa7V8tesA90OoPWNcsUjWbH4r2fDGNCQ7bvFFjiLW7/NViHsLicIDnmWB52j3
D23EzaHvObmfTf7ZzEZ/4EX/EE7Dm7Fsl4RwoDy5XPLXYViXQHZ5iUkL5aLoVrtpvKPs2TnHD6K2
B5u96D/6fQfH7QhKqVJhoM5bQftjnuVvAaS5NfJ/xWG6OLq9NE1h5w2VFKtfKytBlwfzvHHHri2u
nGDVQLClJFF8zjr5emLqgg728wwuim5qgjyoRRmfzRCtY2IsCbpDx8bab4ZIuUi6OF7LIYdW+xlT
rdNhneO/8dzv5+xdIF0UzkM4ywWi2ppocZyWYi0OYRPIGxn8lUDrMv5CyxCPhSt8clXp4ZDxInpY
+Vyewknvfs7BRdTR3NJimER8HgQ5m74BzlbVnkWCi6jbeLFvi8HEhw6VqJOtzWnxYONOM7/mhMv9
W8ZdAAoQG5/3SfRJjDbfXRM0t/TNr5m9c2ElzWbDQIZy1rN9PwTky8a438ZdHN26L/CRe4cbRbdj
3ZxIl3vGKaerD2U42kZdiwvF2B3HWzQGHcJbD7TXntVdGBfADE21lCW+6DKXR1vM6m6k+3ioM9s9
0TavjoiR5iueighNzCCyx1V2wamXsbkvDeLlAvr0G6b7MpeRUC7sKxOhnEUXZWfZkfGpU1XzFK9o
tiXFTvSpVoZB7hLMnp+GdcjqA2Dk4OLmK9BQRxqK4gnvdcWximQ/J3NYbk+13qe7yxNskZC8qO7D
CrQXf/b9L99k6aJZUCSHcz706txMUXPK6BS93hsrPoIbTnqFF+mCWGoGohGxRupcaPaPpt3Xvhde
FD5CuiCWrKx3YoYaoStvGcSABp4sVnhVWdLFsIx2B55grNRZt/SZYyjzMJPurz+f+8tXWLoQFhED
UgrUkDwD3CFOudnvMf4zHn0WBwfir2HRBqaL9KziM2HBq3ic70Nu3vst7RRwSNkAapTINvudPjfD
BCKuZWhuGOPLh6J+AwbWuAm7GeNzNLP3Vbc+1risfvt2+qKLiOjA2gkuM1Nvs5p+XWJ6A0RzbdeO
NxYlHaMxxNIj3Z7KTP0ISum1tHQRgXbKeUguVyfiTXXgcpqSYGy9Kn3pQgLzoh/bxSh1jsVaHbMZ
OGnbVzd84MuHIl1AIIuy2rZoo5+tAjqLVPV+0J30MkLpQrRi0N1GBCjSc7hn8322iwojr+zDny3l
5bpNuqLkDLJ3Fk/QCvWmWO7XuiQJk9l+NOsOD1OG8Y269hL3fi9PpIu9qlF90JHNCtn8jFbCCnbR
HMQgYXcUglQPJF6AXs1BtvPnn3Xlg7hALMgb9vtWdfLcd+TvuIH8Wxh6dQDxNPKru1GyGWgeDPLc
4MEx4WJ+s/Pqrd+2L1/pp3aUiBWwpWDZOg/cfuhG/RVM4V6pjnRZgoXMJ6FLirg0thk0NvPiGdze
XlS+Qrqa5YKyeLeQTzurLVuO/UA/91z6YTeB2v/1VPZyoV2WYfGq31XyOmYAk/35vC+V00tWSX9d
eY1YTnNQhZ/7MmKvopKVT0VZLvcRWI4TE/XFXRXOwV1DdHfjvl25By74AFIwuVVrL89Fw9HH7Iuk
qPUPaaOzxMvNkZrl459/2rUb4IQAU8QKdShk7DaICaddMIYHE0g/lJp00V6R4rPOxSLP0KEG7rnP
gySzgV8ccMFee9XPgHCVAh02Y44aYnOncan9vKmL5SnbfBiE7MQZQIrXxlb3zZB99zpylyuXF/lS
5bIW50gV8XEv47fthTDfb3HHNVTz2O9sFhydBXhrVIj5B+Bv9I0HmStPe9LlyOUg3aBT1cJcMOLf
Jg1kLD/nMY/S2I5/tWG/ndpqn064LHPS22V6hWTLi3Yd2mEXE/7J682KjHbdI37GqJI+Tk1U3TFq
mF9sdiE589JSve2Sn8MtixD0CXuzkza6VVJcCaAuKMfQfAArtxTneMhBMbKJ8iinEBVLNhD7bsdT
kV++KF2cP4Zkd8pRfp1FyMb3XIz2YLnpbgToK/7ChSwWOiR1WTJx5nmsTkOY1Jb4FcPQc/z1AwNc
EG7LPvHz0gxPuou+6/nWLMa1bTvR2JACk8EYfz6TcZtPnG7R48jX7uh16Vw18womPwPYfzlyOx9a
VrMjBxm63+KXIvUns1+CSPRVzXAq61ol6OwFj1EtvTRYhXTxXHpoumEJYS0ybMFmXtnwHg3of/y2
7kTkYikwJF/GcEYBqOJbesarn/ZzdC6b7BzvRlc5HN0oKpJ0+3wH8VFPL+oiuiB5jaH1dudnPQbk
mJkMMwAgzfc0F6c24r1tt0JYnPla/JCLWA+dxqSM15m7gK42w4iJETVs0TTleCATUKIiY9xv+ka6
sC4IGsVwjgbnvmzvCfp3ycSYZ37oAru2ZhnasGr4uSBB9jgN3XdIMU5+Ht7Fdemd4+UJcPlzPG3j
Y7ao9g70H7emMq94GBfXJWlVTBST66ilw7/BL/na9uNff/6kl5v+Qvr5G6hrnDDHqnZ6ZlVF3zWW
NI/dkA0P2laln1t3oV1IEdYeckEM73JdAMYxmUBxQxz+vP9rR+OkzwxTTyGvA3aOQtD+aN7e8TLy
UmUT0uXVjYZd1WTtsXixTkm80SfR7H51lkt9FVD0XQKeX2ydjMd+Rb8d9OZ+LRLpQruAv8pCSOzx
c65AWlSbAxCpfht30V0z5zAZ0fJzRoJ/h7L8q6L8RmVy5WO64K4s12E0GOw6qtSb3Zb3S3hLfuPa
0k7uOu1Z3nR5Qc+RafnRrn2X9G3ghyOQLqeuyfJVlqyjZ1BU/hUWwXEk7IeXgbvYLWobzvsiC1Es
LPkpjmWTtJrtR7/VnSi6LHQHArhl5ylsPsfcwMoBcvMLoy58q5sxALugvD3jOcAmVal1UgBW53fz
XQAXV1MHxpCFnTfZdgkYx7/ttv7idyxOFN17qYcxXtm5reUPOpAfqufPXku76K2haFVcLCI8dwNI
mBNwVJpPDVOLX4/xN/wAGdpFk56eR93yhLXkVRVPftfTxYYNVIkBeRFFBCVH0VTkYPLcDzMnXWhY
O60FyXQTnXlmvjM8uRjjd4N+A4aB6DJk0JE4k529DYfpFbhnPDNFFxdGl7XMdL+G54mBkEL+L2fn
0iy3qUXhX0SVkACJqbr7PNySH7GdxJlQvnGsF5LQW+jX33Uy8iFudxUTDzzg0Ag2sPn2WqtGXrdI
lN97iKvZ2w2ykpaNNG+0PjELVcfaT8ogdrmwHsBBE9EBTTP+jyzK31ooZPjNcGdL7kI89AHOD3Ox
WjyCV+Qfs3hmPl0aLBnHtYo2G+a0noNL2ycPK/wM/dKqrj4ZfFCKGp5TUV523efoaKF0Wc9/eA2K
S4OZCFo764w6yn7adbqP4r1BGtovFLo8mO13aDokOszjXnT/i5qg/FjQ8h+/njvX2xdfR1v3S5iP
xO5P0dZ86Ofd89XCFSZTKmBBsVKa24HYh2gayDnZ/OpPYhcIYxEsRusBsXA23ac1HmA4PheeQx69
vjmXpmqRY5lpvhbNeCqagqQHBZrhN+bOEioO1dazwaVWN/33vdiwguCz49e2k5WFyFMrjjoM8qpu
+WNM2vkUJahw82vd2TmLCaZsJTVB3h4d7IHCjLD6f15Nu2BTCW0aE3Y6QDQ88pInv6/t5lXEEbvy
YNsYDsPO1ZE3O2TAT6iUZZ/nZVefft3zG5csF21qZwZLhy0I8mWby/Yc12OPFKaKyF8FLKTu5HL+
ZWl+cpVz+SaAsqvujiLIo7bi6sQio3/TQdulsKnVpwTyuunOOqiT4eJNwxQGn7BRIAijByns39yU
5eXXP/fnZ228rL9eG0HbGDmw9siTmNvHhIgvw5L4yY7GLmnVH6yMFqlsbuphH07TCA1emPzSRJ5m
lXR++mKxC1yZPRLxFMgj72y3QzBiE6fW+9jtsladUbOZJsy31m7foflWnVhzzzLr5Ubzs2ngxI5u
ldLGOz3yWALjZ3Wov5RLEV5s0PI3y9jX3G+pu8hVgPEoqjA+kCXj9ktc8fFEZUjvPQe8xKOf/Q4n
kphjHaqkro5cRnK9oICl/qcaEvE3AcX3DFO6Ep89GMZLvx70LHgkTyymZEjXo/Zy2Raxy2YV4VhO
EFEM8oN9ixGK0zGoPHMLLkVc0H3u8XgS5JAl46cW1hdR1Yx3jmDhyyD9ZPD+o+NFaGxQrHvkdgoK
iJlBAGOHunk2l7Y/qzqpHrlBYeC2t91JsYOmWtbdqaE97BDgPZOKCbZvI6rAyzQZSXSBjC3eUstV
HCdWWvtYmyBqz6obW6+LKF6ZX8eMbW37cNLNnsOhcrlMEu/aR2D9junChSNMZcRLFTpa74oyxcv8
+hCzZPPs+8tK/CGLHpCxVcGu9xeKBvWcVqdlUvht19BIf924DoEhT0ey5VuDl6lOQ1xyrzyzxS7E
B+IWvo4WcYjQJoM00VOPf/zCg8vkSXvMZSX7I1+Z/WvQlQZPyt/77DCw1Hk9KB0TyVbQ7siLWX1d
3x9N/bdfw86xbkaxCaxGJwTmrh3gBSCQjk4XEvnp08UucKWDQ6OiuzxyBtHBa7IZc2Ljcs9v+Ocb
b+wqsS1q7YxR5sgFm8PUiri7WBj5eX5QJyDDXzTshwGtByFXqSiHIF1543UCg4j76y9KUAdgSy1s
PsDX/FM9UfteTBPx6jo0s1+33vOEtSFJbN6Vvb5oi3pUyWa/mjno+b5undSa9R0d1hzuPf8L6Vif
+4r6aZFCjPR140VTA6MbdtRNtGt9mjatHsEtFnc2ipfw+t99AsKDTuvsiMKunPeciiZ+2GEZrc+y
CuJMN7z+ymOYNu9xAZJAzrPnL3I5LJVEm4Gg25LvJYLNMKLWO7BeGRNoAL3+PUhmVAObiiUHq7A8
q4jSB45CYb+DrctdRWzTAgbbcx6OVKRDFcePFG/Unq0728hmqAW+Iaa86diTnj8Cj/cCryAM8HpU
pkiG89GzKZ8a9S2ovldr6FevhBrd102zdo9XhZtZ3vHjAQ6HYzpvwXefYIzixddtk/VAtUk4T6Bq
r3GzmxTwVXUnIrxkL34y8V1rdtuNNUeJ3pRLM44P3Nj5AuAjeopmqt50qwq/xsV6r2r953FZuL7s
eqW4FJf4IdGR0JS3cv2wT1P9l98wOWtYy9nsxxyNqMlZjmfw7Ws6r60frATi+/VHsKIvUIfVjnlT
rv9sKsg56qW9Ou5yUFHX0KmP2ZCjWuZ3Tva/Kkn8NisQPa+7PTerhCkZpnw3TX1eh8KcX8KO31J1
RY16TiJFyDrmsketGg+CVO6Vn1wFnh1fd72rywUWp+g6Yll9jQ+gJJoY+eg36M6CjaaG7MW8QTCu
Pmooci8ohNjnD36NOysWsBwMH60yuWnmBwKHzFTGxq/2TLgUVYyrvphWMeTwmyZPUy3bR6snzzXq
QlQRoYUSYTXkXRd+RBHCqd33r78elRuZGVwkX3/RHWVO+JTDkEfhJJ7UHj8N24qtoz+pqH9PKL+M
Mv4iiq18o+eivrIO8JPd23vvCDd2eRessuWOlM+2D3lCtTUoadHscRqS8O+uLPes28KCppuOtq/V
UNZ+U8EFrqw8mD0SafKOTlPW96O5dB0bP/16SG9EVFclbsG4NQmOujnMY/V5JfMfRvvdAYRLXAXb
UtNJzyafut93JDjSfuq2O9vOrX47azvueTjIjvX5EAfnkc6ojLiX97nV9Mv//3ALtXDqhJ5FgyHZ
ko8PFP/4DbWzpkcTJ7bWG9pFwQ89+iZlhPkVqwqXtDLRROAkt5scYW54iKFWeokoUye/rjtn54b3
6t/Deb7EiqamaNMRNaaejTuLuoHG2qIJ7fPt1HRBnE6289y8XM4KrMKM80nU52MZdJkYxjULe786
W+FCVm04TGVS8TafKvp8rPPndr+n1HxjCrqIFeS021rFR5fXIvkLZWhFOmzVb17f0iWsGtEq0CC2
z1kSflrJntUcZ3C/tp1VCUv6MKjwLpcTJmqdtqYuMggJVH6h0GWs5L6wQIdC58m+DKdK1/a0B9Zz
W3TxqjLprepC2eVMqq+kUke6zJPf2neVs8I6LKsyiTTmykQvR0Smc0Or936j7qzOXs0MRY8voz4G
T7ii/D7CZfjXTb98uJ+c7l24qopYVVNudY5KB/FnnxB+5gfeCSalxJ2K7Btz3SWsoO9jI6V6RHJG
PsHMAoKzkvjd11zEisRRWO/i0Dnb1+RM4rEAItr5SQoKl7IKWrHQghZdnnSrPcXt8Oag3b374I2R
d0Wy+FyKvSO9ySHlMH2YWbidY5UMV61A7Xt9XBe2qpP6QE1h1efhgeV0THN9EkNfXqo9OLyQReFC
V6ZYjy2Za6wp0eernZ+WQ9zJuNyaN852WvbBgRty0+Z72FY5zEHVpd6j/c7Y3Go9fH0IqJt5h7/7
ZPIWYsSNUTIlfPvdb9yd9ZpUETSESN/mZdAez8XGk8yYXZ1H2D3e6f6NW7krnLVBBCRYuWpzSkzw
kWybrtKo2aZrVSfgjUktLrYMxZ0ocWOwXImPqTbTOEBQLredfSeq/8FP/s5b7K2WnbMBVBlEUeym
zceD/y5J/yFq7inI32ja5ceCsQjBpiV9PsWTvsxjdgyhn6K7cAEvomGyi7w0zh19H6dtvb6hVHle
sFzAa66CdZBb1OZzX0IBgqxNWgzEL5XgMl5wpEhoBymYnNPvNgFtuFbCM3nsMl7NuJop3CqTN1Yh
vSXD5nlaVn6n5y/ZvZ9sVS7jNYdxNFVk0PkMBCZ5w0Je1idQkxssFmJe/KO58dPIEC7zNQJUW63p
NERwg8d4Xj+a1c+8DbXdr+PONiVhE/Vblzdt8xXZtD8NgQSQV9xxma9+AyBtehxCSlnq4aRFbT81
U4HyyBqqmH6neZf9ahfdKEpxRtunbT0l+oDHnbqnjHRjzbrwF04iKIOxoc5pxOSJiqW9mGQUd8bn
RtB06S9WES7becJ+Lofhum2qg8VuD08rvMbX64mGsXm0raZ3YtuNHd6VB+NTH2zHsHZ4e6M9TA+2
EJgcihiprv759Qe/NVwvS+WHmywrONWoUcUWSZo0CeFdEfLCT5dAuFBYP6kJzsNofOsZy1q6PA6i
vqcTc2tsXn7RDz3vtknuc2CwDKDmcpHl8K1lc/WmCUN952PfGhvn+NDKGBY1E21zHW6nScF9gO3t
J79xdxbxLDdbkXbS+SqKf0piPk9kuHOgujFHXXZrgUXPUditzQe+zb8JYJZ/DKj2LNKm4WPaV0MH
39DEjyUWLs61tqsa8XCOz8Ar+ij2oTpLxUq/UOHSXGvSHQIJd4SKevqnCqcnCpXoOwegG5/XZbhW
sdfmsEYjY112572M3olm7i5e39dFp/ZOo2oOvnG5jsPkLIWJLw3UVu5sZLe6/vL/P8z9pYIhSSgX
nfO9fhvhzpLKcf7q13Nn1i8loyUgFp33u3juJ1GmBZzdPb+nM+2r7gjiXpkm31hy3YPtTTsvfjd/
F5Fa7FLjaELrvBtKSJoN/Z7Safa7SbhmjySUbGnirc5h6dOeQPuQU0EPvyuoiz4hHbfPy0GrfOzU
7w3uiYee7zR9Ixa45BOZVWUmlCfmMCgPkI2ujHpmZpzfbEFP3xeEULhx6+aL19RxSSgJBaZO2aXK
+2SRT/CNLE7IZ6o76/VGwHcBmnIqtODNUeXLrPq/NjuPD0VI7ZsZvpN3QueNdeVyNFzVtqj2ucq7
SqE8Z6qPkx4oO/sNj7NqZ6UTKNsWaJ3b57Xfy8s+iMnvghU4y9ZO226mVhSo6VjfGb48qenwM/sR
LklDxT4rpqMir0E8nnQhopTAQ9kvJrgkTYPK2W6NbZFvcvmzKWEhGpcf/UbcuRvGi17iEOQf2G7+
WU3j2zbq/vRpmrvgrWKFmZNKo+kteVp0/0eoyd9+TTtgBUyl1ToVQ5FXywR9HnbgCif88Dz+Hzwv
2gejekKyWE/nrZ2eV2r+8Ou3c5YMyRYgh4amFQ0/h4cwaU1giebX+EtU+GHLG7BXr6KuipwgZXfZ
ASRDcqHyw4r4f5Aosi59FUqS8aB7X7E9V0vidRLgLg9VdKgOK/aQZEll4nez7eN3xaK8Nj3u4lDh
shXtbMoiX/pofZeUbLsMMmFeeVfu8lCWxBu1PS/AQ9GX6vMKOrEBvXPO+PnWxF0cqqywftoIXa+W
ipSpJGx4x6Hj3EHuP5wfF7xon6kk9262P3+X5S4JBfRyTeiykawZSMVPO+mrc1+I+XuiZ/GAZFv3
YM1ATgfjpVdIhurj6ylLCWzrqrgimT2W/jtJyHzGhUJ5VR9yF5Ci+0qLfVrwg6j5OpXF+xgiZ15r
LXEWcql63kI6GHuJ+A55/f5chTy8swne+g7OOmbRhKNIR4q8gx9Z3gpjHg46N2+0xmuQjuSStijr
f4O3Wr8EM/DD159BqEV28zyRrNsxi5Malp2N8Svq5S43VTK5YvYit0Z3c4FE53szFnfObi/9+2+2
irvYlJJzVINDlNmy2s/tVr89aut1zkEJyushKdetIh1KFnKmbJyazf4xK+45eZw9N9gspOU67Lks
sG+iWHxv5eiHM3IXkArDfaoE1KeypZuetVVtGlIa+O0wLiK1MGgh82JTWdO0z3piXyzqV70WlEtI
TWUczWsRkQzM5DdqNvMY0tlPKYS7gBTs5NphPHaZzUH7vaTghUfk07wOZ9wFpJjG3A7ViC3AQJYh
0etfcbD4vQVzVwkqkmaoxq2Tma3tFxjNfFjN9qffiEevZzib50rtAVdZdUAm9IjWr3bkxZ3Q+++b
7E+WpotH6YEzUWAjySC20+WWxvPDOifL26JeguVNhUvE44CS+RQGu+oxLjh5jxDXPVtYU8Ibcly2
P6mci/chhYlRCkEjdpr3WSapWZv5G0MZzKe4j5q/a3GwIg3LRnxY6i4u0q4VyOMUMlq+V+AD/4wC
BraJDI0G6biFF10k+jQnwfK1TMzxgAcGFAVvbfuuLClZ0r2eNxiz4iCcGiLnJS0xZfJesAOm2WF4
EkXSQU9JB1vKyhKP89sYXwFe1F/2hJSQ50xW/hBuR5MVLdGPBGK6z2LbDLq0ST9oDrKBr7+cYSV8
IaIIltDNVKVHPeEp38/ZkbtwmOUTOP1RqozDxKXfRJ8uIYLIr6fcy+74k0nhkl8m7spmeem4Qc37
9xGXvWfYkv5TxW3xtgj7+enXf+bGtuDCXtNuRj4woTI6BI8q0R83HOnv/IRbbb+c1X44ZFdCQ/5m
HZNMBXjXIdpeOBv8TGO4y3rpNhEHkAmViSXKKsU/Q5/Q76Dq+oGqFfkZLack0zRRaUQ+Ekrvld79
PO3AXWWtpI/7AItHZqpBCfwc2eKxnRZ66qbDz+CYCydYiXadlnaAC/ospi4VzOY1/G89v2n4+ptu
B+DchogkQ1LmmR41PfUrrf22B1dgK1zBQcfNkWQzX+35xfrqNDT94Hd1Es5RouirmZTQa8+GSX2r
evo3nF5/+/UqunH7cLEvfswQqApmlZUra89VEa6XOIK/dp3Aukd25Hg+IJ5/54/dWFYuBqaRltmh
lq6y3dQhknDde97GXqlg7nJgKC5nY1kh6thZTqdB7pdii/2QQe6CYCtnU9LxCR1XgX4wgXlbTMpP
bY+7SlsoTQlhxIyvu3YJgxRBUl+4aJPzrz/wrTF/+f8fQhlvdwHVAJyKpkmoE6FDncojNH6LygXB
JhPD9jHmMmMGz37wAFnTg9Wf/brurNiiptWL/bXMRLfAhiX4VjHlFyhdla2l3MfGthgVqBk/JcNT
Hw9+txUXAzMF3OPIQWWWkD5HiS0EPfjol+Vw+a+YjN3CtpdeCxRYB6o5xQnxKwHgLgCWNPTohvqQ
WQ/fmdKQPWXwNPCbJy7/hWlXRKpjMtt7+bZrl/FcBnXlN8Vd/quy0QRNgSLO9qp77OpoPdVJ6bn0
XfJrSupSN1UhsmqvrlGrnpPd89jvEl97WYle8FJk0VaMaUe3x3CUf3mtHdch0dCSwtmgFlkz/T6z
7l3Tr35B3FXYaqGjHcR1JTJdYbXLUDwHrHvv12vnzNsiMtHEGpgjziQj619Rc3z0a9nZQndF2y6g
L2NNRJBRUpOnfUS6zat1F5DSLbzLRtuKDLk8DmGAbT81Cb1z0P33wfonB2oXkVpavcPqAegbxIqx
3G23BKe9FsUzbFxwfOfymyRxmdpk59eAt+Ir1nL7ZCfEnlINUZUWTbBdRDRzPDMSFBcU2NDe7SYs
Kd6otTrZeqB+gdUFQyLImItNap7tNH2Z1JPXwyN3CRBRLD2vNdoNhNigY9IHaVffucbe2CJdSkyF
Ey54YRRjHTZX1FpGaRjHfu7l3KXENtNJXlIrMqQ7/hZB+2XBavSbdU4KsYNVuaCh5Jntgu1cBeP2
EPHjXoLy1qg4B4emrPuJFgXPhpV95I2pU0A/fnkglwrbJYVZDziZrGrlCefLv+V++CU8XCqMLLDQ
5oTxTOLyDBmaFdmaJvHcJF0uTMoCJ7MJohaQ0/tnTaDpxiI/r1/u4mCHbqA3vgLyq5ghEMwZeqhG
3KU8bhSEcRcI02E09nrFbHmBkNL1xYgiFrAtSin2t1NXJNH7QoXjp0DBMPWkZjlWKXyt5GNn5+1E
58H6Tdv/6G9NwxoQqcIXo7i35DAZKqu8Kvq5C1pVFdILo11YNpVR1po+o6rwbNpZDkllF9GZJMqC
FawbgeFzNNf3cLoba801SURMq4Kli8LMVMs5EvqRHqvfzTR0DtGz4WYCHBlmeEi9VLy8lju/0/SN
jMB/WGZW4UFBYqRFbzrYpNrv0cSH89GE2u/i+6/UzA+XlyGsOj0zEmY4SD8fdHrjvdpcOqyvtzqA
SFaYzS3GRAQfjJZ+U8VFwSgOAnJfLc2iRC1pTKorPQq/8OaCYAGvjDGUWoS3oT7LcolTKNh0fi91
LgpGIhOiHKkMMrOH3+w44F2kutPxG5PFBcHCJWY2Xo4jq0ppr6Z9meTzWqerZJ6nMFc/i+v9KBcT
HlkvhjaVSn0xtbx3j76R1XTls8Zx7KoiGQ68npn1U8eK+oPehvIL36viiQ316Hkr+Dd+/zDnDyQf
meR2x2OA/Ij6SrCis99Bx0XDVNiCh9z4liWrtk+k6PtTvMR+dSDwrHqdaQgkHjFoj9ZlFJ/nZBoe
dBUwv5npsmFzbI+mWCeMytJuKZnluwHpvDvH9xtz06XDDr0044FLZFYh2Jxa2umnqUqKx7Vswjux
8kaEd5Ew1O4vMulQ+Vz0YFkg7HUa+/De7fpW/513ahIQHRobbFlsY7huU9NmUFWp3q2KGb/zt0uE
qbIZYMIxbVlUDsPTRCBjXSOTffY6ybraShCX6SGRjdGJgCOkOgy/RPHid9Z0gbBB9zWsvvSOopUa
ogYyTkfYNt2ZObc+q7O71uEyjLDt2bOA9+tDBAecx6BF3bLfsLjX4UDSxDTJmomkO4/V+G7rpjvh
+FbHncW6DpFUpl3WrCP2faLL5BQWy+Q12ZnLhCFdN83MBGOmZ3Jeur/hC+P1qM5cybaQcbHqY58y
JincPrv+sq2N3wMyc5GwdWDzHloyZoz0xYkVyQdSl35Wt8z14Bxi1iZ10E9ZKT83Qbvg2tP4jvdL
XPhhyyByDVDAgLYX1n+piuk3VLd6rUzmAmG6Mc2gy3oC10GqFHKeQzRrr8XDXCKsbCOkv3gx4YYJ
OqIMgxMRQ+K1YTCXCLN71xbj+tLxcj1OpldvxByFF5+Fibn2esD3pocuCFx9MpiM5U0Qf7Wy/ujX
tLMwjwFyqTvK7TIFeZe0jub3lfTb/5nLfi3Dgm00acdsaYN/1Co+BXrzQp6Zy3ghczw224ym1aTf
KvsYzJPXdZG5fNfCVWkkbKKzki7FWZuKnuDZcO+x+udxkLmIl4ap8mBgpZpNeAXLo46Kh5cUvl8g
dEWwkKTrNS+IyazcP4UdzUvTfPKaJy7NxYIaFht9YTJhxfGg2+AbOWK/Yhbm0lzHYYamRhVgNhf7
/0KAKct897B1a8SdLTNWUnaHrfpsj7dcjOZkt90r6c1cnKvmZQPd/b3LFlgcXqWQ63NAWz8BSOaa
/xnwHgsDs5ThaFudUH14ZjuM+rw+p0t0RbqqaIhEfdZBGfliWL9c4mSg7/1aT17HK7VpODTs4ZBZ
K585z6JV3Dmi/Pz9mLlEV7eysMYbRpdJ1ZD5Mqw9yJ4pWPq/YxjbfqBrmTzFmz6M34pyIa+4kbD0
pDPGiYngouJFnppp/Oo3TM4+GvIWOr4i1lk8kr+HLm7TZFCt357hQl4KdaP0ILLNirH/TGFQXEnq
dZhjrrumKIJjqOa+zUi8RE/LxM9aHdLr5M9cxovbSoZqntts4mCSZ4Ii4SRAxtBvyJ2dFPExMf1S
txlvA3Pu1xHVl5Dn92zd2UzX3ZQtNLW77Cjir21vM7VALfDXPf83OfffZxnmck7gjxKJItQuw+gs
T0KZskuHbrTnhbXtWyh7VQ98oMf7cYuXfK4ne2lpT595R2rEvniGH1il2/NLMJTpxrSaTpBiHK6q
XlZ64SOor3BoLUYbatQnzXAc6OtizeE464f7Q8H2dVwIFhg2DRVWb2Tjbyujj8NivXINzFXLKsO4
thTubdk0qLQ3MNfkC/NLwzMXoWrZsQ+0Rh5JhwoOXMM71Xj6kzOXoaqiZI0Qy+x17dsnDR/c7+XW
l99+PWlubH4uRCWPZlsXWh9XUq3f2kmet1D6sRjMpacWpgZkqZvjWgYRZKfoBE0rVCf5WU4y942z
35tkTyolroAQ3oKj3NK6r3/3GxbnTBD0OwBs2x5XCNQPpx1Vl49TzPxk4ZgLZ4lNkUSq2V7jZQ+v
irV1CkWPxQv4wK7jrKF2ThLTcn7dl+54plFdnXR1WL9zgctn1VLh0bpo4ivh66cYSZ20lIr4hUeX
x4phTmRKXghInUQ83XCSTOuC++nOwZHx9cDMLV4kB7HYK3jy4WGbyuZhU36+rbj2v2585BBZm2Ia
XTcefym66oFNxq8gmrlAVh0sCOW8ia49ZFqt/Nyp3m8vdVW58AyQCNEl4TWSWPtxOUYnpJX9Lkou
i7VGEw4YMAy8knq5qgUe20HsWRTAXFWuuhOqw3U9vKJy1p4nGbNzHfml6JhLYyVJLPtymMLrMdDx
tPfIMCiI4t7ZqG/EXJfISjrUcdNV7deelfrPNky26ak8gjLwyzS4eAZBPRg0NnR0jUvUtiVV2gaN
H4jMXDShjHuCu8CBYRdmTOkGJcQXIU2vqOuiCTCA08J2Zr8G27qnfTnF5xEblF9wcWG1fQ3h9ABL
rmtDiyqFZOYbndyjVm98UpdVKzZYihyaIJj3lUk3Mz0NwfrZa1RcVE2ulkXQhQ6vQ1Syh46gCGCV
SDr4te7ErWSLGmjnzfu1nm14asL5WZHJj0JmLqvWVYc4liIOr+KkbWRSUYyeE9Fl1dolivmhZHgt
dvYEvSzYZbb3nl9ufc3odSyXdoiTZhDiqhf5aZvVA0r67gm33WrbOVmsrYmbotviKy2j96go/sht
7Lfxu2aQJur0WHdyv46k0MVprMMXiX9u4cfhN1eck4WgltIxZlhBkOXEQ/4f9aL/8Gra1ZcKdFeI
SmEjQjoG5iRzL+BmKSq/q66rLwUlTiBrcIi78hCXoALPRu+rfV+e/PruTJfahFHU9TjJ9WSc0tgk
DxBn/s2vbWe6FBpq6WRawuuyr1c6b0/2ODyjrXPTHQ4urLRreIWg6P5A2IInzGQLPBOZLj0k5x0Q
LMWYGwvAo1dR/SmJI+I35i48NBwSIt6i2696jqOHBEfeS9Pu2m8ludAgnaoW8kKDvc4lZSne2be0
C1DL5fVNXXQQkoo1zGCr/dqKrQbqEY5PHR4H/HJGLs00s3jWW9lH1yAo3y7b+sausW/PnXyUHIM+
tIJsV74G8o0s7fok6M78UvbhS8j84dWoXeFQBL+57VofcOmam1J/jtnIz36j7qxSKpnBI1gdYcNI
zkIFF7iCeZV6MBdpmra4YtXU2mttxJAS5HVOMD/ys1VnLtWEW4sYJouOy3EIn2Vi24uCUoTnQnJi
ejRwWRcMgx7wpnqm1TJeVXvckyR8mRg/SUm5UFO8bmWkcYNDECjmBxrE0TctRfsxsst45we8HFR+
9ieS17MmmEdNIClOr2PcJe+KpBrPWozisrcJwR4S+cGtzAWd5ACz8mGL6TXuyy8sHt4rFfmd8FzK
SZOVTEPHKFC4JngXJVGXFrMQfokvF3RaQ4ZrXfXS+hZ/CCRp02UM/ue1qFzCaay4gcDVtl/hWtp8
bnW5vdviCDrjv27+5Rv+7Ns6aza2SxCDhd6uLTH2o6EwtUlh7GwuugnJ+Yja8X01Fqh/aMuy/f3X
fzP+6d+M/iN/sWOrgnDXcu015Y+W4OpaEfIQAHL7A46+9v1MB2RCf/3HbpwGXbbKzlFvm5EhoPL1
N9QAfI1l5beHuWzVIMqNmw67TLclp6Wf/leYw3MfcMmqGq7gA1yTVqQNdHlazYq3g8TPV4S5ZBWP
dQAZ/2G9ho1YnmH9tl5w1xz8zrAuWkUZMws0ZNbrPEJ04uUhCpZsngvZhaoiHSNNAN7mqnkfpQnF
P8V+Z17emCquyhYPldnJQNFxupHz/kKyjHHrp/XEXJyqDmLQYAFmfVtAB2cja7oE2/7Ba5a7NNW4
w3ZDwz75igts/VTFRKWLHZI7L343NgCXp9onjSIXo7frCk21T3MItblU13jHpXMJLbu59pQ6Yq7c
FpmJVaiE3K7VEX6Z+ZyqFXltvzFyTuMTaLmm68R6XauJp1BFacDRDn/6Ne5s8qbnGtTvtmILKDoY
4Mp8X3avLF/kslUr1lLbbMNylfGuL3A36ZGijL/5dDxy8ap26QESrMt2HQs2PU5mT6ChAasYv9Zf
toAfDpwwJNhEHA3bdSgKcQqOtU2DhI+erb/M1x9a7xWM0/EQt16PaljSZoL2eyv7exLqPz9ZRa4l
5jItstdQyL8igcseAkTkrGB98mSFarx2kMhFrcBGl9taFNN1I9FbFAN836jwc/SMXNSqo0UthgbT
PTT1fOFLYFNUOfs9s8I24fXQz62c1azUfCXM9m9D061PzczjOyfOn0fiyIWtpCwDbFLH9n/OzqM5
chyJwr8IETA04JUspyqp1Wq1vyB62pAACNDbX79Pe9rhjkYRPLYRVQXCJDJffu+2tHWVzjx5Njp8
3jUlt4qolwM7Ur0Zb1NA74z7Pub7ulzEVhAlA8ujkPLpVk1LlS39ytNVDNWu7UtsRVGAVgrHJoyJ
oOV4pEuvDwF6z3alKsRWFMXsyEmTYOOlfDE3PxSA4cM4aOdnf1li/7NQp0GwuBstng76+EmvXZs1
stt1HRdbWVRiEzsTqsdbI9knQCbfxSvdNw+3oihM8cFbgzGvuPNH49V7T8ly2jcRN0so8BpkKyr6
m0YTfZbT1meNf+PZr+xdW1mUCwcL1UYy3GBtOGeubsvz3Hf2oCezLycnttqoMAgKnfe6vxn826lD
1vWsy3Bf2C624iifezo3q+xvErqWe0LWL2z01RuS4ldGZ4u7WkeBK21M5xsyotZegPkrnyxtzF2X
8+itX/LKHraVScVD5WEHzfobN/3Fs+DLEhe7oj2AxP6+nIbFBeWLwcetYq1I+5a0qaXLGw//5xsh
cvx/f7gGvJnCOxj7ow7RX9+OyXGaB7i2Qs38zHruM17nNGsU2n13LYStTAodWRw06nG8tXXLsyGi
5ZHm6z5UgNgqpfgULgyokPZmdHc/h/K9MP6NdNpr82izgnVQ1pz2SBtHngd3ZGogfR94fWgAEnoj
QnjtV2yCVirRsVbGKNjJgs+/K5qY4zRg1aWtT94Ko165j2/RUBI4rIr3uMcmjRl+Dqagx6ET1cHo
hd3lUScu4ULLXYGy2JY3yYB3XK65vS1r9cubxhwjiovWrpm01WclFAxW2dbjzQn5Ja8nnbY5elr3
PfxlwfzPIVZAxUroHHaoEoa/0Td+RdPQn32P3oTJlQmQxutfjjDoeapU+LH8q+lqts8URWzFUzbS
BauTeLrxkpePuSrg+jlWu7ptxFY95U2tw0F13U3O6bR6/astFf25b2BeNtf/GfMYXhyjG5IW6anq
i+P6qa3kuvN9blJfAlYBUAYs1W3QS5d2eXjXWP5GRvCVTXRrOFj0L82mTVjdcsX6TBQ3Tr1Ox9qy
1IbTo47VegrLfRVPsVU7KR8htQx43A0qOZ0JVoRpJEt92fcONlfbhCYODOlluA0ir74jIUIvIwMR
e9fTt2onsSRjxTzeQgcX8Ee1WHVm41y8sSG8nIj/n94UW7nTTINhJAkbbn2wiCqtJimyGA4yOYQV
OMlczMm+2bSVPgVhJ0EbpN1tfAENVnCWSrla/Bs5tVeOga32KYocGW21tjcaLepZe1gIlLVnp14C
AfLG70heGavNwU8q4odV5tMtmUuWLTEaohbuycPEB3OwSZGfKmSeUzkxDrwjbq07R26zxmH8Tnsb
dewazqo+rvDMPpJ5nz5CbBVS7TjyZl5HdiV5IVK1htAz7+wkEVuF1FQGKC2GeHhZlD4F3q8K5b4T
YauPiloR1YLh0UkE7onsvUt7yLv2rbnNivbLOo5VzMdbsk4IJQRAzbfGxvMbxbpXJutWBrRoHeVx
AFlzORaDSpuuKu5zH4ubm6V4I0p9mRz/sLC3ciBLeE1nh/z4HOk/qBVlugfd4t+H578J/H96+OY4
LlwLT++8a2+QvBYJBh4q5uWldlDAbfSILsH6onLb3k2LcVmf1+5ER6eOonLu979/hNe+3ibCj23p
hglv6RY6UFKl/BGp5se+R2+WueXz3PulG2+EzfBy+mDifdRmsRUMmWaFaWLQI4px9j1AH2LcpxYU
W7TVFEIy6RMULMKQPCH3+SPI95nRif9jW/lCoaeqxVqg+k8Uoxe5k/avfUO9Cd79qODpvKzNi7v6
j25+4qTfuYS3FoZlOfmhlwW7usQhoJuPwiVv3I5fmXtb1bdiYi79kmPrcZA1xPWUBZP/smtEtsJJ
m3RrESg8Ox809IedRwNEtE9TIrbiRjR8GMEqbW+D99+EC29a0H2CNbFVT4mBklrFCb0Ww/KcBORT
PNg3YsVXYpStdEpX0eR9T+g1F81wISsih6Cu5Ts30PAAotH6cd/Yb+PdnvpqjRW9gpqZKqvegW79
ad+j+d/D9A6pdwM3SnZVif9tOn0YYC37xm782nTcLCJD5iWMJkmv6IH5TeP469KqtygKrz17cxAS
VUe5zzEkua/fNY6HB3jiRsddg7IVUGF5Yh5yfPDG1e+1bGCjmXT78EFiq59q4QlsGhXSazK1j7kY
LsOyj0IttuIp4OESJy0eLWedSRH+yCP6VgfVKwO+lU5VbTDWQRfgYwuUhpPqJ8E1ad9E2ZKgrKhl
rqWg10jaj76sP8vKvxHRvPaxX/7+f66heuIgQLX42GJld6NOzm0X7rv/bDlQLfy0Yt28jEjxo2qX
q/TRG6mj1z70ZlFS5/lYMowHr+xR9tns9GnfzN4sSaEMaRD5vuwk9jO1a7rU+3rIxBb/xBcQQ1uN
4WhN/uhLm2pR7rvHbpVS+TIUIQzA3K2jY51KN6+HtejeMll5ZbS3BKg1iKNpsIbDhTH/WJAF/LR1
2Xm53CqjioJPgraaX5NBfTNj8k3aed+JvFVGDbKZZjG+rJpGvfOTziJP903trSzKVUXSjROmiRpw
n+tzDWKYig+75uBWF1UmuV1yNB3fWl3rC+j94jAY8dZd+LW3uTkrS0jeKXEMCz4Zvo1le5zrYR80
SWwVSVKu2lR2tVAbCpkKF/xVT/O+2G0rSTKaR4rkjkGSStJ+HM7r5HY+enNWejMrLUdibhx+SIFJ
5+7brje5VSPFvHKJmvFgNHVgg60yN8h9cclWihSCMwlX+GG9juEoUhO1MzolQR/Z98E318SZcKtC
lpjbOJgHZsqfTdTsE1GJrRapD1Yba2X8DQsIAioKKa1IgQfr973NrRoJPhfjZGlX3kZbrJcoF+4Q
jXtTOls50pzbLgk7W92Mqb+3ov7ZxtM+qL/YipFKolzpZr9eYUUSpQsfacp1sC9m2+qP1qYauYnd
enWiPgROfRKieCut8MqesjX7a6SjLaTd/kaE/aZWtL13Ltx5jaWb1Uk7KauqGvh16Oe5zMLWxMDt
m3GftzTfapDUqLFZsba8KRJ+J+BtGGr2Rfh8K0GaS0JblscelWQF5mPdzSehk7faacN/zBTxLeJp
6mgHkFlS3Za6rn5MNqAf2mrQz/mYiPOejYBvQU8SjNBArsLf1mn5Xhr3wDXdpf0C2ffvkWfLG6oY
2oxvSeX0Q1DH9M6GzfDGdP+vfv7/M12wCvn74+M+NPM8lf4Gsrc7xLNrTqIKllNeLizjYTBmeVNR
lTLd95/WSK7nCXP4x0Sm/ivKAvlXjvNdHeBrrs52LKIfc4sUR8Tawp/BqOwzOOgwdeQ0bA+57qLT
2oV+VwTAtwInUQxgAmLcryg+HWDYZ9N2tnzXZYJv9U2L0EsYTGCnymFNjavPtn+rH/C/XOJ/GvRN
+GzWAIYVrKpummALzjTU0AeQGYf4YiCTqbMe7jBhRk0D+htcvy6QvJI6I0TN2ZjkwbGzAbKCYW/I
gZeSmRQtHd1HUTJ6U/moz0U+0oMF1uQco5P869DI+B2a1NFIrpOkPSi24MWwl6jGi4B9ngZVnADW
bR9ajvKy0918B1phdVNN81b94p/3Pr4VXalOW9N0GM7I/Wqn5EaHfQYyfCsmj+GRMvi6qxCWBPSp
Gfs55X0S76pt8q2kS/fj2Cc5PjfMY95F01e7U8jMt3KuBL4luB+gO0lF+QHNj98kCfeJx/lWzFVZ
mEmqkNhbM7fPSaHgq6Xe2DFee5Gb/cjGhJdoIixutZls2svWnOHes69Znm+lXI7Psa/LurytpBEP
c1zNAKjsdF3hWzUXZEphoopE3yITv4sohdSk3BXD8v8zLKSzcCVgXDfoIv9SpP20smDnFNzsFvUI
+1eitb5h6N/HBBnN2M37LHGRjPr7/u+MrgL4GOlbjjtJujiUx+rc7EpA8K2GC0p0FhM3kWtgyHfb
I+ODPpmdG/RWw5X3jiz52pOrWPQXnle3oNynbAP4/++DossisHmFq3zfduZh9vqucSJ6vytW2Gq3
OrKUUSHHApLf7h31bkxNV+8rpfKtdmtQcxjEQZ3fPC/mw1B7WCbk667rDt/KtITPgxz+Zah2Mq2O
6IFcMuf8rlwB36q0vIAjHUE29uZKMh8rrmSKbrDnfWO+yYStfS3XGavoiqxVfxfKdT24lu8rMbPt
Tl42ImgXuczX0k3lgdq4sPDWE+0+8Szb7uZjGPXImYrpqlCdf0ZIPyxHa23o9sVRW9fBpZJTORRM
Xvs1aB4cCksX6pJ98ju+FZe5YgEpGzZp1zaYx6wyoUiHYiS7MpF8K/jyVcvsBMDltWOJzTq2Huam
2KdL5FtU1pLHHYujRV5JVcnUBPH3sO77N9QWrxykW1hW14JHBBdjedVEFO8UEd9J1Df7VtNW7yV7
VjaSAnsQFeZZVWI6luH6VvfYy1H/D+HrVu8li7IFOltFVzSFBqc4EMUVCrDmUNVi3PlaXwbtf/Lt
Tc2InQsaXft5YAfW8OVjMrfJ53/fDv7b7vxP32CT3RPr2ghalPG1jTsef0cnavw8lQlNi1Wzaw8b
lCwSgN6NjbLvA9/CXqpjy/NSBONTD6PcXz0MLcpTEIJOqspSnELTTR9iruhjgGD7BNMy+om5xJ7H
aE2yAYTrO7Q0wN57hbfuv3+JV+bPVm8UFiMLxsaG11C4+h1ga+KhqyKgaHY9fitgA18c0h8Vhddg
Ul8bUj0zhNj7Hr0JaBjBlHmJxa6kZMt1lc2c5VHy1k3jtdm5iWi8TADaa+bwCrqIQ9tqE60Zj1r2
genR7wtstpq1nodwBpuHEMmWfPkmB7kc47J4K634Emb8w+zcatYqCm9GD1+sq0ZN/4Nt8vnOYPPM
s2ZIOpHRugUsKQr4W3zN6JXf9/L3/7PYULwdxmptwuuUyOSAntzlXAhiD0Cy6JNHmPXzjff+8gr+
6Ytt7g6UrbY3E+pbvBzY+FwF0rRZ3Xp2kGXrsgoU9XQRYfWcu5AGBzhecrTosWrAG+xauC0kL7ph
3obBXWRN8EWHc/7R2iV5gnStq9KgGQXWo6NQnqwTypcE9HcE5U+SlsWj6Ul+BkFs+lgCCHM3+Lbo
Upr76Ia0x6fVBPmxKip7dmgIastUipGdk8Uv50YQ/6kUFbmvyqif0jAWJq1K3X3JOSxF3xicV8Zm
s+N5eCSXulHr1Q8eJEjm52OsxRvJ3tfe8Ha/a8cWuRcbXQ1W9RkgBXMKXVAdnW3rD51ezBsVtv86
Y/zTG94EWsXSmcYnNY4G8JXpXe2mBoYl0HukEyyUjtBo+S9ALTQ/0dwRHi0vfjNug5S5pUw1Cjnn
rljkG7KKVzbI/1MjBQ2zOXTP165af3Wg6qTKYWh3va6tIIk0FdiFQcuvwRB9n11adv0b+/or72qr
RxIktyYqcfmgxM/p6HWbUTqFabwGMmtpsu6bcFuUEYzeI81Uw/GqrMiI6s8+3qk35/+nXuzyBujk
mF2xluI/dSzVqQVt+69/H/x/FlfzcLPFD8MCvNjAgmtYJsnnmPbzVZjI3Qcmro5dnlenqZbLNQ7k
tC/Bu1U0tnRcotE2wdUgfXwNMFUP8IRU+66EWy0jK5qlWHsXXJskaK/ae5a2miXP/z5ar62DzW12
qSJBl1CIq19n79O2QkSST5J/+vfHC/laEnlrxomEfV1qpLyvFY2KPMgKA75tm1VUkICnCUAt9MM6
jVH3SyMPn/jUrGYGKYGbiQCGpCUPVZuuFudBncKaz5vofY7i6FhmbceGsYCveyRRdlyrbmE2I7Eo
g8/9f5dg2s8oA//JhybJ5xRlkGF9ZyIb5j8BY7BIrc05jC9YWq/O+HdcT+WxXRJ+zkGBJ8eOVjgs
5nHQF4dGZXks0Iv6tVdNe4YM4Z7bxcBK0cOQeqx9SLPAFeEB+EmA7ViBAzjp0cJ3aYgM70uwEZ+Y
pio40FUXUzooW5wAfP6Ta7L+Ui+IoHLoTdrQpP+i4lm9q/Iy+uaSeXhsCk9PRQyq+7QqZ/4s3dJW
aTlHpXpsgf/46qSk5Fygy7x8jIcO0yPtEP05THJtSGoFax4TbdtD56hJQZfBO17sKA/tEDrc1UVz
r5ku4CTd1KmNyufarsF9gu8A4HXRz1nZMXWIiDWZNYN7itsZ9pK8beJTjdf5ngKRM75LSjVXmQp9
+AjGvXokKtaXcnCMpANY5pldQTS+rHbm9TPk5PCYL1zylRgg6WScR/wgHP8U5Jr+VAH/Ey22utZG
t5/DROZVinYqqjPo3+wBCvTw4OquO7RBP5yMzDtIWDRRSIbHACK2Y1d/rruSw8OkLODS2hYJHy5T
sXL6mJAZTQTFODXTxbRqFp+aqm7iI6k8fn5Ywvkljx54m41x5C6NjtgdXkCFT+kNmgPu6ikH2Kae
kL3qUw1rQfNZ5XICOa2zyVIcsW1Wps+IL6W/ZxI/mgpdjdna5vS9djkNshIdYSeVVw5ewMMUDOTQ
d1OV3/W21MWjn4f2pDHf78sFDo6DqDtY9MV1fPCdFmmIS4k/+NK19VNsZUlPYdfE9OQTLqKTCeek
VYfarchppCgCVPWjj8kgH8JGNcVn3zQRfawkW/soVYgcaeYLbxuLT9KU5IzkJ199pj1KYdco8EN5
4ks3tSc0AOfix9iPen1PlIevjUbbQf2Vj4ud4GxWCT41KUfFZUxtPY7+nnNaivsZhTX9U6850/dM
d/ivDmMSPsGFh5J0wcsIT4UOfXQSXZvIy+RVKzNPFQRyaU3hApSN3ZLIB+XjJP8WQ9vbnqDUB1dI
VviBw+oqAqjCNAe9eoKHBXBkEKtH06lo6kD/BqSsQy0Sl7Mxf6wFJuJZDuMYXauqNnCpq51GvqHO
B1Tpexjkju+tHPKjaYlCUbrJmzFOu2Saoi+lEKL+1iywvnySgQsRsVCJ5RkMrBaX1Qfx/Mfwgozo
Fp10AyD9TPI74YCSOLDCmOKuj4q6/y2S1ogHSY3tv9k2meUFglJNPuUuqBFAVl08SyhKjAgyGU+1
+oyf8sP7uglXGqeTINK/0zHthjOQkdFwDFxH/ccyDubhIWaY18AaOxIfGx4t9RfwwYYQN82ywDyG
zUdyru2QNA+ryPvikhjjmq90ldw9LEHd5Swb24YOeQqTMRHdxUAo+F+tMi/9MBW6Ys6Gga1yKWe3
5LcaklF2iYoEkTt06HO53s2JG6c8s2FY6UNP5+Bldx0YGb/4Nar6Uz00tbjn2I2W8FjpSpmr1WgJ
+zIGUQSCUeSTiKfeTyrIU7QCQnZUYq9wdzO+k3lq0TtVHVWiuvAODddh+c2rpYuvBWwyT7otwvJc
Tvj/gKivlTqCZiqbJ8VhsVWmhlleXRDGLJM7hH6k5QUNk3r2pzWRQMIvJV7MOxIFqGbCIXdw0RkH
EfoeWKJ1fzdVw+R/x3ApjS68QmtnqgHeyNOujdr2UHe2ZL/WdiTD2THA90zatvG4pFERkkPeMU1c
Rl3VDD8qHs/0vS+99bBeR6N3Dk4Wo02ONFWENFJXJoau6coqHFBJ6LT6C53IE/kQN4wNVw+y0HwO
XBnLe2bZKH+aijP2qQeSyZ9MJHr1VbB24g8uDpr+Q2AwSf+MnIzxXYHyc0PTmnAW/AW+St9exBoQ
euv8OPs0RMdC8zsex3EpUjEiS/kl5rpjp0pD9v1gexrN91MjcDlKyzGX9sfQDyp5J1nZFd9mLISx
SIN46tQnuWhFTkZNPDrxeJnze40GCJI1YmFhcXA8EEAHkomcbTs04W1CFV7/QO6Ilw26r0ZmuoPS
PEGeheIwoT/h5Ef1Ab/IWXt4WRzdkimQg5cp5Z63ND7yiIX2XnPYlutsBVFk/LW6prM/jA9N/6Nf
NYlxPVvM8klW0hYfRQWVy++h1GKpDq0k0RCeIi2QTzr2fc3kPQh4rn3ihtCuuDjw/OSUoRe2by5D
0cwiv9SJ0stvB7k9jgcdikAd0biaOJ3KMqrDOY1Wp8MIYGd0TQdpz2sy3nPZaJX6RAUxTlulOoB8
o7ZvQ3aEriGS3aEQPqyCczyM/fCt0wABhecJjg7AiS4BlH7fzRA2/ZJFw4hiv1sUGtlSufh8jNLI
MyJHtDHp+axKWXX2rNDymbODjhJJ/BXlhUE88RHwwykTcxI1P4zzQ12nwrJCX6viBYqVBZqVbk1L
OcUWvVdjvUYHOfY+LrIENVV6Np7ACwq0PWHCO0AyF3uJiWfjn5DWUXyeuCb1uUDqSR7CNWqnrIud
QcA0664I9YlVscpLFJXGyB8jM67LuYwmy78RVfjuOA8y+GPW2LPfsRuFvdQzDGd6HvCs7LV/z8kc
0jSyzARnuEDn8pbknM4wogvlvFzClYmrBLV7wXk9OXtSLRnpJy9svh6jhKjQnHM+W3K/dGRkP6Xj
9BIELDBnCZ9dcwRBvAvHLBnhMvigC8r4QzUvYB1lyNJxqKGaSb3PXe7R9e7GsUEDh1juyND6Yz4N
wO3WAwiNIxgI5wRhVPsdZWgI7/CVRSfvWptMTZIWfk7ioxQSyq10ha2Dv5sQWWLX0EYPaQKC55OE
hsw3KaKqKfDnxfacf2BrNOfkJGLazFcXVdo8EdYBwQdMN0e4hqXLwBiJhU+Kv3IimvYidXxlMqju
Cg5AFnbYpPo21Qnoak23Wn0w8cLlXci6VuLfOk+6lCALp/+yi0L/yDoWpLgiso7E177FyfUIkaLj
H1S9Uns39hITMIK+AoWZ3oS9O8NLvcEnkTZYhwve32yf1iiEX2vn9C8UzXAYGrVecthD/onjrhi6
dBr9WL8X4IoP93FdLOZRoK0qfFxmJHefFwEZ8QU6S6eLdCyLEHjtUizLCZYSXfU7YYyEpzLvqfwW
DPEwPYcDhOrPKnet+mnwWRHv2Dhei++qj2H5DsHzWkSPq0tMhdbPsuwpvhmNfFrQUqM5pAsWrN+2
G2eWIWOrl7SiQZzfSeS3T2auoNgCf6rWZ27HuMNeMVvzqKIhJ4goSwqXTsgydOIgeTmOUsJIOYwo
PCozql1Lnoeq0fV0RGFChfWlLE15TmKJo7qPlUyKrE08EQjO1jD+pYCQE00WjfVE30XjFOo7Pq9h
lXJwus+rC8xzbFwOk2gb4x53qkwVaJlOdKDuIZCtr4vUGumad1zZsmLpEMG8GOczaXmHF0dysz6A
uFoMVWbqZUnx9wTisDIshqcOBwS2PwiBVTuneaf9QSztXP8K1UKeojXA7d0BE3jzCNP7FTsab1fk
6wKSf8SsBb81BpZzuuskgugUrXALfcf6RqKYrJIwye8jmBkGCBnGSg5HPLi8WIAY5o9FXCfT/NAk
rG7eT5Va4kM5lCV9QqCgKVpB7dLnJ+JoFH8YEkQrJ99Gg3xqk7qYzt0Qq/tA9mh7TsL8jJArt2id
oTZxZ0jIBXtcEQa6Y80xr6pjix7prrkbwyqsG0TUL/m9go3kQQ+mGf90k+njvyagIj5PEZe/cTnF
ZnZKFgdQ8sjVPBxqoFJ/LbCYyjRKoae+AytHZa1UeeAzbD5iXI5mQgNScw4GZESbuxyG1M0RF/zE
ykMwCDd9LOoin/oDKsp9kx9IsEoBJ4Oh5cP7MOkm/h5mvOSbbiYJuU+Om4HMxOK1lZ9xMwYPZbA1
PBDhoAVv3TgzpI0IqFdIrQbhoQh8D/hYn/QPxSzoj05ETVFnsyGGqwMfa8Li1Bl0MnxtWECmAxGz
Hyws0yc1PjTzZGA40ytEsgPKXbTkx27OVf1d6lpOR4sVEX6Q+BLDNWniKSwzlHz6g2nqZUiDTlZl
6kj0Yr3nQfXluO7W5fijEiFj50W+OApl8Uxa8hmbrIta3F2JXY5rAVuXKU1aPgdh2tQAQ54jW4TF
wzK3QlwmuKgOMF4HEqZI+9yh3NKtqEyEz3Ansu29A9aTJ6AYDjhJFRVp3NoKxyNyBNeofHFdDUCW
PMppCA9e5IIfWkvnb3qS5BxzHjz6YSHkQGb8Gbl38btBV3h96k1jHjBXolsgbYIiVL+QrB9rcefE
Mn40c1Q9D3Fo5xQ8tgTXNSQy+5ShWrSkFLijKvkYBcGMMoSvfwuD+i1S65DMNO28pnOeRE9yxBUL
IQkwegzXwrPGTgsp3RqgBXGy7zvRYoef1SquunLtDaurY1kFKyAkupP1zgINkkX92iP6nsZLSHsE
KHMLo/JFugwq8PZs6jE/sHDtLp0I1TnO1XQ1GhuUZGOV1a4KHxhDwoYVtUHABmGfDFQLev9Kj3HX
shRMQZtJLqYMno3VeRyD+ls3dti0QEY7GBWzI1haEUIEH6dCTl/aPrG4lgUInHpcudeyo8fCYM8Y
eLxmto+mVFawYl0EEh4wU/8sirHHlINwHxuFOhLkTzjGgKhTb2mLG1PV3y1k/tkHdYSoMceFzcX4
PLqyc8bmTmH8c866zNm+uUmECLgFBMOfponYp7rE9hFoMn4rq27KmqCN3sN+znwywqg7mEWqq5GN
x37SdKkgTZQ5w/LjogXoMyxy+RGqd4RNRdKQCzqlh8PSGIR0MPTovw+LkWmtIP820Ll8RNcbqk2R
yE8SpssXWyMIhHBwXoMsJE4BOohr8wLt1BkategGtUxVpyG2hnNejRH8gYXoi+OsAumA3wrnv4Km
RQCMy23wvrGVxvU/nuvfEH/SSxeQ5UOAxtVzlcejRcvGikHLdXjITUOPpWjqn36c5G2Iou45n2uO
mc81iikRMskFJsOpCXNww00dXEKTuyNg35jorfOXUrfLmi1JP50caWyR0kYVv/PS6UeTiPxrNdko
5SNx7igKVn0uvZqXk3Wmi66aVvakXR8NBxaU/jnM8/qpDsrwh2K1/gM/OgJrrAiBWSLlp7UiRDzA
eKF4HFuv7iZeJCSdQc44oLEeMcBih+qsUQT60WMfbC7RijTXwRS5OptQwbExqEtaZKtWy0UlLC+O
FSVkSmNqDTvUVRUiudWNS4vUkRn8weL4OqpVLexb52acy6kuF3pjQbz2/+HoupYj1bXoF1ElghC8
EjrYbufjCS+UJ0lEISFQ+Pq7fN9O1ZwJ7gZp7xU/EmpQGVDSI+rbCXvM1mJbz7JqC6V4TAPjtzTO
xx3ls2wCiDT734T4+UcOvcEtjxBWh+8OKyLWygN4Au7JqDWs0G9IgUNGqd5R1fKv64dxrQlmqEc+
JC6HJNagCp2NYXvmMUZME4b9zu8JGsuWuFD8EWzYOj4GjL+8HU3Gn7KkXMomcHQQ41+P+aIucNV/
5rljV+gU5SnJI/2vM0QHYJ62u4M2WbBqwaxKazwdA68ngva1OoFo/illFq+RPb6K2FhMEWIw6cjS
U+Io05VmZYlg242tM3yoQ6quE8Pt185zqr5C1dceE+RMX0SitvwWaVP8IaxfRJ2jmgs7HkqYf5A1
Y3iKwQCQFoIejCkM36psp8Kbn5jxtm+orev+SqVTWsVFxJM6txlGY7EvB9TsDltm7Y/y2PGybOR7
L+3+iEMh/tRK2L8atNyzLWB+rAgZ8UxGNpibtWV+ZwUXv/PJ0F8Y2di3hcwMOxlfjujeI739n+gw
v1XJmvmh4ZiTHo+wiVBnLi3vY74lOMzNlryOBtNbRfD8iyocE79PMIGIWg1Lsp06t4XlxLfskNc8
lvOdir8gEIa/rKzwRywGc+cMUGNSYqpTODnYN7SMZ1PD6Q6hdAKTBK13iw7FR0PJiKxTtsJQ97w5
hpOtyHD+PYewd9F3h6nujmpn2hHhfHkTiAPiiuymsWwh8DBviHlECwDJXEFRpdPx8iWAa70A8cBu
hkORdACGikk+KEOIqtniIyiLFc4LIVWefBN8LZ9C4uS7jJGK1gRmOl1naCzSjVHdFnZcB25Tb1Oe
hd/GIEjOkWLL2sjPy2uKGvWfkZzZWerC9Pe7SjH+UZWN28Xbvv/IQ58eDcE++2IRBvp3COM0XiAR
DHutHaC9Uz7DdgpDxzT/mCDnfoJ5bHlcGVxHbUel0C0wi/yoF+wg/I4Dld8v+B3lXQKJ0XJOWZwP
TZZrie+J9IrXriB6bfMcGulaECawc0DzYRqjs/SltB5fKP5soSomlvBEZmivK4nLAmUkqcOVJRH2
udxbPtjPnm6brpSfwGfkKivOJNMGAIr3GMKzzUJFffSjZQBnuWgEGqVD26eOy7s+THhTR0g1kis+
N563NDXDtS/B8NnFxOSa4KP7jHYL6H3CYHIrUzgrTh1ZN39l4yiz61Jm7Lve5TE+s7xHhfw+hgUv
BG62XF0BHoix1QwA2SVE7sjrbJ+L+044D2cMelYAa+fHET9h9vIGW8JhRF0cjvRY4YbDNp1Kv+7f
pJNleeGGj9+ynoj1pTSxiF6YjxNfY0CX7hxtKzLmR8/i5/1Yhs/RBCzStPeAMxFJM4JbibP49yQY
JpC0oBtvY7NCRE60TvdbRjJqsNMexDW96tnTOkTHL232HgljoyxbbHgAVmBNWicUWYnpkx5D2rCw
DwkedX+IZskxGWgsZvJUlFacNeyirBp7Gv0OB2M3IBJFfvap8tev4s3hd7pq8npoPmMX0t38sJJ9
Vs9MpOQKCPJZTDZ9ilGmeYdkO3yy0kt4Q3XSMYCNyyzS87I5SG6Xfuc/1nLyQ0Xi9LjOuRmyOukd
P4cECfzfDQoVWqI2jQFf2oc1GzJs6dYtqqGOcnKOWLx+U+uWlA2mXi2hvZf7elb+GHEl71jMqnVM
ilYCqCyrWcYoODkysd6SuBhMtWGynKssnc2rWBBYgdPFzmcZT+GPSHewwpNAQO3jmhzatGUJu/Id
VTj6gfIWmC5ov2xfmUcRhjWSKASmVIb2mWhcHuTRJih0Hy5jToq8BjqazifESc22WUjel7XlCCLI
N5uD8/C5l1XeA7GpYmJxoqbZUj7SInJ1lBX9b5eO44EdoyfHaSBaMrRaOsw8xPNTnizlUEUlulyw
OSBEsOJCzuYaltWrZpFeFNU0oYOxmRUkbIigX8cr29P8Cbg1bYYp5Y9Fl+E5SXr2kZsEeFWBNbdC
dEc3f/DIINd5dOWEUW8o/18rlg1jQ0E3fv0oEIFUtty5qmycmnO6LIFU85ZOraN0/tHtwpwSu2Pp
F9sMnuUo9euupf9JyU6RDDCDQKitxsjd7n2PkyApaEGeBdLx36cQRmSIdev4Go2ok3pUBepwsKxb
BJVIUBO+pV3kgI5CYr2eJWqi0xovHluqbUX6fQUqzb9KrvzeANPHPZDswP8qs5LVXAmf2Ccvxbj8
C+lqhwrrJdACskp8SAt6fu87nQ5JvSzZAj1xJ6LwrHLejWcto0NhQjblA7wG5rnbEf7W5ktfFE0P
0ZppHCvHUOtO8VcHZ8pRe2REvINZ03/XmHmUvgzxcKFTPJxxz+Nm4mq+m4GLwaSFrfGLWTjEU2/x
TCFsz0/0Xigrtjvfs3wFoQac4bLzcnbtNPjpUwHsbrns+u82y48fiLT1fzwWmzsA8HjqUu/ekT4F
r+MEs1FxGjuVPe1Yba54tXrb+DRTU71oGK6w3UwsRfRSGm3vscxMfs5nOa3XL4m/r0EO2Mclgy7g
HgTWUv70LsRg4zSmbxwYev67rtr/1kEk/GTJEb8PHOwY71V8hXIhv99t3KEgdaXb2YWux4QOMuav
yTWeAl64GPKZdGUghnOFvbdD0yzNAfwd8Lq8F9Y+JR3Nmplm43HBgCCrIfECM4Uyf0rptuOGttgl
aZech/sxy5NroVL9YOxMz4IUKE8GLCcoMF+0QTWoJHZXiS8aAClygK8z23DBYZrrt2p2mQbsALgU
JZQwepxhD0j+CAVSpToikDOmH45/B/xLPY76Y6wk77sPPynH8HhtTDY80gcOHqvMjUau/zdnJYZg
isR6ii6IDCwL4729rWZR8iJNMb65SIDkhOntP4erDZfxFnoAmC4DEayK5a6by/jVRykSHkVE2mNN
ZBsTcGUDzhgcdCkmw7QQrEUAAL8L676cbIq/PiZGnLZeAvMrR1wyM0ieamGFOAEWXnll2dGrZgey
9jqOJTYxxISCeteku629xMh7jM58HsOomk5TilslmuZqLZJw6nokFIKz4l0tjzK5WLYcH8zt+1Qb
jTMEjhl2szNbL6nvlgzcTp8/YQMD3w3SrF4mqgECdDz9sU39cTIz5y9QDhSNyZlt3Erttz3afJOA
cn5VLJqeZtS91IA55UWwLvrA2w65KEEHQAU0LD7vnSat3QAg4C7k5yndR7xBfYe1pEChWz3PPd7L
OSwY4Tz8KrkVn3GsYB+lhcTq1u+Peobes+gw99YxqK1LsgEDIJr3tz1dkgqQqMPKaRD26HSmKzR0
ITO6zNLGz+r1gCqkSVJYwahj9DLLzl2yGGTssnj/gGXDnxzeiOeDRv0FkiR6nSZZnEw0hzNSU6YH
M9GyXdTwe4EVr8Zvhals1V1f7XJEVayXvW9k6crncaDkw/YyaUBMkieAutPj2s/xbzzsaRMyIes0
PbqucZKA5eAJr2QqSNUtoWu78Rg+Uw7MMJ0Jv2x9LBrGw4ZTPIo+ITfrAGj2n7HP5zNqX4vTUUCP
heci+8NgndxFGxDtzpsBJd8vgvXmBEQatGjnXJNqtp+Z8Syq+u74hahAQDPDHq5KZn8wcP9V3Oav
sBmj4BmxCI9uAGdlgdO/E07YGbRv0vSRK69FqaPHzarPfJVrOyoBdoV3JRpKQe1hBRlwWw4sewey
sJ0BWo13hMJ0B9GhwkXuh79JZuQFOGT+MmnzvrGp/5hIjlq5HTMAHFZbh3i5cbxH8mvxGk89a4IG
HnGK8nKuRqHLpJLSz5U3jDTdEv+GL27D53nQJpR6hn5F+Jy1C1zHuoaSZalKSw9bC6gnBC57WC8a
NULWpJzhzy7qfyQDUtA+hV1Sh6RTRpY8azm6KetdBDGnZ2t2XIRjHoGPeVZ+IPxh3rckjU4+hzUM
qJQxPFC8ADM9vh2hdMsFY5t3b4BSBwmyyuus/E9sR/abjl6KJyIcU62MC6//9T4NZqycHenaiE2o
5BZKxEF/Fr0i8g4fN+z2NIGSADS3XsVTgqj79CHoeWwyfszJN5/GQd0lYzyDbkyNFeq1hCVO49o7
YtySZFKx/a/ctVB/i8jmylfL2scacl78AqYNBHbaCunZu6j3bODAdH1c/tzNhBk6YwV/BP05xq0+
lu7/bsqhTZgx78Lu/VzZrdBR2x1q8DVAXYbRMjOQjuNGREkuNKSrTMSnV2MGzquLsnx67HmnPrBQ
rpiRJhw3c91PwX8QZJvrl7IvrDghmCsmdTmp9QZQJYGcYezG9d8B9d7yvg7UL68xCgt0Xfa4+B3a
S6weqh4v6/Agt1XNdRkjIRR7J2isrMK1vCxPizEBnzQPQGur0QOwricba1ANaQbJzF1Zppl/gF+1
499NJH3xhGmL9B/e0rBWYc9W+9EvCg9TkoB6itvU2+QHiNcifh4BsvB/AvGF/3YGJTYi8iBU75uD
kgLbrATCcJV6j9MaSFOInjH6GN5uhYjeS4unBPm92SgUgTChZ2OH2m9KUf4d7f2CRjrTAzc29EAy
dV2IYndvRoCcafoNqqeoYhJCX2hppXEzaF/Skf1fbFco+FrweTKjD24SqDva8g7SB9z7RrfoXo72
7yONFvu3BKRUJAj+0w5N48mOLFpXK1zrwJRxPfUg/za38m/pEIERR75JWkTXeRVbMTfDCrnZ3ZRA
cjSCjEdZwq30dI4v0Ptof910tM2yYdtcTI+b0648MzEUq7qi/opjLEJpcPiZHfvMa0tSuH35soNp
auYZKb7/CUBb6YtDpcOqGrexPe8Q9oH6eOS+xoE+ooik3EFaJ1BokAyf0FHRDoKBtYoi7h62GCnZ
8z12Umy71ZIg7O0P9ZTS7ZQeeR8g/xESkMU9jMlc6pPrD2BgO+H5dFPgw6bfILCW8G3DgUX/DbEh
ICbzfrI9uRDYWLMZswKDVg7c1oifvTHJ3BdxG+J8WbA7CRMZJLCGOALacJ7xZfLpivMECxxq+mQS
vhN+sLVJN1P04yvIAm/lY0ESNpMG6Skq/MpjnrvPie1iBMPt8+mXAyKwq1Ofplyc1qJ3aq23hAZ1
4wEENvKyc7iiHeCB+Ry+vP+va0BXIgj4w6gafCjHZoQ4TAJT6wB/QoXkx+Qf8P6RtXj7puJoCuP1
Dar0abnFFKuZPOEuZQWai3eK/cSnOCfwSc/T+gsv85DdiEl6VSmb2uwUD0bg7R9RMVsf8VYgP8WU
/7gg/eeB+ccZ8FyCFluN5s9y5uc142F67fIN13UgqOHCYZIPV5BbM30bi37vniyZDnOLVqhT7xC0
gfa3btNzA806bQc8bphNDlX8EeUwlpVLB4VXlGOswMioTPQx48yWLX7+aW97SKMn+P+LtI1zEvbH
LgOg80l5yNefUHwlf1TqQgFoAQQqYG1bZA8UJDV2DlAb6bnLNQRXsSyn12LtSzSguZzkeXNMJNGI
Q8im7wIim/2pxHrhaxCjTN2ERHXyyad4f9u1BAlcpbsLa1IrAWvjh5XGpm0ZE7dV2B/Ck5fSBlkd
MHiEehiAvz5HUL3QEyhmFMsMqaceA4lT9ypRu6u7burEBZl3Aqyk8Oj7wcsDN6pM3Kvikc2+EZsT
90lQzx03fsdCDnD08B8uiQ+N4Rixkz+OuJRnY6FYS3nOrmVqAPtRaEvrZJxQUFQkBK8SgIwBL3rP
gGCXaAGpS9xjoZESKoCKBsFQAYAHIHnvRgqUaJ2iCQn6w/S8ZYXKnzZMuxhahNkd2MJhvhvHnoVr
Do/+FfL1/DctHREtBBvke5Kz443jm0V0olUembNzDjUoI/pVQyPA/uTA5n91Hd6WixsXuzTIcQAy
yAhGwSsD+57dQZRwvGR95gHyz0uBsihKjkc7RsN4P4xCYtpI5/0zW8vUPRJXrj/B5bk/c8fmsS7X
TmSV3LMMrB6HTySCerW2ZXcU9XAMYsbFgSYYwIz4zx2TMKgmfFm86kM03dapyNuFz8eZFswNyMq3
gCHI14sskxJsiF/1T2FNgOcKdDruimPlDFBoMn4k2yH/TiAK/yDBWYa3kFH100ewHbwMqHLq7rUe
I2Qk++goTx0Yct1COBnWply2GYOJTcXySD3i3OqlB4hygudriF5z6Dtg9gqj/gVK7ktn/AXXb5Vz
cgei78QKym7kRHdgYviQ1rbfoYCjPi0lKsiKdMSFSkn3BAAXXq8Ketdx+4duLB63AlIWDFuk3Mux
Waif43O06ij5TmQn1QfeKma//A8AuKxCAepTCRhbV/jiZvZ3K9fxVx9LFeMZCrs4IUd0ze+hIcNV
3W/wfeXlqFgdoji5QKA0bPBWAlgwm1xfjjxRADc1pAr9M09kxl8BVOWvgGBH/iffsFOQfTi+S2RP
vsAi65Y6znE+wDK1bzj7o32KXjnOrpesc5zVjB20aHMnRshOmYqy/t5Oazp9G7N1wXHJRUQvFgsY
u5QFIKMTywGPnKDw6veGEwuJyuwLeHcoV9D4sGkg/k3hV52u0JeT4Vxi2VL4rUV7AuJCUs5V8j47
gLvuPCVzSJsRxr1nbtCC0GZQJeG5CrOda4GSXcCzNikhXKkQbM/kk/Cj6H5OdBroAwChoyvqfO2K
rAKIFFSbqpzRW8ExGj+hW0tfZ9mnGUhorXAu7UO53ZnC2/d1CwplyTTZRFWqGayDBMV5nv3Or2zG
SX85/L5ZlElCwAeCA+fQ/eo3tLdDPkrGN4lbCaL2JfP48fgKoPI7DbvMWluuGf4Zhz10Y0OPnyLv
keCa793yVjrL3kmZl98ShSe5Rh0dif55twr8N126v4lJ9c+CHEyeHBisoxLd6ng7BUDHdYSxLP+d
4OyLRLWXSEl5LWxOQ3vMYlMfGZIJotOEbJbuz4Ixg30LKz1eNE+m+wijzuu2FgoalFHj+5o66sEx
7DurSJQNG4Bj5jc89fu0KPGcqWUiT0cMHerD1JnoYZ2haMHNufjHNcJYBXX2MI6PyghwKlB+wnA1
i2lqKYtgkmaTCRRseczT9wW6uauMTc6fl1mL2mJLqFYs00dlaV5e9AJ957FE6jvqj7aymngintYY
0UHPFKeiaMJg5A9sJhwCAJVh6pIAcZbbOE8anWloZJqgWxoHUZMiczjElqRErE3qEpxRhQg/ch/L
GrLlbf+SyyfP07YR/jIfg5ZvBQpJh6sWk/qa/fGqVMGngJf8kdJXl5se2usEAr+zwPQ/m4p1PkD7
AqzyDRtJKVulk+MxSxZ642unriXmBQgtyihJX6FocVmDZWvbPsKUQF7JbD5P7/3akaXtuYNiJwYH
A0TQdht/JOjTfBpjslAwDOM2nrjt5uKyrAftHyDiGwAQH8p0/0ApDOaHKqdVvnfouKYVBimDbyDM
260DIJudoIE3BaDHY8cvbkaqs4ZQXuAiAsd0KaU57HWCsvd12JMxOa3J2k0NqGHPn+PQgeoWEcSY
jzPIMATkzDF28yqVCbGvIdrx2K8jNwYuCdx89AaCGz/E0icQKg54q+D0p1teLV0w6pYi8n++ZGMQ
AQSLgZYTGHk4bzKaTxM0PldlcVRUA/wWR41B1Txu6Oy+0wUihRYp+UvJNnlnjgTtwGWUQw0Ueain
NLgW2lK0s944+K9a7hGaQJXu0vQ7Jgqf1yzKZHrNAg3/hhVv0bsNU3+bXKJ+brCc8GqQaGirsa5b
fzOmzKGvwNVhahCxUP6tnsTD/Q52yLazirarRUoj/plKsmfafUX5Rnu6P/pp7X/pMl/PzBkCf5JJ
HblAwk/1qbSBIR0xYEiuly+U5w5YZgccpxPhnKGQ9fhblJSyOjtsvNR7b5YrZAj6VckoE5g3febL
hkpcXTVkYFY8H3uACgFvosGqxsg/SCfmejYyGVv85SoD3aDy9D5V0Vpet1npqYEdDP183Ygd/Dee
6v0nD9600HnBjpDlndTtGs/Y7bNpTo5TwrcVA2Hknqg6itPAh9HXx74j0szEOKwaqYg5q7DJP5iw
xvago32gWTyf4JjcG4fx7mHnwDUlPAc/bSkHPJDriCCnsMom28z8HA/dOp+n3o9PoEbmi4jd/KSi
Pm1xliXgHJ0/ThqzUDWUobzQdfDP+JTN3mIknFaoSXJiamy4UJemKz/tHHzBy4rLRuMLRFX1G3Ho
OMrKdW8gqUAYreM7xKqZLqHoliPTgAWDxX2xbRk4EalvGQ38B10zl/w36NjE2dnCRZR813roUZow
2Okh2Qh9S0RefOugfOM1PEbdURURSGIG8+pW6XlI/jqoo0JFysPeBJX2MqUjRDBzAEG76C/YAOnv
9wiALzg+e53+TuWYyxPIVXgHQG9Pc30siNa/8gD9xBwnfL2QjpYpRoIEiVuEZw/4xjAGON1BWDXG
CrnMJHvs0NyM12vNInOicOc8OeHNDX/Id8i2EMyCIILwBu8hTK1joce47sROLoFCbdTyaYxkraGX
C0iVwl1RhI1fuY1ctWL9ukA+vr3JUacdMKX88K+sWAA0BCQLymrULPKPEMxCF46hL/ovP1LQ4VYf
X3d9kOc4oYU5g+jyrl1wJZK/hOxfLRNQOo01gAloDG2aTqEx2HP9E3BhiNVwsCi6tlGIZ4u07Bh3
RYCxR54dWbKoUWBHxSvIJfQ+7VGJxaICuacwWA6kjMq7bhCdhthnwnZUQnFE75nZwZB6XNAXHIMQ
Zpll7bBgWnk8Y5/PPst1y2E5yg7hUHyd8Y8c4rY7wiL1TJFGlrVZ0DJ+xLi5d00sIZH/RvoxAixI
oqJl1mFaxkNbXBSeCcxtGLBFTbE+ghaL0XfWwNS1+2pmudTPYbGiA5jnYgXke+MdFB3Q1r5hUjl2
/N6ew5IxyeUdMassurMrNr52K2P1X5ZJ1+BA4e/ov8Boi2DAHuN3H8ocFXOgpEQFnTYOAsCJOMUJ
SIBHpPth6AIrf7T4juNPgsWkFXtG6QlXJbQKHLIhcF4jJulK2xHKE+uhsL0dGFjzGrep2x4Qpq+G
UwwRiH+Od7XFIE1Q33P6OofR2wNakhQVnaBiqOEliUXLw5Dnz9bBG16t+eryp3KmLDxByCfsFbqI
r+YFgrfqNuBVne8ORrfs4vnaY/cjzmbnUnax+JvAcoC8w6gH1CFAuNqKjF3xo5RFlj+jJXjL8FJH
IoHTSE68yQVB5d7uujGvDQ6Fpdargc2kUtC+qRdvcPfi6OcTRFg10ibJUm+4QEBG7J2BmrP2KcS2
D+WuNIWIFmB29B/+3yO7OtiOUeybFg+zlrK7xTqdutYujn+k+yI+YQ8D3J0JalmjtaeAb8ssK/YP
sLHZcj9bBtIHMCVkm5CzKuiyU7WdVoINujpgmUqAq0ID0IxQxwMs2rb/Eph21tO8sZ6cl4Idf7lY
y5PIw7ZeTIp9oUKxqz8xqD452Jl9f1TS7PMpHL7Qr0vYxwiil56j6KITqxbtUS7j7wgk/va4CF5s
bZaV/pyzyPrKyklE1fDlMsC8PPOT7/oe5hGYlevc5cUf6MyyV9Wt/YOQDAxoIRJstoXtITYJwfiT
xijharhkyPoO3hYffcQZAQqPuOqh4tORdpddrnP3mEaBfLk9zZJCUE6gFrtlCFhcfki79U/LsjCP
kuOcvtMV9anY0UkxPCQUrsmb3UBO/OUjg88rLIK96S8ZFwg6cMh3GRDt+ZQMNICOily44UGKMUmP
Nly2jXbPU4C08m3Gwv6c4dKFhgC+uqajmwsPydCP7FSA5v6JYQuZgMmCU7SvoHMO34ihpYYXUEN5
Xfj0ANS/91k1JoHiwZHqx1aqpdFgfv7mnHiMKsjju0SHFd+E3ZZ3vM0gLmmXXHawvL9VT8ObczR/
SJYt/PL9MJ2Q6TQ8MMJyNIJA0wD2AQLDXg+/EXSxLvWUUA/TNXUPEYR5W71r5cD6cf19hqEBq+m6
s8cZzlDcELg742iZ4UwcAZGzxKw/yj6PQKdN4QMiRvcUwD5ep4jBOzh3Zd8OiOK/j5zsH+PpwGYc
ugjoF1OIxsEqljAozPl+UnFynCEdMT+hK4uerOjBsEOJeQ9jqSpbGNqWP5BGkRqOGaD1m43eC2H1
q/Sr+0SquHuIYVZ5dszdjXiQzpiV1Bs5FO4uwvR+hvic3xWH1lcZJVBXRyNmTMSXkTamx2/gEnDj
bGJ4gCoMLrDExSifKekPCIdXpPi48utinCHKQXutvAZOySWxi78xnMIQnMzym+QQ1Ub4Rn6Lo5f/
limHmcWZ6N1BNfSKPAP7MB5uv2YQgTyk6aD/jD6NrgD77BV/FDYbjNXiVuRj+cCPL0Xf1sUTlIQx
bJ4ac/F0rLrBSVYAeIwXDjKM+BacKVhICLIp4DEHzU05gJuEix4uGL7n6ysymdwBCVgRqQqr5/yS
JBA4UhstbWJ6+30+ZkCuALdE2fhDi8smnMFajMz9Wg9Y+o4065uVzQmuVALRKYp1N2TeUCDcNZ/Q
Mw/IS+/QADLFb1ukIEXQnZxqMsaf28iiKwo2uruucOyHi7IUoFxBb+BAzC8/RDtEG2T4sDED67Lb
5AEEi71GR9jvYYRZmq7URcsRMHm37lHfRANq20GLIki2IK4ymHy/3IfxOcXyiixVd4JB6pNBX3sx
oTwuWGbTz0Kt5n4LVL4ANAT6mm6YtZG8V0crOybQLSTDkddHZ2hjR1gTSHlyMGEikLQLv0MMp9kA
M/i33Cz6F4eD5gXUOAzPFkTlGk3HGSVzBjckHiOoj/XeAMBKttovLHzg+YVoRcnivw781tgkB+H/
/LhELYgA7KzgrB9jvHMgb/eOGEylZLltfqRxTdMsfuMRVQ7UPJnvPB9XLNKDS27YwsjdCsITlw3i
pCFiBmuD0oh4g66gpx/Ca1OPaud9hYo0WKQLiwkiCVszJjtEQEBV/JuJ9rU4ZaOfvhV5BhQWEFyL
fQhaOXZswzM0YUB1ABREV7+W80Wm4ABRMwjjEM7opcLkPzbw3O2/8yXvv8OfsYH0YBZBadl4W7mY
X8vN5/JlzuAiEGKdv28Lenar0iOtpRImK7DgwBcNR90ERVFixsd1TCHhgrDsPNFhuNvnDrB3lxoH
DtD5u37NyD0c2vr8P87Oq0duLc2yf6Vw39lNbwZdDUwwfER6IylfiJSUoneHPHS/fhbVNT26HKWy
EUChAF1JTIrkcd+399oKvZd8w943fRzYFKL/w+WGGUPJ6DASpGbplfEpL9OXwrVrfMetZCGUdkKq
AZAUGpO2oftaj7h6n4wCkW4kdTrQuLbX7Cq6tU1NAfmQzHdmMlqvOqK86wYvyVp3C1ZaXqvNKtJz
BIroTfjsilOfr2x4VhGZyRWtMfx3NqlGB0sdEJPXDSf0SCnibY8aAl87/QbniB/SuCt7W9yF0zTu
ay1PO7rLkUTVVGs/iBDOj1jUVfT8uYLu0DM5gCHKqr23mspquBpn65+vGcTp6qZMryDgtM6J5m5i
Yc3naLhHoj6ibkJblKzY7BTBqseUtmcr6F7VkQg2FIORk4jK8HNCDr7ia6ORjBKs3ahN3T4FeDC1
T6AMvLtBGxFqhHUss2RlGz0eQMwocuvkrXbIBVIdLJ9yO3Yhnq+ozgPpd2rrHOsshCpYemUxHDXY
BGzNWq3Ytc2gQfdVq+nWstm0p17VdWvHzqZPgR0Ffh7Bld2l4HhewtJu3thUWPuRI9V2sjJ1g32m
fNQnV3ucjE57q0rcK5Z0A9aliZZfb2ThSyQ6PULeo5vnKC/aDTRbZMbUc6x0ZeDcowDXg7P1YkU7
orjoqUO2ykvrYcajwOykT3Wfm4e8jZVXSgxmsR9xQJ8wlwG5TfP40Ku1uLJCpUDk6ZX1OVU6vg0y
kK6jkX+bZ7G3ZURRkoKyG+FhanpvRfVr+GHacbPBcWBxT6r12JMcEK9oedOXQ737AAMsuFIRr1yH
RlXsKLdV+JHqcdtSPjBXSthV0Qb8XvnQlTWHtSSjFBMlRnk9xkX5tYiV4lbxbGVvOfX0WKP+wv9J
MWryW09WCV6XhEqlbXtbXabZ3TT1xpaQcIviQ+m92fiTABhM6izGJui4hWJEtGvr3RrCjc9pMPbP
syTmWqez/+Q4Zvc5i9h94KeavgutQSzedpwdVhxgsyMltNE3hGyOCvr/u9lkiO1F4aPwa0/troYm
x0zT6tO3SDWMewep9SEw3Pw20Sf51RBGb2DesNOS2Z5WA0pfqqxg1lKaABzqGiwQGhOh6chgaw5B
d42SD0gjWLUi8c0moZiNOMJGGRW65ZPb4ZndsNKMN2Erk2LTkIf4YKssEyn+1q+DNJEWDR6N6GsV
L1byGgcafSZtRCXuUTv5oaI03JhCZtNbDIps27SmdG/cTkNX1CqZPIsQ38WR5Cf1uWkoU20iS62R
ALaVkxyiEI1JSVE4bNN10CRocOIENN4O57WbP4Ba8bRNM0blFUph5UmvKEJvvcKso23p0MH2U/SO
4RYzkfW9igK73I01TplV5LJ+A0PSc/U51Wxb2wmy5XR/zHgJADW6bhI2qr8CV/YgleDYjN3g1X7F
MgC3brS0YPQ58PX1GZXdSNyhJ7BTUU5KOgvPTyRHzqCYpLemVIyEegAym2Er2tY6KM5Y6y85DXm/
zQKtu2cRdNrHvnfD6DCVem/egVabhlVaK4xcDnPGyRl/ysubYLxB+uVm5zxQMmhubKST5tpq6mQg
rBgxxhZSB5LwQcSmu1aqulPKrWHZ9RoRuk4IkHDUquKPhuUo1fUYOWr/BXH+3C7kpKtgOapKF6wJ
kJhzBn/PeC7oJ3mP9GbTkpkxS8dPVUQFNr6q7MZA01DUvbZRc1CC466ZRs67tGVT6wpait77VHdq
tJEeovzufmhTjkGpjfglD1SzGvzEMhtxRRvNdXGb5JYI0ZE5qO9WVliI6VRJzyjuJ4Hy7ka1VcTf
PnbDSdwaLud2VM6W5T2qhQoGdOhMOZypto2vVukhBlnhk5HbMqLP6a1EgJyNDbVj2R2xXJhXgBa0
Yo2YorwLEOBgGyLr8MUeXPwZFAgHw6d/Ft/n7FE+0yesj7zC5sGz0oAygmJi1nAs82tNv/slxLRy
lLWJSl/rQTiURU5VyaNj9pXhQmFcQKrhtCluIq2NfZLQ05XlCiQofWvjpsDA96Uw2oJzopddjVHl
PrIqeDuzalmY4pS1V3eb3YRulTMCNfA1J2bzi52pRoWvAbzaCiWD5idiVsVQdsz9zOWgtY6pmZA9
URZbO0PK3jRJZlE3DTJzjQJJv02z0Dq1oiuPKNvKe6T0X0kwjrHtJc0Xto3JttHtZDOGDA3PzLUH
1a3aWy9Ns8dBdsFdAzjA8lERq1e2cPDfq03TBQ/pXD73baULu3U9Kaw09C3LrSZHgAdTHaafTS+o
++c+iJ1q5xGFPUAqYbYHySZClj1TMztUmib0B7dH37xm1egIQymHItpFFjMxO/JYVFs7GVhYuwC9
IgQDlzL7z8po3uu9tqcL797xPpJsMw2u5l2XiWsA5miR9a/TzI3K7xGwj2AbQ26xr9EM5aNPupDI
r5xiiJOtHk11vbNoXDMzDI5yleFeQZuFdfXFlhNe37qMXxsdGdwG6YVxqwb1wP7SLnlPNPYM7wuY
JbrSOgKbalunkqE8eFB6DnbgTO2B3h11h14UzWuP0D4+YK3KFAxuA2FSGn5aD9xNglbRQVKXHQu7
6l/r3umQWyCVMKlH1K66MoSK6w3bsUj3XV4wLSCxaPTbiRwjeWu7YdLuhKWPzqOD2u2st2MVb8YR
EMie4lFH876RaesjbWnzTWiF+rTJRj3O73WqChy6EThhoEDUUX5OcyLkz3WB1XzdRYlkH22VmrbK
EQFyyGEvUJ2JAGbL5Kg0xTYpVQR/6POhuy1Uh7tMk0op1lVQTta2cqyuQkaTNtMKA5nO4SaR9g8j
y1lSWGKcZ6lXzb4d4vTFpVpjzWW6jlnb9g4qa4sVrND92hIDamoFV06HteJLrXq4d9SBxsV9Y6l6
chbkZaqrUeIR8hFDdM3tGNHhj/NYe2hMDGxrXMzjrsVCJRCoFu6cKYymheIWvrNNOSi54+tDWOhI
iKl4bCnSKC6xHw4Wjy5UaQWjHhuSG1wo1YtNoHi87SpTshWCcTisegAPdM5CwUzTdARwsBnopsdi
SsKXJG16pkenoM6IAsiGgqPFFc5znD3DOUoy5/PYR6blp2RSxAcJ4H+T6EOhnM0qTZtdOxNIdigs
s2oFyDEcdhqlT+UNsHuX+E0cilmf4yXht4zB1pMp1Okj6nMNMOurYnkV2lVwPEV6P3pBzlCSbQpu
QAZmZH7v4qTOf7S5Q4efwn6aHUbABWxRggE4TiSyqFt7uigQ37muwNExRVkcnsaomROsAXg5rA5O
YVX3XqFGZuSbHJ+6Y2b2vbPDySsbDExlY+2MuHfEHtxAcU8nxbsXZLI/tn016BvBS8nXrMdDfqW0
uexP1EySu4JAvk9TZ4+ZTwZ3H28NO++DbQaoZl9WZnWKi5T6K8d+Gi4gKLTjwHfnR2ntPsetwHFi
smH9FhMeHRyNkt3FlwQgkI0zAuwoOr1xfB2p29ZkvPTNK2JvEGqdZIt5soQXODsKzlawqZGqXoWp
Fr8OmJEeDGU0P7XsfWiQI3dhUrKi2DxKoArjSlRSBYHETtd9oHvQ1w9JUPqIQSg35ayjleudAtgC
GzeRuNtcbBnDBsYaan7kJe19Sfl2q7eTej0CJbiikWihBFHCFp4jRCO4Z5RanhAwJAhU0zDYzqIq
9F8J0h3OZ1bs59KShyTQLLnqex2ZkZoVL2E2Fy+nzu1fKUMnD5EcsrdhoOfpM8JQzLVsgtZMYPme
0k2wJbg0LfBXB9WzBEe265zIPuUBAAnT05VrL2TZkRW1512o9T3SWoVOXM6Vr73WdfRdNrXNdQOX
CotmEzjnwUY1k3h6k2yigN2ln6pp+uhJRftceLkB5VeX2oGTbMJhPUyGTU8+urqmTm/Rf0LSzxIx
KQmqHQpsOzMwrLXnavTTK7K1QXBgQllNVa5hhspbJaA9K2LKeATHr9IGOIGoHZWu2TQeLIyHQHBq
c9oFHD1WcIe719qpeqz2aev1B+mNzlaw/dxaIilu0EMB4kHmkh3LhKweOnz9dZan804hiK6LMgkQ
1LTGk5MrWnpMshxvt6RHce22tbczEk9ZC8u7G1VTO5oweGjPBal35CxcfW/pmOydZGjs26IOvOaK
ZuVTyPFlkzh6ua7HAbaUp0TMTDTMGNb1dMddWFeEiXcHCvcNUNm+BRWGcAEUS37Et2qyPy2sQ8NB
r73JgMxgWoMTHIImcNEBB3GUvynQmk/lUKdHDGe9P9mkhdtpE35DOtp+duNCoPvDpA9OoAEpYrs8
Xgsg30rrKErTahB4WslzSs987+0ug+axyTLZcF7ALzqfDOYGTi8Fdk8blfM6MA2LO4DovsG78QlK
heXbRvU91yvtui0A6zHDYDSOunxXeJP1KGO1+UbItaCj0XoHEafGQ4m2Bb4xh8qQoaChsXEdZByu
Vu0MhaIYhRn68qSu1Gw1cDvaK6gG48lohp49Bzu3FWNMMykXmmaLoLIQAUXBnOJSVaYUX+0pukJL
6h7zrh74NYjEycfLWTwPtVZtAvgt56gy3dcq7ZuvJZii82jPTBp7RAVFI3mPnU9D8EV75NjYoEEc
3QyvzT6z71lZu3WuUVkFhWE9cEpRznbWy3OtRVm7Nnn7xREBoHa0TRIEGfwgRUrsqbMMQHrPBfp6
zR9Yk+OzmWXVay2Etq8il8dqoSnYhGab7HMAsac0kP1s5W77fUdQ4IF+sFwHYat/ZXswPqqBTqvb
HepSUKoK6w22V3vb9yN+zCTx9jpxVPihgowtF/juL41Vo9mvsQ+tLJTEO6qmDMdAdapxY3JYDfdu
mdaPrtD6Z9I0QiRrhQIBr0ItMOh8mMgUeIFIZapV13RsfxrMwhNbwXtIidbZ1X7qJHq9Zs+lMKnS
rtWrVd6qxTVbuRbdmUUhIJhQkmeRqPdj1hRXVuQFm9YM2tOQ0FhH3RsczVpRn4i3hpwyqgrWhXJm
wa2aWv1e1Rzv+gwviGZr0T2Lenpj21G9DnW7elZTme2RKNhXNFKb7agPzAEVdd5dUrfemlpaemRi
o11jRzF5yEhtuk2bTzbUSnYdAeq6uR3EWKX9/EXVRutT30hlqwxmcsWpCbO0JrONYyC/DEu3A9YG
Jel7iuX76zTPt6Ojpzec1bRx7cb5cKXJEi+mnNpkAyhCw/tSck6DpAWzsycrIoaYah4yHQTVuPWI
eEiALMSw0b8mSalX54RFLcKN1Ft1Q9YOEvtsBTSMHfNKKI4VXKsRmzaq58T7yHtElrGZsCmucuqe
CSQcKIxG5Lk5Wk9oYWifUATltzbndAuOSxC1TKy5XU3NNWVvzhccXdo8vWEdxt28Ku0MjeUV7XXS
TbcTiJHwbcwBTm/dCbXbvYLErHz7MzP1PSTrAoTdhj0iHIe4ZHZz1x6Syho/+2WXXrBx4TjkTj9W
+pGH86VuhmMh1A8o0u/c9TIXPG5MzcmyQjtikcQStmuy9sJUoWUsuKKhTknZRh+HduToNtmrRu2r
y1jNxgKAGyoBtQ+R6sewkTccdz6x9H0AvH7vkSzQ6WPAJIYsTz+CucOsHT4oKYLvi97kMnHc7lW0
Ijo2iTIPvprt+OLwqV947fnf8wvynS4DOhfDkUcoNhlztXaIlQuzJ4wlbNzAlqlT9T5GaOrXRqwb
IGhcceHLXBDGkc+7iaWCQmBLickp3SJ+uozqbyxyCfK6AswQW9URKvCq/Gwk4wdPex7Wv6GiG4sx
KVhAI85k1dFGe6H4GTo45DOIcGIAshfmrCzTxk3HwnhRCn6Ilv4wqvwGL/D6oi9xmTU+UBxgjS+q
Y+a5L6kob6lk/Ljs0suxWRttmjspsdcAjFVzg8f1srSiZdL4UEtBQykejyogene4tcb0MrC8vpi9
gc7FOKXD8RiSybg2tTldhcPFZR/4z8ySX4amU2lqrTfKwLB3jRvUEvUBxaW88FUuBmfUoC1uXNkf
7b47NVq4U8vk7rJXuRiZvMmphk/fHQu93RA/9aVx2guf+GJkugYAwFZrumNAlOcGoY21cepRv/CJ
L4YnPCzc7oh3jtqYBNdi4IgLtj6+bNVcpo6nwBtqy0Cr2sw+8Urab0FgXXbny8zxxEPH0AuIsVZE
599TSg4LuZl+MG29s7hpi7EplLwKcn1qoUo6LYJsakpBpF32Spex467XRCnU0pz8FwexfngWZnnZ
FmgZO66EjZt2oaiPyCiQ2GfYqmsNoNdFn/kyd9wMBwsENeRyJnAgEUr4lAxJf9kS9DNX45fBTxLo
pFuprI6Bps12NIfNbApK6bJbX4xQV0NKMjlleQyLyQWU0V1TlC8vy5NYJo8XMJASLebWMYOkK8gg
Ww2T64UXXwxRmTVxLjsWt1jNHqG70Isp5Efxw9bPhfg3C7Tq/X07hIVLNcbE4sHgkX3UlWRXmvKZ
LiLEtIqcSLg05SxYdg6VMx2HUvhjU0xny/XyaQtPInzG0JgeEos8GydoPM46ovTngw5t2ua7NaBw
QcIlZ+K88Gl13wWC0y6MBtQkCt5SMaJJlKgMrVG3jvUI3r3vvjkDaFTciyuKAe5tX3jpTaaiXkS5
NlzjxoiPDjCpVRQph0yaD7HwbhISqmTffRrGaNgMU0qRjGPeVPBjK6dQ+ke3KNJta6vhBlmNt02F
N3dVq7sUe8kmC6WGHjjqDhoCQQuJAuz08TQMTridSks2TwQA7I1M9OUKW5fyHQSwQ+XA6lBAQOPt
gKIg4jF2FT32M07UkiJUAkg2im+8Oghu4GFu1LDpviSjjsOxtdcj4bYb9PwnzRWfJ9q1B1NmN0rR
0XyIauXREeXwOnjsDGz1lBcpJJmgcvaaApAHTyVQAjeeSb+O1gF2GDoEmEozrDSjQICCV7fAoGOu
KDGc41Ai2CxPWpUdOLQWD4MbBDtLAX5tI2O/Bl2GtW1E4tdBBDT1284ybjvX6rccAnNMo86AmwtD
uF8ESrsxkl76duJln5IYWVXcKjsNichtCuAKBts1zapinZfJ05Tlrs/urBi3U6Xs4ZU8VsrYUxbB
Qsl+c+3RERvX8JVvTVw4PqJQYEdiGPdwA0DZp5F7hsrYozIYzwpeS7xvlq+FQeC7vP1aMSwH7749
7ALIonvb0DAZFM4W/VXzTJUROUJHRxnmP9VKJ7c9aDUZKkZfB77lAzZRt3av6LaPsxYvmq2Lk2tA
qIdmY9YQlunbtUZjHap6bM+B116XfIwznHbjemD6dq5glwVHp7f8vBv3srXPfVg89e2401JXFpuy
w9xkenZ239CpP4+WepVAotw00IL9yPGwLGmgMzs4syfcTa3f1uqThiJkq0LB5kNLvNy33Dw9OhPN
WAddve3i9DXDHcB8eo/N3Nd1eaCV/OGl7rjOHfzYDsWng8QSta5NDJKh7eYkWkxwgaX6NpnTXdsS
O3XrhU4DxrwRsIW04Qz5boTnXDCE7WtXR0VD42W4GglDg4Uy1hP+SPpF2AXbzjiG5FR8NqXEBSlc
9QEshX22+hIjAeza/FMP7YWHYPY+gVfe+AC85sqirqE/BaUk6KA8pIatnmOQrp+bulG3UvduayWp
9lNPd8iJ1mCMDrZBX98bum0z95qxt2mb2hIraVK/dNFg7dw4hI8DrwBeAt+0P1t78MAMdykkoG3e
x8c2NU5wzL46Yedea4kOvakVjOxxqqbPU5xlYBHi2NqB/tf9sqdm2tXRMVcNel55M4KYAHFLyoSH
gNy2nHja1l1snC3dScK1Lgd1C6/5yoo93V3DHkeYBo1rg6oiUNbFWM07q5coItQCygnh9IldvmlB
oVA4T+vnOKblrTWF2ET4Pc/dFDxnsT37w6YuvzEp/Wz1vDzSg2dsAN/15FzDKk1Ug4jmV3BzmGYC
c4/L4BWDpPbsKRzikKyTaEv3tF4rVDjRACKf5dedemMButgM/ajQh69mcZMjFGXj4oZ5inBLbdxG
OGs3FbBynFDwLiLMdWOsFudmzG4Q1gRXxDbcKEzhVUEF0DAUxNloaMgS6UGMMR1oIMS/aHa1L1Kx
5wNTbkIsO9vAiYAe02BwB3RapchRB1g1FC2MfgznoJ6+VwXCqLQx0gcEXDpqwj78rCle/5Copv1Z
FFK5UkuUj34vW897oTkuvynAdwVUnaJ+DIR8Q7imnGDfoZUceZUoXOUxVEDSjbzRdd060z2bimnb
5lE1rZEAIwGgS/atMwXn6c4mj03BgKLmOIBGM3uhMD4SydqlmOcqfeNNol5HniggtovbtseIl7ZE
7RlmG6IzEQNvxixtDzS490JJMdyrbR1/QhLQlsdOMbvRb1HgnZO+8xzf8NovokEHagASP3Z5j5wu
bdyRRo7dvkr0D37htROyDNN69IxZTNJiQAxoHKzBm+Aog1GM+wMEjQY6xG/AOu29rnJ3U1qGZxon
IJ81ccQHHOGtrs1bJBb52qDdeFA8lZaDXm0MC5i0P+bhLXVHAoomU/Y9KB8joqU6/KB9azsnBWp4
/eLQ3vHTQYQ7q3LAeXnisYsy7ZPKK0XXl+O2AkdRmpVVPcFumuTarUVprN1Edz5nnUenrVZV97rO
pz085nFvWmh/BuIfdnUyYXJVzPQ1TCM7X1NILxCcGT/Aarj3paBj2mbxd0OlVYeqTis/y7FQTxWh
8J+7uUNe4+9dZ0zIcCbKyElW7GkyP4pli+0jhnuRZFp3o0j81DLIoVM5rWscgLo/4tDSDiFqQWym
TvTk1NV4oyS5uZvbHCiCzUHbeDomNAB0dJmA/d0kbTfdmurEwcOwjkxoIcjEDAL9tmoyJyHFAlGH
79DHrf1czQRLVmmgxfY0mh55VTQn1ITgqghmknc9psfHMumas+t0xRNmKblpLSN8RpZasUFAD99u
SQUa93T/h/KYaqQAQeKLLNKmGtp0MiqYg5KsXPUVh2dlMjFwmJGyRri+iYMalr49Guu+NK96QLkr
LNPMan32ZDZBT1RBcFej4dYwL4lsp7OSsq+DVWNIfkL601sS108BGzEfLVlxO4YJby53lMsyMdU5
6uyXjX9bImkDFWYe29KsUz/Rawtle4OK5oOj4juxcuriMIfVtAUyMBowS1D+roAk8OR1cDjAxHUA
zmPfX3ayUxc10STC3x6xyzmywrCLlA0WTsqvAC4uOsWo1t8fFfi9Lk8qbFeNoU/jbWAPGWKcNhhy
77KqrjofiH95GVmZelLgqz4WMfEcJ+ExMI5VEurPl/0LFkWYFJ6OgezPODrWLNitvVNWETbxwac0
P4ffHWYWpzyP/YaRhN10DCU2mIOhIKKNAg+knl7pcXfZMVhdlGRQLcvSskK+J9csn21RDJ/Qeoqb
y57Q4rznaILP1VbHoxwapHCkSfYnTFj4zC65vuYtDnxVEsHUQWh4TIVCLoXkfBXRZKrSi74gzVsM
Z/qMhtFhqaS6gcwmgqSHIytjR3HRGNC8xWgGJdeHZk/fgWakg3TIAL+ujCXan8uez2IMR5j/wWO6
w1GdQIHVfdyevS70PpiLfl9Y0rzFCEa0JFDjRdrRyOGt+3ntQBiOORJeePeL8UvudQBcQQzHFnFn
DJ83LNdx5IzlhddfjN/QUdoJsYx61KCec1LAe5fykvOPAoDfez6LEWySHxOgTZ2OmYquPHcbZC0k
RPYXFWo1bzF0GzCNqpaX/RG1pHar92kZrJEFOu6Fg2s5eDO8R1KHSWRlgXwtgCkQCWip9xd9mu5i
6Lp9UxmyifojhkykXmXMfbtu3l6Wi6q5i6Gr64bw8p6nQ2yCVwLp0dR70JPD28/b//dvw/8K38rb
/5qIm//8D379raxGgX+yXfzyPx/LnP/9x/x3/vvP/P1v/Ofurbx+zd+a5R/629/huv/6uevX9vVv
v9gUSMHGO/kmxvu3Rmbtz+tzh/Of/J/+5j/efl7lcaze/vnXt1IW7Xy1MC6Lv/71W4fv//xLm9fJ
f//1+v/6zfkf8M+/9mUR/uM0/9/D/+ZV/9cl//vvvb02LZfQzH8zTTxKpgUdGrApX37/9l+/Y/yb
y2dpuvMu08UP/tc/CJNpo3/+pev/hpRapYCAnlFHycNfakr5r9/SLM3mWOpBApj/3l//9/7+9ob+
3xv7RyHz2zIu2uaff83T0v+3oAJCXkxXKgaoHl2SegqpV6TT0SsyX1fWvzyMf/2w/8nFF3NVNzZ5
Ueu9eupJy7Rl81zF4QE+6ebPl//tVMK9L6aqzmlHGOKNevLAetQKCpiPAuLn8fC7p8JT/3WT5KpV
AhJPqqeavK0MsWaHTiTBy0+1RLdQn3Vvl/0TFtNVQeaDHkz8IOHipj6TeLf684Xfe6+LeaqU+qTH
OkY0qRM7oYPzJjW1dKdLavkm0el/f0Cx4XZKj835hAPXrp6c6vXPtz0Pht89+eUMpSTkXWCV0E6a
OW1NIzx6hKd28K16p4R4291ImLJzyCletz0O2VtH1CjhgRxY1XnwrJtQI2glc08uxN0kovysHm18
b1SPqg/2P/M+5Dcfh7vYn5SV5QInUtXTYCWfCa9bseNaT+kPzsdH3JW7Pz+Jdz5ud7FLwYOstZw7
SfAoXgw0WEPywah558tw5//+ywEgLBTRZA0j3lGfxzQl92ybu1d/vul3xo27GPAhTgHK79x0Lo0N
R1tnIpELXiv8U6Hvg/KDf4Lz3leyGPlQsnT0V5N6sow3e2hOdUa2LhnsI3JraJCwVRQXfbEDpgKV
qGptQ00+5WmxGdPZZNNs+hEtKxlRgiq5LKqtApaBYMo1qsZ1ZOFcCpVNbBZXJECCYScmM+jFflA9
H/4KxGfUdHjDJ+RoIvR8spzXkXgexk+VbLfRYJ2C6gru5ErBjGx10fWoFjczO82lLlXqmZ/K4Rpc
BndirSgvlKW+zWqcB2G7cVKxY+JZx7p9QKrhN2l/rcgXMkLwK38HP7TqYlR+gvRb5/swJRiMEn9u
pbnmfTIZVLPFBzup976TxRxY9IkVuVOinsbioRYvZnLWgG7/+TvR5xf1uzG0mPeSpBO5zBhD9my/
pwuEwh904+wzapL9MB7Glowa8xaKvy91mJcQoYzRXfdxdKoGbDwG9IVMeTQEYsdWHlOvwHoc5Wuy
4PxRdh98aPN09rvbXMyixAogChZ8z11XbXr9cwp1TIwvGgj2ko7O3GiEDP/nZ2LN//bf/DBnMacy
LIG4K616Mtzg05jg2XNv7Ub4AbFfk4e/OXuDs8zQsm5au6VxoWprqI0nfLWISaG/t8TfSPVTmGX0
zaiDhHzwQrNOFdwo1xC4yCpCUXJf90yfxCbc9CjZk6Nn4IQwv1h8W5FUzlqj+1b1Q+MiAu4tkt4V
yPEVtSq/QEpNc8Rv4cSE6gPV6LK8wvyMze7RTd9KnN1gfC7ZaRN0sdirQl+Q8MZ49jqAtgT9MFk5
f37SP+Umv3vSyxmcYAmsyhqvlWZTRHiNBCiu0gGb00y0zaCgsxas+zh6tBd3BO6R+iMyZV2OPk5n
YlE/DTTUiIJledHQdt5BuvelBvtRJznlz3f5zgLgLBYAu0yMmkSi8cQeeI+W+CpRvv35yu8sYM5i
BfDIiwqo7bO0QA3xjI0CZMP4ntd7jYjPP/+IdyYPZ7EQEDKewC9mkWkVVuznrn81lLc/X/q95zJP
Kb+sX+gEu7RBmXvyvFXd7UfrgwX3vaeymO+qDPhIpXFdm2kkkHKl0WqtxcElZ9oUD3+++feey2Le
s7MC80PDDyF+tbSvk/qbnVxSVmK8LOaq0u5JOwmJ/IoEgWj0V9d/vmXznXnJXsxLtVe7jkqkzqnS
IjLkxI425gYLEKkj+AET9+DENDlwb4mnODk0Gsz60nzs23btVKEfK81ag/WuEBrcz065Lt56jYWE
d+aXiG0YGNtuqndKTrBJqq0iYR9iedvEw13nXOtWtGry18YsoKIdsGVWbXWIw42nboFTm2HywZ7u
nY/KXkw2SueQCB44bIoExfR6Kzzlwisv5hq7Qlodx/l8SLlPRoLmsw/mh3e+V3sxP2CrznJTs6dT
3rQYi9Kt2kU0Ge8GQmydTP3o7f9+UbIXc0VNprxC6ipTZYT5+yDMDwbCe3c/v4hfRrHMYzjByE9O
aayvpvA8JZ+m8ccYSoIdtA+e0HsvdTFTAAojBoiY3lMWfpPaKSCr6YMh8c5DWU4Viah6HTvEaQZK
oVKoPrjhd2YHezE79EOkOU6gTyfcjFtbIxGmiG6U8IM5+b3HsZggDAuGuhHzOEBFrNtuC4r7g+fx
zn1bixkiTNWgJJl2OpXBQ9MoKzNgF46M5s9P+51PxVqMTVU1Q1OMgs2+hwUofRyIJTJjn4w6qKHf
//wz3vsXLEYpiQy5dIb5Z4h9az45KbILonT+fPF3Hry1GKlxmQlJkhOPp1jXjNGPzvjvXXcxNiN6
Ra2bc135mgGR+Gh79N5l5//+y9CsWleB3WJNp17dR6CbpvVlj2ExHAcPj7nIuN05FrLHBGx/sPK9
9/IWw1HRq8qS84XD8KZT7zTOYMYl/T7T+7lX/+VZZBKedkcWxKmowD2to/L+smexGIvAQYgtnl+d
x7lm2lvWByPxnXdnLkdiPgFureb7jXbOfSk3F92uuRiCusc5pEaPxGx9FRt+N+0uu+5i2KU1m0SB
jfaUh3eD8VL3b5dddzHi2rSKA9tjQiJabEivIqSLl114MeTUoa/NrGQOdQeiWNZReuGDWIw5MDNT
kHXmdDLtB316aD86wM4P8jcnHXMx5qIYpKDT8iCS6s5O2zvZAMvqSWoS7gEd3YVPZTEAwzYi/LXk
p0Q400blWA7hZVPnzz3pL+Ov6mChwHpUT+hb2vEwDJetheZi/OVRnPI/gw8625MKlVzU/TO9pY1M
KlUCkITrjhwa/g9nZ9bbOHN1619EgPNwS1KiZFmyPLt9Q3S725znmb/+e9TnXPTLWBagAAkSJKGp
YtWuXbvWXk8HNuW6LHLZQ6bMElLIhHgxZDe5uvavPDQs28eGNpO6ubJGvDld5KQ0GH+/Tk7x5ot5
pywWoBnmhVkVjMNs/RzqT2SvHlbyjuI3LpoiNUDh2B6//1NnQt6ylSyRasnva2PmnEwpqXuS8l/f
P/jMtqIs1mRWDaXRlqxJERYwKmpPntgGtPX3Tz/32ouVmSDdwY6AXG9EnSqlqhO+X/fgxWKMFXQ1
ucHQ9/VKNzZ+d+ULL5JTTAzBkY0myalh2rN8F137wou1OCkyjIqWB6vlUcm2XXdBK3JmhJdNY7XS
ZbER8v3ycJd2GNtN8YXZfWZmLHvG8JptFOsUPSzAcwYH204+5lAkvv+Afztcvlg88mJXFA15CHBF
n3dS/I7J1jG00LmdLOtyW5IA9mjPBRYCYDgcTN3sycC+WHpIJQ9lrCKUjjSJmygKLr3N6TN89TaL
pRx1USEoNW+DiYrjZ4mN4aA90ijbgpRgZbRx5HTGA7TA62L+6Tb03/yzL6KTpWE67fw0PFZlcVdf
CPrnPttiQY+QN8Iy5ZcAxotBkxX+XYgp2fdf7dzDF+u5bbi66k6zrcXrqErprBYfI1wvv3+6fKYI
8/e+7J+NEDa5UjfAYXZyTS2lH+luD9a53qGPeQfK6QoIOwNZuJGnbqdLsp1psVsCIxuwmcDSzdZk
eQ1n7FDkgpvGQEIN8abFkub71zu31BaxYdalBiMYlnAo4kkQb8fr5ChYmSyCw0h7ekqyQtSB01xs
kf5//8ZnPteyc02FoErLCs+N8KjB6lLFKROM0oXx+LtUv1g0y+Y15NBTrp9i2tAAs8FrBoaAiONK
crI1lGdvjJVPK34Ve2sV979y40mVPVyzwYzqbl79Tgd1h8/UVL6qc7ZqmsTVs8QrYQLHCHStVNmW
zYsmPHw/FqeV/NXLLuJNLcaN1QzZtCvhGCXRfYMPQSZBgZCUC4vjzPxYNsRx3YNfuiJOO7Dj2EB+
Tu11MX7ZDpdqWonpRz7twIlMHEyuPFovG+FmFLiwmqjaYb7qCFlsT3p9Xar/P21waTlKY8xo48+p
JU7eX/iK58ZY/m/YVCRtrjE3JAAZOjeLg2OmVxbSlu1vFU0+kloV007n0pPmjNfv5925N16sbaun
mwn06rTD8lc+Bld10eN3sjgDC9z5Tii1px10MO1w9WMXZ2A4cy0NHf6465/mqP9Vps3H98NwJhQt
1cto6YO2xrWEhG0TCz9GM1r5SnrdwWEpWAZUE2nhME47mGzcGdbXJZlLnXI/kRrjlEv7XISbjF1d
+banmfLPLjf6bcDn47G03zzE43XRR1T++1T4UlFZq0yIPDzijvaOBdOlSzrtTHYkLlZdrSv/f9X5
DSij/ofF1qzRkVD4a33eCvMEWiK4F2PALLVmazQxT621Cs0/jZ877Ymn6z8KQrkuip1l3jNxnYkL
DvkpqV8BfPA/xmEQr4apyCHMVdsRJ648/hhqYavRXmH6G617aOl4NzfgbvwYWygqjatUol2jVp2p
UrB7Wp3ISPMMD16ssceUHCF8rsW372fvmUW81Eq3mpHV2NVOO2zyGyg7tfv9c//Gwy92JXERHQwr
iqopEMddgK5GNx6DMHASSaTl680X7sXod5r+EbLHanjV+ndgr1dNFnOpng5HsfVzaK47U1jl+QY6
7Pe/5+txMpeq6SQa4LZYAhWHn30BKfWq3cRciqUNa8RzTjs99pMW3+6SBvvrlMC0Fkk/O540paev
6sevOslcOj/o+oc/XHe5z2Hmv0tSwXtIN2FgcGPwouh2pF4oBZ9Slv+dNPRo/ve5OrQ+ejznkatt
uhhPrX6IJ9T4QYN1mV1Kxs99ykU8sdJWIQOnCCj1XoCtbXlhyn+9ESAG/e/L44jX9LV6+pbQvkXR
jnML0valy6Vzb73I0ZPJ7PCn5q0LBBzFdii330/sv943X435YqH6aYmmDLgQ3/IW2t29jHnIoLo+
xmbhc4gYa1YHV+y1dVrExwjXUkE6SJaA/SuknqbaQDDbaOp0k3NxCRZmdTJHEwvjXhI0miM4pZQ4
+/7pyk0dPYkA0nOJ/kAugLD2dFNwK9//DOnv3vXF71hqGtVe6k1Z4VSfNTq+ocOqK1WwuJozVL+x
b3QK6ktBoHA9jKGpaK7wQbfnMXSTcdunmPl3xnYk22/qQ1/CYUtz11RPEPOU5s1NjK+1LM6Ieei2
xAdYQbpVyvmtnt+OmoqnNQE7SQHCPo/qbwU7tzh5M0rhUZX6tSZnd0XyS2xfDGzlmhGj7AAYsqCv
FfpK8z6C7PVxgtKEAooWfd0WxzB8TeM1xh97qZ/dEec1U9vmkNH7+b5PeckWFyCMkGtNsk3zGUsd
twY5nJ7M8H+kuew0YB7CGjiHXDvYa9qj0aBEx1g/e8aA3ShkeGqGpyWxDWHVHbD6FWn3N50sUFeJ
qB1088VUbpPCsicAbtZkAYiCh2DS0SYezVh3Rl1Y1bJkF9mnqGurMH7HLefYKJ0DE+i6mPtXPvhP
OkHPdVAAuKdOA8codvpLjg1/E98vpoqxWEtcKpupMZBrl+VTYd6avwv81G0YdTQPlzggJ1u/uLC8
zgSFpawj0oIQRSEnST+96TuMNEEFVBdvJs/Ey6W2o5cEfO1MfogoSLZe/6T3O5o+U+W2TJ/SApYj
Jvf3LXZylvHRBI9FOdCVgxHYOoNCVWGDSSOQo1U4jat7Dk0bM60exa6DaEfpwQAEUpagIh/wPX8J
63Wa4hsL1DCTQQuhqBasVVYmHho0/NCGbiXnFeK0wVXlmzB+iYz7PPBaA6bsJd3hmRi4lHngNTzi
SSEyIcQTmZ5b8Pvvo8e5B5/G95+Z5uNuWg8C45hZDvSuun/6/rlnvv5SDj2HuhRVp8KK2dzG9c0Y
b4Txglb36xK9uZQxIw+vIPayVfaJilTwN17/Tt5Kdh7G656IPenVzWBecpY5k1As5cy+AhFg8KcR
L8yj1jzVyV7VG7juF37Muccv8gkT9+a5L9iD/Gik1y1aldN7Y0WOji3i91/izEpZSpubDhRcd8pY
xHyn5oDNzK3fQCa/0ZMLv+HMHDIXaYUMqpgeFzZojmpKt06vMt1STXORVkhpBIOx5LmJth7DddZe
2DHPve8iCA6K3GmKTsVTT7aj6MA9+X6kz33LRT6R0+Mu5XUw7SioukadI5/OnEY9diePg+//xJm5
v5Ta0hfZqxi6UJ6rXtLqXRUOdTLY9J5zz4O/w3QSHF9KLM4M01LHWuhJh6M/JaqxzR25Mz2EZtdF
HWMRdbqpKnI1bKYd1gBBtIsv3TaemetL6amUAI8BBDhypdbspWHaFkXkVJ3E6KQ3sJLd77+CcpqB
X22ji1WrF1HbY09GQV65zQX6VBRANJUzi8cZCO2UFl5p/Wqno4CW3ow2Ct4LYoNJCKTQagbUB/9j
Wvu1hCNH5Q5C5NWR5Yzl/FRWz7naenOES3X+J8HDHNsmIarXEA9N3Vx///5nqrzmUuWKh3ZOWzAr
K2/f0hNgcQS/2XHGzvpVHv6KMT8ddVyDuGSoyvvSv0v1e8P8VZc1lgWVE2eojmdwW0m1m6mrCZbl
9vG6BVPRhPdS8pKd3F4uReAzW4mxCC/jKIC+AGCzUxN3aN0eJ+yrirDmUolohlIsdKdNKqh/dWPn
wsO4sE7PrJ2l+tAHSSyG1WmCmB95cRSGH99/OemMBBx02H837LkVw262OODWXJbIdWEH9UMyvGfS
XQ2Qwp6C9xM7C7DAvWbXneYa6k1avkjBu1IBq4DcU1HsAD7kqXLkBNMnuFDQBG/pUDl0DSBT+yEN
hQsNvKm8OMhtFT8YCBKO3Gqr3gDYGUjY3dNYMk5//BOWcAfUT8wepHKvQVnP9+K8T4GETH/aelOq
a0n4oSeP0XwUmiZap9CvRNTnojDtTSl4MGqTmV5Lr4macL67qfUf03AXAB/SzPe2vq11N+hf87SK
cLmzVnPZQCX7NNoHFYZeG+5nfbBDlQOKiuIdRJ9iuIpq2aHS7MNWRAr3ZExAu+mnfaqGh7nr3C44
ivnjjP26v8VaPcnBftyW1d2Ev76605WbOTLdcA5cI9zFVWxbw10iY4tfPyfqrlR+N5DOdAmzc9+L
4t41m99pO6xE1bgzq+Z1oukp1OFG9k4j3PPqavf7+y9/bkYtVkEfKENVAGTd0VgSt4foKo8L1dQX
m6yK9VRWjDx3kGlG2c+XQvHfO+UvYuRSE4olLH4d4ciDRR9iQQpz23JD/z6AVBtqz6nkKslb/PrD
X2vzrWD8ELQPP5nt2dxa5qse/dHG7KGs03sNzFafbMCFSnj1aJxOC4hvynXCKFNfbNpQAYcyklBh
QLa2NWMnBheWqvn1HrHUllZzpEB74PfPMHQIhmHl9eOzMt70ogss5rpAs9SYRpWSdHXTkr9X3J+7
nE+umm7aYoc29TxXjfKkFEhuY8NNLzlUnKk7m0tNaZLq+f8T2PR0p4JFgIn4MwRezpYC98TtJKhC
H4rxUU03ZcStTdNhD3OT4dNW49k00i/bdI6BjVzUwxCYf9XTgZJGauI7VYl0NblqfhCag6LTQbRq
ZayP/HQVyZ9ATTY5uAKz3HZ5fihr306lm2QUHN+c10EEpbp8buo7uMBttzeCO005QFmG8X7ll1rk
DJYuTFLmc6avqodEujUoYFz3qRY7QtyPmIsEzGBJXukfXXQhSTgTcLRFwAECpgjZqQYhCrUd6m8+
lavrXngRciYzLQUYaVyWfAjA/EajviB6PZMpLEWveTfiPgBpYdeYmIxxUg71px4C0Pev/ddi9YuI
9ndK/3NWDvNQEUNN5SgI67UOjZ060EyVijJVqXYdKH9MLjBBDjVAYBQ7S1LSFTGzoyo+tGDOp0B4
N/LojyWI1+UvS9HsjHQ9o8lh2mV6+1t5DRX1us1mKZsNBj+B1DXMKNdtA5rLpVTuzJxSF1ElMOWo
VGqe25HOhm745/svc+6xpwPZPx8mwkVtgjo572T9FQOQK0XJprpYsoWS6ZVQ8Lr4qI3murt493Ha
XL6YSerph/zzwr0Yd2XY8cItcDjDgMGuP5sZxp75bWL0dtB/5hMHi9aNKzDg4T2FTCcGum6OD7n5
EcYabb0T/b7yXRHThZK+lVP/ONBGCSfBZZfxMzr6JA+ImS22xaZB9Na/zfJhLo5B5aXpppM86DWO
0t4NzZsSXAUjUM2lajeWsZOrAODs1HelvKmG60LRyUvi3+FqJpy9o5nhEgBD9J7YXFg/Z46LS5Fu
2Cux1EoK9/jq3YAVuZ0U1EfCmGsdnIfa8MrVtEgxgkGZOprxCEugOXujXTfG01UTf6naLaAui6Vx
Wk/jpmtc48pbrqVqVyj8YC5MniuJt93bcKnf4cx4L0W7o6JgR2f0qNvrJ53e3rzgjvQZGnzRPF43
IItIoEAswUW3ozbYZvuuoQTbXUjnzuwtS7Uu5Bosk2TeXVd+VPlsy8ptbVoXtpYzAWyp2FU0rPua
08Pxb+2mdSNeeO65l17s4XKpBpg8koNq8Q/d+ky5TsG/dHXdWC9WZeQX2gg3kYSGbmwfOtiFlz43
GIvynCGSNxsFqocW4OwmL73rXnexCkdrSgFI8bqG/zOQbtXguruapVp3FmrcmuWOmAezQ1x11XXv
u9TqmjNWxK2YEPQkV25sLb0gJj0zvEuR7gRsqVGMmIqz5x/756sGd8l1iDqtFmedh/a39eqS4ce5
Nz3N6n92ycFSrTkFEH56U8o+37/p37r3F3vvEuXgNzlnAGkcdwNAuDgxUZhk+q9B6rAHbW7SrMFJ
etfq0jpOFSfBhCbKuP3MA24RjyVmSHaDM2jBCSO+FxCr5fm+yl+y8i1Vg80AWyXS4KgGwwdiuVWF
SYSRYr2An60GORvKiIxFFpyt6NmMjjEdJ/VW6w+KTAnlDjNXr4NmZtSvaV9tM4XydPwDhQiw01nZ
JiGm4YkOrUykNcYZ8SwVgnILKnvbF81NiDevNk4lpL/DIOc3Zuu1/sM4UlDZhcGmSWVPbrDVk0YZ
qasWAIkWAGtGx3kodpGwmvRhI7OjgBwcbDWbt1YxbC0r99RA8kz6lvPBerIiXbPLMNDh1afXHQeW
xo4FxGbDHwquikA2F3apXogjZ4LfUj1ViczyERDyDp+8Rn7TsYNrxStFCUv5lBV0UZkrrM5S+93J
j1P29P30PPfSi+DXlIkYt+lMd8W07k1ppXa4Cwfu9w8/s6CWyqQGLgU25gHbDH2MsRupFy4+vn5p
jL3+u1DrbKrLXmKkw94jE7ezbH3Kor5/6b9a2/9dsMZSgFRHad1ioMQ+MwJ7UyS3zS0i7UsdFnjo
907d4YouBW6WyW5nfgr6W4nuNWl8T+37e1W95HPy9egZS8VSbAZSG4Px3Ynmm1C8ZNflLMZSshSJ
kWQFqB12cvnSmHfKVVQZFQXIf7+KhH9mBraSY/Y6eJ5+ff81vh4EQMb/fWghWiI4t4hLoXWwny7M
n1N29r9f2PzbO/BPoFeb0qq6Ppx2xmy5KjXtGXvRVACRcKlf80zmuVTja62vVENFa4bi6+scGyRR
G92UbD9qntLp7aqxWUrzI2SlEKgZ8HRb7a+8o1gK8hPJ13EgJhvC6OG54p/BdanyEiQjNKKmq9Th
d7HarjLloaS54vtx+DocmEvRfNUN9SjSgQwpfNuNKldIyPLjSy0KZ2bgUjmPvk8epY73zhtEOY8i
XWjXvfbpD/4zC2VjnsJgJDrGxnslzPdm2tmYXl1Fd1Ohe//38ZlfNUOOn+qumu+a6XCRwnIKsl8s
HmmxIjGYHRPB5y7VN32nRKXGpRDm2DEe24kjiKJby9GqvtT/fUbdai4l9UFXzHrfcCushN5cWm5b
vI9U2oBseEPaeGrWg5WA21qDhDK5lemOie9+/4HOfflFBq/oxTA0EbEneeDK5kI++Lez84vxW6ru
6xiRmVUSfHIz2IEgb5PC7kztLqei7qcR6Nx6k+P4WpI7TVmxEkWBSjWEYVQnee5NQOQz6QdPcIbc
S8yXTLybsUIP6FfuX2Kz2wZ0pfgoCH2p/zX0P5PmMWk24rztqn494pNaW78F45K15N9Gj69+zuk6
4p9ZHGfKlCtaPe8UiVrPjYpivCiz1YAFmtjlO1Q4arKdkju6F7JGchrpPpIfvv8+Z4Lssh8gDjVa
nmNOm1m474ITZ3XbyK+ptRvMK+9Vl10Bk2bqLfMAScgLuITrykvLnoC6jps0VcxxlyZ8S2PVg9b4
fkRk/vHl8jSWgmF1QHOTFjnZrQbeo3Pk4pc+3Abim9l8DKgLM2UT9HdJaTm58bMPAy7db9CQ4Ala
O9j/2n2/CYNbsxzxKnsdjFdTvxmkN2asDQ3WM6XCbQR6GbFbs8Sj1Nwaylbh/9Idcx9FveZ0Su3N
RecJCPwKfYO/66bBDK0NYXGEN+CER9W/Ka1yJ9UfhgVit0zAKUu2P+K1ov4ptGYrG09CbR6KFhWl
eqDEvjI10xvF0pMjXCCKyO2L6WEeZTcpb1r/OEg5pUfd9QGBixA0amHjGxyt9JL+b9PulHxfWPBy
h2bFlbNDq7xbxw8ZhYlsLp0R97I+GB7CUlxrwkte/ikN6UR8WkMXH2BTpGa6kv3HPLjxU3nnA3Mf
leM83yJsdvIKYlNjG8IeoBa4WyccFKeFnyDcynCfCmmjxsEaODmjOdhFUawq/484/BxG01YNNJ9S
/FkyRHrfOTi1rwQREuxGHOJVXRWbRApoqMI7vIRF2U/idpwbbxKxNBT+DNl4nIi6Vf5ZiTdJ22wU
8304KW+jghLuWuMuLZZfs3JnDX8iCBfRi1xAR85KCo2hOwmH0ey9JtZeGv8hQcNf19kDII1wYgFb
XGUHwxo/BHdIdFfrPoeidPO2pGdR9kTtaMWdHSmHCtKyQFiyh2ktBdY6DURXgzKlEI0Ev4Z7BdFn
+kjivVpKnmwqTkn3gzSWsIJnVzUeqZpRMbJxXvf8qXW6KHUs7ulkeVfXCVyYP0YVHdQZ+yy6OQfl
MOOAaEJ6QItpK9bPdPTQH7tDrXtzKNlGl63YSFGDNPB+rJW6itVHTT421lMwPvUxHJBjP61H/mN7
+veacLKTdKoKZ8nnMjnwrzn/2j9ZXreaqzU3p7W1chIIPNTNwZVTO/caubZlztl9f+jRoYTc3+mH
rN5V8ls7VahqCMT5pyn/aJIPpXmHVdT7Pyb/h9R9pvx3huQlWN9FRuakqbBPY3Ace39+9+VNrKET
zpygP47pXZke5HRLOu0IDKhkQXCRUGO6/rDPsj3omkF8sCLRPgHOK+Hgo6WIQ7ha0x11nHUgVJvK
DNwme+vjnP2FTimyi/o9i7d5V+/9dMKocFyLcr5uAamNNL2EgrUx83GTqXcIgp1WOGj9ftAhMbWr
AfyHlP00tad8KlyjSd2p7p5GrMtkahK45O3Jk1atdJcFvHBzU8+CkyWvc7HV2hGQ4q4rZFcPKjvS
buq8t1UmqZBY9kjUEeCOW6eL2WotE4gMev1iw27UBEk2Qz7ECdb8FqURBCbz6AC7divTgwZpR6yp
MO32VnTU1DtDPGYmumwXQTp3YlIX4p3w06jvJXm8DVT5YUxRoSiqLSQvMXXVGaVTzt0u53Qzf0za
aGPVgot9xAqD1FzgfhgVbto9ZOXvekyOuqndnMgivhJ7ivLgg5jGy98uBExCuCAZGwWl+WDLmcZ5
tHOt4cmyJrtsVCiVP3SYOsmE/rwM3DYYn1OKKR0U81h6xJfX1tTBrq3nrkEDxdozA9W1wtExzEPC
CFjZz0hDeFMZTlxmG+74HQGnj45mZkW7BQruFvWzKqHLa6LNmG41+s6N3qXfAKEVTCrlxdIfffml
i+qDjPVkQL8j0C5HVso10vpV2bwHPXWXvHmrxfGXhKLPsIT92LAJ5HN68s50Cj2zoQptYjF1AqXd
1pyY+oQeBLH8USCBT8fKFhFJdKnmlubJuwmIUPM0Vbltdf56nDq3hr5o5No6nrZAo3dluoav0gqU
iHUvHx9nqPF9vMq7Xdq8DepdV73oMg3890L+SglVKG80Eh7+F6MFC094z8P7gRlU+RbHt5NlbGbH
SOoT5U5ixsjdY1BwJy8Ha733wnplFnfxQKHqJY4eYQHYYd5yVX/jy9aOyzHoQrGrJ+9jUd4QrC16
zgQlpEInor+WVqX40EuyF7Pz9cqzYjyAD5/E1E0HOs+q18Kn19NK+EvbIdgXebFSK5WyWrgy5PEp
Ut7z+kaCDqWEpZsJVONoL0OlhQOtMLw35W9N3ioNSV+5LbT7MviAG8WKuMVEZxNXmzb9JbU3Ma9U
BDeIpbZ635IR7npNtv34aZg8oe/cyX9BQSQVkmupsl2Wa9FAexV9jDTZWcO91rhB82hVb7W5zsY7
ob/p5Gjbtg8Ue9hC02n4mFXJ7ut4JQuCl87Moh96/hOQkh1KNUU646YnxMYlhgrxVo7pqt7nuYSr
QkHyVW/gaNhZsU6nQwGTscqJXqHbSEcpKbwcN9iqmQFfxbYUBKtIO9IMuE2DA2C2VdpsBuGPjoch
oh2xYPVLFD5rhzIhJyMNh76ABr88n5wyg2BHvJmLxvGb9qljk2/us2Q9BXeq4o7JbUibpRF5ouKx
GaMdc5KotKPUFaWforgZ5Z2mPs/dnaS+SOlRSTuux+4rAQEXDcydavvyXW+aa4k7KHwwYrbDIXxt
AxfKFVdJmDo8RP2zwN5XmziptyX+x3NN8Za/QeuHlQdw5NFSx8Kubn8GvcDCVO2hr7dy57sxwrJC
XPUWCVm/MYpub6YNHKvMUU3ygrm6k2s/ZUIf0ox7CLKWLElc7IWdoN0Sng9GueuITkVZOlEQOKHV
eAK8PdkYSLWwVc37lUxrfFc+WkKwTvp9PDSelQs45HW2Fa3pIzuGFK/ChvIs175R+ClO+0TeZcUf
rCIF6ZiGN2336GcdPLIf7eyvguYYVcTgcV9GL3OEJe5cu6ayailbq9GPJnuN5TUAJbbedUd/jZkQ
wQK29y5eG3i1QJEjgH/W8YZGJSfKIyaR4TacYWYiwPhqWU+psZnbQ6UVbgV7Lu12hZUdpHI4JAE6
LYyBRiG6rfAUa9HbCxH7iz4anIz+0LnsjUXzUFaVU/q+G82pF/blRztWm7FbGfxo36qdwq9us2HA
Gfee5JBQYK5R2+jpT3ByNrw7d2oFtymatSQ/of6x8yABznnba79kaZv5p3FVjo0v2z1rqGmTXcsQ
6JwwIsHT4x4/aS8Xy3WefMzsbxnZy0xOr5jUIJjEChl2BUBsSDRXnn4JbHA6bsBdfZiCnwXJNFDQ
zgg3M6MMK8sJtfmu08RVrqqnBWCF3SZorH1Lo5Oi/TbqZg2iYwXHbR35+badRBtSBXyKlJVZbFLp
Hf6hq6ctiYAj7aVWgZEmr+o2WkuRvuqbTQ22bUxpJhROXhg3SbdP9O4x1j91FYrSQ5IdSUDbpvHq
YljNyc4KkJdIlVPEG0xiHB1ynwyWC3VZHGf7VNJcNQ7tTNf2apG4TUVuWMibrJzsZs68ImVjq1Kv
qWgH0ySWBkRUwnOrMmqdTFuV6vXa78HC62/i4qE3ylfFOCjjczm9kTNsenF4BwbBn4ddKCUOfSkE
twH91sdUemKgAcQM3Fk/jL1hSzLpPNhFg7S8rPpjlKVOI9/nQ+OaWsnCaB2BhKrTR0TaAweC0ZOM
1zBT1nOX3/a5BmBlxN6puq9xqwxr6ahqbDlDZzdVspOVnLOAsQriXVS5PrUIK7WcpjedKsMkTIek
xoyyZrKb2nSayHAMcVvVZIsJD8gYlLpxtWQNQhRX6fI4dXdVma/LpNlHBgAZM9wgI3cE3C9MHmqg
z4hLjKL1mUs+c6OUyW2P4bfCMM/CfGvl6MdU7UdKQK2x15FIimb5s6XRT/cNGyr5thm22pg6FR1E
o0WGjxGNrKUrJRsfknnwchanWfSYsHR2TyY/JuER+uV+bjHfUDTRafPfulHcydGuLn42ir/STZnN
a3D1qYFniEo/PDQFPU7mrkwEGxPqFU56nG3pcys8rI1t/7P3I9dvXzrd2ohVvsa+fKdYN/wOaHmh
FnrhBNFtpSgjlEE6zxRvysw/cY9VjpWvEmN0w8AFsQdSswP+Vkzr1rgzFF6crr58QKjedYeqNFb6
8CDLk9dSAypE08aJbz1G8n1dZrdViyCyRsIKlpJjjKyHXI49txwRA/0lCMG7II4nc4RHujKDYhXN
Bu2qEAPN6tPAG9weWkKb0TX7snzEvQU66n1XRL8yNTxORBq6IPPKi+bIQb6QZfgij7e51JPcYQcu
EbWjZsy3GcYyrVIcLHOn0SeGwY496Dk9WwXqZHPjlw9NDZVOJzq+RdYvjPlKu8TIM4lCtjROQFGL
hJ8ojiew0kmHwaTOM9eBI1XjWhILN6mV/YDHgCEpLmvLK+fnnG7JgI1XAxwpxKvSxKrcL54GbXwS
8e/uUljEaHY4ozSSl6r8wVkACT3dWsKw6gdjDSsCoYDTDT5Ywc7W4ycpSF1Dtpxp4jzBQXKIZ2dg
CY5+vurmF6MhJchUJ9P1jQVI1BYtwcsRQWaEyqTFe78ejxZAPRyaWrfS/Je5TpxMCw+zarmyuBWT
5GhVn2al2ioNnI0yujPtyTNa83FUnZbDwmQ2B3V6mpW7HF4afMyVXLIetZ3l388cysOw9XyoPbin
uXKrOnBmvDw0wE/0t2Whfqq40uPSXxXHVlkb+SGQbvCEti3phxy99OF9b4W21d4St1Cz19G+iilr
VB1K6LWOtT5EsichjB3fl52kSI9cc5E/lDbXvJ4+WfdKHG78ydq2SbBXs2GtBfLvhAxV78PbwXiZ
+orbKjIGeLY5UqyoVtZWFjk5rbGASTHYETzFCm9EpFhNP3Egp8CAbxvm0LKtKDjwZICvOUtwybvW
fWHn6weFk0ZjcJk8PHXGDJ+GY78xK16g7HudBtyTl30x2qler2SwmZpZOgnRTlalu0gI9wNXxoPo
qrSCCWQ6WUCPkuwKMqCBSX8fzU8rDXdVk9hS9KvNo2duZe6oimDeIN3kITtc2hkHU62fmtb3kNtx
WjiaRXFXhvfx+HA6mDoZyXDUKk487NOcC2ZD3uvD5JggfyNCz1TuAr0+lD7bwPwTW0THyEHV5cJq
Nt9jaooDq4i6EXrcNOSKvJ/tlBvi/L1IaVs/VXLCh7b+GVOu0VWVzCx1q+AT+gV1rQAaKI28GNVP
ys8RYaTMra9ufYBhfTR7ZvDkaZ250TuOKpVyGyaKW+oAbU6tNNBoM83LrFXNmxnDZ2FASWyMjVYe
qDg6Ep8eK3EvMDch8DU9hUsrRJCk+Yy9ygGfNQEWoDXp0R5PgWerBM0GtyKtffX1miD7ORM42//j
7DyWG1e2Nf1CjWh409FxBwRAT0oU5ScIlaoE700CePr7cXcP9uEtSREanahTtSEISGSu9a/fIPlM
AvJLpWEdUrRmGv2EksJATlw1zj7GqnWhphM+cLrAIgrnmNC7c6Ku7frI0A0VDNZmxZ+4fnPaYBfL
5A3XnDvKdFtHuW9lH9K8Ijl3qQYkZWurMXLcaG5WMqs20ag/R2NtUD3QGyva7EfTzJ4na5vasulr
Sy/Jw3WeDbeF81oo/bEEjTIMbdEP1OqhfJy5tQ55a0sUQ2w95/NWtp4GKDqh9KecboE1JvtseKkv
4t+Nau8dUKHUOk4tyePUVIVIUXm/qsZbHmwFSHuzFl2xavVlixZZSg8pldzQPifFpgTE0Huf7Ogg
7gj+ranPfxUYKSeRuSCVfdHE+nKeP0YKlpnucsSMW2v3qSL8GoA4wVTJQO4EvgZtW9zkQnpqMLbs
0+KYsE/XGeEJebaJahQtDpnPCXS06lQMo5fG2qKkL51HL6fThvu9J0V5b0XaOqeEy81w4YyvOUGR
cnBTxTFK/BviPD2p7r3OedNbHdes+JAwupC531A2efrDptPTG8moqYw/cntwu2Dwh5rqr2y9dBi8
IYzJ9QmAKx+COVg79spmxmWS6hNb2S5vHqsicJ2Z2qo0dr2NpEYGye0ufaRxqKNp67QuugC3seCm
m7krZVBL2tyd4Kk7qb6vRjZxgljNqPXLcgRqUhA/CDenKhhrHcQOIiqBK/XAAqwVdC8olamcmpKY
seLRCi/W9MlNOFm+TCB3aDqeUQdeXgn+ae9FSe1GqtgLm4WSp/twOo5qdpfU420zFijt2cQSaakr
8WooA3AAtP2FWKdsVY31apkpIbnKQme5qDJliBRzNfYN86lDl6VIyqnWnUcDVxfQiQdUui5e74d6
dh7SQmz0Vjl0+nCYgnHVQqWVQbZVaZNn2O4DQF7+eaJLVOOFbxEdmg3ShuNQnRrywW3KsXA4dNOv
8c7utF3XdS+qgIqi0oX2RMWGagCkWxrogaVz1AOxNfDRFMARUmJv5cam+m1mDng8GawhXoupeZed
apWrs1fLSPZyfZsrkt+VhrQS+esc6DsDusFkEF2S+mqchiigEP/LoTeVL2MLKbqejmqgeMWwLzHp
GF800tnT4N4In8PG2fZVusPb7iWa2bkdsWrmiYhtPhDzyR6Iu1E+6uGpJp9Djyx/lgjR6QI/Sis/
V8VN22TjwjKjO5oS2AHeUNCoO89RZ29FVLyNAuquWR6m2tgoxGYjPJTSRWJ1jKSYQ9EICTaiNIEH
L1hfky90ybXqvaSIvdbwjKdzOO1t6WZMeGXrNsrJkA4fEssvTcp8pyOmwMarQi1NTzcawlxm2a2b
k4GHWy8lIUWU4c7B8a6O549KX1VNRZSKBPrW0mc4TbcU9P2R8yA3d1ZSnqS69p1U3RbtBH5dL1ts
fUINNtR4dihX29rZNpVKb8YKswcHw6CKYHBSqs85wAUpqVu5s0A263LRNQY101wSyHxM0k0IafuC
1i3Dplyr6kmfjxFcfJuc6JKQBl/L6gw69Z0RImMZijfy6t0x7ZeRozIE65eXPxMWs9SYVdX8b8eQ
4PLni1Y0KGd/phgUir2okKl1cXHpe3BL4sJ5r1AiZnhK6hc+9kbGrkWr9x0FQztHJ0vtF5IRgaUa
H2NQ4i6EFU2b267ZoWkxb5EzeiljnXQnckCYhlJ61JpzW1qrUTQLwdQ5IL897MGfnJsw1jwZ0ksv
12439WeiXN4qB/1BU7h9/howch0/jObeCt7nnmNSspadUa1qHTgYr4+h+m1V97W1zZ2BM7f1G3EY
SWZu+9jX+hvTlpYW/7ya/9Ad+wMx7X3br1pH9zB7RUPhLCgAdl1PjtShbpJVOL0W0yYydrmaL/Ji
75iPtdz6lVAW4Sx7EqhBIvu2jFZTUd3YtJDmv7Ws/QqIV2HGpjrU4SWA8YSWQoH1pUSrWGqe40F9
rISR8TmKFdDXXW5vpWqdWqEvus1kzG8yZWczdhhNIYAMN4FYB3W97iWMPQt5GcWgVH2/DBRjKfMh
TDzsPvo9psVb3OZ8YZknmYKj9rc9ERk92o+xhs2kY6Vnm8hTJYVML8E/mxP1gCHMMkwVauvtIHYc
GxsW+Kpr5E2jsA+kw4fJLlW21XpW7kOiS0zuv+bpT3EPxBhY3mTrb103wJSLT05IEvvAGW0UuGmV
AEjzXKyLwc49S9a9cT4RFKS4DnDfOE5+ocV7XFtOZMbsRZvubXNeR7G6CSR5LRc2XZ2+j+LipEDk
6rp2FdATDLm+rNNhrQ8kjzC2ULJDqD2k01OZvDvJeyLeQo4ABW+TdN9pb6UAau9uQuMozNNAz1bg
FRyCRAKYkOzrp/N70j4501Paf4zIrYrpqA9rMHxogrK9BEHVIsM3U2QKh8v4ulFCJJi3DBSVpuAK
t6F6skFlCHOXuu0oTmlzCKujnh2U6BArB3l6H9WLn/eZZegNVbrsJemEKWjB1jTLiZsFCJNTMT1H
CDtb6zgYN9nlBLyvo/RuMmlI69zP6sHlYfwuy/fGWFYa9MaWE3f0RwLGx9hlJ7JxcInOJvWuAQhf
RHh8hl6tVe4MNQWDwK2l04ChldW2Wna8tJeTc5tKN00PelQcpEC7m7Vmb3CkhTqjwDW25IzeVq2B
bJjqf741xCbIPzAphW6x7+V3RQrXmsYHJQ5J4rfS4xg/NKOrKlugggLXqFRcfGranWqsKs3xciKP
af8z+/K+d72lHaX42HY3ho51CdNehmkh6OVOpNuit7WXZFZXqIt2Wfmqjs5e6+/0dsSLuZBxo3He
+rK/MUga9JzhzZAfu0hZ0mktQycm8ZC4q44E0l/s+ac5dNa6pB0u9jhZf7Kjp7yH2N4/SPFjzryo
O9uVl1T2Vo+2NqX5Wrd+S+JsvBTJRmpav530VSsflfwGKT9jDbdd2QN009APAwx7Wu1+yhU3Yz8W
Qc26PWrZcIrTo9VGPgbpq0wNXszoFLEjyAYGP9SIDAxo/Ox4UVirZkM7k5u629vnXso2kkb/I/OD
KpKZ7mFK+nIPKimdq/B3HubvTl368+DsZS3cmeq8VytGz22rubUFtxcD1ow63Ilt32D7juulyfCR
JJQYFOCc0pLqRbIUHRE6nd37TQRvKdI8dXggFxCf4JaZ807u3tVGLOFNLVSgjwwgw8hlr1Ok81j9
Rn5Vt2AZFX9TJA+9KM92f1Zkyf+aTfB3/ot17RGmR2Hb9AKiYNZ6UsH8/hvvsc+ue8VMSsa85Pzj
una7rJ1DZf2IGW9d24LJcSyXxsR1EwaZ/Vr+KWHyiiNbEGGmVjYMsKnBTJpX9A0B7BOBn+VcEYzC
vNbGLpc4lDRzk8SvgzT4iqlwxjKRVfXVmNZumKnL3PljB+M5i9pFBf4aOo0XInkvfplp+s29fPJO
rj29UPkbWXL5HWuD0ZSX/uxVX9vyDKkw7bTklcj5cWKUxQD8R2vTvnCC3t/u4iIks1f5X/ZsOkOc
5yiGFK9P/Pg7ws/fqaHWtf1OrDV2GqjomzlsCiNfafaRtn0RZPM35J9PDKot+8Ji/Nedx3LYSUMs
CVxMgetqt5+7VVhRYzMcH5SNlciLUSKDUNM2dIy72DB8XX0Kpowy9KZwmK0M7MMgI0pQHuVmuOny
b5Qan97aZXH869ayIZ3lKIRxnIN6ExeLVn2N90BYVfu0/80MelP366J7gO2jm4cKC3UTFwuptrBx
SBcZPQSdEKmA+yC/V42fyXeta7sfXkcJmOBgU5t7YM4kpf5sCV0YVP/6bWs779tWhunaMZqd1D/9
z3zZL3nT/3FhUTal1cxcWF9J3YIMn5/d79VuYYlU0SXHxLJRdWWNNtT70XWvPX6sRk9rETfc7qR6
IexDAxjkZ5e+IgeSiKcWc48Sseh2craMx5/t9Nd+PhFxAkU4TNNOeZ+fyt9f36z2dz6h9T/cfGJV
sozJYjvWYWdB8xiMixst8Mk4xwyus5s41ygBg5MjXWbWGIM0zBdFtq/0F0YQkrTXk21MNVElxGKp
+oZJxDIlKbeefxcDtrJiPF6m87HsrAblWQ7ehvoOK/eVKd1H4QAhaqvMJvbDfEy5cvf1r3V51v+T
oGlZV/uNpSaRooL47zJxnvAqEc1AFkMrXrSqfosrfsUoGH+2RK99fqbUyM2sZilZyc3cLC378evf
4ZPT6dqSRyv0vlD0mN0+3JfJpVf4+rqf7PbW1RZg6n2F1ybPZpBKNmJSGKUAYMkmAfw7g9h/1uTf
nv/VbjAksibXBt9AokbuXJyKci/r9+Xw2mUOKGPAAHkzaPu23FvZa9HecKyXxVMtSRDd0gUoJtB1
5pb1ez68OtI5sJ5i9YV4dXMCsCVRgyT09jK1lLDZCYF2ymxZ1n805qQkYZtqxXH+EKePRuzBZV7Y
jGwSZ6VgvmTVkdtZB7VfWeJWBkeUf8XJyVDenfkF9NkdohtlvJ3NSxbbbd44R6nZjckxLqEdlDVD
xtcKfMesm9uw0OBFwuAJ77AztJuZjN3yPOqyV+WPQ7Ct4Wc727DffP3WPuGEW9bVTmgiCuuSHk+i
izcHzSDEJ0Y1eGtOI0C/CfnRcY1QIXGj9Co6YR3w3QmjH9nPkSz7n9t7OzqlJBB67cb6EAZr8R2V
+pNFfu25qJahHknwB3b9h31ffXOmf7apmVeF0hRLpT3U0PWL4ckgXhQqKPCYi+uWHqL8bYHj+mY5
hoqnTOZClmcSpplIhJZXtZso3dDti25lZBOgIQ+bqYZlqIewnJ/luL1x9AK2gXmyi8jDWXClAC6P
sbkJ53Ueam6Ux/sJPDnV9jnZLLH2nbL7s2d1+aD/dXZ3eiaKOVWoCbY4EIifudBY1zZaQ8s0u4m4
bHxkGhd/55jyd4GKde2hdQkbSPOcFRMYjOV+I5xYm80Pz0JT+89HEbeib2q853bxjAeDnyffFKqf
3fTV3qhIOYrriutGYe46A0gHZBLxs+xE69qtSSauI5d7TMuVd6ajP+s2rr2VWkkt2mxEK2I9B/fm
r693m0+W2rWvUmqGrTRA07l4k7SJ1/6w47p2UjJFWwbi8gTm5/n4ndPHJweacfW15z0+7XqQU8s5
9apx4KPDQbJkaBJ25/3seVx9enrChiIybdyVr71X/PnZRa+KlAQ3Zjm2WWzNc235oDg/u+zlnf5r
m8ibmKa7pE6ExciYy3n5+rKfPeWrT041wkYSqkoLp/VrCwJwHlau1WorLfvOgPezH3H19aUq3po2
TFx85RlK/BnMU0JQvZN+41z0Sal77VzUy0mkSUrH/jmJ/RgOCycTOxs4c1JvEfP8rEy/NjBKMl2Y
Y4pzrppDM187Xbj8+gV88k1eGxGptT70U6ugqX8M76WfLexrEyJTLxnYyowIDCXYAOqjaf/6bj/Z
Sa9diMwgxHrz0q3E6TqF5ER9VUaF//XFP3sUV5+j6hApnKN2vKC1YthM2g+fxtUXWU2JATLOI27b
5XThiy++vt9PVt61FREWBrWKf9hEJByk4A7j+hTO3KmeEj/Q529+yCdfj379gZqpHXYJPwRY9MLr
YL6gw/rS2p8dNNcGQZpBXkjY4ulg1m28MHXFK6Ebfv2APnuhV/1CaNhK2tu8UCPADQ7nh2+q5s+u
e1U02/iJ59PEPauGJ96lZPX17f7THf+lv7n2BNI7YTipI8adjCZswhMwgZM2hvsEd1Zp/D2HA4xH
dEUtWo2p9qRRRsK1MeFcyurCZJyVlbC5bkzVhgCMzKOOVkmlMfTMV2J+0IvpMunfRbbqQpa8uINq
VfTg5LpvT+aqnEFltZViDh6AmatjoREUvy7qCCmVoSq8zjRZpDnsTQz7xjnb6XIHVfPcQu2OTebn
uMnm1hsjel+hywqB+kxGLlFWrOZs3Khd43f4+9mFJ83mPgunjZPw1/0fg2Fq9zAr4TJCmTTkty1+
/oF+Z6swE3IVPeoDBnawC76pQgzr8v7/9pyvsBSkwopCbSpw7u7Q2j4G44MB30iCQFna53Li+QSv
IpFWqqNtJqdbdmmznVqTGcbW6ibm8mKdW4ciwLkcfqqOc/noMCqvFoP9+4JKpOW2sRATqeXqYkEy
an4KDSCUt1AFV6GOYIe/neabOv2dqG9IH1A43BcMDgt9PTN7HvvlqMNjmUPsDT1R514MzzsW7yW6
LyyMXL1tFxlkYWsc0QGtdSVZpkw3ZkhJGYN64zep0abYaf3LkDmr3BYrIwIkgaE9/SrVXwlJJaPY
JPAylJsuW0oOvBtmtrXiNtVmVD+A6V1h9g9pW9xUUrebUoZKA5NKRMqtVroNlLIAjkmq4QErHqcW
pvRwO0GZD3OeRHK0mMkhUIMjhQtajO2+1N+1UQ0HTF9nke6Ok3RXdnA+3xRlWvQ0m1VULtM5fRzJ
/87ix3Ie/bLZaeaylJnV4+fYK41n8Zcif5yJQhaGOEkoyGud/1iNBxiykuxpEMb7SV3wGVTmER+s
xVitzapbNO2JAA23iHtf09+zem9MhpeYhasJ5aloa2SKcNK5qyHWfpnYuBM1tY4dXNfF0C/lmWRr
NCl51N6NdXVhf2lGezcNnWejpOhVyYO3sRrjW3jTVl74GQbllqS4Ih42Ayz80MpcYiXnitiJaN5I
CKz0IwF7XgYd3TFSgjJsV+EWDH50DZNlCKFiXQaMvqoHnh40GyVol4MwcTp1tgpSTycY0VTlfmR1
655ZWxdHfgZZIW3GVW1+dEOwjGNnXeCtqUbaexFCnUagFTKgtXPZN2PVK7Lz1GgXixjXlLD2bbJj
pv6OrdsJKQMgqQscAjXVIT8vd22r33SR4U4X3eEcQCZ6zpzqZM94MjFBMRYSegRJOjhJd6gY/Naj
n+vPE/G7c7y3sL/r1zRCt+BlN/Ys9opzp0R/xhC1pgIloYLZbpTuqN/LQmyddAWixFw0WBnwLfjR
izFcMqXDg8N14KBDC3JaIhwOQpGhixWQMGtfZPN9byMIqqGNyvqi4I3pxVMzPsmsRKhRI0OCYAjc
PCihSuWLNpTcZsKDhNiX2bEWmnjC97iNIzcdkZjkMFPnfCm0rQzNwewi6GxMLSvYvhkigLcy1ZAV
bupEW0SWRk4iNn85ysZmH0/jEhcorAf9JD2nuQ1x4M+g2QsSapR2KxWI08GJxoEXPpiuhl+QJt8Z
qK4R7mAfrmKf1RqvbZkvI6YZdnKfT3etDME8dFxeBhyrnYpi2Cng2zusY8DILn2S8gZnIg0thrrO
hH0KDec8WDvoWzm05yreChzNq3FpNuahZ4O22mcpQxOYohWNW0+uMGtOKK1w3GJsAns2i1I/655H
g++zh6ZD4sig/cGx0VVlBFiT7lXGWw27tRsfu7FYybHF7PWU2thm2mvIQUqXun1EduRF/Dik23K+
UTjClPip7WHFJ2+Oqa+ryoRu2KwdSwadGxYlUs7MGBaSzEeH4OfGzE9lyjIejYUNr1921pNzCCzi
2loLx+jSHboHW4G9CcfeK9Poj5xk2zA658zX+ZYuB6IwIEBZT7oo2CILf+7Cp4BpVwctOHfygxm+
2iFUeBZcB39OkA+zmCANVXyisv2YwPQoiNAp0/nWrOWHHE78lCMvHgv25cR5zSV2xGhMm1U2mp7Z
jW5jgD0bTfnSDOZmkPeQUiPcYvB4QDqMA6lZLLV41w2/lOYQZwdVfrHFuExKTuWRoWR7scwVO1Xn
2P89dfWmrbRVmtzBNfSnoDjQAbg67400mCY9GxWezMgAOwd+bcfwKMjXiuUcGvUwNL9qJvKhcDvM
680OH8Ow8id7YzTjorYeOvsVbMlL4sGrzUcj/9DM85C8kBvm6UhJQoqOvvhloWOYSd5RW+vUJLdV
S1xKeE6axzxe8kWtRMDVjCw+hOl0K8gEi6VtKiy4dOzAcHDxVnWZuCDEM+pFmrRogu1tW8iuyCEP
5G3i98ldUHa7oUCnARfHhOZdw900qUxopkzHeQmmOzkt4OFCYAmj+3A+cxueDOlItodf2hDsG/kk
6Q8iXnVgwkipxlhsMmlrBWDCziFlhFRBYr/YpeST9d6XnDjDnxJtXjxly7wf952F1M3h+62fA0fZ
jBFT1hZmp8RizWQZvUywMBjSXSJtpXikFBYUandG/52D3ieeFta1x1tEeGKAIEbsnOnYtYoXsze3
Dcrw+kMXyaqgtOogusRNQQgUcnb0A6T/+qEpuSJC+xZ/zGp+lwYcbsG5yXMvN0LqPNUr+TyTEtzR
3nT9AOkKwXvcuU0krZu+hBXuoNU8OxnM0KJcmh2kKojBX1e2uvFJyfwPpvov+KDsoj6togGkd4Cv
mKF6x7ymPkVqv26l2ovZjFEar4W2qqt5bysvjf0bDuxCzUzPKodFNKO9RIhVwfIYEwNF9g0JI4sZ
WYSYEZBKfq33O2iF8XhKqsyvsJw309u+QLSaqLv2wiWsKFAZ9XU6qnircrPiPlVOHcYHcyc8u9R8
OZg8etXfOSJUJ52XcYgrFUOD6URg+rJEyBlvBDqxuLs1YDFpExlE8sOANaOFmCQJDln0DpXWqIat
MO8SzqlEFH5IL2n31iFJYaSB5gdUVgjYmDOUKTGJAul0u8UpSFnkdYykfNkguRdMpxtIQWwHc/M6
1zs8f6iEkCtb5ZMsYX0NlHixoe2lvVGHdx0b14QSYGyXTn1wjGPTeF18Ust5LSebiffeouYKQljF
UrnW1NCFnEZdsA2qVZBtVNG6phl5M9uZYcHnRGxh65CzlcrX7ZuCTVmu+4XaleziUD4REmlven8n
8rsI/RkobHmBquNTBVEOxwyncZZxSgFqryQTnZom7+PsOEuvHBkwMoWnUTlVw92UMCcNl3JwmDk8
m/psz7YXqitpXIg7qz3U47wILrMWeRfOJ7W4t5RbI218wo4XOkPyuD/01nOLLjPbjGxrJuWyobCS
L7x4/ARS3vscv9qYTaTI/ttzIB5l+RSFv4ZmFydPAdrqmLWQs/4041iFv5wGLRUXTu7LJr4kXlNr
sOHaSPcZaZGvEIT2bYQKZ7TgLROE5vcIEZtcvh+zU8lc3SJ5AKKtb+fqxlGVpW0Gd4Ry+6mzIwjD
TptlVUG/V9V9V0abgu4ngCJeZibMKV6PMzEuqB/L9jUPzm38oOTOFpEQhoDafTD2z5Jc7TI+6dJ6
n83xNJD9SfICMW9eQfBZC/7Ul/d6xw4hI2SIym0A+1OLeQCopWMpPEPwcltkooPMITCdyjwgqmxc
DMFxIr2zgulWvwXK3aCWiwYhhmPhX6A/GBjU5jFqWTnd69XDkK368TlJJ6/st9iVXYJCKVthYels
jIp2KPgUtepE6vCCjwwNPDpmohv42N+U5K6nvJB5+84D+i5yRzrx1gQ7jamwegtcQrnvqxCJu/lg
6Pt4GFe27Xg4gHTybuL8yPXXBKXD6Dzq9h+FSD8zLv1wKO8sPXwoEGvH2IzggdJhA+/1AdT4iBMo
pf8M8fZe8X8qGaYOU7TKlfegm3x7pAyAFe42+lqPVpOoUbLvFIaYmUnv2z6lSYkgOoU31yNqx4Zh
aB9sqd3JJaExddTRM5vBeqa8Lvv2OcIg23R6NFjRSncwMmBKZKJBHDp4nnnnh6gOWr2+N3tng6f+
UaDqtyZYrZmXm9inKQjvFMcVROwkl1ZcUAqh/u/NWwPxfxQcLyoazFMCe9mNDrM5tvEQtTLGAvkc
LRE01fQA4lLMEavnSOMygu5bhKNnI5qw2m0s79XycQRA07IJocjspgEVOVoOxbTvqpmckMv7dKZV
MazbYXM5hNSs/oj1bJ0Emovk3LUbBBH6eQJCyEGbJCRZcxZ6CD6wrNjEPTRocz2O2zaxbyw9R1gb
HzQNk9wMUmHd+VG4SjBdsdv8LlD0VYcSJmz6Y6BrW3zTVlMEdUoQ9taM61m3N1Yv79qM9ciOZGPE
LIwXCdlPULBBtXchBP+meR2aYGnl8JvvyeyppmA/FdY5S8VasWEeYoTzzXH2CX5wBRSiXOJhoJne
TQgL0UVHzZ+vL/yP39zfkIkrqFAogyl0tR53dt89sJkdA2x6RpM6VMMYgoyoifrfziF92n+wa6AG
MV3EZbtZUm7S0d7I7fwY2R+JEx6d4OPrm7r87L/d0+VI/9fR3cxODX/exDYs0xcpRdCFoiyq0vv6
8v+4v/3t+lcIo57aw1BnjPQqWfO6WX4Q4bZQiSoSH7F0DnuFwfxGETCNu63gTOyn5JhZx/rb+N1/
DPn+dgfqf/6GGJSXJmuQ3xAcZUZhr045epDah0m2DYSD6oKUyfJmJEchRuncclblKqdMse+qHVTX
EVcFW5V/hvVrV7BlhBAsThmM7yJppYiHOf4GX+R0/eRVXgGXllmg3+C82iG+X9Rk7ILGoUtcQ404
0zwjDil2FEBEeWRuwdS/iN/rDKN6xZPn9lxyosyR7tWI1DgLfB2p9IhuIStof09D9aKF+tIw+6U+
69uoGvxIetFhiJeafeOUz6Ia3CmM/Tx/rGfLFSlquGrTtvtgeiy62sPdyEERq3Q3TZK4OaYiDUBz
Hdxq9tZmN2VPcytzj/Kvrp9SuQdew9um4x4QlLG7tyWCoHR2reoFq5AsQM227QYcuWUPFkifWxSP
yOSl7ilioxxRHI1lfkES3EBqFxeXgbqvqCre0ohiMYWoi4FG1qEMjexDZ44bSYfRf3Hq8O1s78g+
IlZ9Rq5YH6Ny006BawARquAQo5avE4y4UtqCskNMr2z0Kl1g6IZGtZwekq70mj7aYJiK09aLpVG2
x5u03lZAbEQtxeHbPH4UZbirEPrUEfxpVIw4tKjayhB7B7vqklwDRmT7eY6PTRxzGlO3c6oKJeFb
yb1wRAEukDOGq2AZGgpuUxavGunr+JLo6qEoP7SyXmf25GX9Rd2/raL7uJlfUkHxY6IbNBWfltOt
Yk4cZHptcT+kBzU9QBTF3ClIls70S8sVf5KTO6v740Tvuhp5lcA8LrcAPhJ6rXTRqLI7Fmupuuus
ypu16kO0xbqTZnq2F0vfQSRH7trtc03z8TOhkdddXJUWg5nfzojJBXqjZhiXogwAkLI9grd/EsbD
KHuxIRZEWen31XMKQNxf5JUYKVpzAoxk7XLlGM2HjuqxmcIHQ3qakmbnFH+sCFWtkXujVvsTuoJe
OEc90rZdqP2KNRAIiBuO/EcaNLTHxGq1Bra1FUHrTwm6LdzF+mrp4K9R5PptYsnfzEE+GeaoV2dK
nSYDSyYQVB0DqOF5DCNPsqGQRKjj5u8YDp/s5erV+YJba6FiIiR2XfqQEzNstHsHWevXO/knPd61
PbczFzQpVFK7Ul4nIYF54/Rd//j3fUu9OiKsUIl1kF2xG9tDP5w5Ab658CfTrWtPXNPRSlFYIOU9
9hBDMOMMhokcYceF/N3x9smw4R+G8L+OT8MqsjadDV4sSo4q7cgQNIHLtgmWJXHyEMmrqbDZZ2LX
0W336zfx2Wu+2ueLWZGt6fJrNdGbZl0qQzR9WAB8ffVPHtq1Wa6dRlE+97zn0JBJIt+NaocAFRM6
8fvrH/DPov/LgXztnJsEHUxaQ+MENKfLTr2Jm/iYVvovJQSkJ5o3ZmftlHdrGGlvs2MePNsNLckl
CQ/BHS5LXl9hHBZO67Sio5XLX46Zbzr0lgzvls2g+EmS7Qqq6W/u+LO3fMVkk80plINqZNSIwtCM
GCuY5V5k5zR6EdVzOHa4rIUvM5ZcOqYfToqnjyVhadYtJAGrq0La2SJGskuZkdJbIb0nmMB/fW+f
fZZX0642SBTc5WywRHiHHCIT+ODXVzYu39/f3tNlM/vX2q7pg5VeZyV0RXKbG9OqzkPf6cRGNadV
iSxNUqpFW2YexvW4/ODGUZSPDgIhBVA7LNZ2ItzEfFUSmJSltmXatAgiOKmJW1q/woSdOz3XF6MS
YE1FocwgE1RGISzwggpb7LRkLN2CdN3ana9FL2nwlhqVjz5uXU3pYzmN6xS6cRbfagzzC2JWe+c1
CHS3dVZFjPXDPP7SR/2O1GhQAu2bp/LZ53G1k0+pE4U1lvw7JSsBQTJ3xDCYsDcmuf+fv/6/38f/
E/4pb//fI27/6//y5/eympo4jLqrP/7XIX7/b+rObDdyJMu2v5Kod2aTNKPRCHQ1cH12zYpRES+E
pFBwnmmcvr4XI7O7IpTVEbceGrg3gQSqUpLTnU7Sjp2z99pt1VVf+39f/+y/f+3HP/qPm8cB43v1
+nd++BNe+c8j7x77xx/+D76ypJ/vzUs7v8GPnvffXp73uP7m/+0Pf3v59irv5vrl7397rkzZr68G
RLP8258/On/BccJD7N++f/k/f3bzWPBn/4cxVZLnj6//4uWx6//+N0u5v4Mw8rwgCHzP095qtBpf
/viR+N1Vruf6UnnU4sJx//ZbWbV9zCH170BslB1oPCQSvy93b1eZP3/k8GosBG6ghQjIoviv9/bD
1/OPr+u30hR3VVL2q3vmx8cD70gJzWvAknU86fDPjzfMUgyl6RRMwkrAvPPs5GMUCMS2dfVcBf2T
TvS9Ia7mFLu0JbuBPvgsIeV9d8b+fFc/vIsfy//1XcCKVUIqV0ot5GvRr8wHz9ejljsjbOCHerjQ
5Ot1afpuoqeRpFa51alPkYnAGvTU+IsH0SuT1h/HJwsm0LZyfN95jQJmuFQ7nWmgPEkNO0u67koz
zZrbGnrNBGdkRdQgqsJzPCufQVOiG8aTS5eNhzEv0dQWYwIwgGEYHp6Mp4dq6G5Cz25PeV7/19b0
f+E2ux1e2t60L79dP9bdbwxGvjz2XN//P9x26xXx3XW03tg/3Hm3bKWq4bdLA6kQN/Zv//bf/zP5
7dzljyWL+x83+Le7+I+X++O2dKT63YM7sN5jMGO8dUf7x13pSO93ERA84HqB6/ti1TD9eVNK+bvn
+ILyhJ/7rrtG/P55U0rxu+JFHEjswpMyoGz7F25K8U3D9I/lC3djIAj1DYS0te+7jv3qrmwqslUt
Ikrfe0P6Justed04ytorL32qelPvY5nEu8I09ROtNkgrJVNGk+HbwhNQP2Y2mIYeVcYh0bl3M1sR
MGOrJCNLTOpaShzYqlk+SDFhtc7o7xsuoZMFPQ/KGcSbYRLJaRHCAsYCu2IOxurKmafkmJdZAIes
kkwD5f3cLeowOhkFHRb+oks4CvXEoRhS+teqBl3ay2bnW2mOOMUGjtYBaxvbGljUkNdwTrOaaWE4
Y/uKL6u+0juHKSYpK/kmiMrPTceYJViS5EZnXnv2NazMWSBHL66SNv1SLMlT4hOOuP6HILQ/yJih
gNUVB10tn7rc6+gLNW9NkF9ZECg2gty3o1phuBhCPsd6Bk9Q9UR1egA1YUGDI5KKiQh7cmI8s6+u
DiGeTyECG2s5JV72BK0JJlxcvY384RpuD9SgBMBxMiBWKVkSt6ZLn6BKMRyK5uSoY95/3drpu6Z2
8nNSJPGt7hc64f0qbQq9foYpxQbbltVdCVmKOUMKJwGOO1QivqRWhs7VhGrEZM18nNV0Vzef7Z6j
dXn5OR/YA8oRGY49chbW/1Sp/DM0krflHF2GkN72bskve96qGVlBV2Kwnp0EzLd2mNyXTn8dzxnE
lwJsSBGxidexemfK5IulkLgADvncTGMN7HGma5q3Cd/9hLt67uEsVGbq90NrzdsObAItD7u9tvl6
3CBqHyZ7Zfa0Q7Bts/RrKBm9IuvYsI5/DgKQy2SU0LGxq7tm4ftI0tjgcu7qz3UaeKfKQQ3bEM5y
JcqiOo2skPCEuHQm0V0HgWfBvxsMiG5jrnyWrmZjLaXDVMwv3Dd5lNdPjmM398liHgBAwBU3Gi2F
OFVN8lTTTibZqHobMxG/qafycxe2b0OZFluRlm873m3adA+lXdw5XU9U8zjFB6ad2T51iyffZF/m
1FQ7KQGgsgO0Nr7opouyyuVBlrUg8I8pWBFbF3ELqXPmUnBjPm9fZl/cynvn+AzjwrkE2ASrpEo6
hhFZwCmcswT0UtHtKiB+tOYzD6JvWl6loQ/UM8ywMKVzfue23qmfECWLqHzbztxncxB/9WbnflhT
a0eTc9lRdnm1oiMbW/lWugUXobJLoBgSFF4BaAeufrYLCogCSfx5UTWYjagEEZVyaqfaH0qU5Y5A
0rsOl4idv1KL1x+G0FP7PlquR49rZlpjSRFXiEPuhwRVyd6BOJRMDEw69HVd17GnCFEDeB2RfEHr
QpMS3hb+ibcFAzfuPNGMsJ7TBaYT/tcybh76iQeCmRWzPDvsjk0VxV/6KngWiaTraSVfQ3icHrIs
2oKGpTpR4FiAUvo8FgUFFqOLQu7ybimPMDJgFsJg3bkRR6Q1K8HHLx84k2ovAxs2ty1Plc7s3SBn
QGyIeoA3xV+GZLyeiuyrnvLhQ54iMnDlykNtQo2IhbfW0Z7YjikQKxO509lfRW/CbR9QpT7RW3rU
9gAZRDTJsVTldNGEJjs43NwbmXU8+GTlbvWMpAqEP0/acnD3VQIzIWWjtauZJV2g3zanTJT1rdZi
OekpbKBlxvle67q8ol5rn4DvQ81KGrqMg7n+dt14fVyvNxswXc0tFbSLC16rnU+2w0U28Tw6WZpJ
sUSBdfSk+cMv9b9QkPyPu4P/Fyv/tf3yP5f+F4/14487hfX3/6wwPPE7dbXw2Tz8WVm4bAWEdG3J
eu5R+P+jsPB+92iJOz5fKPXtN1Pxn4WFa/9OsemLwHZ1IGyFvehfKSy+tdO+Kyy+bRi+lRcOe4u1
2P2x3C9nSvh5QLMS2I57qQnn3KRZKJlX2tNhjW4HwsoCZfrxvQ7GGza84XxsP4F03+WeOidUAsZ+
xAe6sX3zAmJs5JG3+vIuMnQ3hyVfbibBQ7XnDyHVuFjoZn9k7siuc5msAuNZMe0i2wu3ecImNyzG
Eip8+ihTblh/sWDfR22xkRI4WF0U0FoWBCA6iMU2R2KQ5A8k6zBaTt0v0TwXrNStgql+20U9+4Tq
GYCvfShmXN+LAPUT1W9dG/SuiSUEtjYQsNvdj7qa6Q0j/AwyP76xcm4uao38Y5eWxbXoHFDobX/M
7tI7pYNTH0RXSwFlHjpyZp+D5XLIojfg1jTmSiS2ZesAoSb9e79E0QNUswVGIRkQUERYyPwRFMzR
BxElg20gDmkMmiTY6Fk+g6arD0XsgY/rRjAzpK1sPQIXQtjM0XlcM/UsP/U2Y1IhjlXo0K2tcp9T
BHdQmhxblJtlQu+aTMTMUC05J8Q4UPT8XnytiZK8jRaWvtAS8sFqrcdCQP4vfORasrOdbREt6TEQ
xZe060La8qG771tRsb9boqO7EoRkOLTbciDhKlyq58FMrKNRFTAbSLuLbgahOSmW/lZ6I1x41Ht2
aSfXxdiNRMRgHgwcHvshkRzv+rxNb40mQxVQDsC9dTabDNSbqPEeooa13bfypyG3mXLB4T8gFQVh
P6QGAfGQPygZOOz5neKm6rhsDWVQPswhHCE0Q07Tz1cC0yYozOrJYZPLGuJ/KvOo4zTqaus1gbtP
xUq+72EOubn3li8PKCfhiRdQ5FJwZmo6+YF/P3tACPKa3PZGVvZ28ObqbQgy6jhlwXtPUMPKAsVJ
mLrgqQxrCnCwDt5OEt7ZPcPvLp7lZSnH6JMYPZ/xPkjBpoSGiviOvA27MMmjUTh552G9yCnZL/2m
xJqZMzkQpY3oLJqri7QrfYSXLJ/u0DFPbTS1E50sWK2zvApT1JvhhLwtRvNIyIrh6xuzmrgCtucW
xek+SRvkr23bDF/DIBmuCyUYg/QLbKVsDKu909njRvuHxDmg4GWa72QLFDp3im8tvsh9glNypy0E
Glmi0Z4uVbpzA1BgneVzvzoSsTezO0q/gpFTxWAiDxcUKZLcY6fNmoc8dpAiOUuwNTYuU9fP20un
m+hEphrpZjIbd0cnZNxWFekJnAe6jGrJ90M89dvUo7rSSW7OIAERV6Jr20wmjKg+KnGeAkhl1lA7
21kUIQM8wRB4SKOdHw3vy2kFqA/iA3EN4KycYL6Qem3bTepj1rvEWFcOrHI/+Yoyo9v18J+3o8fH
scx8W7Y12nCLiWDQIoaOfe5kWZJBEkVA8mAPpvT8AmetA/RxrlbkcFs11zmc0nMbpDNZKqhLEmcq
9u4QMpQLXIMBP08oENl9tf4IcCyKlj1IMjSuDfdvmbFnmSOmOqpIHkcLH2KW+RV+6pBzb7XzQdsA
6t0wR+ptlk9agi9MZQDsaliYx0xtxjeK+kkLr9q3NfjSAYXaocGQ/osmzY+MAdActEcCRylXsXpR
pr1qKFtlDUpCtOWdH4jLgvGnx51g13oXWMX7UEU9EpHwF36WtQVW/7Be0TkTHBPRrSNc8fqg2UiG
ZTNNwLpX3VmD/BkMW5Z+6Qml0QwBCU60BfKLe8H9BPNv9916/k8aU2z2Xx0eGafjsCiztxd/Mfdm
tV0bJwztu5Rck26TciH+/AA/zkM4qcqm+aV9pShQpf5mCPmuXz1bCKbb2hd3lG6frSR9aIREWd6L
X3S4fmz9fjuOsrkvNf0EDvd6ftHkBYPBJvfuyvbozMSonGu0PXF8+vnH+cv5UmtPxYFWTOuE1sqr
ayREHl81fhMAwwLlHDzb8S+Gkf/kfH1/gNeNwrkAQN+4HKAT12l3k8r7tHj8+WdYS6AfLjkaL67N
hW5jjHH066xkvJ/K6hOp7wxin3i4lMu4meS9Lb/W8fPPD/VPThcjNKWlgnOghL9e/d99+5yu3K5g
ct414mIsD4H7iyz6v76+Y9PapQx1+TD+6xGuGzYtQubGurNQTiw7Co2fv/+/nirgnAGla2B7jvJe
mx/ZTLuOtWTVPUGqRQ/5+oC+DBre6Ox/fqC/fu0EogceSYd8Gs+W68+/O1Ep9w8wyiG913ifBqt7
S2rop3bUTz8/zF/vEhpM3Cf08mxahN+mSt8dxg9MAgUmRqXavxHLhyjqN455jlG6/fw4r8+bBKPg
OY7iK3E87X+r0r87TgQhrRpb9vNxfZ3nt9h5wL0i1+isX2AsXp83DuRJL/Ad11fwrtbtyffnbfas
zpl1hMcFu4ybP1rJ20z+6hn9Y/PeZ3jgBcq112tYc8e8DtEcZBuFXIPRXZkiyjVmM/O8DO6T/Kq0
h4sCYJ72UlLdP/z8JL6+uKWv1t0SD1BuHem+vibicqynTMn0DsxW+LLG0Pz89cWPM8T1c1FXahsD
j6v499va9N23lODTnJc4Te/YPU+bfhiq61Ygim4n9LmuHZp9MZdy0w0EvyBW77eDssVn1/AA763q
wbVHsNIDFiKX3tt9URY4eG2FwchL7hKCUAhi6v1jKWx/7wzkh2vyK3ZdjNYxZaX9Riin4CZdalNn
xLJ0gRfe6sEhdU2C/VdFSKvM9cZfSAj/esmsn1q6wnWlkN5rHE8WzrDuGz+5QzMRNBdBdeNkdz8/
s//km+MQ3LOk86IUfk1HyGkHiVFF6V155bGj+RVy7/VdzPfGUC3gtgrW/fZr02rdBMU67eITpNex
+GqZr/3kw291f3GB/PVj+GzZpc3MSinPtl89lLoihbU+NuaOvPGNfueTivmvnqcfD7B+0O8uQGKY
rZy5tLmbbBRDm7rf/fz1ebitD4DvFzvJeIE7iIhJ1xEsRa8GDakSqU2eHLEbmWswIJQOkUNZciKT
ZjpV9Lh3OTX9g5vCouxZY44jIPjVvhcgawpwV9J4za7ZVtOIG/ZTOpDmMBBHVCfxs9cJdReEgbmI
8zQMgb26n2w7BbY6UWzh9UjkmQFPeOWzV6W1MLo3dpIiRDYFume85EwZPH0ZNcCoNwYxlXv27Hzc
l5yUG1r3xTvCo2u00dMauSGir1MzFcelrNPxwsdIvG+9gS1+qqdDC4xjO40i20VW+36Z2gGubdFF
kEWp5THwVct4kS0yP4iuoG0+xP1O6fpTPeHSHmq32NasgdsJROpNYscFvGWUG9Wk4hncKGI9otzC
jyLGK5cGc3MUvoyvu7yhsSKG6lZPVvPGz+xqXxI0/FllpptRBYYx1uWleS8baEOxLNQF7ex2b7oy
2EE5h6nmxvIp4Vu90F5pdkRLoRUnpuZLF/bjFqsZ8Vn1aO8nWibbWTvRXihtn7VmQ2JFYjy0en4u
ElxSXTl88mMGNzIz/T7IXbVFvAtGhOY4qN74je0iConLDNzSpA5pXabbUafTZYQjcdc3Q0bEkZgG
8FM5ZyqU9TWo+3Lfq4FYRA1Cnr0ZKqIiDq5phi83TTKAhfCwHpii5W22ECIbYINHk/g9+1NZb2j0
mFM1ZPHeqQUk5bLHENpYFS2l3vavG8xk5yZH/Bmgq7t3fJsDpJObnpay/+D0pAs2VgrxWyTNxrVs
9BuAUM6Y7gKEDkCNnXa0r1oFjzfLveWCko7OZxgnRLkxfVomG1N6GVgET3W1li+p8a7ZWs6bpbBB
xtsZhmVpSy4ZI198NqxyH+vWvHTF8lDqPDxPuh0vZk/IqyXskm0+BMubSgTNpSnK8Wtk9NNQOC3d
7lYduoDnPRFxayojEsq+n5f7jEb6VmNLPzllkBFiN4lbrSaH79QXt7RX4IYCHjnElWLr4ZPkSMgi
qhGPPwuK6EMA2+OACRyvRs+UQmBj/IpkgIA4j1yxwvjjHvqbumT7pM+L0+YXmY3ROSrm+lxWhJwQ
74JLv5feoUvlcC65fN9MZiKvJJadICcJI6ht9LJ1LK+ACYZPlSZEvc/XcUDgr6TfDLtjN3sYYyP3
sZXw9kuBcKyXdXcy9ky4ZWS57BDT4kinL3rxh5xkjErE5JQU5EFm2J8Woi303GuYnPZ9pZYSHxJQ
a2CV1Y01Dc05k/Gw19HsnTK2qGd2ofNVuzjscmtHnB1VRvyysndO1S+7pUVapmaD1FQyWICR7IM4
wjp0GTR+Sygr6WVO1KKDRTRM8in9i7oqEP0ApsFKn1w0nVR4NGYmDrQZHwv1no7JDVsCMuLCpLpS
FFRXmcCHl0l8aRHfIHbYDmfDOz16zFUUdgpisAzgxf0gsi+UR297oXqw+UElPwPGxjbeDe9Hhd65
xLN/ljFgt7jTgPWSODwlRWtW9nR34WWMJdWYxueWvu2pqDBH5XPTX5u5Bnk/ioo0Jq3tjeVG9DB6
mMhtbZ5BJWPSD3t9RweIJpVsscUKsPdJp8T1bE3pWfQIu6Qw6cnkVoBROYJOT2rKVpftsMuVR04O
45x67xWz92aqSDIpZnONqEyRD8mTzOkt+9FSXne56AlgO4/ZYxv3QG3hlW/TeOY+JWznXKkVrZ0X
WNSLqDrYdNg2us6qO2ekLVckIj8xKFHXw+Ath7hpvixpHVwFqWVdCJi/WzsJ8LA4FSkIVfhgvODz
nNufIIRVW5UgpXPyJDl4A/O/ciqf3QHA8uJKcot6zcMyy7OnaS6608Qo8d5pxuEFDGoGLsRIBq/K
DO+GukkveSw24NBCgNK1U99GFXulMUuTI6OaN47x630NM2JLcfTWwxNxKqPIP1QG+x39IvyQa+vW
AMw+xouZ9lZZJQcjsAUsbWJtRovzaogi/JTMZbuv0qgA4jDXJ6mm6BNaOBKuqmwkodCkd6Oy9D4h
LAc33+QwnY7MzTwOoNdqso02jRtb26gGgF9atf9urNdImSrsTp27LoMhz7utp0F55VbRPzhQG0FS
amvkcc/6sErtnoXijOV2q062EdnboEp1jlN2RubthPbF0kz2TZ/fYd4i27cY/fG5Y3z/Llvo+bQp
ySE0fd80drUchDsPByfGbOPE40tZCSS2ZYkbLy0wztOhvpaG+MqIkgyZo08HPo1f6iDlElcLc9iw
tJEdlC7BmUS9s5Amd5MvnpiLRl/cYbR2ogu7W03sw1PaLV5KfsCabOdO9Y2fCpfHt5cfCzF05zl2
HQISxvRy0janzlBHGGD1ZpJgPdvOER5Opi67j7XCJEnwYnTMhplELVbyZmf3JiG/I43u5mCQwwbd
8HKoqDFuKkqFPXlFhM31mnjMoPWPeVelB7uIn+nlzSRZNe5FasmPY1s5REVHTzYfAnVGRzd7pptd
btKwJXYxKFHj45qr3kpJe7tJctbwsq6arReq/r70Cc5qew8IekKQmrajeG9rb9Zr2F6wsaWpnY1f
9PICrAFzyMm37qoQ4wDXfHc/5WjUo7CpbzpGqUets24XSzsimMHusPOHRAVVQ/Iwsss4F2srt2pj
XtpzP9tzH13aqiLrjpHDHjKcc3DY+2yGIWZEO5iWbEHm4iAfHmPPeRnXf0ev3XHh9Bdx1wdm28LV
vPai8TFVjIScGDxCrt38NBG09cJwy6GuQKlAp+2ZSMHHahTW48Au+WAkgHR4Lu67WeFpNB4S2A1N
hZZEDos5TziMuzwQ0WmQuOl9VKPbJIhxaSd1t030TI4WUJM9JIIc5wRME0Ou1p3J7ceoqlKwNFH7
RO7Ri/RK60wzrwXaa00zll8/uZzyMtmrginHqPBrY/nZkEnIw6OPLfbLvWHJtIbxRuWRt8FcK3az
O0zwYupKH4NB3Y6k3gjmSL0tyen70EYPOgr2iaMRoox+tBkHOd3Kmb5kaOqvVrG8tBYJBpEhpNZ2
BKwQNx5x9nkVHHCUCbZR7mZGLgqKDoVGrfxuo1U7bMnJacgcSK3rlC3PriF790RdnF1XPHluGKdB
dpjpxw6LlyOTgxu1tWbVfGKmYFNaeU57NDjuj0MAcoUNAVizNJwPJnCjM5ImZ+tlNvlP5CWhbwCQ
kKjmQmSCqHdyWS+aXtmsnBGnzSUlUCSzPuSTtxzlQvDGlMe463P1LFIy6YWNylanRl2CwPOOjtfE
78muQYQgKOCzPjNnUmbo6jMIw0cQBFex5d+0AelFJNtbH6J8lnvDGOdD4uTMGUvtBxj0Jb3ztEzj
C4OikXEFfCCrxswXFcRBNY3Ub2ZNG98V1kRLhYyxSvbP5dCFV6NZJDwD+agcyq+kcCaYGAtFQtJG
1QmFlCGkE6XDUst61xs/20+l8U5RofqneSpDYo10cxXP9bh1i9p500qKWodnP4tufE6n6p4rDnVB
F+jbVA/ZXd5Rx6qpej/FLZdN17rEpFrtuWzFx1r3oITiYiJ0rPwyUyztQbtwmdJ6OmqXiRlcmNjs
qgJeTN4oZlOyI2ivTjAvjeF8dqop7rZ53LgfOimWQyAd9jLMeIjoYpp7iU4TwaIjDGGiYmh3Iw7E
O7LLxush8qJrHnTzCXObdQq9tD3IZsgZ2DBxc7DVcP3mwNYz1O7XSQNZQ7S1Omdzg7PMsUu8t7IP
mjfEIHjPRZml+6KWMTuV2rwrZluyajbDsfBr/a7iWtlrZ2BFkl5N7qp2vXPV2XJrsWW66OknHruO
27BxZH/h2PpL6UZq35QMfKvIBW3SwLKdBhGhzHKhtU9IU0Kko6CNkmA3L+4pJJlsmySV3DOHqDGY
k3XmKrMf5g5kDClMYTww+muSw9TMTxmdnE2a1jNZxtGLV+jlOui49nE8B+c4IaJwnjxCxwekUn5L
LSnkYB3iogQWkeFNd2vADoy4IPYy/FveTknS3IbhwJRrQR+3G4y0T6YJomexTP1BiJ7InAXVvVeH
6SmfneEpKcVyrewq2rt4xU5NXs53WsTzh7RM3ItmGeadtBbYO9HckBRieed2ls1lPQ9gbVSTvrcs
ZyCqsp/GXQxZ7UiG1HBk7O7vk0C88eK5IqlRTeNmCb3sjXDqU0uJXtOx8ugBbNiGVUdKt/jC06IA
INJQ4nVl+DAwCjvw/ESVJLpxV3b4aUWJtdodLRKYFtNs+ngOD7W9vGU7phh4zx4atnhOmO4G8WkO
mVQuiTM+ll2p9gZ82u1SVv1GOHN6Thz2y7YTPUdN8JbpLhojXXSbcMzUKRepdz1gUH+juJbOKmyi
o4TKdKRQTW+kJ6ebZvEkAprpU9IxOCypLvexcedjoNp6vyz0AwYM11uiOykIM0y+vZcrsDKm2yWK
wtSefXHdEpGlyFcHllCPR2Xh6R8hPBxanpk7Nuv3iRONZ1zSaPPzsb1U9pQdhg6lHM8298pHDrBl
JxzfVKVq70s3FxdOWXr7WRmCUivloDrKy1Nb8/016UQWa7zGGJaKDJSFZhpciCr4VMfJi1XZ3aaq
Pe9UWDpkxBd87guCZ7BYf1TIFjCBE7xtZ0F36QpEnpEJPrDdYr4/UEkNPRQJtxvIo14aZxcOZUV2
lpCY06nalRy8c+qC7peu4SGhcdE7CeellAkUOx8OmI4cm7GPQpqwvLMSWB3aY62O2gU1WDDQhOy8
4GIoPPVeJuNw9BBtHZMAMZFsKgKSjKq3aYZbYQrARIUL6CFtLO89URfAm5IFisPofEFykG1raKVX
RZo/zSHqzSGbh61Ywum2b6LpaGfji/FNcDPXwDZShgw8I6vpHBUrtablYR9baXlZCT84FcSk7CPu
Z2Ryfg3aAY5IH0t9MRhfPoyz8HdT4nqf8JFpgrgI8ubEAahbpuy5mVDOqaz4LAdSaIta3HCfqKsq
dzNyuex+7/aet8lJ2IFSoAThd+xPY4JESYZ2i52puv5gNBu5BlEA+9IEzWOfkX44IO+2DI8Yd2QT
PfUAMOSazokqcSANtH8Jq5Y2UW3IfLW5HqSO9L4zgQGmbaJT4JT9zkQqvaiiMTvohNBCxgxW5XRn
onTdEzcGzl55RiPg3YosK97hvVMYRusPWdCGe9SG2EXChYSbOEkPsPj5BE5OA94j29m3OnmuU+eB
nBc6BpRwh8DOEKzX2XDIi3gNnbLH65rOJiuV+5C1rbW306Jj3CzGI11+90D/mp66X7nTkXZYsJFV
GXNS2S2fRztbH7BWeRQOIWWmRzsyuDztnHytVGOJp7+gYBELkjdntL2bpOt5gFeuTXtwJXq4kXUm
Jf2r6JDpzq3Jdm1OLE7noF3LdKF22SCzN1VKDeU3CArjcW7O1jh3xw5/3KkwVXRSzaAPgwzaPVlk
/TUfodw3E6FQMh7RzYZT/5imzieUAv1WT32691bgYDQW9iGVhqoh9uUxbXK27iG+LLpY7N6TmAn+
EqEo7uL6XRWl1S2zYQKZ2Dw5TWa2JL2SiDmiZwlkWp54n8G2yFwKFVqo5OpW7Y1bg6UEika+etuR
yibNk88/PN7ooOTk/92yj5lR1ujoJpmXjILImuW5ybLqUFpjgEWsqy6jns7/2KOkikNOd941KdyN
wn8IItt97Bcx79sJEtDSgVfoGuGfSCYIjmlc+zyw/YakjoiE83ry6KrxYN7IeoBJlbqQe9Jh17W9
S/z4XJBKkjq3DCu4D3RKlmLaOPd1r1HKLJ1NgRkmx5FsbzLkbXWIQhMchh49tfQFn6aR9TFdjDmp
KB8OTaI/NdLtjyV9sbtmBkgUIFM8TC7X7oT65jb1kuFYhRPUQWddqtjbHfykdfbIKQJ2u4ocrUY9
DO2awYf+ZoMPF9VSOcf3kXSqs0Cfco3CptuFYmzOCxwcpCJDftD9hGwpRvYQ1kl2DvOMLkSqs52Z
XfTqUaJOkWSOUxXo57kmeSr2BWlWJMEdyDBuv5ArFb+1fDBGigt1wyibhTRZm8hsF8ctWRGHJabF
MR5jq96xmCGk7Vg+DByNsTOoSUXuXqFsx/LnOzQBatCw6D3K8rLwbJf8Pechixt7G6VoSWni4D8b
yQSktUIwXmzoYbsQBBR6jyvXdqcL8keLY8hWaI8BtL5yAY2B8pUl2NAGkJcktHHJ8e71hGluG5U5
dzFyp9MYsa4vVvmyRFlB5PJoDlVJw24pzHyRyoyebg+BxI/6/MgXGZ6G1Voee12wqxfPeiBYCx+A
b1GUCjVdIHCqLhLw22Sl8WxerAgRlI7tw1h0TzTPScbMCZaO/JEtQlETD7C4qQerh6XJWNAljczS
bT/6iHDcvKYx3H6wibQC/NgIoP5pCFUNLmMkAucN4vVN54D5ma163GRUUBtH1vO20Iik2UbC36zY
vufsij8WiNGvamG9Uz7twc4P7W0djTbrA9qiyPZx1OuOxtTSPMuc3gFjY38/2o2zKdOlvVt7/ID7
NMu0688vY9xDtmtsRpiiAkOSmCw6ZYUha1g21seQHcOV29KbxD9HycDmHiqaLQ8tvbo3aXZnl5dZ
Kq0nXUygUWUHDyXJOLcO8n0amTEtLL5cFOPzdexk2cEadEosovHPU+Gbd14cIk1MbHOJkJ4kNBER
CD6VwzZrm5ZPnq/Dh34GCpDUO6xhzXZA7n4MlUkux8q3dkMhyGKWa3BghgatzZ32rWlKDcWq02AK
8gyhsAcV0s0ysbWsyv3AGGbYJGQS8eyqwAqpsfRolxbJPixQIAWAG/s8v8OB9bEF/rjrRxAs2Wpq
WNyxBfVH46TUY/slq4PhNvxP0s5sx20k67pPRIARDE63EjWklJNysp03hJ1pc55nPv236Pp/VKVs
WDD6ooEeqpMSFQyeOGfvtUVc3cmC4ywy/GHnzNFLPPvg03xQN0Waw+akG13QpY8w/ts0cTe5pNRR
XVA8K5XLH8rXHZh8A0i60SePYHBou7Vmod/mo/t1Ij1lV8WDoDGVUhbqNaTCcXKOYphnT7Lh7WKJ
oXngYL+m7QoVRJuSreHkyfUYy7fQSrFUNKYxraY+zNDIAYcZYasFJfF8efClg3Bx25lUWe04G2vd
J+OVBwfaA0dGTsqpODUxrhYCd+mX0UQIvCDsC2KuR/K6Imu4RTaFlbdo5k8YT+a7Vi+zkEOi4yBP
LD9VfY5MS9Tlk2KYpxAW+AgomFfwsjHMKP3qxLqEqRkOdxYF18rwk37vh7PmmU0kXh03039wTPxi
Qsa5Zf6mv7rjHL/EVtFhP6bXerAC4mmktMOHil7cThv0J+J3g1VlcEYobWcr3Ma4ZeG9GA2cd08M
XfakdyWMiZ+0y26eM2rTOdulFTNWr5jS0tnMJTmsWsdayeKCtnZtm3ecMt/ZELs734jEOh/bB2aI
IQ6CuaO5S9nQSybjPTYXBmBEC0xmbHlui6e4jhU8wSYT5OaA7k0b+a4PUXrkeMl0p/L7u1qPOJNW
KO/DhjaiHyp/VVbDN+Qn1iY0s3DXGaInzj4V2vXE8MFzkNt6DSvlPoYZwpNh9pyl6QEQK0NNFdck
VOhT/1XMvJcTFZjfbMvXmT5kPX6FGmNVaYTyIAyQR3oKIzXT6Fk3NEZrvBzs+2Jy9R/YDkHuuzJ9
kEkaP0ZVWD1bymxvjCSbd1QVvScat/3SMquXdrRJXzUxznstbvurUK8MPDjjCJcq9kPeTlH3rRWp
uqLHPNynusOydAbDJdSZ7PXErsNPboTj0pi79jjwflxXMUG1cehoN8XERLgR7V5aM4kszLs2HMZq
mlNaHK/MghjjopTGsezLZkfYbAurB29nYSf2LsuBPWJcAPYGFX567oQTSwZnNGhrOyzhgxGN3Tqt
2GEohRHaGa03F7XzXYMsu7UKf3lHc+bCpcIgNio0QhDh1EmDuRl2rlffaMVeyPh9NJL5wITw8+jO
L05cvNuaTqu6Cx2jI346LVBG1mbx7HTuI+nUpCmyVNOdpqFMHsa2Gdc67YKXShPqPa7kBDwrIF7c
T0KD8oH+FXg3nF4twbdNWhinKZ0z5lsE0wIzmIbuJnJkudPLWbvhM82raoyRYcusStaa7aBSSpBL
N7M/cCZivaC5wJ/SQpQcp13LT7SD7N5/CWMjvp6qEsgqpvFtLpBxRsQgQfXV41u6HHNJyGQf5BuH
KaSXuEXGzM7VPhWWZuOBa9Safly1lkFRb0mG0re9yJkjhtDRlN+GG0cLw6OPCPBAOFuwD306KB1h
35xo7GRdDIKxSw72NmMeQiBx2O/LalowtlnywIEM0Wul+u3oEqRqCqpo5Ut3Eytlb7PWD7ZF1s+M
5tkDunQuPeyGzOYmEHxZb/iIlyVVP76vdR+Q4m1D2Qbq4lteP9BZGg1im+13PzvF2pe+Kife5CG9
N6OKOW67NSwkFyRaHChJh5tMg3W91GtGHpC4ls5fVVXr7zS5l+jexZTW14TNdl0wrpMC4laYABrs
2oxEPD2sb1o/ZQA1DQRcO0jh7MYmTmW0x7WyWkn9R5d8bCJMVJb0hpkY7WQp0ho3q70ooHVhMKNZ
66Da9no7fXVEyDE7m0l3XHb4yIELjWq47aZvg5AAXGrdotkTPPLeUy/+YiSg/5p84q4TkQQRjW5J
hWIhAYjqD8BlGZKydxXNW2rZyb3BlGmTjam1TlyRPmALND8nbTa+aI25cINGerCQg6TX9DABsrJv
oOHTQrYT67PZFMbKzhfIsgVRpZK9PM45oPw00mJGNzbDSA5EPY0eUDAN9E0dMs3gf9WmogrBsZKJ
5LVgR70xGV8Hf0mTnuOivXIbq4epNiTGaqQIue2MHgkxhUMpMdvpwqq30hnavYYzkA/Q9aT4ALZC
Wq/WVm7Lz1MqwGfEIez+wrWHu64qTc+wpvBoBYb+qqWKislsIBWb+QjFzRoMLHmyu7I5vzzZHJ/W
uN+c49SZKA4cUXxya1ZybE6TN1kKDbyvk8ClM83uwiE+ZHopGTwivZ8Z165bzSBqWoEOBWrY7vg0
427SOmdr6b7+qc4r2uPYUQ/xpMrH1BHqKcgg7flx1zIYh9QTDe03f2yASuMDWy/aXQ+Zcn8Myybf
xqLNUNdH4UGbFb9HLCmabCbXBeiO2mzxfU7pkzal8TuTQedbiCeQGmDsf5RlBJW17IZdNorkMZ58
d4+/MPo2Jgld/JrzDA03sBE+IL3ZL5Mnm0npA0NGRqq9hpEAv6KQCSJ1/a5bsuUHvUeNb8zRdKIf
zqhWbzoJIRcwUEl3gIVZY37p7IwqcXKgA5bV1u0MYrDpfXQboRmA3lQ1e30I5jPq8PWZRnqLgbG/
G7XSxOhivGc2xBjXoH89GCT0GXMWX810dhlDFYv4RjPf9C6jvVnaOm1B8xtEdZ104wFqfpnp30Pq
/tWAd3htyMIGYlesZh3gBWyQPjKtVZ/JkNPqiImnJdnKKwLSTEIWzkOSDvE7nTnCs81yju4ZKiLT
53HZ9V2BXqYCypeyxMO1K+S0Kow6vE0Z6tGGn3VYyLTJRZG6e+52cwL0KbOV08n7SDcYUJbWXU/Z
A9IUr9wCKOx3fsejOkuEIhTB+gYjYHVVJGm9EfVeaiQrR3iMCH/mQQmzcvIsg4DxOSWcdVXaAlCa
zsziOsolO3YVZgej84t3ZdNGhwlvHK1CWl/CHnzVFKSEtKZL9UaRsmUQwMDODvQNA2L30IpWeT2j
ptCqtcXcMVVQVNhOSheQVxyEYKT871HAo64KQ94xm5BfMo5dplfPFO8NMepr5hxIB1IzItrHcobp
pSzbZi+FoulAio6/y0KDln0ttNtkQc5Q7NUbrW1wVlr4bIrC5F74xkSqV92mP3qh/M8EehMJHkfW
y+LIXFCgGn3HkslDaj8MRqwa4ApslxfEZb/KQjECCN3kiVUMLs6FhJWuAr01g+o+ggJrMxWGCLYx
u+xoVtOdMvLnNvBfdVQIBWC2P1/7V2XeInkW+CsWUAbivI/Cud6t9Dlic7snlK/eucNfqtyRVGPz
wKyH1pUpnToTzYWRYJZv9v6dYPvpaAJfyJL59eMDEGDoAUMUQAhwkI8fn5QrHSev9O/0Mb1J3N5r
tUuJhWcxsFBFEM3+NAIsvItlsPTxGkk3TWZg1dWtFIGgr6RZSzuxHY5p3eK7sfC8ooebN4GywYUy
9b/1dT3xypzzshY36feud2aOrH2oH/qgMzfuOEb7UcHJkHrQ3RdIVV4pCJgC2AUVzIXVtRgJ/qtb
/PnxXRvJFiAUw3DOPn4q9boc7ay6ZYy46vO7ZthFULJa50XnQS0kj1PYXJBL/nNTPl51kTrTiMCQ
otuQHj7eNF0LApNOb3sbWA1x7a5Nw5SgOuSfEQEC33RB5yVVqlznMZMvwjmXO4T4bEXRQdttpoKf
S3d8ovNk7iNa88v7c3jxDRvPWonVidgG+siYNR5DGihbjVzSvW6aJlONuM2uUJNYWxGRRz5x4Fub
LfUb89HOmzPBfMltrlJOyV4uNXfN5Pmll13u4QItPb6rhvqitveFNtG1JFgDpxit/rzOn/3RNqnR
cFziuJZqrQT6IwpBNkC8gTs/n9HMlbm/SbuwPcI8gCJkZ8ltywPyOHVdfWsPrNJ8rp6S0W/vIkEe
fQ4hEKa7KH2kTWNQrXw0PYD1R82DKfBGNbGkVFTNiz1oaM8AUnk10g0v1hPnSjr1gSKZuj2MiuGg
qfQ7a9U5hb3D/N7q5xvbyaorW7jD54h5BD3o3rK30yRKViOnwUlRr6/6GHOZ7bg/pnRx1Vs6oRjS
SLdNTiepMhsIkovvdWx7AJ4oPU5lGSTmFv/3fIV3f4nXTI0N0Izs4LpTUDIQFdETBklimzttXFMB
vkmrsq7mReQ04eQ9ZL6wWljmNi5PfzRWCf/MTZhO7K+cYigCIiIDiDcggl6b4oemgAo22KInNwdY
AX4m/7tjpeFmqO9ERQ5OhK0pCI9TRIxHDBXRG/WhuIciK75LK6cfPTJaI/bEognszwhOm8ayr5Dq
TNeBlBVYBWCYpQYT1tVcSIba0oJxKNKPrkXsM93VkxvbUC/tmdJeEJQiSBm9mg0JnbF1sx2ndqqR
KWmwIPo6THfZpKe4KaaN3lSMxJ1qQhvTm77aTg6t15Uws+7Y0rf0ROvj68NbaaV48SfmCNb81mv8
dznrL1mFQ8JkxJYkXHRzQUUcllHJbCDsPqMP5+1pz8muTabiaObtK8OT6Dkoevo8CSInvBXBbdXq
oxfHdXRT2Sbdf63XvXlocdOERVmAmDRIUMBjcyq1L1PzqV1HUs475KQYAeswfHaM8l6ri+uI40+f
+dkN0AikgWFKOoNXvORhY7zWhB09BlVT7WZyRq9KkQ2HTnThrTuUzjW1A809PsHMQCSF000+tHWM
JuAbinn4J3DM83NuUP/Mzb4WQ830LwbYGeEpYFhkjyfdZpwX5P6Xehrf/MYov2k10MhYLMNEWpUO
EUUwdhnfgJeYyfKsmBWvsQ2kV/SKh4NOBA2Dq45jf5N38w6hurOrq44sIAnvXRLB4llxLz85PdrS
TFEXEJkx40uo3Yj5tquZDCld39gy1pE3YT8FB+gJ76VLSj1O1O8BAiOvSRG28BH8Hwhpyi0Mih5d
W92t5YQ/e7KrH5BMXEBzJGYEwaJJTXV7D/rI9XpTDgfJG4afOrIQxwn55EgO4oM1frWo3t5FHchD
kNgRluFc3WihWx81ayIUw1AVNPKh35TN4F4XTcrh3q2a1WDioJykltD8x9CZqZJ+cTvHwV8Rb20X
GM4Cp3Ick0kjzq+zSkI0hdlBDmcBMYG1N/wuf1Wp/PL3zyX+siwaGj3FKU1PLs2u8oLv78y06aLs
X4hW2At5S1CJnb0nI9eHtkchc2/O/rGFcA364ZD29jK6yFc1M838YkD0766pHF2XrsRHRf318S05
10RvBFYr7mUY2uMGPdp8p/t59Bio0v7Wwjt8rh1EnSRVcQz68/1cfo9/39DYwyhlFveHYkSpXFBN
H6+ta37izCMq/QrgybAhl7xNLhSXH+0lyyUM3ZGLPUhaGKt+2ob+48oAtuaLicyBW1z843s9e36z
IV7kz9/j0kXOKo05SwvlG1xETczYSKPwjGgNnPx/u8rZ6qZ/lMZJBm2Wo8883PpyLRFEdn/lQuSG
uQ4uSsUdA3FnyHOYFYK1eVJ9GPGyjbptAML6Np764MJKP79jriMkPkpDYUGlPDv/5ZtENKWuV/M9
Q2ZSMuYp2SVkkpDkYKCYlIQK/fnefaxAHYGS3sa6t7iTebYoQz+uNDEQ5se4gxyg8BMq9Hn4TPyT
Y93L5rMfAbFGzPnnC378gkvFjgXScsRyMcfELfrxgkk7h2KacsmgOyRuYtXqnk58mtT+bkv65Tpn
p48BlxC9h0LeqLl37qLZmTZwp/3X/+3bnN0+0DwFwmm+TQnwIqST96ahYu/+js/Llu0A9+OAgDuV
p5V/fbxpgLirtKzD5jEyofKM1VrUzoXlffa7cMa0+fMCRxkOdcgu8uMlsOL4Rqin/iNzdjrDNEcn
mxbyhV3n48a2nKTZTiU+dPYec4ElfrxKrkLN16uieGiltyhRbG+6ZLJdFtC/e+dyCUOwZTqWhQyX
X/lsN8BXrQxGdNWDT1UWGaXnhweyDmL+3WDaF1bzsoGdXUxBFMArjtdw8fZ//D4GeETlkOD1IF8Z
rtfPf15dv/nrbAIYUjkB6LY6j8DVBqN1Z1/PHjIS0TeozP/2z+N31YH74KnBewqC84MxzzRHGJhI
Eh/6wV1FJzwcF+7Or7+2LXnSLYX5zEIMefasV9GQ9sDfzIct1Fg9JNRNz//OSc+MWFqYgUyXDWWp
Es4ec8C1bDFjW5/sfkLUsunxt3EM+csbJVlSeEWM5ZvQLTlbUlWcKdWnUXNydlZM8Nz/+OfPHoqG
6DFfW/680W/tXSi3f/705082wAn6MBz2KQANttyzWzRWmR/pcihPujlsWjRgvY7b4CVDc//nC/20
En94GuQiqcLgzoqlXbVAYv/r9MzLXDZETRonK20MDiniUJuYHs0WTWrRZXeLzJAxAnm9eP/mkdJj
eMEV9Xd9J5aEjWpEsKMte6Vz3lQBZ21mTTX2D8He13a59rdPzfLn2b14HBcswXlDUGjE0gzIaR7I
BvpqluZnSEh/vo+/PPZcAVAs+/wC6VTnNI1UNFXQS6d7SOxxTxrLeOEbLD/4h5/p5/POG5K1rJZa
8+PPNA4j8mW2rce0JOy2TY4MzzzsRGvAO1dNQuSPxqjtz99JfOyj/lJonCMvUAzH4SDzDJpWDSJA
xde1a63ICnpPhgbpYcm0CsHaQSuaY1Z2pwuXX04I/37n/395fPAOD4G0z13OkxG1CCADpoBVfeDt
8LmbEfmjs+mjKPL63rfovWBkm0rrYHXxk8Zg6cJH+F2ptRBXab3ZvDLOE8GjpDZEyxDrJDXjdtTa
mz6N0YjI+Qekz89UK2vLDb+OY31TjKZn1hGxi5qNGib+GmvWvo4XkapYjxmBprI+Igi+sA/99gNC
sGfDoMzVz6lqXR/gG8VJcEozHuF5RHLhkoKkUFQRywd4ffJqq33Dr3Gh9vjt4mBAB7WSfjco57MN
tikb8raJ3zwl2LcaOIp1zqmERntmPvOEGf2r01xr44WN4my/+mdR/PeyZxvvxGwHwCWLwlcjPaV9
1X8bh9cpOJmh60XjZ9/HQdvcodTBhxpeeMrdj4/hr1c/ezuCTCmwuGXZSUuYpWKPPaZ2ZTLcwUll
Zd96outQCxDbOIR4J9AmvDHc/Z721qOZ2muOd1viXq5LTFzsQldKZ0g8ihK/RPU2hCQbdqF+b9Kd
24ou35QD16jn7N5ZJBx0MwmnDde8UZ0t0Rs/CnK3V6SpwxfAi0krVuRYg4BMxjkO9MXHFI4A1+b5
M6YXwtaQHDkDsXAIGLMi3E6kXxoGCyZgFxnkuO/8kk6xkT6nfvBk5fq9DxMTpzp5aKS3NiaJ2WV+
cCqxUVP1OFju1i1QlZD6Oa8GwrA3ZQ8IEuP4VmEjXvtmRvNOkKxYyF1tye99pb7i9cL6OrSbOjPW
Ne21CF0qwhdE10HwVEVNt44b+Uk0wdF2vicM+WnWvlhqEfN2/a6cedwHhJfrYBDorfrrqVCAuofr
PK42hFWrdY/Hu2yChwsbwccX8v/74ZnnUG9TqMrz54x9gN4k3cSTbjn3jJBBmrljiY5JO4xk9BFB
vjFJDgUWs4P2exSj/xxGw1ogS2DY9jXvtBMOl0s75LLrf9whkboybfpZrUELOTvKGAUD6UgV5Smp
3k0OgPxOCv2KJp4rMmmQU2jT17Z/Mjo6VvXuwi359VlA9sRwzeR0bS3/7uMrSUdN11tTQo3Sa/lx
Rgy2NTQSH6JWzQhVR/1HjRTq2+y2mD/suiRce/6GuCI8zELXN1pqWAfyZog4qiZMa1HQHhSzh60+
JN37nz/rWcjT8vPxWQG8g3mnQ4Ma7uNndfBjoNA0i1PtXkX9e1R8cmbgEW6M3uBeoVSJu5tAf0W7
uiqqW8PWv9XQD805v67HOx8iCoYbz3C+5gkKv/zHOLIwNdKWBDbqlNkiaInAuB71iKZ4cu/Gf0VG
+efjM5F2zOW3pvlzttdGcVAyUpvK06zaoz8l90lURVAMtOTCBvebXZ06SVBgMGYEznFeiMF7FLVE
M3jKU0TaDGvCd5Q7KSlF9vuYj9ld5KrxJrbQASBJx2YQjepC7fubdeWwh3FAo5KizXX2W1l2lA1+
15SnqHqZBvMhJ5IvQ/2EzNxN35SeXnjJ//oK5Svz/qRxYzJYc84eIk0PCt1MuLlB7lpvaphJlVUA
AQO7DfdmMcrnLKlzNLcCx0N7MQznt1/XoO4l0ZlZ3DmRSdM7VINVXnKS0HFyM9tcBUX+ELVZtuon
/UoFZJC51oWn92O9+nNFOVK5Jg1anggCHT4+EI0e+sxJlpscAjdt6FDY499XCNzYf6/x86H8T7sy
sv1Sm/u2PCm5c5FStBOZmuYLMmYMdaPXu5tcRFdTl19YQMvTcLYr0iU1aMUpg8bVed1YGgLXte9w
R4X71DsCtVn/PKPB+/OmIn69DuW4RZueISn95vO+XxWhrpa5XZ8aYd41fv6sEV46Yj0O6Prg8/EA
PD3B27hqVb0thpkKut6gbQMtn5UPRMp7f/5Ay4b78Xt//DzLSvvP/U6HMptmx6mpyO7Mht2JlYPc
GjB9vR2Spz9f7NcX4nIxmxEmjQJ8amdb0giVaMYXhyWNuDa9QN/etVezk+3R2184h/zmUgLAD43H
pQ2pn7e9o4n9b0LJdoJL/miZhXtKROlug1j+CHxi3P78xX7zq3I1ghZAOBkL7PfjXYQZ3JFO1S5X
o9gqm61u55tMXth0fn3qOYrSt6NDraO0+EXI4WITbMOxOZVmvWmy7qsNQMA0HHYBgO9tc41F5cJj
8esjv1wS0NLy0NOrPnvktam201FwyWQeJCQNoR31Shs+/fn2/fYq4As5NOlESJw/fIYLahnLMI2R
Mj/lvXo0jPDCvfs5Ojpb6HTcafAgTlYk2ywPwn8WOqJyhQ1spreT/aglgULDhJD4fXQ4AhKsxxBe
5acZy1jshhdWx+++3n8vffaMGVh1AsdZfrem3FeiRW3Y4x768z38zRJcOiG8/UD4SI78H79fXuKj
QuJu3tt9XwFgMqwb3OrZcY6AXP/5Ur8+W1RucOygKdJQ/OXn0uLebSYrjk6dac8sPGTdoQE1aWKM
TfZyMl/YNM/2KBRwIO4dYk4sXdIqOd82koB+dlf006kX4GS1PCt3c6fDBk6ncuMi3+FQ0RgXRqm/
XBR1MWMzjNgwAha03sf76adE1LZdZ58cv+m2vnA58BA/cezNwd6O3N9DMmjJpVW6/NX/rFKgqsSo
LFMTCzQQw/izHdKoaJ2ko66dJFrvK70WybZtQUF0hQAs1ATiTrOj4RMHSrhJlMoHJ1jSZOs+ST7P
doItU4akf7ndkJ6iElBGhmXhfg4iKpWxCA8FUoI/L4azxS1RzNFhokwWLCk+/dl9GuPIrQMz4++D
GLLCXS8f/3yBs9V2dgGq/I8/hMJ87PQWtU5glSuZIUeMmDwrAj2zS4DQs2fon0shL6PpR+uM3+Dj
pXjVotipRHEqZgwMbzGhH+Olke9vv86/1zhv+vVNAp4FtfEJ045Sn0AxoJvxjYvhacz3ztfS8sv8
e6XzGtXWR2vyM6M46SIr0Fu7zm0aZ503VowBGkxFVwPL7TbBGH9slPxKZ1rbCBvBj1nVsVfC3KIp
xf8BfJ5zVVcCiXHWLIrglC72XhkEjqhSaSvcqgpWT5A7PyKRW/tisL9Af2AOXM7fE02zTzHiPS+e
qoo48dCmKRwZZgtuRLr7PCM/FSR0QtotTYp6AE3EFrKI8kOxEqOwV4E5kGWLPQzL4XOKiGMC6+fh
uC13CJXfnLYO8Y2KYh1U0SvCnPcBb8EmHgnJzqIGBFajcI7Ng/UdCRyHNZlAHqC5vcsSwHYmRxrI
PXF4msfpkM/ZfmhaQssBFGhYEGAHWI101kWYq/VQdeVTp6OVvwFHEMGwqpEHYU8BwxCpdhVJaCAy
sYg2FlXu2SZUBvZrFxwMlJpEjv6eUKTyXhbpm0GEzQYLgP3FxpAKhzYpdnkVdneBpqMElkiymKlg
ldPbwWucTG6aiF1nSSNZhxHzCc1qzYfG6ElRLzFw5h0VAKSc8ioBgr+SUaX2QvjFF7sNmp05dNXG
lrgm3QLZvBMa9iEXnevNaaptaoyo3pIl5fl1/9qowFrnZieIwgE6IWtzeJ4qS2KEnsYOgBYIqUnV
vDXnRVNelz4mGsdINlFPWvFcEXw8KjLgV4jOzF1QATZy3bx9LlqLvKAsJ/R7ANZ1nQ6hvJZB9qMS
RAvSLHGu+q4vyOkGQVfPMRjFHC873hVihyee/iFyxlfyi0AHYYTe6I5vbSYCK/elwguI8Ly+iRLH
OWRD3e5Nd2JUy6iTn9ISRzIFv7Eu7G0qJ+NLQI7MJpEQjsiIs68q1K2roJ3STVxP73I4DvDM+3x6
qmwfilRI06wMw/7W90t/Z8Z+TMTDbO7HbnpHQq7hoHX4PZy88iw4DZCqUyhrJXLGnS1EvHGavL1q
LERWQ4kMN7ruk0NEDlCPTAdVu73CDSt3yKiDfd4Mau8XHTwvoBYo7FMD/9WgkrWRdD/qQXutJpMj
X237O9+u5W2jMrp+TUliSzTZn2HJTBbpShm+4IhZdTLW844wJBvZeCPwzQZgGaJQu8+Hwjmi52m3
rRkTCCXxL3RdNB4HADfoJ4HktWEV3DS2+q65OnJ3h7xbUeHP6lPM1yqxX0cR06Om1l3nqL+3KTPf
ld+K8UpE2cjr0ohu6iTsrxpf+A9+MEdXTVkA/h+r4s6dsNISeZsKbIsAGXOA8prEXq8UBJYEv+Im
SyOBv9ZwbiPiYlZkX0KKCs03C3ImHj1EcEnlfIOduADklVo7icTDkvmcL4qyPmI356WnBzcDiIur
3Hfot+IEpQUS3jt6P3ph4eQvQWbZK4P/uDVUZ3oj0LptH882xrFipj2p4dWLfXxU2iC35eK1Ncu8
9KqOyKnIxZIdycWuOGIPytKFY5fRmEJlSwwR/3EdNTCRwq6IQK3V5Vug4cQF/AVeUdkazYmumtat
aaPCt3IiOZfwAccJSY8I0rXROoRvxcmI/N8CM+k45CX0QeGFrW7hvWmbo+VHaoUGkMjjoOoeAxpk
23Zx3nblXBxCBz15n4N9sIq5wnU/09lPKn/FP+HfixmSjx6WX+IuMtbJFACQaCLFR645/xnAtGBV
tEDk0I2HISiZ2CXqgwgBlwwgNHwzhLFtpiUVbdZcfcv8UV9X+KfWUWW/1phA1ypK3oe8+V5i8GG2
EL/3pEgbZQd/cTTecj/zwc7xRXvGhyt+nzfTpGdjS5+06K4D2WrEsTdDuUbbWYaPnCqTlW9Dlclb
7alOCOTVKitFexgiM8yInU6YRfIcZzw3WY2P08mNnQVFYjVUFA69UgEzF5hHeT+h6AJj0DzzD/Ik
ptGItzeqORewYzxHdoN3yKzSFzvLni3Ump+6TsuOA5a9wzQTLB5Alq+wxYKW6hadq71wFrClaW8q
cFwvy7EwYjVE+OkG6DtdDTsTx31PhK51yAP7u3LQYs24eK8b24U8NjTaiiJYpwfejHjMOeIFdc90
1SrjnRyU2vQx2Vg6z8kWUoL1EHdi2CEwam6An7W3ZaniQ52x9y4F7TWVckI2WzhgazV/sAmVXk+S
B9sdqTa9RQ4c0rN4W/butAPtMm5DBkUs7aGjeYRTDOMYdk5lTGvetfNB9t3gEZMlH8s4tHqkyl0H
ORtsJUFdWMUG3Y1flN/wVic4LH/TSqAmK0BfmLpUzc3Uh+AUjwuWV/Y49lyGXG7hfHVjYurhYsIA
cWdE+2mRgDUirGMl8VKCBlXJNfT+z3ZjfjG77mUyocLURho9wLZM8DJQA5o9JYNlTe4Kxk59TDst
uDcjmAMuBt912xgcyccE78vgjwuSp86wIkVCGXs/jfkRpsCsD3lJntwiz8EAFgR3xMItswYQ8XaS
k3VDibttU6xH+ULvgYOfrjhn+auUqdLatjsIKGGerlIiVA6jrcatrI34qsGbd9sTdIjXWUGk9dX3
rGLa1WBKPOht224GkTqffchT8PUIj0tNpiH4BIytA3HBY/guPzfA1CAfoSXDczObT/Pk4HvuVIx/
JhD9QwafiDWv5zdCYVwYtPRHObNBhjFyxUa3anirWnQ3F0iuM7NP9kxG5ruSOT3/s9EE18oaEGtj
AT1OS9sU/lTg8cbzH5s2VbvAbNSu1UGApRjUcSN15Ute0bDqsspZ81HFVkPotmtzHJTrQmtr4My9
e4cXnXU8Ve6bU2N1cGpNeHDa3Hs4us6GEGcE02PL05pSPAFtDjG6li8y19qvFu5DvFnJlMFcnDMT
y+XMZi+TDoKBGvSTqCr/ye8CWCNdNe6SXPhe4ObTxgoYqrnEd28j3yHMxdSybje3U/CkwzF5qEeU
g4NROjyVzJDCzLevyqD3Nxwnyye1WDRBlzubVmMHAszEVHA04i1yZGcXOXrsxVWP39elvx13zqNF
BuBa+tSQ4eAMBXlQ1XcDFxEUznRAH4vvPhXWd10xAiPecokoZMqn8w4OVmmfFN+gtJpbJln6CiWo
2kbxTOLUNNd3etujP45dvjDq7iI7xpFonyp3+mo1ekMJ1L1PI3y0aTTqm76Wupfo4n00l19upL9m
lRL73OCQcQPiAqDHFO7HkUkPAymcFA57e1mF4jZkILPScnZUp43mbVmbTAjwyW7VJMZHf5yIvQx5
IsM0fR7QwIPciFsvr4RFVuMuyrZvpR4+6chlQR1zNsePMu2GihCgAQ7FSh+HbocSG6dNPCWMcCyx
BdQ2bkDBpZgE/HSDdAzrWBNApHEofo+TKTg3xGl7iKK0ejCrLN5Xo2WsAVENN7Cr26/c7Gkn+wQ7
2wDyfhPbP0/JVcPXHtMj8UkxLufEf8JajtMdi+Iu5wgLQ9EBTEvtIXAUhPVRxqL7RIwnWFc0zZ5b
5s4NWvZga87UTEZptfcQsjgE6ODtX5uYA8c2qafhVAKvqKlS++oLQUHX42i+GvEwGO+xMgbxZFZt
ZDDXN4p0H4Fo87emXhevuGyXxZj0kAkaw8DbbvabymqXQJ3cdNdpNwIrVc7Yjy8NWKQba+C13FvK
XmVY+6/MFtNoZrvhfZIra+M6ZbGkc1v/x9F5bTeKRFH0i1iLVIRXARKKlrPlF5bbgZyKzNfP1rzO
9PRYRlTdcM4+G6Ept6Lr803Zpu52bUvjK281+hanTFLskLhovTit7v7AjPTKylXTDfacfhMVTiq9
ojfyPbOCJRjLLLlqDeFEmAOk/ZykLnBLaT6PEz6WOGHzxVnvXK0UA05kwwhtZYvzCnK43d+QGqKH
ZNfhHBoqvz3pnem2hSyxzwrW7goltV8YHWHE4/QDjER4S9Kh5+9ygF4m8FGGWiW4Z2oe1cpdHK6N
sc8a+91F/bNVHcmnnyT+Wk4z8hejWxH1lWfmpg4sVs/8fLqfg/hJyY8knBR+JwCpeUnOZW9D4NTt
qLyUMKoy3wU4R1XvKPykWkENA7CE41JkyxkEDNg2LRPr2dGaa94WtwGGWzhZeDE3g4HLUilcCT8B
+o49q9JP4BAEuO7KLRhLrgZIuxgi+XZio03eKAMYHAEm/bGSeP621Wi8LuzqQ/6CGVpOn1xgMyJp
i1ehAX62x4gDQas/+hKnql45Bryj2Q71NTE2SgTti5Jj3BMSaj/kkeQlr+7AxZHYBdBebenLbgHA
40TuA3Mr2Gmiu8W2/asUDBx1OpDDTFDbO0JUZScXpf5ylwjIA1ssH29B4yU9+AulTHoskJHC2tPA
OMqB4AmlVUIMcsy+WPZtVGD0fhvF8mRNWCNUg8gvB6XKpqGp1zdZTY0HvlDZmdNELJcF0u2qdrOz
gdmjB1oEV0jE2bopc4iHBK0x5jLs1YPUo/luUv26MSCRpgYdrlWxuamo3PzUxK+SJeniJ1h9MEQp
xIC7w3rVxaLv1xTgI7i+5RwbuUWP4TaMzqTcmaKJT7ITmO5L4QD+S4eHvBTDDoHZ8Ako3Tlac6Zc
JnyMPKl03JZg/j8SjpkjeILcJ34USCxfJ/1KUQt9g3TLsHXr4RnS2+84SblP+tHdsBFbT3ryPBRb
Yv4y4i0xuzZ6rt0oXkfOF2qeRhG9Nw0dO+K+sYOE/5+vx7rYaH1Dy4dRNvfTJMl9dXHcD7O2sKYL
2Ar/1sj+wlU1vcZ6Ve97QQTqRi2XOt2z0oBTJFoNWr2T9NZfkot5n8vZ8KM5K4JCZcNMbjF6CQ2H
a1AuXX3pev3HIjL5AGZv3hQrsb4Ud3RhCQypnJjOjbYS4ABfwvqsLLsPjaJmQGKbGqWfxGBeG2wY
q4zlHM7kN1dd3m3MSNRVC7C/rqG6UwplZw9k+OXlDC6volpFhwUSKa/x8pBUwHsHXAXjLynL6/rI
6GJEoYZUhFWz9WCMOO5Sm0Vf1pIZkJZqEqZmFIdOW8mnRHfsZz6UsbFsvpapg2qomz5BkuHXM7Fp
qxRQG2a4gEL6cQimvDTfh7RJg6UvjM8+0fWLm+V6umm72Plbe6JXe07T42iiuSn6DnSQGr1jHkMd
kZDnXnCM+r0Jc60qpB527hj72G3/rTIfA9A3uLkdg3MTqeM2c+0IR1zzb4YL9spoCZQNmWlbBvTQ
2kwe8bIs5lNlJ69rNpEvqagwmgynxpW+lD4zRwPX4PA7kUPnNVrehMkgTQ4enp6aDPq+XkT3JMZK
OcIksY9wlJOLbRbrtsydPFihHzOvbfgY2r3jV25ubdQPiAypUvtKMtQzGVvEEa+l+OZW+SWqBfoV
IgjPXDDN98qM4WwSrm/dpUJxmtpcnlDlW2uqH+xUwcpYQWWo4Ifw81kJ+Rl6G8Sq+8XiuN0qQzXT
GIruax2ZPqIWpazqpq1u1uWFinB8nyvIWYaMCE7G7gbLUMhdVA75HU9CQ7A2Vn4jPi3eVtWo+foi
yoBWhtACdcHS3vRFFvY1jPXY1v9AfaCua9bVa1oByM50/ppGbeEuF/mBs1ac0Q5VvtlPCKLi2JBP
bUlIMf+6x8EnTZi3GEu2DrZgTwHgvW1wNRK/TX4yXjVeW/mTzNBmQBxoxsEiORv7n/Z9t/VvErVh
NgdImlKa/IffPMKnVndCeyix9QcgtBnEmaPhD/0dJpo5J3sFCmwgwjy4DocCE62BtKPcgU8B2ILt
N0AvJVHeiqVTH0dDSx5lZ1RnN3fsD2ySTKboSDf8cqG+r4AOQMaI0LS75e6ZNQKY8GVgWpAdVZ1K
TYkHHS5W3ZW3vreiIzRCGSaEHYaR1iVXYI2dXxF7uJt5LN6QTfrRGHk0sRVziKutCOoJsFYZZeuu
zgj80sEfwPHT8JYaIOBJo6t3/2eJyLjbrtX6pSSDzcC1ma19P5nJFssJ9Ckqtq3WQWjoGmUK2cLB
1XISHkcxkVySmtZ+ms3QadKX1gLWkNTdEBRmTzOmJtmetXh7ccGhH3RGs8cV8ClXitTMv7Gwm5vl
9B9RUyRHDRrYLu8gIs1p9hN388SPz8DXXO/ZhVE/4JVNuwiGjDX7LD0ZUbUNsGo7Vx8Az/N+C2gH
S+yqQVkbfcjLaWwJOzExAerNQZFz9axHmf0xr84/u5r5vqicN7hI+21tg4GalcrZm6KtOUva6qVT
HAKdTQoKtSJvScuV9Dbqdn8ikLTwRKoASabo85SV3M2sKfAjlkrzuqY9kQtMJIDHW30UPfMwNDq+
onEJAYXOYGsNQGYL6Z/WWeK2rGI8CA4MmIWzDg9aqtMrV515n+jqe8QW6kPSMJSgBBrDZbTvGEeu
SNjSbDtNCDBlQ90vmLX/ZChb9A3zOIrrJAa/Ug1F+cfIFUGYIzmRl2G2zg5pTk9U4NI3RG69zSYq
6QyMCSmPESklxNRucbYBfjD5Zj/IWSn82J5r5ha99JxomYns6EdxHiymcKsO0pCg1A9cqagC5vYX
s+UUkvMDZWWeeuQRKpamLYsJ8D9TU20NzUjOuqwneLE2ZGQX1LrEDvJuLSZZ7rRTg9F8ijzpQBK0
9PwwbPq92SL0VAiu1aNo+DFKV4uZ4uKCZYPZ9AfHBUxV4XHAqdTLD73UIeNIIs5HvNh69XFH+k3d
s16bXA19Jf4cDv2TXU43FJvNgSwfMPzMmBhd3tIS0fEcE+/DyKD3yO+hkyQqJoCJzPlL3XvLbEhZ
eom7eejt7HnUaslqoGWsICt7G2VVEk6NprN2QAtCQEt56CwWrLxyIkH8OFg16LTBPTau1tzE2sgI
8nqnbxczfR3chPbEmG5Jc6eAm/z+PG4A89lhSgBDmdh1Hzn+Cv26LE3wz6URbdQsemqSaTonZJdm
AXPotntNUVIP26yX/auhm4OndqkLUakj/aBNDPUAw9TZz6Bg3yOpkgbfDWwgrS7axwvDYt1N3tgg
qF7lxIShkC23iyAGhDQ20R6PgOaLLCa5uSYdiLy83lPirthlw8Tkzh3rO/ZW+K3T/CvV6l9el5oH
ghRDvrCZrB1HGkkZFNFwLRxolIMD95ocl4xuKdGDFuwTY93836BxLI5NWdxTmlmiqIMdvbfqUlNE
z24bEm8RuNknc7M6OlXVYBtnGNYT2tGxT9OdZAV8WXH3Ingy0x2SOuKdwe4QhSoZcJUayQGWYv2s
ORDgCiMP7v/6Oyri+zTyTb6X2dFqt9rz/QOgePbremtZRxN8Gux/KFvmDCeBW2STreK5bUFY1BEx
MJrRajtLg43bs0QCQQW0u6wamAYmx8TSDP3BRsq+xqOyWbL8FQPAfdAmtW1WOOKJ2Kp/i64dlzx/
WXnhdypiRlJOmMUX4OVJczub06IRTdSRBqKmv4CasWzYR3u8lngPBYBLhpx6aVGyl0X0sVKNnfWS
/Y5nL0ry15jT8JJZTvepAaTz3QW4Au5vbeV+dzIzyMp+fLRVYz04evrpGN1b3Khw4guQE702Mv2y
Fejvcy15wFXqudBeX4wa+sTGhFf3MDTqdDRrqG2MhKdNnSqYyBQG0VXKOGKo6pipby+Jp6YpBcXE
esSA5WmM8PCBQkyboiJPqNCY6DMnKthscAov/LY8c4IxNTb6SCzCkG4BdKFR7kryWJYqAd/KhIbk
EW410x5eupk9Spsm9rHIlhvnub6zWXV4HHvqA1j2zI8Qx3gVGmSLFx9zOP01O6aEnvzLxMzHglC/
z324ezZFOXa/JUaTjZE7dVB31GrgF8iimuLf2Z6TgESutQpYb3y0nD8eixWIVtH8RUADFEImQyxh
VEoSwNBbXTFpCdNmVn80peuOTQ8QIyOBZxMzu9nIkeRfBk+w3hkUPBpL3T9laYLae1Q148nWy4rS
eG1ab6mmT4Njyi8gjnuwkb7IWWffqlvtwox2MAFvZ+aXHjvamX1NfRYcJfwg4l9NK3zMYmuBNCtM
FiYukuxOSzBpa2xkyyinMy9uahy3QPwz98DI+V+fDAx7Hee+oYxwiGRaFy1+0Y/9cwv0GURNLuGc
QbNMCyKkhR0nL2MTDw9VKb8A4euB2bpIDzOuauo44nWh2o5we225sHwZ3s2SsARgnOVZGWTZHEs9
L88qGyQbZXk/g/kds20+kuilQCvgak+q0xjN0WPDDB+YX0WtqA7964Sb3jcyZYZX39xTJPS32mSk
t+j4+wchssNqu/nBUu/ltuRZsEild9bjdtvGeeJLt++3crRlyKKGNK22SrbUHJA0alfn5KvUjctY
3Y8y8UGy6hvhfA4vdZcEaxrpISlfInRnnfot6mdny4pyeRoNFF69PRl7ABpzMHVdeapnCf6zc1Yf
Ec0CpRSaW27ELmFpFgJY05rPyuo6RzvmvyAn+bPu4C7OucYeQNXJnO8k8TAkt3v0vZyZEHQfE00m
0lcjS7obqebxWYJYZydj6xvW6DC5u+jKYWKSkhVpB0sr8nDszTS8M4BpbsiE1DKXBoEkkiCfIVij
hSdndWGCBUwKGadAYIBSX7IBJBhLJO3N1LRqk94zpmamuNs+ZiY+ZrDiXeqUzZg35UGnMGK7Eefe
rLXdccbhclRFqn/lpGHxR5CrTxKqGWDWOnRw8j1q1Ge7OBsec9JYd5nVkn5hFtq5z+6ibdMYfTir
6xH5tHmwLNHsTQWnQ+1EBJrJVH4madoETOcKz6QS9Va31LleuAeIwsgJx1HHZ2NkIQNQpjuSciDB
+fZdIKqVsyTRkHVrghi4Zu35pAvZUW6+rqHrxlYwjmaym4qJFfP6vrajDMkpqQN7NIcnDuuFdRH+
xgzjaWhoUXpqdNkcAcbAkzTG9rERmcNWaxko8la2sW2cPXRyejYpPENlNhiK9YpJvOB9O22qX8KV
3XkxsVZUdm/tu0VfnptxYNpEgeHZFDUVVDQjycoHmVi8Fu70kwIu+Yinyko2yx1vYeWcC80U/5Tj
Ym1zJ43onqecpbbKfzDeYYjVZD7SUMRfvTCqHQF3pC71OUvdmDDsPLPHC9ph4P5qq3KfRS0artg9
EGnlHriS9X2cZw163xJOT5MThsC1vHb5siOGTvrU+C3J0810rrQyDzlEhnuZqHgkBVEqD8oSakpT
IWmwqI+XGqL2tCQbKxOvRTO4O1Y88tBY3T1ZrlXpfkdMGFYPNzRyIcrUkaek03xp5rgG/H0njxtu
TVSR+0ew5bekJ2E//S0MApwsRyneJ8PMH8dlmTxVxkNgcAk/ECprBvnIalcXcXXI3FwcAM6lu6zM
XzPTLmhENfXYCX3mF9DDoqlyoDJsbFg3oWmzJiR1bK+WvS6i+D2Pl5+qb29YahJPowLwyrpjYjZS
CrATpPVTpCCLV0gULbb6EEdIll0777a1WPUNcTi6n3ISnauiSzb5srAgt+bXsS66neImZO+wO71M
VlRC49aUN7Ks9igxL0utpVs2ARfSNZ3tOorPUe8TXyzctI7GVxzkXXJyeao7+jTt4kIyfES7mnvm
DEWKaGJ3Gw2F80PBpsE1tWv2RTkIJcWR+6WDtmMs4hNGUhOiL0VO4kZApofZ2FT0xtuERFReBePT
wZLLFlC2oGzvvVmrfqzmlJ7cKhoONDU4GliGpxvsJBMKNKYDKZp7TzMrvi5NZjwSF5eftQaQ6Jpg
EFqTpA20tCEzspbag35fHbgV3aGJOm4jLJIWsTKXj1ZsObAYpveWkt0HSykRBdzDmLROhGvksn63
FPMvwh97fxEQmtjZG0TW0Vtt5UdYqg1Ws7m5M4SbZBqGc87JHWYKnyY2GAA1nfmGjiC5e5LWcCWs
17PW8tGZ1v7d4ifzGU7xwFU9OiqEQPp5n9xQ8ACDNsWLPqa2r8XJ9OLUts2HgGAscmZLwKj6fdPb
67YDXeT041sdsUvMJuKhNDmkgHRc12ftEXmOHMvATbR+rw9Ffx3UqN91eVq9gEgzfNJ1dE+LBamL
YAMrL2on61PoaheOzmJ8xBBFXpXGiUF91kQqsjVxsIMVgtoWqVRHaxU4CbPCpb1XRNKCTd9Yw6M0
qvVpHEf8RcyiCF64U3W1/GxYbfdFOlp1YixlsuK3oxeYUby67QQ2M668iZaB3SZbMJpPqX7nnUPH
g3Pq39pH7UehOWs4J5m9NRKD6SKbx1oxvdpFnAVahXr9t6+n90SJX4ggI6Pjrs+ZC8aBsIscNGjW
9ObE/B8ANNZB27FApD0afBPr7oPIJvlP7dvxTVPpfDK63U1Rz0AiVQBTWs8t2zmKeqFZjIkJGGxv
yCfguKBKfNcetCB2ER/MURUDLLP0F20wflXhZsj7CVSedSPzNK2NHl1cT5tO1Boh8dgie4sFBjkS
BPnoVD1oT8E7s64INaNhma+M2YMRTXzhMqqTrpTZsBkhvn8gg9K36Wi/Op2lPxlmo4d0XqhzrLzl
gG+4WRwRnaKsXbfLVGZkxkTPKdTSI6vC8rUXyCqqxSlOmnVAFUWuUq5k7+SD2F5T28Sb1nQ/poOY
jAWF+mTknyhlGec8glKjHPAkL6vK8DmFzpSz9J/esnKrISdif3huq+9Ryy7RugBDvpK5jaNf1Y+M
aciepm6Jf4DRc1Uy+i0g5d13+s55WF4RMm6FJUPTeiHhhrQyXkrx3GhHIU529RAnBycNgUinrJBU
ILuuE4qWKu9EhEZEqIlbVrQ/5qZMP0yCoAyFX2+4FqFV/rj2I23XJlXpHLoTg0htpRVSjz2jz2oI
UsmlAuOJp/VV2Y+1+mrQU1UPSbrrbIpYsV9q4oGK33IKC4ZQneLpHQuq+rQwVUr32nztGTINbBiL
sWcpwjyOq032f0DEqBF+O8UHFy6H01z+DHgg9eiyxt9aKYnFIlDHRa2SyG1cv8Tmh9KetCbbCxbV
lvlot+6WW+9UR3d1TR00/OYhRPuEkh7VYTt3PwvzC5EjY6SvUqe3hclUFwfTiLyAxgjkXcVku5hC
LTuYy9FJ2LWahS/MUC0eq+al4tWRNNpnp2fQDyB07Au/MQhKdzynd/x6/Lk/NSv5o8kkfRRn80oC
RyCch1q+q5yXcZMfcn03aUdSgfZlASqVJpqTYVC/s4SsSUSoGtzmBQLg9BzFWJcGAMHzDyfQpoT0
ODCLM5uDnLh3wO/nGNbV6q229haTCJIzN2k0bVrjkKA04hvDPeLzU+fJttWuCnm65i2ur4W275Of
O1sec5E3CX6BZ0UnWOrslvft140Zy2Q/umBqOkEE/LepvSzzGxaoDWuOzjxHzq5hjYW8XUGM0+8y
9DOlCHrtp0ClWHKrAjpPV4Vks3MdXVKTDC20WvnZ4R63yLAyO7Xd1rS78PfRfpW1ItngjuZrMopq
z3T3S8/1/AJjM7BXuqv8PJEX7RDOR/HVyxkplHl1iB8vDdKbCyJ8OXSgqVunSG+PCZRLrQgLu9pM
BLPBpSPJgVwfYEKIc1kulblvz2eDuCmTI899HVtOXpe9WsEgNdqY4yukch8ikddSDWb5LmWvPOEq
Q8UaLnGKjfF5Jv+rPFtE68w0+KL7yOCGg1xhv+sY5xxCkpvDdOsfxPyquk9ttMsQYK7NH/PJnSLf
1PVJd19juVuLv4kEChZYdavdbeehOmao0Xb3bBNdQK1fbmn7mpLyOKphFM97a1K9HOlGW+OYdYH0
M7SnWGCDsF9Q3ZjI31yyC2T13GlvnUF5qYTUtvtavwdqEB6S/pqDy8a+JCQAVx5Zoc1YbUrr3wz9
sMxOK09rSNGCMNJZIk9UBfMk5YqoyAd4OYvSd90fwvq4fq+29YP4z4sT6Ps2/EAG7qu+GyBfZRy3
Czv5/V0FyW6yTM7uolGRcCDyHaBp8pWiCtJOeRuRn4Hx3TjRYy6uc5KHufGpI2pfKjDEDF/j5rMe
Y/RZL6AV71fhfB8BmIZfKCgBmo1LEE1WUJGWGtKUF7JpVTpFUiyq5WySK2lgjZijd+GizEiiQwRc
2Y42ffpjKwSqGIGSHVviw5w7q3O8ahAKR8kmnIURJSvnfusTE3+UJGktRCMmwo+Nt6omEJ3fyEzD
gyCgtuAGbVl68sBerLjD7XgBUmxi3Y2dz16/y1DnS770fqlE/7qx8fOEJUN1tpa9Ur4P07dQw6Xc
aRncSdCe7lctrhiBvRSmcG6AR7UOkj6xEruKpKiJtK5cw/37yL2aQloUXjEp3mx/r5y5U/st8xdb
nGgvNqK5xcMNKVkgUA2gYEByeVkzNOzhpJydOcRZ3ju8D9eBbK7yQ6lvTK38xqTHtb+U7jnmTenT
bVnu9OytG7/tqtktSGwRG6BvezYh6LToCytlIPM448gGTld+mfHV7qCp1nv2M7j5n7vmfXGOJdEO
/7uVSfeh/eMvRsU4/mvE9Z6i6CqhsJ6K+Y/lR939oK8NYZbTP5cbVf8pFyIj3d3SnrKWy5NTvAeJ
bSNTNLLdWr4MzFHS9cESV263LfW0B9sg+msZmfwBNCZz+LeHjRK/ZeOjunyUqES0/qhQZMW224d3
YTHyjJQTyYLEnCFcCki86g8FyU07nn4PXbUmB96wkmNrFNcJdxQPPtlSv3jW9DhOKAcHZoTlRXOZ
QGZ40d7SiUBQ8W3Pvx0ClAyuuJhBQa/xPTMq4MvgLdmvwt7BIdipR1s9JaaPgnQRyo7hIjkl70jK
AitaL2QP7dbZeohI6WavHWg5HnVUToU13BbN2HbxvnQ+2BfQShfbUrwn0a916WETqmXYfTn7tn+w
Gv7BkV55M5a7no3cOsb7KdlbxCg0AJ2T9XTX84zLq8GpmpecGfcDwvwpuadIJAcsdbVLvGHEzdVP
DrEdTc5DvnGIuSQOArur8sK3iG/mbHE03DfrLRbP3XDK3F9iForxEM8nogs3Vn++v2lspHmJ9i4V
t35Jm6dIZyEv7IAINv6237oIFqo8ZiVT989lIsYShatHejKGhJ1+Zfm5QXsA9mC1gsF5V8RF1x8W
bS87Wlk1NGd7O3JtGM5BU9hHdFszu1jsSKb1EXEquvTLIp+W6cvW+MbcivRTSQiddxDUExjUKOeh
9dn+B5BEPXW8TfZxra8QNmsWg01ymlKCN7+Y/SjVHMJeLdsX1UB1+aXaR8t8iqZXIozqeL+KrUyO
JVCrdYfV3jPLi8tgtp4eiuxqorRN+88i7fkSHIXzOordzC2WxhhVXoX+EmfXYTypMYn1qKT6j8w6
gIQYVod6JUgxqPINBSP75OoEnoK73Fqj4H38WLUHdwho5HzRf3MfseuGRUhsXPQ7W+TrVCeHhGRR
ELSgFoEEGEufb/aPSQ7kVId/nJkbTd1aLRYZdFERl7N6DyQ7l4RxxfV+sJ8ydTqN+mc8RLtCdxlV
k1omL3Q0nmVL+p5qM7LBmNUdpkKSGpuAMp2Cmdk1HYBiqWQx05YkF7JNNjYXsFM94XhGfPpKBDen
XXaYgeUX3XeKarqsALlX+1L7TUZ70+rvGQeArmb4PzOPmXRJAT+zTYyn32FJfCVdsPAuD1lXQgFh
istQreTja90bjLeumfaDe8VQQUkQb1dy2hYqjtkObEi4jfWsW8U2nbqnISY0YDU5ZWJfRrdZINqf
XqPmXETCU1pSwBhVreJv7Ep/TZ6n5itKIJQg6cw4D2pGmFLxU/Whc8V1dfNT35CManJjxeUGBBb2
Dd2bCCJ2dXSJFifeoL+2Bd/muoBnH3+bBhur7LcdK3YRSPaR03AjkkM/HEZMbay2OXNB/TNwrvgr
K7QtETnANsOjTD6P4wcxb1b/ABgf8QUndrSV1Y/Bgh2GLCvPv9oJrMHcaVEETTqjE2/3iT1sR+2n
bSXoZ9IJ75yeoZT7hhGoii8Hqjh6XuVDyeZ9XQ17pCZMV+f4T0Y7xwk11G0KeUbLzEWWvCw6POFa
Bgz+Tj324529CuT0f41DlKd86y3jTc/br1W1NgWB16bx05Z/ibCPgqSMGPRGWXxMMqVDR+/GFpBd
8zoSIXhtFC7e5C11XxNdCwaJpnf9N6MLiV6q5c9tiSHDbaPdBlC5Az9xEprr/p7kvdAlFtZnTKir
9LNVDUd7PA3Wy9RurZRaBfxMpmw0VsJ0PKr8Ic5yaL+E8diSCM66LZmPbb0ttIfBBoy8F7ZGtIWP
CyNAPeH11IhWle4GMjknVH26+tjL42AeJWtxK/kpDeHNjJB7Za+zKW0Y5Gbaq22fR0XbIfzcqPRS
ECaARvPkcaugDPDSe0fG4GZ4mw1CMwYSWovH2fkhcuzfSr6GWZqgdC+18YJQdZPWM3OfX854M7pI
5ajZ+zLbDTmZofxsrM3F+uSKv4HQZ7YAhdyWyftkR5BEOY2wIR0UvkVsDIg9ObF/NsRvFTcoRV9Y
l6To3DCuAGrJij91Pqvti0CrWp20jC8nPsFYvVgNsq9Q3sNTnGPT0fuI01j+GZblx4ScSOZV6Ys1
sG0iX6Jpr5H1mk/CG5dL30as+ynL3jWUXwtcEJtBO00fX4AuOttQpuvquRzflPbZkU/TshvlI7mU
HtNfZugHUfAHmqvsbjodjOkeu1Td10wz8oUKCJ9hWbwR0Pswp5dGOeIIJKL9qbCPpfWRgZ9fl96z
LeJfifJKADSTp7dq7OWx3xkMV0ta6oS6Ts3+RuI1miGMm3NGcGZa0+Zye1fVj0vMBgHqu1TbEato
6MTFQ+aOF7/NCHeMm3BI30bCNHC2sbz+Tqcvt+cTojpQjI9K/9fKcZcYi2+oexIj0HTxPV6d4XFQ
SB6GwmrVCDbAjPeywiY4bleihKwW/4VJYFY+/TMR9i1qDmFpOOHqOjBuiDZY+d6IHPFWTmq01Pkh
cpntK84Fw6C35tWpqBf25bgcmfcQBpMugT52hw50F78PG3GDk98DuOTVAPYyaAp2uDYoI5z9renl
sfrnSCRJ+hzACL+5MeYhZrEV8fJjWe0QVhzsfgl78mnUu66JgDG08T2E+lxXEUmv31qkP0h06HDR
acHcndH1hLHfk0RGv63MsF142e1l2jt1/DHM9YdpKqG7joFjqae6Joe1WT3GYRtrKa7MMwNjnA/M
+G+CAtFyx8NkZI8kKPrTtGzThgBz3a4BO1mAodV97yinMo+PiaFsK7b/G7YZv1KxtkM5P8WLyiKf
hdWke6vo9h1vTeqimy+NG8oXagmSbriN5SbNFQ9az7NpowBLrH1ltJ9z7iAQryEGuIV7IPGbaNXC
Uwdj0ypGsIJ29wBiY+/7W8rHvnu2zJESea02unvv5ooP1kPXKc232oxVwF4O6xqHqOGuhat4qeHu
KqmxqSQ6R+vOVcl6r2JJP8hwjqKrno4wVyCuDWt3GdbyWCkjqd+VH6lkMTFcJjb56HBAb+I1uqIo
PM+AfKpYvOtNvxm5NPtcx+mHLkePj9iT/GHJXjWwWLO+vnZrF7j8GRV15LDEnjtngcnB0ZLnuC4r
Ah1yemIXfcW6U4R26uoyNDreUySVE0G20rEDVpe3VnHCvJ7OUpu9Gn9lRz4eW00inMnnfkPNH1py
fmIc+T6Nw8HMI59sNeIlCQqGj0Lbc+9rp5rarmMsTyyQs9RIeM0HdfgZIgE7RQlT7pNEFYFg5UwY
HrMidYui/VERXMEWb2+/rMekoHrP8cD1lnY11DGw/s9xAtlndj7qMi9JZNh2PblV/W5QZ3KLCLNj
w0fG7d7Wa9/C/mfk9/eHn52LGT3zr0sI3qTZh05bfUhNF6umYhv16XlkiNTbzTZWmMmpTH5mMfsF
Q3hGU7/q4j6lEIs8MRKnTg33K2uet1MGjeCKQmLb6ojODEpIkpzJ9DajJQBuirgG7cfUZ/t8KnxX
FntVrXB3Zrt2rm5slQuy0JOYT6NspWQVc9cc6hWRA2T2+PY0QwKMtqyNzWDAdZ9kMcj/mtS0iNvA
oi/VrfSYOxOBRPEuGmeSz10FUVEbFHNzrGPOcmd9NVG+jj0FcUt8ATl3rL/Ge96xyzRQVeURfdE+
/4+kM1mSVLmC6BdhxhAEsE1yzqx57N5g1dXVjMEMEfD1Ovm0kclkMr1SFQQ3/LofX8C7EuVLoowL
CXX3zXrCOTRxraOHV3ovNOltqat6oCqqAtO/HlSffnQ8vHRFQL6ZnmovANMnVEvbRvHije/lzC1v
IBLvSJKB/Do5Mrr2xR/LX8Ui8QLSWu/XR6NSOjOYrKaWsY5AKAbIGtOZ2hqWSolTXXu2Ye3Ikcz0
w+NR8P3opvZhwTU5ZLwUTh2HuCAwsBLaxgK+csonOWVnvAltx4DBBcfvs3OdjJsiabd1w26bdAPN
dFgi27hv+BCBNsN2jTjf7rI+PLoIrOAad8VsduUYbNzSO1CVsXX9+p4x80zKl5sWQ/FoxSncrNAl
ut5LskIkLQNCkHmNHiYoGWVBgNmgaGK/IpA1dueIatTmdmfLqEJWznAUTL39pP7Ro0FLnbd+Opp1
27zczdwMV2TZNsD1HEKXxWkcjkC5a05MSXaonkqUPZeUH4j4OzcK8dl2qCvNZeBCODRV7Fh6z8lw
ujnPl6HfunjzIl29t1Nxnkxhx/hlH9YsodNNqOfGx6aIi4KbIcm1QtSfgyNwhRCgSTw8sYVj33Uz
YnnID0p3DP+VkfUsI9mtZDs7EMva6YLN78pfEWGUaNI2SUwMemzvJcFmkiFuAnoZK0mEjPJfjTU8
QJIvWw/NhDwqf88Fi1OuC73B6MUf51blvia7FjxXtWoVS8tH1yjUVpJMbnubzy6hoSzc4tiKU3O7
r3exV9dXOyRl7HCyNEONWcml4Fv+9YiWxEsp4kxgALBDnNN8Sm2aAStJWH8YfhoG8Zaf11o1f9D2
YmS/S1Z75yHvtY535yD9d5Sob9IZamjau5darK9e4R1xdx8on3mB5/nEVphWcBLJRh4ma2eiBk20
0MeMfup0lAeCUltyZLskKp7skVGVPWRIMhAIx1OgrF+txiMasvlz7JULBzEMmbE5jrZU8caCGS6b
rOfI4/qm69PIxE4fJl2UvqGVgAb7oSfq7AaHyPwRfL1m2lYHwpEDHl3aw2e1HSVhB/5Th0qvfGQU
FumK9118L0C6MNx/8exxwJIdFriPx2D8rHA6elXxoBHoRkN761KT7Uoved8dyPGz4hljacoHIZqT
MxGHa+aDK4tnst/ooWxnWdyfbOmeHBH962RO729J+CarXxrYorcVu2dHaDK8FCYaTxPrcpWIx8YZ
t8Tn+SkHRWEpbkOPA8kPPhcLIX4cgntmj18aKyEVozMiD6as8vY/WLsslqKPsk2u60QyTY+4KrP0
NarN3VhNJAcx//st7Q3Twq/Im5sDEjNrjZyYIAW2ecGKgY+DIJiI8fq2ULF2+UzC0eiGPtnll1tQ
jR3OmHr8AHweyW03zquJEXq0z1SesApIWkgMPn7ung3rLhsNnWIY1xIuqW60Hm/WzSUY7iisPgAv
ugTTMh1Zsf0Njbf38+JqUBmVcHdtKj/sdN5PSS/utW6QD0MgFk3EnSbcBuyUE0n30QwRM+jCbXq7
OqqFuzyZVJvrhOyH+65KuIE7V6/N/zVe+BOF610P4bOlFU+IgbmwPuse2kXoxcbNzj6dSTc3DDPv
dgkxpN1EIDQliRDjuD2aiVk3np9SWooA31h8sUOEXATK9PYxtEjb5FxXRb9gPqJyuyszRjlq+QoJ
KUN16Q5Tw9649H+3FE+ytt/PFYvXgTB5bfrmJDIRu9AUOuMzdAvkFXAJq4cmPs6HoKrxWE5Yzota
qN0EAebZWsjmF6Tp7ptWQhOlb4Rrkv0U8YK2lerpwA1va6LZfXLCpg33dJ2OB5VnxDnnKvwuhvCP
3dvRve137CAcEGTvq8cay/Wvw1AE/VuD7+MDVk510AtfA+1PWKMlbiEPqukxCejj2XRN+VVQkvrQ
SGxg8AugzR6SLK2vYgIFSJLB4rbjf06z6C6053yv5TAdiBjmBMZrSRquL+k2zJIH6MlEO9M1M7xB
mYshDyHPhVRhh+9t27ufzpKGj65YVBlPpncPAk07tkJaV50axaGck+I8u/65jaBhiJ4w9epq57+G
zCM5F3XXwQE5DKsg40bs8sgmdtx1ZYBnacC0ZySR4pFIJOYhMkyE04Y75f7AisdlW9CT44WB+0Xt
KK6tGU982o7s+oo0OQ85l3pVToYYauSyeiJE/YwzLTsVPRkDNJK8Q43titepnPonNfiY+bHXmoc8
Qj8Grw/CxSWu81SA4QjBl6T6Ubd58C2VD6VkmZA9Q+pqy5kWZccXCZVMg4UXWy8vrP73aUrnZrAE
IB4GOptG6kdQpWatvkNnXfdTwV/PrsB3kE76moylU7xRA+LODGyAGOW2oIOItaJZBo7PJXsK1rH5
V64jd9y8qbmFCldGGLEDQCPkhd3ltcQssdOT/aKM/tvafXGufedO+RVgjixgHizqEtD97Xs7hoSM
feAqj1HeBgffGYlH9tr5ZP0cveJQNu9QXuCW0xfBS7HMl37o531Kw9PFjuT0Ng4uq+BIrSfukeR6
sGU98ayIxxoKwa6x3e6vjWHy0K1mPtasTsEiypx3pUhY7/Spx4iuPetvIOvq5JSEcKecewWxgv8e
+xoeBcdaWXSEljubf16rv0sbFkpkoBR7i/eSh50LuwUHCbNLW1pnzCo24vSAYO2nikPKQRRGD6ze
ydDezJ9r7e+xzOVXbDHulh6j6dzWwFNYi47mNLsK24ecprfZzCQzohAN0I6aN5oNGU9nizO6JNpi
b6pCkJ0rCL3jZBwElhB/PDS3NU+ro+BPlPfV7hYAgwUwdyQSS9incmAsq1rfIGSkTNR5FsYA9zWC
LcdPDbXqhX8Ex5PLBryx1XTvAtPhADW3XbRMSdkhLByGOf8BPp1jb9bIQnUZEVbo2H9lneLfrS1l
klXDT+N4Qwj/lebUSi18cgdID0uG6zZEDi2KaXmwKHvLEdDPU64peutv9Ch420XAZBFE7bFtym8v
WV9Vacix3M25fAwzIHBEMsFxRGbB6Ye15pj2DUe5274UzFFUN2UcpSoU+sFP/PqpNF7IBwkuPjdS
kZyoTb0xJRz/zTITqiZlpns/4TddJhHZkEEuj2OgaDFr5hDTLhLD1ri0FkdcYSfm389ycRqClu58
0m/QA7J5z4/en/Jh7Xj90V+ZCKdmq6hCo6K2Sv96Ufqb+WS9c0zdfFYIQ2J5S6sWwTvZZEA1EngG
JMvTmMgpB5xKkn891abP9hQmP+MinZSleJKfgiR8SPgGvmgt+ouwsBUqi0Y1AG8R58ntvKhWZ2f8
PB6Sw+Ix0oqQBGrVD/PJx8S5mVIqy7dMPYUf25mOHHjLk5x2Q1/BMSDs2h49AkUxLFwk1iVd2JAU
nd2TwEVqLYyL1xHhiv7BNNvzZ01PFuXlFGfxYfYKhwdwtRz/osE5YHvipnCt+k/Vf+7Jj2x1Umd3
ncBL7DKfrWHCgnYGvAxc396Uo8XQLLv101pZdwtteTwT/u/F8LSMbr6bQSjhjOXSAqw5Qcq30NC0
YdCDxs26uBnirhfJYbB6gfBTdPtpGQCHdGHCuKEdxdiN52rMHZIrqmKsIz/BgE62D7K4Da8qSyQ5
XNw+vPV2uccfy/szKZJE7Lk3vZvzIaJZF1c0xdFTanOHUUzIqRV8raQetpU90SVe0rPABMeYWkYC
tXBMhrjNF/hENvGKJCJ8i8+ui4esTzEuyKeU1EgaZy1+iakfiYqUddFQN5Uk/XZe27tWjz82WN75
WTKRYUFIisdee9Vp6AVLIpJKAhU9u8fgJrhPWK7+p/iMQ/ry3D9UOv5Fwop2rVZcrZj0yzhK2PpF
6Xyegz80luEtUJ3bgjlwLZy1IIj5mquPuvPdJ/IN0yeJIzvWkBJwHbi/x7EpvF1eaYehbwQ4lsIy
O7EwGE/hittGAGd97G6mx8JFoAq41+yCsVT7KuULTDCLgLIYoseucjEwDs6lKs3wQEqgxVqZdwg2
0iJj01af4VrB5AnbL26tE56ktGx57ZlKArghIo6qgdM4LLLyDk4B84ddYXHwxfLQrvJfMuW3udY3
33h7/7YL5ifTBQ+RtMxdkiUEep2IW1Jgd/O4g2MnUnAMcuDZuPU7RQWivjHyti2PLPvoNYXzhQ+d
SkiZAo5eIvVIhtK/qglew0ZHOmP/6Rr/XeGB3fnOTQCjBNm6czN8j6GmeRuSEOth0hJxYYMruDZS
FtFTnkbsqgUNkEsqEfgtdiQSHktqol/diF0TNgUmbD9/SFG1u8mJU/czGblGILIkTcZqwETuD82g
z6DAnjsxIQ6286OnrWvdl917kvgFlocOQWCavVcPxzUbkGH+q9zBZmcs3vRI93UdqHfaBbI7kaXT
m8/9gzu8Qaj1CKfTU/20tBQG1f5rFZKfEmQm+Xxzim7WrvsYCyPvVcHkJ6QFxiiHqFOKRv/qPFyp
38RxXlcigurBbqv3Lr3FxJaAdVatLSfA907REYgkFXfTymIg5EsRokxs1Dz+q2oFpKOoEaOwB0mf
FXQHgIp3pUinOW49CwaDzWOaHJycBl2KagWGftqHNnokPj0zj8ZdZ9UHmU+/fWglB/gZ0WUZ01uV
QoR5QRQA2/oM4XDhdhRD6QKZNnjucfIa7Pv5HDXO1hTKc9ixCgdkfjH8o2Fc7apyhtGwYriu1uA7
R4nb103+q21rEiULF5+2stZNAZslnpagQzxY2XWEEC929ZKp71bZ6gs+2s3EXaJK7kTPxixIA2z4
UrSc1+7C9tGbgvbZcQuHW72ddStwteIVOYMbJ18v7AgDjbt5k83d0dKRv+ynvhTUn4bGOdEQqXn7
EweXYb8kgHRSDOLv3D3kqW9bwBKjg2fQNKbeOXLODvhpbRiOFPY+Oqmevite7XJnhdaHXuQfVbLp
BRpX76Fpg4oKZv9n9qqpiWtXP+h5mN99J8L1LAf8UXl2owhAWOV6OLyyvn21yUhSOmUFBJLccd9V
rPEZuTNCDva7l1FFcsQ4IihADX/mkI8DF51gNytuzvsOGNPJ81cSwFW4qIdhQXvrgmjgv+Rzc/LY
i9NNWNxl5fC09sT7mOFcBrKyE08KRCDr1sVmT8rMtCnrCQAAgQzWT/xNqKpU23wYA/ST7m2ROnyy
qB/Zz9msLomc3B0DTYfOCTo+9IHkbwKRRfsuifqf8gZlw3bCoDgH1uMET+ovYCxzHYWYL5479Ccz
BajBSVj/kWIVW0vZI1cQe7rydjVxJXjMwGHpo8SPdDdHsjvlYR6eqp7S2VAUBFf12KCWOYL9hqkf
es2pomZ0NRRK76YVEzfqIZGg4ln4Om9nBnin+RN+jYzLYPLvm9rtfpX2MJy7PiqfBlMkd643Fx92
QHevq60p1mW+7OelZN0EyuocsMZgHpxERvqkX87Ct79XzGkW1LeN3QBOV0VknWai5keRutPORxSL
i8Brjygj+BRcm5M85EdLMs896zqXX5PdOfHi53rrgjnY2lbxVv7f0YUzkNACuT3KLqadyS2ktchJ
9s7s/KzT+CkXAvd2YS+/QxSbi2dIbrOAb87A7cuX1cZKZ1fGXHFwyzEmicK6eVCvq5+PnCZIk8LC
PWbJ4k8regYjZq3NEI3iXzD6vI5MzzF96MszAS43NuynNoTMnA07fKRVdc6j5UYMstrYlDQnF3gr
OfdXne2GiSOXZo6eplpyQ0PaOvvQRM7WttmoTsPSwkZAuvKxsyh/3PHiA/lI2uDSB477T7uEmwcz
cR0ac2vd54zdf0sYTI9LZGNUyzqmfqg918k4j5UtfoCUDZs+G1lMMdpGzAulBLF2Y9mYIBVsHzrr
pQ1Kf1tKQzom8WpaprQrwy85tdk7M0b0Sbjwdw4PH3+19vRHr0RxaAjQkPIjRoz+0zUfWTcOLOjK
Mh7gkO6n2ZH/cvksmvKYSF8/dRWgyL1KWQq2UcpXwl36c+dZBVAA2yJwyYwNSa36FLoDEtGQlUBW
XPIP2nkWrh0EIWm3nmi0X1FvbrTUi7RqNJQMVxNTNldsdJJzbdW/AOuVW+qCX6vB+nAiulQwUc9X
+FT9G57n4Z4FtEf0MEWxcsrkEhHlIzDYpd9INhTa20RSwjbpv7sFhohLIfVm4rL4q2lWG8FKo6us
vX/l8WpBWng/Vdf7MbOaOmZKrO7Fd9Nm/GsCS+a7pgiH6xSkDuq6m196DFtnKCD6oGap8TAV9asa
CZEGFbW8fbGgL9mLOzPjEltK4oirtXes4eYS8FYl7g1Ulbna94rzdecLE96nQ6ERoh3v0gkij4tK
luOKA/5FsCHFaD9Ue/qNKGkhZnB1ypUlZiGbrRtZDv0GEZTTKs921dpa2zUIdICeZGNy75fW2wSh
hMpU2j722iX8GHOU99L10nJbe+u7t3osjGBGecijSYrPc8F+1CZteRwd56vM+DAt7cKmYeiWlUVn
0fafa5lP2OfdBquAMhnNn+0EsilwvMfQ6WdEdlfcZ/QnPyU28CUzY4kxE7s3AF7rTmVDfyh0evsn
RG/BWI1/XAd9bRiIAbh4zLYsCFQ8TiLaqbWs/tIv3F/LtkjgxSWVlvHgsffrA+k8rKINCXP3/r4d
i3BXcV07qzYb2fSxgBpkzWSQOf49DTnRU2f70zaSI5R7C31OY85bcqCnZq3WNyi7zXFttPPoeJaM
o7AYH8lm1/vWXVW8DA5lhlw+41aK5E81M22gSzIrrJ59IPuKWWPgiM+LHNpWjT8ugVx4qMLGgW2O
kk5mHH8WtWmU9PgMbIP+0sXQPhS18r8BBwBr85HuFVDHlR+Zzd5qOuuQDUEWS8aFLbn9eSuNo+7W
dsGo4JU8TvALqe+eQcqUYOr39eLkhNfTZDsGMn3zCrZvfDQs793uLUVwfbSu1K0y1vNpOCDRNQcz
2Gqfm9p55C24bZtQMVWGAgrojP6BWUWQgqbfU5eEG4uk2QH5tto5dp59mGCxz8qe+lc18YTgsFDY
KSW14pbFTrQStoVbM2sBnkI3DsGaQJVlAVbW/W8ny7u/elHmBe19os6ePrQuVe19PZtvW8r0nilC
8VzhYI76riMUtdbHSLb6cW1reSEJDCCPleNWjj5oGS+tSQsSiJtDjvW2Z7/RzB2d1ym7uChH48pH
2q+rZiCN0wH8xcK3avzHsJHhDtP+XC+bBZTDPh142Rwk+q3T24yUZXp7gDnIlgXtYiRUs36W6STe
hoxBjcqnIK7nUUJ3DKN95Qt1tBGqNkW+fDB2on9zEYbFIW10CjpRtoFw2zdjSr5MjCksfyC/EKA3
BwEk8V+GbYw4i06OtiI56is8dzNcD0R/7jNODiZfyFIjdkf5nk2Yd5h0xoDJn/Lhdm5tAjKWm5rP
7a6mHoHgcQOaaup/LzZO3NxP7hNJjD1Z6mLbA5bCqZL9yxlVN9Ixn8uMmbjvE++Y6eqNKWmMQ9t6
qTwGto3SovuYZIXFx9HOdSr7H0GzBowE4vV3gUtANlwsde96hD5HGi4fAsj0n11boUoLD1Nc67Da
yvIftYYshKmGe2/5gmxdai9O9iKsU5oIrs5sW3e9LQDlBYE6w+fDNJKtqXv7rvHB8k1o/+Hqinrk
WThTzOi5O4vnI84kA1snHHkIGy7A2nPm97Sok/twmPprk9fzjgsRLj6t8hcWGSTHe9zAOZDibLOS
gtqsff4nUnlzmZu+umDD4EcHncSVP8UW3Uyjc63KFlklHCFHeSm4QkYCUb1AHPOO01o7T2x+8HMP
Ne6zmWACDp3b3yF1CqaPdfQH5NXO++1ru77nmQO1kGU/sDMwquUeOJ/EwwqRN9TT5fnobQcPqRSR
A7jeSJDGby13E4qayRx2dBIqb2cIYB/mjs6otOvZqwYNYrpbd2yGbvVg0+DBYXTdy2rjqPEyvMb4
NbF+jQ0RC+xIGwM86+Cu43OFfIIaol7MJB6rKW13dpPqA1BP+yu4GcjBe0W3t4e5Ufg9hlzfvpOz
9cepdL/PB2E6oK5tvysKZz6DHdGQ74svAtZJrJSNc9cNSe2mnb2Pom65ZKtAVphhFcGWm/fd5Nrc
tkDhBlP2BdVG7VPsFMDNSnNt6oaLxRhhYLIY/beZaJnjbZwTkXTVIV+HYJcuVT/usaGxjF4jE3vS
4tLo4tcKe8Pq0oyXiETscg2XGpBXIqLsdvSXjxka/5/UX98QqIh7DUxOl7ZpXIrxqhFsOetSzPwQ
AYejC8TsxxnG7CmXYfiYZDiHewqUHmhBuyGpyNDzPSoLVPFiaRps6nh0SRuRosluRvIRb8dftsT+
fVKb7MEJSQDW6MdATEBwuW31Y2dsVBGrifCxx2YlnhKqVKt47yhzO2YQSw4EYUn1y9SGN0Lxqm5B
n8p05Q7FZH6wXNI/g4NUi1dWboWXfmnu6Ecxt/opA4+0LXpyENbU5bHmVI5LE8nLXNMCFZj6I6VE
dJ9GxHrLpdEkg7JwNzqL99o3dJaPmuHKscZq7y76Zr3kz6pE86tIQ0zAocXzPPNKec7wl9ssS9TV
JUNTrMRJIZS8uPMY8W7btxACvnveDzhFepjJbDD2+AKxuEqAm6rRG0F5+EN08tHQcYmqAJZTyh7k
1SMTP++GNV8+yXEMcTQQa4ajOG8SeaOUOwuzXh/iofBahhxdlcyOoy7OkWeWWNTTS90hOE0VE2ug
LTa/cKKObjCHVy3IAGxE07F765qBh6ZIXcNCu7flclG5CyJ2NsVr0qq/HMDQy2t5WwM1xfO0JObF
V1PDqVQQ1wwDHOEycz8XgGtXYZaSwR5vT8S0DmMyy9/qroC/v+LdSAKT7TMb8V7IxMbTsXrNAe8B
k30Y/aSB+hq5XfJLcfLDSiHCpTUdJYU6YM5re0CyGdQ7Pn05ZgA0RvstBUSBVQ1Lrw0oG6l0Tbee
kU64KdgpbNNuzdGQLW9EQO2UE9sev7JxDdwXgpzOs6cKjB4e/ztF/hutIOIWreZtpRMmAvBCuFeb
5LgSIcDji2POtCh2VsJ+o5hZ4doJB3aVW0c19dnvypJsCVDHjq5l+nNUBc0WfwW+6RqI47lSzshn
1RoNfxpGWoCF5ZWaThwp8+Dv+SXRc+hHP3SnYvzu0uhSeT13bN4ZiOHtypU7txBto6rns5/AAk8T
gqko1/NyqeYOdH7epAeHi9d+WWbkSpPeGCCGcqdEFh0s7nTYCW9oDkVY+C/ak9XLkqfAFIK2uDEq
vI0/EKxMNZudiQklcLnZZ737a6YJ72EBHws22yFhnAi+W57Ya3FK3B+NSr2150lC25Op85KabHh3
whIHJgEetPJhRDIa+H81WFge7HHqz72wilcRMiO7oydRSKZp19fYySyvqH4SqyifmjEF1cn3+yvM
CaiWM1dD6OAmRhknliUGF3zuAss6xNZXz9I7oP0zGPdQI4H6GHZ9hXkCFe2cLemPX0nn+zekmOkf
ZwcWiBWWQ+xU7V+kBe9nnhyOc7ZtO+kW3JlDQA2rVWLXICtA8kXITdJxOXamTH3JqvR2kzbjZz1x
qQBAwoytw28HsiO1mIm3Z4TA0RL6PbL8YKanrAvySzOhkjpY04w33yIsns44dZzyV8gCnws73oRx
6azHLgvVQxXK7slFwEJBvSnAjiDRI1dcl2aRmOHLnLIFSPnEPnRQ70OPyx+rtomiCh1sM9td7yOf
UYJ0IPpOCt6kEZxWUwebAcDV5KLuFeYHN3l9DK0x2BMeXg6AB/vj3NEdYOPG+qpcrVeM1mI4NpwY
W7EOnKfClNdF4/lYbIeq3QIOfdLRqlVVaJcebo47bstQ6jWJG4hUnH6N88Pow5DmV7fPcN+fB4uB
YqU8bgcmkn5MBwrFc1Gn3O2CNnt0iJXD4AfTdpq8IjxMgVbE1WV3SLp1BLcRLF89LRB7MvGcF3AA
Of6JrrIdGN+rbAGdJZRE/b9lSRgPjg5rpVczYhW3tb3emW6k/pO+0wOQVxDANp9f7bjWvRuKec/V
yz3qfsz+tMk6HH1nUvHamD+zT63e2Kj8Xw1nD3+jGfZOodu9pl5276Nwwa9Kvb2zYs5VggFXAf7f
C7o3cKHiQcsaZxCHakFeLHL3YCBwbxaPNPac+iAWimTcrd4Q4CelHKMZZ/nZtxpp7nbYLmT4TrNn
JefQoHlvctP/Li0R/hZLz+awkW1zgvXbb6Xr8/eAFJCmv9R0gyd3st6xdkiOQUHGJqEOZVfTlwwN
IrCOZZYWuzydLA7XtN55Czbkzg3/jcICAHVDf6HugOvJSqglTsGXfe3QCKFr8G+RFthsDtZzajfi
cmv3fXY7le0grpcbgib4EibfOSUl+zot3fCJTQ4NOqH8xWThXuH+WxcJSpAhBaZU7AFS3hIM/mEb
d7NLySCIczuAtTQ0tHSU5QTzsYyKU+Xj1q5gpsnogtGSYFtVVJ9BbYFebJKWMi+SNhmQl4tVtu2H
P4GZkQTMdhOP04PHCHQuyPzHvcSBUhVFehewgbpqHn0+UqPG54D7vy7XrZobUIGZ/4d9kPdIyPwb
cx96HPXFh1nLcdulnjxEXP/OtE04l9Bdhj3f3/ZQrRx+RV9H5DuVxqQs8n1eDtEvtm9mwz3S3nQK
m28kKaiol2KI8x7JhAcwhlaGXqLwTrbwQTasXIo/iK0wkDD93zEiljG3cVJmtFnHpmnwWFozQn5Y
i9skF7wCAiAJAScI1BzEQ0Is2S2EvmSHTGq6Gou6iQtpffORzwU4MQ4mXaxiXyRBesXViu9vRRvl
NMZI6zRi79rqA8Er3XUIifEyuxYDp5VfUO6y3WIFDEyqtf+tWfTWE3F5k5XFK5UAmH4KJmPfkSXu
91GVM1MRbSM479G6C6R4swb49ygXC7f9iokmU8Y/pi5WkhRwQg/JI2Dfeu+BS/hwUjjR3Ermi2vz
dKzN2m6zYoXilZEOrO30Ge7IcaUVj4RWx36ODlBmsKVC/CKv6Fp1dSgVSWpGAzIBg2Xvhgr6bxbY
Om7s2j4h8AKhqPL2YgecQ3F069Xx9BI8WDYOoBFFCPAXgZ2yCQ7aDM49YMtwk6rsR7UV3B/2dld4
22ucO+gEkcybY8QK44i/FqCBw1yzVy6EAJPX70PNfpyTNzt58BMDnP0L03ML0XJjwjHYajppdl7d
5R+iXmj+QDXEqImGfw4t3/vA1+Tvh9t4Mc9zexhd1GckMXFZyY8fC0Bce2Uwz+b5DGdD4xg2QjXv
ZR7Uz5ZP0Ja784JRC/W7rNrXaDHunuMCBhybl+NY2sFTlVnNHvtG8I6TE4BHFbKJwpHAqrNxyKuy
oDHVBEUe7PLeLiF4bAx70m142wrJNfJWIK4lnuXa6bB2DBGiczjykcBBeusrtK03USogFVXWv1nK
gMZiR3gPIJrf9diqJ/DtwDgE+MhhbYdt4usWALiN/l721TWp2vW1YRK70jf9qIFUbIt6+uF04a4c
pRODIVj4hCYTQCKMuz72no1kYqQhA5kZ9hriBE0ZYzWfWgiB10Qh3/Qd4iS/TJzGxnOwD4/2AaT2
ZxbyfdjUUwboGONXUs2tvQ388h/Az+aat+HEPFT2h2HAtQuOw3kyqf4iTfJ7AGtx0mu2vI+I5Vv2
sfN+SQHX5fUYMRpk8o6NWnMYkpk7CvFoSAr046S0Hv3nxCIWDZAtQryIYclEm7Jkqaha2cTeIDsY
w3yLemrbv6nNVtcuzNkdzgy2tr1md1zuOq4pmN2e27BUh3COxDZZ0Im0A+Ojnb3iBXufjjXnG1Mz
Lp+5CQ1YTvTMoc6xgDdJcDVuS0C2vK7d02CDOYHYb//y28n/k7s3dlZAFkjCWYkLUKd3TqKDWE7l
sq/XRO5DO+o/Cj2gKQRckSlihgfvZ+aKw9z55hQgZDrYhh1hbX4BTRd3gBv5oLrpQDSH9XNVR+qK
X1QxXTVMIF1rfXMUM3WBHiGVYUcHOrmDCwu+cucaD1pSn8KLSlBUijLJ906Xz9Qu3kCX5YwDGrMb
NGsPSWtup/ccO9eHzeCG75ZwaTCjWm2ihPKhop2yN3bBCaN5VT5rWkSeIhD0OOuX8RNbt7sHt8bF
RApsNvxL8a4DTxx9HBGnbkK0jEsUG6zvVYX/Na/67tqVdYdu0qkTR9b65nqtdXbZ2x+qbuKcYWJx
JsYnjDBcEYuAoF1if8Gm+cAT8DTBbgfhj8hURW+tfmsCxD0HJeehM0F4STGYx9OIeY6ta8aj0jTf
hWOqXZmWDVXIwS0xTrHfc7Q29slVE90JCLYHzy3zV/cWAbMDJ7simpU/ymMJbWMau7cbzKW9M5ld
NJrqwoWjeVyNEnuLdrM9QBb6CGT5nlte18TDsWgocoETF6HVhkjstKBs/RRy8lGFOw+Dozhl6o68
KiCSKWE10o4umY4CMSKE8HNDoozv+XzDaoSgTXutcJPg7fwfaeexHDeWretXudHjiwiYDTc4k7Qk
RVFMouRqgpApwXuPpz8fquNWZYK4QEiq6Ek3u7By+73X+g2lAKB7vRaMqOqX2ZGdJDjWKfBJeBr6
ibmAFySumqe01Eqw9Zk7fnOzWDAFJkBHGhQPXuWFQFsllNll/jeUkcVFH0eNomyfHWxR22dLY7iM
EgUC2UXKC12fD+SY5S+4GOl3Rpi9uP1YniShaH/j5SBnYye+U3obU6Oo/2x1Vv4WXpP/jSOufwsU
BKAOYqAJuUooVA3OAAdcbJJnEsPDxzZjL6D6mt11sfm+KPpyV5p8pFXcb9qoqAUON7zx0JsGPCCG
jwNv8Z2u9cFFoi5zHjUV2YK4Zraw0N6EDd2AHDwOKxBPGpaHQMRwslQhFZW/8cDP7wKDe5Zd+8cG
ReIUriyXdn/6H1DYsf1uX5vPbeQX7zOB/A5avL73xu4j8QB4Lz8Yw0DZU9aGt0WYWBzgtfWkpOTK
8OuLz15jM2Fa0wYFRN2dWiA+G4NdPhZknp8pagTIwaZf4al4R7SivWfDL5S7vkUvLqR6CJRITR4s
z4Nvm6jZudVQk3Ob0nvXF8Y3FOnTByVrIfNqnYWwvjvuBp5uT9hJsS2DH2e/4MWu9Jn7YhhAIj0z
J7OSIuYYUcYkF1JSPeLd89yb8AkChfyD1iE6VIe59VS2FcenLaZ7GjyPsJcjMoeM2iBDWIoirBOY
7NIRR8jgLrBAU/F8UyeJ5/SuYTkib8tm1dU2nqQBzBO0MqoXfbBwmuKwfCt5eC2BXZSg3qCSycM1
4CS18q/edINOi6L9y1Lb5ltiNN4pxt4LMTnUV3zJbc8kMFNHbgcP9xdRU+BCazYMgeaYmjyQskZq
0AVc8qY24VhjGIqPhIqYgBhopFrWbyoTboBui+FDZRYqCUZXPADDgQtuKJ8t9CPCkJQTAoe1jlwb
PuKoaNpnHajEE5JdASQsMBx42XUHTLsaUBc56bQY7LAEe1pxIZRZcY6RQur26Dyh2lPbsYwNoiIe
chD4J0Nr7fsiGfOzpACeaUapvGPhcauuSLbXoRkcPDWx3sQAYA9c79iN6uZTDorwrgIw81JYY8Xc
whsR1YTwRD66u0fjk+VqVtzbB9l67yryixnr3SHMBvE4mvontdVRkI85VeuUIgUAS+ulgUD3GNUJ
2O2a+VHooLFjqfHvqK6EiDTgjDHY2F+XRY6+W1KwSMiacueSNCRrqTu9xd3KP3SRBtsGjW3eNjCw
q6Ea2O+r7I1iwwzQGvihCGk2yD2k6R0aWjJI7yakLKoXX7i4cssBfIr+SxQ3bIFCru/R1GLiogck
AVXiDZt8FaKkptom7Sm3y/yJeaXdY8g2Ihw1mhAH/Qovviz9zhUIRqxZ55/NqIUp3EqNuVN4oYJQ
VKGWlEA/yOvxSjc1hb0SiFEflfCPIogyEnjzF43FxRaoiIMxwlJpRQmtKnCrj2VZVhe5wsPRK6zo
7A095uS+0A8Acr9Q+acsiM7mY8a5czRqD6H1vEJtAUb2HjyPeReHCAdojc1mP6h/Nr1ZPFaU7iEV
UQKqFJDKMQjuXYs50aFTui/4o8ln2PXWyUpE8xfGRMaDYodUj2z5m9lqyalEavXF7uwvvmkBZivJ
IFBA+w6eVzlSveGhGsRYYEtoull5BxZENFhmtQa5Pzk76wLlKAXeN8I0unsyBxiAAqeug/AkePI2
7ltZr2as+FxL7hpJ855VvU5eBO9GQOJ1T+KeFPUDk+pbUVOnyJOMB4TlcxC5rXzsVBkEaaXIO9OU
0kMPaXcnhhQ9Qq5v+36EhAkSMDs2Hidf7VJxwo3Phw4X9Ode8lVIPyRkyOYMNdZYiB7aulk/hNhc
HBgKnuK+PBytOP2hYpd4QNMp/loPJLp1s5G+FBh6kWzQahiH4qXgYvlEgQ3NKdnt/+S29xl0mUHS
FQoMzqb9oWxIHHUtWIUwzL7TOJZ01kPrmDxGspBqlJX71UMfC7GryqK8+Gw7d36OKCY4PyoU1FXV
FMo6EBxcVChkqNDfIj180jF+PigJhFkR8IIye5xSdqo7uPcqhiZcsMwBFDFnmjwiNdPg9AFICiRT
ZZbjg2236Bv7VvSxdslcWypFhyriaNDlDhdWBBP3cRCCbCYNjIJuWYHL6T7jLUlqOYpNxERkpPth
jfR9dkeZRtpHEXTHVtGGI9BpC/oIxAm5w19oTGFK2jg8Heq21s5qVMFGLwcMEag1voFr8i6MIus9
MKBwX6SFeQbbgpQTKh570v0+NIGGox9cPQQZGXyxKVWPem0UFB0A2FAmELwvmiH3jlZr/vDspvWo
kPb99NyXkK2CHQVjRj9k3SBI/rogk5HBRWMuNIbmwQCX7nEB1Ju6xM/KY5fbGxb3ScqjykfgRh+L
R2wiyUtpmPZUyIEDW7D1llKrjuaiNGX8AruKPndNjSSoIaFvjmAhWDVPf6hyj4wKgI3vRtc3PzwD
lUKBtq8U539ZJGbPYG+wuh6sYfp1yY9KScSh1Sjm+yqrG1EIlAMnnVKZDXgfWIh2Jz4aP/IfBUKZ
u6ykQmnFojsUhhydS2C494JLFW6I3Np2FcctHDczuiuxdkLCFEGzwIKj0tgqgsCRUT5SxBo/GHgh
OPx/MSuofemYNIF0FI0/QNsDgAQCUf4uNSAvScgV3yNDC3glRHgI9AVdo01aB6KFtW9oFue8oBoI
dz76WOFLG3KsexNauIK8cs/LtIVbEFb3UUO+Byl566hSv0MsRDNRBgn1B1WJArxA+5NWwEHOKZWi
V9+2kvqBejacSKGSoTRM40G43Cw5LiA0cT085slQvkU9XD+WY1KgDIE9gFkG8NnY85JeQxJI5yNu
WRVYfE7CH2SrwaAFwV6UDZo1hg6O09Ols6W0wRkoDRUFOO5UfrT2cyVE84eKPhdqqqSZLoUGwizD
bGg/5i6SyxpzsQwG4AJB+cGiKn4y3Xc2JAbueJMliTwCcS0k4DToIFO7w/Dl6EELA/U5lU3TRvzp
cVf4VKRUx8Y2lh87P9Wf/YTMrATW/kXOc9hpvW1DrQfSChiyJDmvU+ClCA7nCsC3qSvKG6ODKolI
+eexmeCSKjq0cgCNnIdkc6zr4LPgWNzFLckKcuzizOQnMyc6gQINgLUAHfAzQnagJWS02CY9Vkni
DhLKNnVXBb4Rdzn7rY4FCdiYvvzAK1g5t3DCYUFbrvtQKArrJsRtzlXC/k7lAAMJK/VPJmlu+a4v
wCBjMRaZ+SXroe+6YKrYj0iWqSrZHSuOUX3ILYYtwbgnsHUE8PU0+Qie/INZG2w5bYKNcYCFsGED
FkCkF+QTr98K9VgjOozJgJQYBsQ7u4ARO/js5lKPPlnND92HhaS/jACkAOUF5UesYdSzlcedE/m6
wanCtKtUCqpU0kZqykjIWIEq3qgqaHbObgXUitZQWiWlJSYxhKBKs/NYa9a3LKyx1kSzd+e5IKfW
7dEX/dc1yxIQTYXJP//5P/m3Ly8B19z/+Y/yf8G+YZccoFOMKhr6hMbHn/28rqmareoaVSBdlZXb
zzcsWF7cQ3aB/vyHN+b7TBn+XA/x2hGdELrNXV1TDV3IM9d18mxmExZtdlHGx8H6ADfOiOAmQ3n8
yTh0kWzZQlgq+WqwWrdNyeVYpR6VSSh5fYmGAxbhlKCi4c3vRVFvo4hCH6OJvnXpbMthZWaO4ZPk
BUcnPXKV107r4ZaGn4FHqFi1bE0I7TZcJPPW1wKzuHDwcIQP7u73vj/Fv5peKAUkSiHbxaX4k0oN
hj6/93n99vM5aUp42Px8MRzN+Jy5h/XvK1P7M8Q1s/T++//8x1JlneG+6p9p8l39ftjEJgwzt0Bd
99n6YCsXr0XBDAwhlNU9ImbIYlTgdj+O0st65K2Bma3LGpQlJ4koLpKOBuwhbzZatvV967ZheZ50
viHrDAxYS4jl/m8O/GxVDoiZSPLIyKQj3O8XaDC/1T+6fPv7TZsLUVbzfY9qsyLg6p7XA0xT5/XI
m5h0IZyhkNq8DVBRes4bQyouluUUwA6R+6q+rYeYxnAlhDJrA5l2DKgyDzEm0R/BYOyahiuV9VEC
8JjyglmPttEgZbZ/WUCTAOGzFCHHAIfvqvtSbEyqrRDqbZ9lWmxrw7TaAVSk0MIB3Y0bIZbn7T/D
8veCvVqQCGZ5CkDB4gJqMmt3FCXWe2nr+9Pfr77volqeAm0qLh0XWxjrzvrnt3po+vvV5xWJJ1M0
MuQIGgUNVUlgcr/ZgtmWhVVhbASxVVxKbpXsThsDMP3rryatJXTT5oJn6WL2+ZzDnnJnVV76BA8A
buZhuG95u7jDZb2rFkfiKtBsB7QqKQHDV5YXm7Id7vZoOK0HWBwLC19ycPuCx8bs7EtMirVKFaIg
Pukbww82ineJ+fb3gszmk+XCOzMwDb8YAXK8ow6D2aQGmD6sh1ncSmxhWUDWVc3QZ4u7ScYW70WN
3eoMZBHE+bM2IKH5vB5lcextiwgKGiCyMhsSva0kC/8ijlvU+9w3GsaXB+PTeoylYddUVTOFzYtb
t2cx8E2ra1dry4uEup91yqE6/l6A2clnUGotR4MAdrVvij+DotwIsNRLQlaErGqqQhPmLaBmRQ+O
+SX5UmEh2J/JFOfZ43orliavUCzdUhU4Nta8m9y4dtGhrfOL0TxK8ae+fKqVjavo1BHzlS5UXUC7
1izF0GZ7lWXHltcmESiMHtMIu3iUZOtJR8w68rwH6BsjXlt9utF5S8N/HXS2vZCZbgsSeTn5sG87
1f663muLQ3PVpNnQDNTVuqSN8wtJdcO7dwOyc4e6efcLUQTXBiHjISTM2caSelbIzdQrLmSrgneW
/01En0Z14yRZ7CiDwpCN+bhmWLMVr8pk13MA6hcjeoCnb2wM/uL8uvq8entQjVbVwpCSGXwK8KF6
4bBCpGm9nxYnmGEY0ywmNyBmV6wxybNQFX1+8SgvUo0jPYLS4lS0jkjk3enaL3XZP/Hmd0agp0Y8
RMSLuZYkozMAtVhv0d9XtldrxmbUTUNMe+RszZh1guh142aX0gRmcvaBA1snFNwoW0PmTL6ik7Qe
cXGcrgLO1kvgZ4mRlAREEBNLDx+BpexuPcTiorGpjdo654s2f/jqeokzd0oInDGVHhnY4nuhmzvz
fj3M4my4CjObcSx7fTQTwqDBgA/cGan/QkUiIjy0VMo8Aq/Hm9b6fKh0WZGFrjNOpjqbfQV6DNA6
/fxSpc+RC8jgGJmPBQr57Ub/La3Uq0Da7JpP2Q5OjkUg60eQPWriab0dSzNAl0lLKDrZV9me+vXq
SimDL1NwHOTzGgZxYJixCNpoweuuIn+jcOMjBaLJmjbbNgO/HPUhsdNLHr4DsiFy78A5gCnJ5wJV
pfXmTN1+Oyy3sWbNKdFyCWD3pZeh/5x6P2yM0myA/wrIwziBcvcGctx6xNfzW8df3lQU1cZjS9Wm
8bvqQNGQxS9glF2gLtcgEbInCoPwTNajTL971i4hkzbi6mTbELZnh0KjAHzXAym9CO1Bp7KBNu+n
wb6L1bui+74eaiFrQR7sKtasRV6tx+T6iJV1iEyiedCMF8TDoHH+BTt630gA7oB5dt9t2+kj8GXV
RmNfT3l+gGXami2rCu+E2a6E2XdiQ58kq/hgUlJLN+bjwojdfH42H23A9KU2RJM5+GNQgCc5S95D
bmzcdl8vrNtGzGaiZVuKZXVEKZIHzz+M4r4RX9ZHaqEhuqow+QR3LFDHsz0o7sEWwd1IL1/j7M/W
A0JgUzA6rAdR1NdTDyEblavI9NTBIeZ2gocg0ESF1M4l+mLu/qKcG5jPVvzArtpID6J5gmXi2x/W
gy5sGdcx52ctzBYtQWM6vZhY28HijXL76IFyiTPHtX/6rqLfxJpdhULXVkcNB9qLBS6sQ8VKIBOr
DJ9+oUUARwX0N2HL+mw6pKMJNkxnUan2h0m3vjtILX4kOtSZ8et6qL+vCbPNQmc3sg2duWGT1r4d
MQjaZifXtIiqH+axF5wHTsYPHZPV/R+F+EPX3GPbvPf1+x4WaNCDgBTo3byzs7fUOAIXDMa7GBX/
/r4ITus/7dXKNlXZlJlGvAH16T+3v6yPi1qSfFt94TH4qVTfw9z/8XsRZptX/U8ELbuk9vNvfn3W
s2DLbJTw+P2lAjcqOkiUvdZ/vzFfbbMemv5+dZyUrgHCTiaCCU4y28GGi/U30daaXowC2041pu2V
6udtlFZBHQUbeO0FVAgsLSR6VRfx5RbeftN9k1R4j151Ufv4TwWgc68XDqiwZy+Mz4YFKKFNKHZT
rD6vt/317DBQlkKOw+Kgs9X5qzTK3F6R5dx3GvujYbwPN7IcW5+fNVrgOBF1IFidEnuX5NT87Kll
0pnTcaXJKhUldbaPFFGQQ0zSwZ2Nd01/DvuNmbHw8/k+b3VhmzKLenZsBSlQF1dS3BfAf+nOsH7h
56uGYXKgYCxI3eJ2SkChVXJTrsyXsnpbYrq0scsu/XqhCIE8kUpqQ56tnEhoyL4OvYu7x8NwKvuf
H1tu4ex5pBQFO9/skFLyTM9DKfYcA4MBlYXz0wufW76lWjCsNDYvbfZ9zRdQ6CRTeglwIcAOr5A2
Mn1L/XMVQMyu+Sj1KUNaWnBoQMZ45zTbuKZO/XtzJjA7DQXZTkUxDeNV8g0WILm/OvMcu+FVhOTG
btB/YYJClDJk7grs8NbUxKutK5fzEDtIaECV991+q6LWt749vN60eKBoBnOT67Yqz6vBulTX0gDI
12EHGrwT1EINO2P15yfqTZTZOlCkoaxLTQucAEVp5Mt/OkXF2/66FbMjkOohqgwt36/L+zq4B7C2
3ksLE+nm+7NR4JdztQ1E4AwfTCwUio09emEQOC5si7ShsLlGzzbRQMdjGkpE7GTpQcU/5g0vLCnY
SIS8uv4xRTUbZK8hyIIS6HYmVUUZw00giNzUOxdkZ/oIRawkBR5u9NbCsmBFCFaGKSuwx2fbUhJg
egkfrnIS64l3IqQNYW/k86YfO1t5NyGmHr1aFkXmh+zqReVEcG9PfQpG2UJ3Elf4UX62o8apKh1v
FjSoQcglQO3W58NSeN4HMvgJxRDW/DIIat1HHkQtwQjDgyhHvK8MydOfctWs34W53pzlMQghKMn6
fcWteyPTvDAdAT38G37W+tSXR1lISumciv5TJH1ab9w02+Z9K/iH57ctkxafLSYd2egB7nDp9MqH
cnQKLKUUGMbtvW01R8m7X4+2NFkExt6I3KoARuYlHwv2FtQPq3QajLNU4OOF/peWb1VaFyY/pRid
M366BhnzyR/XKbo5mV46qAC5bXDok7+6rthhLAZabr1BS4Oj69AvKMoAgJnDd+BCFIXV9aWDqMpL
aXgPna5tnGtLfaYbZLE5FVhm8z4r06AfrbAsHYiW7QvWE+pzpNQYWISYFq+3ZmkymKpKc6CnkJmb
XcA8UJ1yqGW1Az82Axf/CY7+XWcg7lzDoYxN5R02yMf1mMpSF1LjV7n3/b0hzrYqhHgaOLIETaBA
gCA0Tj6I5fgHBhUnj/ht037swua5Q7ShtdHjD+4SW5yK2nxZ/yVLHX31Q+ZwgLroSh/MXu3UaOYb
7WWgvp0VH9eDLG0m10FmXYwlR4UwVVk7TX0YpXfR8KCbAPoRwJOd0IfPvbG+F3tXm9abzVtFEVOj
r/bOIEJsNh9olAwPqKwvoetuHDVbEWb7k5m6rSJQinLKArTsqCNu27sby+x1Xt80JnEASEOkwG0O
m9tm2KYtd0IfKqeSnmHoZNCKAuXZLj4rWnon3Duk1HcKTOpfGKyrqNN6ueo816ySNB3Gyol7eNft
fSo+uDhsjRjVgBhu4l0BWWU95N8wkPmGbOqaycVA0yn6zTZkFwY2ljN+7aQxBj7KfdJ99t3n3D1j
BZD4920Am076Cx73RlsXh/Eq7vT3q7Z6ARY1uRcQ1xfvgHF/dNOt1PLiAgPUZMmmxZS0Zivdz+qq
k3K3cjTeL8bbBCsU9bTRfVP3vOq+qfMsk7IsEvi3zUA/E0kHdhR8YVsg1nhl2BejelabR8U290r1
IzO/Kt47qX3v50/JT+PhmKYAGqCwAmgAyT1bbR4ipGOhsRZwGZERsyl+YZCuvz9ba1Y4dCiN8H14
pzBqRLPxCFw6AK6/P1tmcF+iOEJ5ymkGMtcu1hCHQni4NZhKvU8mOqcfD74jjQCN1wduafpdR54t
NeFjcxBbtCzDYnfU212Sbdw9pr6ZzwwGhncPWXGLatrtzFAGFHYS3I4crONt44NVccXB3/P7z7bD
lGVecKbQuX2b87wQYGkgWKGoHOUkaUjgoNy5HuD1IpoC2Loi//eQnk2xEf1OuOstAXrYHWcV5XXu
vb8QY0pqwfTjuiZme4Ho4j5Sfa9yOlywomM8OcBvnBqvR4Nm8Ejh0sm72p6fS7bXuy3y9JWTgQSo
D7LHaXiMoo270+tZdRtltl4SOMxlI6TSScSnUHtnJ8f1jnp9mvN9GwMP+b89NRuMpte4Puc6B0Tx
iSodt5cz3CfY/I9JdTcUT5aydV1aGv7pZmaCCGGvme+hlEOocKtW5Qxw+CUNKw8w9u3G4GwEsWep
FKXV+mqIzcrx83e4v9so6Csv6z33eqfhucgEUEhpyRaZp9vV6IZhAeWC9Y7Or1Tj1LNvQe6HOPzh
2LOxqy03599Ys71F7i0fmeSEG0p9NlUKSafQ2liV08+93VxumzPbXMIQ2j0aKJyeeMuEGLw3JoUk
Xd2pNXI95daTdOGWcBPPmI1QjwqehwRa7fjei8tuGUgPcu7tKuVQW3cmM1GK3xT9Q69sLKilZXs1
bHMsQugWPf9wndSUxzZ6p3oHYZ/rLXD0VhT1dnK0elNCPiUKt70+/OyFj375wlm0PgU3poUxuyrk
WEY0NqK9jo8vi41d6N76aSzolBT5d5Ybs420NwoUQgamhYX0C15t6kYTpn9/ZdrNUxNl09ejWxU0
of/YuyhVbJRgF78/AQ9UsDTaK+hJlolMRt29dvA73fvZ01h9Xx+DxQCqMEmEUZiQ5wULKUTkrys0
skfhR/8U5h9+4fMaOyUHpsnrYTbEZS+HTdsplYPMv1bs1Y1NbPHXX31++vvVnVlQ9rTGns/LKq5n
91KTnNZ//+JCgGJMpZvT8tWDHP6zNqBhUDomKubp+KEk90S24dggZbYeaXEDmzL0NgkA9dU7sbHk
QkI5iGtFB5vL8E6KgeZtqeL2XDfw5uPxbj3gwpOOtWHTLMhrKjey2ZYZ1Shph4bA7zvW7wfR7cOh
xVjurJkPkfm2SyYfOQQXpY24i11KeYPc6/QUeYUQg2qKRQvZvC7CgwmFQ9E+pclnS79fb9/S7jKV
BknC6tSy5jPbw4JmQE2apGXES1+4xyBS76NebIRZmoKqCaSSJw+V8XnNTLL0Bra7VjsGEqa4ZXXn
OBjtX5gc10Fm+3EupLaW4smWh6Rggy4iggNV8TmDVl9uXD1eY2fYMq9jzZesWaBVEZrESp999w9U
EeGjnwYZp2jZkc1H0j81/z2WcbZwD0GyccAt96cN0GrK6L2qESKFCtOP2rSjQ4gcq+Ytqkmf12fG
Ugj0HSGz6aDGKObf7hooRyqRViWNQ1pv9+yibrb+/aUZfv396e9Xu5LfBagiC75vav4+NkZ0fp7M
5phq5/U4SzMcLBqPBC7A1qtkblyYFnT1rHGA4t7hrYtIIa/Spjuth1lsjs4jZCp62jzgbpsjDxXu
LxIqrLwjdp5xwg1SVXcVObr1OAs3UvYh6jIYzwLqnide2q7XPA8ddScT+d5Au25U7rvi3gye1PJQ
bN1JFyYBTAHehySqVa7xs91PCvsuzJN6cAzve70v0y/rjVnoNAWojKobHBykkearCPZ7i59ez8aN
b/BpTO7rEb22jS77O+02u38QhqSHiiIaaOvZxoCWuxlL7UifYe2pee/BXaOH9iJFF2E+qd5Jz/zJ
ymOXh+Y+w+Eaiam9gAWMG4M4aJCCf6HVQkzZcm4s5rwEnAk5M4o6GJwmOUPrj3Bqdh/CP9eDLI7c
VZD5fIxEq3RyOLBBJbv32fgLj28FJug/jZj1KbrQYaR76eBApe+Qpk92Wryxchdnx1WI2exATaHW
UQKhCeE3dBmsRwln4nar2rzVUdPfr/ahsJeGEQvbwfGru558bXVZH4itVsz2UVH3ileDKHfC5gHq
tNu+He1H2zz+XpTpV1y1ApE1zQyDaHAC/Y3hS3u9RVrGfhBbtZfl3mK1cmXQodvPWpOprTvIfjag
qHxQzL3688Ax4Ani3+/P2gGmQQmsjmmljKdeuwvjjafCwmlw8/3pgnnVTzhGJ4AOysHxxqOroPGC
wsNpfSgWQ+jgR+AsUA0wZ12kWV4S+w2y2djWavkRHrChHNdDLI7CVYhZL6H9AK0u8QYnKZ8MtMmL
l9/7/qyX/FKLdL+jCXazN9sD6279+0tdBI5Vg/uiaBzJs+/LPbXCtlZHRzdeQvnbkLdoXG3gO6Zv
zDd9nckEiIFTEiDV7UgPKP6kfZDLDqBWDIwdD75AGN6Z5kPQ9htDvjQe+iSMILiy06LZTqVUuZ9k
XS3zLHlTydIeVszGmbH0DuGBaAJ7oghpanMeQokEbebxRnE8gfw+qzyNFHmn1xo+VbgchSMC+dVX
JOEexnALULd056BdqCegvqu/Ak/Uul57BegGx64mlLYVPqhQu8TJRg7np6UATJNFLnMzhHAxSTXc
DluCFchIxlV1GiEfGrCKeLasT75p4OcT4zrCbGJUY93iWUWEDr+Rp/DU//CSX5jf1PQpkDHzmOez
+dANaYJMoFAcOTmY7j6N7sItWurSlLN4kFKCo0j1mkLkuqJHcnh0MnRKE3xhcHxb76fFCMxlyt2w
+14xX6RQyv0xyUanxvPDr8Pd9/XvL20CVJ90Egdcg2jF7UijPK3V6KENjl6HR/x/3FA6Sj/NqmE6
XQeZGnm13wdoxQmlzgdnxABO26nqL+zE19+fTdc6HsawsGmE5p3RrOv1w3onLU3W6+/PJms8qLhe
ppxXNs8jJYf0pl5qPTnm2sZ2uTTalAjI1fOosMhz3XaUprpu0UXt4EQhUg9qxcr++aaQnAM3qCiU
tV5lUrhj9SYyih1pqOikZPJbDevauNePQFM2nsdLz3MYOgiVwKOZeIOzYUkSX0M0vOic3q3Sg2yj
ypllHapQqYVnlZoEe4zjq70p4axSiNy+NFVf/KEaGGL35MORvJb7dmMLXxjKm980G8pBl8HC1Pym
Ig32dfK9lV4K9cmSN95USyfFTZzZ4Rr0UlLIStk5GhpEfXSRQ4wzgl2fPxfWpZWOXf1e4KO3Pk9f
s0dMEzY2qAfwoFwN5xdDXSH3WkZYOkfYjps2JcUSX6ADEkV5fza9eDeGyH+lf+DGWWr5RvSFs16l
DEgGEi0WfsRsK5HsuLMly2wcxf4S4j0L6g75tzR74+obRZrFQYTZQWmWewXXi9tlUqEhDdshbZ1R
/REjCjlhYnKEDcP8p/F0JoBIecKQcljx5L8NFMbViJZ+g0U28rPJzh83Nq5pBcxOQQC2HE8WiMHX
aRFTKyQr6/vOaUrcTzVxHpVyX2pb5eylMDqzgdsD6ZdXVwdZG5KsEEXvBMkhCVDpe1G2+LpbIWbr
qiyDCPYQIXobMeG9pDyYWxmErRCzJaWFyPz3IyE06TQEbyDCKVtTeGH/JQ3CrjglfDVqDLfjjRVS
hn551TuoBcloqv/8YX79+b83jatz0FfNNJc1Pt99sMRTHf38s+rm87PTQxh10rvsoZzlx1B6kyLs
0v18RvwmhHrbQXh2tRA+GQMP48+/xaSbXbpFmNkYhfnyHsc6tfEz750GRf4Qd6vwr/V9civA9Per
cQgUv2rNaT2I/k/pK/qev/D5CTRPyg58z/z3+3UurAppTwdDm7iByolS3+9FmDVAFYUnVykRgnyv
3mvR8Vc+P70zeOJMScfb/kkGVaRYinVOPhZ7OUj2W7WqpaMCJOz/C2DO1llhxa0lXE5Hy3xCFhhz
noM3Jgep32XWBiD8796e77GTCBw0IQSiwGXfNgZ5wRER4qFx4tJR9KPX3mvhezs/t+ojoozHWj17
QQFH+thBvg3ND+tdufBqmy5AbL5osADSm7U097Q0K3FWcVScCu0WcfG42U/bpI+aLZZa49bYLXQt
GU12MNzVyBrP0Y8GGoz8wc4dJUH4070T/lupxDwAN1UUOzfm4fTrZ317E2xq/dVCKizNRabDyh3B
uz5LH9rmJFUXL/4e+e/NCL+YXtvYQpf687p5s/6MueI0qH3njpvGn6oaNXtfPdXV8KAJA2XNYaeO
nbM+hAu7BfmjCc2PuBwPydkECiq7sHtZyZ1U3Q3fs42vL9xlbr4+W2sakqZpY/L1Fln4D4N5r0Rn
O32/3oQlDMhNFO12oKrOxtJKI8ow3HVYnojgY+UFh8b+UYKhxkNS6s9u9VBh6L4eeavzZjuVXvZW
grFs7kxSq6T6fuFIvWnYdGm4moFShanDCJnOAXRQo7C6VemZ/v35DLfgxQAC5OaEWtPt910/aWuq
6pmjW5+D4lG1Hsro6893ESxAbs7yxIyZa07EWNIHmh/nTvyIf57eb6yYpRG4/vxs+spmCElpSHIH
8f22/dRiDvYLv1+H0kBRB/aJMbv6NR36SpKkZc4gnuzq2S2NjQBLWxqKlyiT8qZBN2vWgnSotFbn
KeMEWfamD9CjD6vdZHXtVegG593GI3xpRU5YA/RNBICN+Q5Kbjqtax+eRmu9SBl+almMno5jbrwt
FmaWDhQQ6SywDTBcZjMLD8Pcy6u0cIIfiAlU36B2rY/LwlYJ65uDwBCgJjgMbqcuGbZRqse4cGJk
tXelJB6yLkK7ENMc1JxL1NAj6afFJEBoXMecLffI0m0b59jCKRIsBaXDZEC83qqF6XwTYdZtiYKf
itrRqhwBVCs5RdYWZ3Bhut1EmM3npMPgNyxoQ4RFoB+cGjTv8RiC5GJ8XG/L0hQguzoxgjiukYe6
HaHKksy+c73C0XvHqt8W6Pvr5/UQS4kINHf/iTEXd8DYu+hCwYFZVvd1hQWU9D5Gi902noX7Lmlx
5n7W1a1TenGQeDiTDkDt6lWWSc5aI8Lxk3uBhZHwGY389VZtfH8OOg1qlQ2t5Pux9VbgmdT/tf79
hS0AZZt/fr8923H8NigVwxO549dTgUq1DlH0SGf9XhT1dvg9v806L9CIkuwrBNsxDa33rrGRLNnq
q9k2EKlSETcWbWnb+lOhZY9uHt6tN2QrxPT3q0OY6m3x3+7K/WNFebjeOMK2hmO25gPJqESm0VFj
Rd3oKGEqJO3GrdW41YrZunddt5YLmSimd05ws8wPv9dL075z1UtNhgd16k1XIZ6eMAy95rHnJPuw
HmVx97qaurMreVnlCCYmtCIq9q38qEKil09h+BxuQXqUxd3rKtJs98rAk2hawiK0qQ4FXnjuRlzl
LWTTVC0Qx8hy8+MYqWdXju4tqUEhsPoYB/IdDoq4PuKT2vrm5/XGr08UUKK3XYzpKToZKV2cJUc/
3dfVY/QZ+uN6kKUs69XuoMyz9GORBHIcsaLcRlEOXH7inZt7zSGqgm7n5/GIoaT+EjHYR5QXy50V
oJPX2JieenCRNzb45VlL2VOg+AU3YjarFN+wi67gveeWpyg7SVv46qX3M639N8BsQtkIF47c4XMn
1MoXE8n2QGCOgCxGUSlHoWLSJOxT2+sPHa1UfftEDvNcFvJlvdeXh/bfnzGbbaMcjVSTOcey5tFs
sXnNcT6skedHQ2g90vIK+ifSHC+f+lpn6CWR8EUf/TeZ/Jz6d5n3ZpOhtbyA/g00O2Vs0y2bpqVn
W/WAvgLSgyyK9bYsH///jp4xO2MiN+pSN+WFXmQYMSrvjeypSJ4C+a3I8WM7d97XwR+O60G32jU7
DjzVqnMSPJz+9qNWPSUWj/NfOjr/7brpJ1ztpWZdGGo5hZDwWFLK5qIjETpk1anszNN6a/4/y/3f
WNPMvIo1egNQiULnmPafavV7It6b5ofJrlyu0bvLv7Xqe3v4M9bPSMlsTMWNSW/MFjdeL23casyQ
SjlX9Um236dIHzYbLVwcLx28JAJwZOXmIA0p1vIxrUfGy8QQ98ILYb9x9E2Lc/aKpgr/b4RZOyxX
V8P/Je1Ke9zGle0vEiBqoaSvkrz0Fie2O53kC5FkEu37RunXv6O+797YlGDCmQEGGKAxKnMrFqtO
nZMFuCrM+sHp9kbhmeU5UbZVuAnI09hIKo+rPvHCnOCywEjsQBtmwB0I1TAodN3fgDiDCv4MR/BF
4DkOyohiwqpk99bKPLpkssR8AMAXiToSTFZIfCS16o9R8ItFrlU8B97fID0uh6ILPiiFhArR56GY
WohetMANJX5bsrl0wQFVKTEaClGmk5JuuwBQ6QPvH26fUMlyixiGJO15CEp+XA2QoDz2MZecwvUh
GMgggjqELvqESy2LOVTqypNe71kPdlh7F0D65W8G8ceI4DRNXjh62s4xbr0f44+D+Tcxuvnn+4LH
7EnWdHmB74/m1oweoIJz+/evuqqL7wteskG3Ie5oTBJpPiXKoxV+1YKdlU2SaZKtheBJLAe1AjuZ
pynYxJD4oYipJCZW73/TgiMEaAjYWu3a30MErwUFCFL2Nt8ow+8k35kx+oGsb9Ddk5han7Q/poS3
WY/KbDSYSAAE8X403tr+S4dm/caSPAHXJ+2PGWFv5dCXHUDXi2sk+AIJY4U+JYnkDpFNmrC9tA7y
tTlFGDq0kEPeANoPnZJH1tgedf7Ko/wZjbDTxioH5dZ71gTicNBizjwprdPqulADEkUE/ywacrKh
VDieN3DwVeIH+rOdvxTVC+0kHCprjgsNDyAcBsKALBpyuJVBNybmcL7QhuU7Vbbuq9HfpQFhK1vO
5KQxw0XY1c9J9qMrdqnVgeD62FqfzOan1ad+0UsGtTZ3lzaFPV0ZusYjKGCdqLmFiiNLtpq1yeq3
2+5mbb9dWhG2NKo8YUI6jExT3qoRYrbAdG8jaLjKWCJkwxE2dtbSuG7SBq92h52yFhqXVb1NSWi4
ST5Koto5LhHDpMtBCTvbsjozK1oMCtqwIRTUk8eJQ1vbH9SPtvZ6ewJl45on+CKqJTwAmKLHuIjm
jxEAzPuJvyT8L5LclyMSIrG8Uxt9TLHD0Zpllb4+Ion6FxePgWYcIHRmHQexN5BUKncSGzdCR+mz
WZZHYg+7CJEluKX+Aj1mXtgS845FxwJO5mipfgj2KhDNsSsTFVv3Cf8bjph6VMAhA41wpDDsbEfa
D7bxF3HA5RAEl9AFUTpBSwXBEkh+1Op7A+G/2ztLNgLBAUy8hVplCAvWSZ9c8vXffV04+B1QUkA+
IJ7Mih1tNvnfXMmX8yOc9y4LkoAG83ZS90r3mSYf6/JHFEpQCfNXlif9zyoLJ90MaQftdbU8BcXH
LPmsRkel3/y7iRIOeDRaFiCrOHp83Aa6J6uKr6b/LidKONqmypLeYVjmLkn8KoaidPI5BMQxL5+U
7KPBsy1gx65t/TD4Y6+9hM4vXd9mECP4d8MU3mJFA/oLC2qFpw6IijbYqvXptoF1R/nfpQIo7NpR
BmXZ6cH8gNHIJ27so2zLwwOJP9+2cvvQAK9+bYUhPJuKDFZ0vPT0vT5KQkDZ94VjT2g0pHWJN5JW
oTHiIZUhJVc3tA5kMXCMlk1FkAQ6lSgkyWs887IeYFfdtXn9g5UyIYjVYVyYEYZRREQbqY5bq6k/
1tEbAzv/X6zDhQHBeUWjFldgAEEcC81Zq/1Fiy//zoDgvya7HdqeYwQZ98kEVneJ913drqA+gwII
SteqCLruSQwwFAhfgP/x4hpCzzuibNJBEoPLrMx/v4geNEixR0MzX4RoS+BkM5hfC4T8qSWrJMoM
CV7M6fOoDxmmKwi42wRnIz/3YO0ch89/sSwIH6AwArekiz2249Am1hTD7U8KcMQG9i/gU7dNrB6R
/5kAWOJ6zopETSM2weerDlI77sTealmyfvV4XJgQvEhm9QzMizjl5s8JZAy/bg9A9nXh8DFLsTkf
8cRvgyOgconE0co+Lxy9WqmNSsuxBIq1y3VwpEvmf3UrXUyOcPJYq2t1ZGHP5nRnb4uvn3RZZUi2
wvPfL05FUPZZReeytJl6Y/wB1dxCdhutTxIYNy0QM8+SZdcm1LEFhMjEIFCZTgYvkRYMVseAAwD1
XMDS4cuvDVQIQLM0qZAnymIXUisuHZ4i+mEIyZZEjqtHvU+Ko9X+mMzHhD2X6OuLnWdgHyWrJfsd
wr2uD22VNn2J38E+ju2WQoFFtiHW5tIGkejMgK9pi26bPGZtbvZDBqAP2Ttp7hvNr9snZm0QlxaE
E1OwKeOQoc9Ok/47KD4Y1YMOcoo7bdhI6oHVQ7OgLAT+HeHYmCnThn5sitekVKJ9WAT0Cdke66Ec
qSO5W8i8+Fdh67st00FeDOjdBRSSJ6A4S4upeM0azYtjNPVwD7wlfpftu+a5S3W3gER2M0I7uk2O
kLWI0nJPovzZSEqXWZrXRAnQ6apkChbJAPwsiqgD6CJ9JpgQpqCGRtiolH31GjSWq9N2o8TnAsBe
Ev9qbcmLduFFBFuCF0n72q6sjFevtv0WOomb6oUXxpo7q6vfv7CXo5o314U3GVWaVBVqu680YJsx
jF1s1c0gbRpanTwbHYB4DwOBKPY8wKVnZldU1aua/1J56WXkEAWBC01gPy9k+jaLI4fZQzs2tinF
fy3A2JXF4gg8ReUr6Lk/m2301CehZJPKTAhnDpTF1FBQ/HllbfEjUex9x5gkT7NiAqQvkPDCv+iR
fX8aXayMMfaVqWR5+domqle+2XkjGcPKJrsyMP/9wgAKDhpR4qJ81WLmJsMjvMaWD87GlN25y+Im
yFIuhyLEVwGKDujcSbAg08EkIZhPWxd8I25aN/5UPEBGYhu3ra+n4a5zYjep7y3VgdTEhkYN5Opm
hkKxw6oyC6svwqF41af8IcRgO1Xy8lnZ3zPg3QZ5IPCjC4VHKyuJOdZh+co52/Wxxl02TG4PZRw3
a0zmFk0isbiyPeZmd2IgJwWkh0j0bSt2EMYMFnNFww39g8ui7zUDEH7QwVo7Nx+LbX5Wr5tGbJrF
a9d+G8Nq0zsyRqqVDeiA8gq0KDZSalT0qG3StwWam4tXE89d9ZPrk+jzbe8239/CVQILDtrMIX62
pCtLTVDw80ItXiOo0xnV4NLoZ242T23KPQJRXGJvuEwWan1Uf2wKriHhrZ6i8QtXJUfzp3Fs1XNE
cs/ku9tjW7UzM09gx1kIpea/XxzfrC87MCt02NSAPg1Qy9wEMaBxQ2n1XgYyy/svCgfdtTNaGX2f
6HO5Nhc2XZqCOTB5nYYK5ZZ0MwCRVKl3ExSCNAwxJ84qWApVFEKvzShdkisOc+JZy2r0C1mT4tqm
vvy8sDhaEE4dSPrj1zKt80NtGuWjRaXpvUVEBr56gK4hLTOD+RcMUfWYaQrQ/uFrO4RbJcw3UEDZ
1ETGiroMlNAuStGHa4DnH8x1wpLUOi8g/sPbV/R/+bG+H5NvVvhomk+qs83TH7e323Lm4AxMgG1n
6gvQUgg+vKFZN9EAEeA4Bl4HzPXdCiE2pKJA8o+8iA00uQhV762i64ZJKYFzMbbm8LlIn2MDXEPT
N2u4N70rmBKODh+isq1Lq3zNqOtkbiXr51iZKwJcIqT1gLkGdZcQKgZ6Cj41oGFf44wNrq3Q1G3q
/O7rG7sGlCpwzTYCBJEeDNsqHlu17V6hnaOWW1qjn92zZfR3K0NBm8Ic9aKzF1GN8EJqAC0k0TCF
r4wN2oea59nGtKNSkqleWrGQSgIYGsEOCANENJyJR9hUs4qdg7o1fWgq1I3h37t/r00IjsVWQ2Ug
IOs5m+Ex46dm/+8+LzgWpiRj1YLH8Vy+79o0ubvHCe9HtIs4cwV3rhgLh93IzaznbWWfWV9txg9B
Y2zuHsGVAeFQUB3MpHVQ2+fJxna1ISF4b81WGIHgQWroXRp4bdhnXjQ+0DruTydDnDTdTaOLWE+b
3xpQkCEULenXV0iUDOqYl3b2mo9PYx4mrj4i363dv2evzQgbauRDMYLvKHvVdlXIfUOVEYIsDwVQ
cmjbQYIVD05kSq7HoY+aOtWDk7yi+de197063H2lzwbmTCROOAI9ccVNxhK9U5JXMz2gaSsm36Lu
dHtTzZ+4DsBwX4BSG8yVc5OGeJ3nDSmyxO4TrEWL9levMLw23JROInGGK3N1ZUc4fjFh6Qg1muSV
mY5bfo9iGeOozICwGHZiNWUzwkDJ8U7mhkciSUfYwgKoJA3kPGblKh3hsLAaSVDpI+npcAaTGJ7K
vj3JuMQWYQksmOrcKz5fGAsZosx2Cm6nAz8bnd8GfmBthloSlK4N4sKEePbw0opzGsMEQWHu4MjI
Bxbb6XoEpnDm4pZZgT3g84w8dr9ZjE6A8rG4u4ditgIPi0gUHMcLYb3UTDIKYQt+jh4VFQKy6K6/
81TAwPwMRWUTnmrRlcfVqWkiferP46eePvTslY1vnUyecdmOi5sCLgp9pXPL56I/Kod5Ru1BAwEB
bozBfMr6yoNk7cepazcU/MaKwrbGaPwu0KqlKrILd1m7fbdvIl8G3pGZV+raf+XVFMR2lWlg60jd
0iS+ru/TcfRQwvMG47EMX/rxOWoDKPPuGDg5ebSn7bGT+enlnpmnAbNtvisjiA+XtArxAIx77WQV
gdeC0rkJU99Cv13O740B5gETPDih1IvpFiGiFXoS1LAatZP5pvZ71bw3iyF8fj57Fw++aSDQwSjx
eX3gG8Dqw1amBLi+ZbBfwA6lIt0rckSbldLYdmViBAMeeEPhFmjjZtHGcNCbsAFUuKTbfLDcUtoP
sfRNmLsLy/Nb52JwbBoSPZ0M7dSoj/X0MgRPdvTp9qlb+iaYwDsZw9Nm6j5hP6LZsuqKUNNOUeP2
lpdM/u3vr2w0TcWRxm0HEkK8Y6+HANISFpQI2VHU2LTVPn1qKigfSC66lXkCTzNymxjCTJonDMJg
ih5Gem6clHp4iJT+OdL5S1VN29tjWSROZoZ99FnbeFtAG0kM+5M6VFui1gZAYl8748HUf7doh2HO
odG2aQVAkiprJF5ZHeCrCPqUcUzRZSQMrGqnPHdy3TwVUejV2ideSfKpK8uDXJYGV4B3JioYwg6b
aqvmFQvpqQk/Df3kFt9qQDpL83x75lbGAX87Mx0bYFEkhjAOU58sq0gV89Q7W03xdMkoZJ8XRpFo
ToWkLT7fqJ9MZF+SSVJ6WDMAifEZrw8e6IUka105Ua0yZp5oXbj/WIkM+7CygeeMnwrF9LmYIq5z
4rC+zruUnhL+WkcMfA3Ed6y7YykIBxBsYegeo6N/IeaTTahTFZyeVCDpncJLg3/uXmUL0QE2lArt
Y3B1Xp/1UcsjwofKOhlk24W+ISNEXlkF5EAw+6ozSwOI9ZJcUwc9RCrvlKEXB2XFTby5dwBg+kav
EJwIjGA1rgdAO6dKORhATzrzm9yr0rsvq6vvLwJBhosqRTrhpJKn9ldaSPzT8jBDMwvgk/kcQ09W
F+Y/d4bGailhpyGL3MqZPji8+WD13yyZsM1yu14bmv9+cS8ZtR32YGdnpzjYFI8K38jkatdGMpO7
ayB71ZeMq1yzwj6oUoBOnNwj8VdqvAa9SxpVcnEsdxRSUbCBJwbILRaUPS2ap0lslMF5MrycPYXG
6e4Nhe+j4qZBlQW8ksJEpSXXqqZrgzMSg0m/j2WkYGu/H1EVkjjIg+BgCxvWHjBJhR4FZ2XIj2bL
HxMQS0ricokNcdPm4MgJGgjanUf00w7q1rFk+3ZpAch0vOdty8SpRlh8vZ2cLHaU3CH2qfWBvW5l
u3X2/lfPbWQJLj8/b7aL3aprUR4iKWKfxmQzaNzTM9XTuw+tbnlMJ15w/3MP9hCNQEMd8e6CfLMN
orLqtcgB5bK9pa2zlfjx5em7/r4wHupMaZOXDOOZIJfjs+5Fvf++uzYh3tdjmukkgQmNbpXWLbWH
2+di/v/FJZlpqWciMp0u7lM28SaYrEQ5aROH5ADizmJvB/uBfXBYcHeEizzRhS0hC8KjJK35CFt2
c0RW2MllaIGV7QsEi4YyPh6PKDsK729m9ZZTKiY72Z9j0POr4d3ciLOy9PxaA5Rzhd5TDQzonVgt
OzWPheFsJn3Y3F6OlRNyZWAe4cUJqQGqaGrWsBOJk13QWY/QjDEzv9Z8qrV7ptvb2/ZWdvCVPeHA
U4WnKU0woNRU/wmTbh+F2X5M01+3zawtjAHMAZmFucE/JxyUjld5HWUYVpx+AvsGlaRuVz8PHRK8
a7CTFwTRcWZEwAqUDMoJX3M03+d3l/2w7gAXgXkJYqWIqoSNNUSkqaids1PdAyi1rbS7o1ooikNo
E3UM0O4sUl+R0Y0dbRzzpNd+T7w09W/P/9oy46U0J5zBdb/Ic/YFcAdBSY1TGuQfEiN91vRuF1TO
vUX/+Ul2YUY84GFdDB2eh+DZ8dWfqqwpcd4lgq+6+ryQ5DRBMg6GQ8c45aBkrKLEm6zYC0xcVDIC
wdX5AmMAvJWNAqlY7GvBFhUXcWyiJ3H6oSbOS4PGoDaOd7eXZW3fotaHRzdeskBlCM69L9vOAtc1
PZG+9ZpiO6TW3yy8gwzXXJiZgVTX/gS8FVEJeiVsrGmCKE8FLtHNKHMiq8O4MCIMw1Cz1Bh6GAEf
M0ozn7Lo3vrbvK8uDAivyjLO7SQIYKAbM3RTxO5fBApXBoToTW0KNG/M0wQmMd95sZz73zMz/xh4
qefqNLK2gp9VizQ2QmbpJ72YHoZI2Uyl5OW9smWvLAgrrRl9x2YBpRNT3sZmU6f7+7cSnKsOLwWa
PgIYkbCVirTU1Daip4DxBwViAgWvXK3f3n0koLZgoIkCOEYwDAh7SWuimdOb0VMZPhsHaM3d/3lk
QCHpAEYuVBuE4ltGG8Z7LaenIf5sHxT97S8+Dwgh8jgzeFi8J8KCFPnQYR8hXax/i8Yftz+/4gAt
AminM8OFnAXGM9CdLJ1KRTnRb9TsPZJSrzRHr3BkZfVl0yxAYhrBdT1T8AO/JcxTQax0msxOOanR
tFGHTZ4/qdWHiO8ikniW7qtIiNuF5PpY2cLvrOlIUjsQELEEo5NWq0qVTM5pCN4qam6Mstynwd0P
QQDGELv914hwlQe6Cum12UhuHoptejc0FlzBmDggImdO9sX+HXVVCSew7Z6sBFp4Xf2ShOqm6bMX
ELpKnszzURCuQ2AfAOUBxMZCm7ZwVJKhTqaoY85pQr+85fyg9MjSB/1zTGSA+JWFmbczmJWIieqc
WCpRadTWuFwQuPfjrsY7itRoY2u03e3tvbxHkHojULcGMgXIQTGrxBXTnIo+a8+5/k+2M8uf939+
1gaF+4WMNliprx1YB9UaznO7OTv8ox16pPiX3xccJCunQq8bfD+wPev1bmlWh0LIBfqH8+/H20bw
74Mz8YkzJ3gd1Yfa3DZ3X7HgxMfU43k+A0XFuXcyBsSRFdXnfm/RbOPUMkKk5eK+h8+Iog2CrKdY
ale0kSEdnVVnIOCdcKOyuzN6198XYs9WDSgzzLQCpU7ykrlRXkkMLA8BZh6EB0inIfusieUzOyHB
ZOdteS6c8nvbjZ7Tz1h+49vtXbr08XC4swNBDRYlDhF1GgLlr+Z92pyb4Wti6N4IjC5DQT+rZAWh
5Yq8u3Zqgb3NAUJr/vvFW9Op63Awy7Y9h/2uctxKxlgo+/48oRffj5peifQW39cDn1tu9M/tiZJ9
XjgQ3LQhpjg07VlBjdb8BpUt924DABQaeI2ZSKUvtLTo0JQVs9X2nIHYu34gUI6/3wAuVzTevJ8I
sd+1yHsjmsYmPcfZl3aT362biggBpw2lUvQYzLK61/M/UXukWVnG5872G6ghSLz1ynm4+rww/1Gg
wH6Bz/up+a16yLuvd8/O1feF6y3NGp0pA76vgajle2mH29vfX/v9poNAgM6iVUgOX0/POBJtmpQk
Pqfhxhh3hG24JskPLrM5wJQRYBNn9CveecKN0DmZHUxqHANSdrajwmvr0Gtj8BDbFkA6uTvIGl9X
zgRwnYBBw0tBsUV8txp9kdaTHcZndVDdPHyo+/PtSVsacEAGg8ounhIoHoqozqFh6B5VTDSgJp+Y
a7R3P2KuPz+bv3AZY5TESMTg81PMtyYf3YK0kFKhkqWXjUI4GTjxTYGHf36u3CL2IQ50e5LmnX8d
mF2PQjgZE/gG8dDA51NjdE3js7IZuy/A4t7tPpDlRAUcbxlEy6hVXk8WsHmgmIhSfq6L0rXSyK0l
V9HKNM01OLRYImO3xAEVKVQAO413Z+oZ3adUuzsSnxVmUKKE8iwifvFN3ChQg+8zdTiT6LnIHC8M
8vvXeQ72gahQZ8FCMW5FtaEex8YZz1H0GOxC5+6s3Rzs//m8EFCGMQ/CoMfnNfrWZWe6ub2Nlg4K
cRgIMNBDAdE7RMTX61uXY6WYtFDPIJdXHguVZC5SUTZQQm0t5eEU1xpFVmgS48VHTTjDheqPkeJd
lFX6dK7Iw8eU7G8PRTwR719HeAcBb2TVEN1cD4WScZjisprOdjbaBxDLl0eipM2OVipEltOEVd5t
g8vhYCg2eFDm+jdgNcLcdbY1oY8iGo7hl8LeBJXkpbocz/XnhbsjBLI9jmt8Xh8h9dR+0Qw0BG9D
WXFGNgph2hI1rElgwkxveKXtTo5kh8m+P//9wt3iwRE4TYTv5w7K1ONTk0peFeIWRmQJaC3OHlDC
6G4Tq6KE4fXb86E/kupMHN9Wccg/3b3SlybETEWgh0pSI/14JJpbV14oiXJWpmhWdUA7jDMfQ7FX
Inb0rkr0rD926s7Onx1ZSXTt+8AZoKgwF/KBurxegk6pSdFGYX9EBhJMbrF7//QAQfHeg6fjNBAh
BNFAdWTrIPE/zk1/EXp1s5+3538Owy4vOywxyi54rOPiNwCQEvZoG/VNZALecDTLB4WhS9Nl9gPu
ukQ53za0MlPo8pt54hDNznpC1zMF4G6KE83aY0RdFvhEEnrIPj///eIsJJYN1bMSnx/SN2X4ZtxL
WvA+Txc/fz4ql98foz4fBnxfVb+S+hgfb8/OikcC/AA5U2So5+5iIVpWqNnYY5J3RxCrfKvKZmsN
iqt01hYaAZK4Y+VQX5kSrr1Mz3Qk+7PuGFVb0v+TppuiCyQ2ZMMRtm1h9gWlHMMhoc9iX0k3TuUq
keRwi/H5+5r8mTTRd0BFI6rRyN4deT24UaG4YNVxJ7Px4ug3qR7aSDastcOCQG9eKHQdLDrvRlpC
TDGo42MZWOwbsTkEG8MyMR7ClI1PPK7Gx5QMqYweYYF1xkBnOguA5v7DECdMp1LGwEeUVnys68Q4
QHWcMtwmuQViiwG6K5bze2jDbstSWj2XmPrQzZV2bFxu02Gr1B107lg85RAaabJtbVqB5J5YLjf2
LMDJ1tySiJaS+e+Xh6PXo6itMC9OtW/4pu1fqBn7dSFT0VkuOOwgK4uWktmLiM+Xup1sM2ni+Ejb
55iHD7lS+gOoLSPwJGRHYHMl23jVHhpg0SqKuih6ia/H1fTo4OR6FB+rLHSBZX+0kjeNf1TohpUP
2hBKzC19GBZZw/sP/hg5JHF48ZhkJp9CLHO8Za4qkxheHnx4F4iBIvuF8g8yI9ejCYjaZ7xP4yOE
R/zcfmryT5PsUbC2ExxcsyrK4XgdiI+apimNOkS17FharVeCl4/1Zzg3L0kU/y6PiWcHIIyIEVHk
BTZogfSkKF85oP3uX4bpE0I5t7WecuONKP/cNiNsgXczEPzRZyASkqtiYnWMldTmFsOOLoByCtAy
mo3ZF4snP8EU3LqDk32eOkNG6yJM47tVkEugT8dBARv3//VShemgO0rcTy9tyLwhOEzmtwCVmymT
4aIXht5fDEgGoJMN72YxxeG0hUPBzxEfwHNv5OCb+JIn28z6ensS16zMcHL0yaOOvSifEjZmVkLN
aO4D48kALSKCMAPyC5qszXfVElDys9gd0uzicsVJaZShwaJDbOqPBIwPyKm4XVo8ptTe3x6UcFoR
jBnAe8yKjODfQTFSWKOuN6eBVjQ+jNmTtS2n+/LV759HO4EJMTU0ey84TUat1FimOOGhVvJtZSVn
tH1vaDNJXPf72+0iAPyPnVmcHakCkDGJYGbuqGVj8Do6OHrm6+XWyH8H+ilKXhgiBLqL21OJDnYl
T8GpcSwQhd6eReFK/X/zSE8gWY503vvPu7g67LZIMvQZR4dqsGAYmlhc+QbKVT9m5eMUx99vmxN8
4MLcvKgX5iYel2loNtEh0UwvzROPmF/CaXfbyNrOALD6f2MSYkXV4ENmjn10yIfGtfRHp5Gcp5VR
YNehvo46tQ4vKMQDQYjeUGPAKKrI8BzwoGfG5+xOMoN5qmAE1zpSR2DqEqH0SmKFna7Y0YGkXxn9
LAtqVhYe1H4oh6AO/p4iuV4J7Du1arM0PpRqZW0UwJefcuDzvjslpX6cIthx7EEmHb86cYAWAq1D
5tKrsDLDnNAdCNzD6KieZlfe6DyEYerdXv8VJwQwm4H3N0WfAFLI10OjaHQqeTBh/fXQ7YxPOf8c
N6Ork4fbdhZ3Ey4/WIElnFsg7YXRGFmopZFpJYc2IfF2tLm6bUvm+OpgvOI9DKFWvMQ8Iy6limzz
CASngdoWHKwGHMb8E65HqFRVT7M+Tg86SIqJYuyQadsqhf2Na81DX5S/atN8SejkG1X+rHW/b497
uYqg7wDgB2whgGsuoCzqqKd2p0bFQf3UcC9t3SDe3rawPMFXFkQoAxokMqOksFCCl+bYVlX+nSda
L9soqwMB0agB4SMspXhb1XHA9JAExYHzbf4P735R+778AQ4xGA/m2wlvFhDtiO6175y0muq8PBix
g3fRYNRgcxjKze3pEjv7/mNmTmKDlwIBrBj26VyLk5rU5UFN0w9M1XyuhZvC+QyZ4jw2ntFs7IeE
+mPu+EOb+betLxZLI3OCB/9A6xlOS9iM40DtqYrJdGia3nloYqXZOjltJDnD2adebXnByvwrLm4O
UFkFJLOn6ZCzXTQOPjKiPrKhmyp7KNKdMbUuLs/bA1v4EZhEMwV1KBQcVoilpqAxMy1XD1bP2XOu
59MB6uixr6Fu6jt6HUs2y6o9dBfO8cwsiiZMpOPkzRTXbDrwOou8oTQ3Vp49O2X8s8tk9AOLrT+P
7cKWMJ1Okes6c0L1oJTTwdabXV/zI723KR3549kMrkhUUYHrEpPw0Cet9QiO6AB2Ic2d6tZLOdQ2
q3r4fvdagQMMlUgTz5L5EFxvDzRBk2lko3LQteepfEvqD3r7vYlDyV4Xyc7mAdkoKQBkBzQo+gDn
NbzYhnrVJlU3tMpBLbSjpXN3SqaNMz3l4Ns3stqLe5L7dc3N51Bhzb6HcOLG7hVZEmlx9cw/AzeP
jvgUsypecQofCyPNMuUwdcRVg01QbPqIuQo75UnvlpXkJKzsFphDqABUmYWgWwh4EpMqSFVj1FH6
GNuPGgNtmCQQlZgQWUmdKlJMg3UK4pEPSvJFo7vGkNzXK47qchQLoaIu60yjHpRDmm4HZGNkNBWy
IWjXewMlapzZGrPUJwUYTaGQ2qauJqMZXlt6BDWgUwGkjEBN/NqKoRaZkik2O7T6z9BOPeJ8HNoH
ojw5aKOxA1OyLmuTBtA+1Ktx4SOzIDyz8jjU9MDR2GGYvkYOwdGVEV29p6cE1w442R8T84gvztSo
gOxMi2ECNAL2M830z1CcexxiMzwoaZntm5E7btIWde2iAfej5gSJy7vxu85NXymRFmD6sYho4052
J2OLWFtTgrED+AbcG/Je17+t1uPSCKDreUinp8J6nngGrKAs8bTi+G34+/mOAcgZkdW1kaRGpbsZ
VfswItXwcGZPei0B7iKkwTfESb6wIepO9GERGQ1SqweN2+QwpmPi5b06euXgBECda6mb8fJnGVtQ
YrT14UtBq2LTcN166Cktfby2vpJZ1i2Kg38ahIU+aYjqqUFBPbNyYr/PzB5dPY3+CJ22cl+pWvcQ
5L3i9Ulfg1Zfs/qdAqQ4MoU44SBzUTvXVjvqGmkQPpgR7tVKryN3zPraTUAltm/TEppJRoSSiBl9
s3pKNrzrcx9YLOo3lQpicn3wm85WfCMyXC3wKuIWTD0OlLr22BfoiOOhW06Ol6lp/SGJIfk6BoXl
tnWOA9qD8goqo9RNNNK4JdFLN+t4/TzEJHvWBmvYqzxSd7FDCxBZOJlXdI7youTRlyq3wBJb2Dz7
0oC2SQW5RVr4aUDG1m3GWtlVU9luej02N20Slh9BgQk+fjwV3rIg1HcO4HH+2EXt41Cz6DEvaPpC
OqV9VGyogahZhFKipTaHMLSIR/oy8MbOjHeRYkEdIdUf2WCBpUaz8kdjauJ94pj1rsvUcuOEVfMh
RHbHb/SIbosMFckxcpgXMdBJI4rGfGa09XMFFzG0F/RNTfV8O5g5Xi6Wwn2odE4+58HwXLSh8Rjp
tPSCjiR7rkGJlSed9jCFVHVBTOg8ZCmH7otjhN5Ycu7zujPdkFvjczmClbzBNfnMbHSYc2OgO3VS
u7OtKKVLY4sdaitm2wF5qUMD2KSLIm3kpmVZuVhJSNapir01TPZBZ226aVhSuzV6GDwSqurr7bhh
8QxGHhsZcySZ55oC4ofro5dC+rSJ7JoeeGR6IYNKMxt3gOc/9wyAtTQhspt7xaHAIM44ksC4SMWK
KCFtAM3Rlh7iyHZTZTobivqCXu3ft8e1agbZS+BaDOgmiC8CtRxjvEsYPWhGhUoW0b50mt7uCs0s
97ctrTqvmcUKmEuUYsVQJDXCqG9BRXNAZ5ZnhUngDSTzSY9Hd6e93ba1dvfNPXAohSNTtoCHR7ZZ
ItIL2MEBEtmFK30y0uRF0cCNl9vFLhkTn6R34lTeQz4DqO0Z2YHCqRhalmnUJX3asoP2zS7dfHN7
SKt++eLrQtBQ685UKAW+TgsIRsexb3aSTObKFsd8AQgzc+SiFi9scfR8pc5kcnYgWfqIgv8OdXI/
d8yPLETQqkRUsiHWRoS36Iy3NhEziM8Y2xriqc87LNKU/epAWlrH0V8MyUTog3o5bs1F2+2IdFXX
6wM75OCYaA312SoS1yL/VGa7CRVHcnmunCUb0Bs0FiLmQkZYCIE4y1mcFcQ5APLoK1P7ITHjLSSQ
JDtBZkYIg+J46NOxn5zDZB0iDfXaAUAAWUltbTNcjkUINdpMH+xuhBGSHYrhIStdnT+Xg68194E3
30/NhSFb6EaBKN3EexuG0Co5WJ+G4kizwC1C3Z3K340pSaNL5k50dxNtlTpqRljrnVddiXctHZ8Y
LrPbh3XVDHqfACJHIVQX0zlNkCKOAbPGYZy8Iv6Y6b6iSB4pa+4UfFpzPyvwZAtYYjh0pWFPGkYS
MKivM7csHu3/I+3KetzGle4vEqB9edViu5e00+okncyLkE4nlEgtpHbp139HfT/csWnBgnMfZjBA
Y1TmVixWnXOqooGuxdfHsqy0HBCiSuNAdfKD27iM9STqTizRl9wh3lHRH9vhT4Y4y8ju6yTyMsSC
asRAAf/fLC5DP7GoJ4J2SQqLXiN2vOKBw59H658OeuFDdUh1FJO1rfrG2o1xOkrp7NoDYtl6gk1h
FgErgQEsvtnA8XS82DW5CAZwA66PcnUBkQyDQOyiempLWZzJpqZK0jQ5IgKbNfR+tFJ/SH7Q7Ndf
2PFQ/lqSsJBzktzF1LeEoUDlHfXGDsfZ8gX/B3i0XdJunOQ1f77cHtiN6IMFQOD5smlKzxRDhToU
r1Vfd6Os24IbXuYvF5Ahribw8vACQobh3ATAp7lR96N9rE3jWApzX7j2FzGg5T234oZOEaBfuV82
qUA/kXTvUeP9+mSuHGwUPBZUom2DtSzf8QobiKVlhX3UJqfxi55UwTTTIXSFMkfXTa14YJgCNHXR
7UPAKe1Ixhq1q5ATO9rK6zweCATXKmYfMv2t0+eNvbg6LDgqUO51CD5Z0tINqmBNNen2saGt7yTG
zpuc3SD+JqY1oOqFUqmGUcluEcCNhlduah+9rjk2qt77hkHMXW+mZH998iDkhq0gua0FT+gg74Vs
wMVWMbyOqZk1WMfaTarnSXG6QB8Tzc9IHdTuk9X3AR/RCi8PUlFHws5Q2/Kq3Fdq/rtQ++o1Y2xh
3ra1dii9xvCFVdQ0qDXzWTAyPCCoHHeKqLLQpsUQkHzgs4/YsA0ss7JC/KrfE9OGT40GMQPSV2PI
prS8G0TH77I0t/3Gq+29bRLvMRUJkoJW3wRQX05SP1NK8QTeh/FZT9IuKEkxBXbmMKTtZmuf6G16
TND0BGqOLYl0ntaIBas+IsXcBwTYvrioE/sOWhDo6K2afcirlPi2VZXBbHbzJ0KHt7LAL3Azh9wP
gEwGDa7EuNPV5DCYI7s3kB4LwGmf/YHU3p4L1fjU9o37mIn+CxnUcT9WuNOIRd0Ht6zTfUqSaqFO
jQ8kZy2CXzLor5QcZnNHASOoNPFgITsD/V23K6PMUHo8Tl3nnqMgdgBio99TFTq9Gp/V4+SY03MB
ydsvqLjoDw2x1EhR0MuG6kz1zdFQ7wt7dH6XCQbEamO+T0u0zs15k9+LAVPlMM/7wuoWyZ8J4Oe8
TPgOCpRl4PRcu8N/QUWGdZAv51kX5kZb+qwxiI/HHPENtxG+Qwzbp62Ygt5s9TB38FxwkrkLcHig
zlTRFu3URP+nGx1lXyaZHahG5t4XKbc+oV2HeS/qfHiyR/QbgZyr8yjqOg8SkyoH1g/aN4B1gSvX
jRFI0d7VvpZ5nWy44pXbDBVH8K7BIwVtVa44DpbLzaKxrWOSzlGZf1W63/3Iw4Qxnw9vvNkqEstE
5iWKOzMoXdlGapmKAgrFsa+PdfFjNN7K5ClLD5bxjHSn36hz0G/1GVxzWqeDlBwkojbidiCzHov5
QPqwtnzrRgbLx7AgRoIuRCgZQC9SMpHRDmorVuIg9mnDHg/khG84qrVBQEgHTHO0VFhW6/xGY0Q3
5hHb+dgb71piRA6aqU32lhS9tnI3L036UPPDaBZRv3Mzo97hUgW3+chKS9klPa8OID6kgK5Wb2PX
mQ9eYhiv6FhBA/Ry0gNrUOswr2m5mxma6WIEzTMtWvf2cBw/C9w/wPZAR5ZLgtbA9HxMML+W61dq
Hwh4adAMr98Fa1MM6Q+A3KCrsGiano9d6XKFEmAEj0T86SF43Iae+H3dxNr0npqQcu2c560xejBh
PTbQTc/GLfzXsg0ubjOAFPCWgFjwBeNsoEmXZ3ZuoXBb/bCHZA6SCrytJFO/WXWDiJxutU9amzUL
/YZAvAEr6QLXxJmVlyNbdoxw/gADRyBmY9PIYNUWFsxc81agLQDFssjmXsJkkEtm6Ty7R+JSEabD
POy6XryqXa4Haua8N1OFntt64USuGIzAFRBtakva+X2mVwDYmuTJ7tCeE1UOGsxZle1qbVYeMwSK
qHnpY9RPzNsVBVPvFBf9Qh1RI0lP7QopTA9yXFmh3VXcpD6ylfYDsRt772UjiUZcSt+yOeWRrSjd
zkQf5qK1Zp8gyxt26Fh1UPHiQlqUjc8tHYs7JFMXCfjRjHCrqLtedYCsSF0F10CPu7gZIShXG1vO
d2P6ZHi1Peroe51o7tEZrJAOyevQizCzdeIDMLSvJyhYlBn/i0MFNqe2yBxB1UhGHVVGZbcDMWEU
8s0Tr74BYveFUM/ZsLN2sk7tSK8Xj6hiLGfLPQ7ICkzo+WvOW6LuKw8xSFz+OxQp1aF7uZtBJts9
NvybDr1eC7vcfEkRjl13Eqsn6l87uuSHnHYipVljKER862wN0cnXqt+gV3yE0LKjOBmM/EARpjbl
iD3dIwfl0spAjrQVXzebp67J3hkUWTBaNNQU5oEZ2SdKVd+q2nCy+EYEsj5Y3Aso7EOqSn6pKU05
4b3ZuMdeyQOFA/pGmxDaz9H1OV0NPID7xUNp4T4h1Xvu3K0xLVmuDO5RZUmYlOI+ryy/18yDORk/
ast8b+l0qObhzpmzjQzM2hARFSA6WGCZF7TjVi2Nnuf5sp6BogYm9uZG6mXdwsKMh5CGDuDn+eD0
upoLyCC4R7t8UocCcxiXzW3s048QB7EHyGMIQhZBoHMbatKqPYJb51gnftrvWrIxSzIp4sKAdIIt
xeO1207IVYonqvwo3M5vxoPlPKrsyU2iDpm+wTsMkGLvrE8d/zSy1u+GjXf76j45HaZ0yEWhKNk4
Y5hq8aSO1KepGyhmxKqfducGZfpbQ8e29M/13bnmvE6MmtKJZ6MOsBVugaNTVMcht781+ZY6zfrA
ANhG+Ib37gVyDIwHs9dT6hzpyI4C7EKXA7BgVvxo1cl3K8t/4tn90tbJL6q7G7P6geeQvc1SOQJJ
fcngy6c8ddSksbQK8XFnCDVonRyyRXPS3Lmd2R1swbPAdkn5Nc+m5NikeLN2c4tGWGqLRGVCSl/h
yq+mh5IL4Ch9mJEkPWi97uzceRzCfHIKdAnRf05TbaOO7HlR59nUT4WqfuttC3AWwP53DIhKPymN
uvAHHeDr62v4od9wOcZFqHrpy3HBxYeSDTBLqeMcdQZH2f2xG6V87AdbPzg613YVLVjQgcsTCHRV
96e2dne80Cu8tScP+1kpnh0kxvZF2vXPg0hsFDBnR/mhssyKaNMpTTAlheejUJEcCMIjOBJbvUcH
wXqvIdsQAFipBMAziHs80s1HrwAxj4L59DlJuiriijAehYVCam5P4pu3RU7/uDDk4UPnE7BE9G5B
Zkg6OKRtLdblDZKxJfIRwnurJ+37DLp90S69eRnqk8mz6rZHpD6eNaUGKM148rSZ+Ho+Iw1ifC/Q
ma41aO8LUzym7p+0R6tfxdg6CauHDelUxOGI8y8YkiNtm7lGAHLM5ioyrC6yjcP1rbDqjk8sLL/g
JC+dtWY5WRpeK2qXhQVrQqXIfae8je7+H3+JxoGYdGhAXIA8rDRVgPXWnaPLxRe9qO6hxrhhYt1p
/GtDfhLxQdMhv245x6pT7vMOnclKe/7t8hZcNNYfTY1G46jcl30ZzWn24/o0rsVb9olx6bFktiYE
kHHIj6NJfGJ8d+znCpm1kmwgQbfsSEnNWQDnp+UYpHADtC1w2if009G3VBnXXmZL/Rxvd7xhLjoi
Ok2q5Ioo3WP3rZqBf0FtW/iGVYZb1NPV/X1iaBnuye4DOtzuOyDjj5DuNhbO4Iaj2/q+FAiktd30
WYvvf++masG/+NeXfe37YBJAvBu1WKAopEgtcWewm1jlgheZdH7htU+twv4i6gRtCbgYILBQg5W2
lmaOqUEYTmgJZdQiJt/bciMkWx0FWsjCwSwFZVn6ReEpSe3ecJAp130bMmq+Aunrv5kq1DdU6NtB
ZEaG7gES0+Cy12CkLw+z0e48O/yLxQCLESRZgIhRsD7fTDpLM72AysWRk2pnND8T4m6MYe1cLPHk
AptZnvbSvaEKFdpgVeodiXrw9DfE0RFl92Y9HxjZcGdrfvnE1Ie3OzkZ6WQoDFUuVFvJJ80p/abz
W+PlLyZsacO89GFYlAfPJ0x4auWWFfOOjjp9RskVjeKd578w4YBigMLWovwjrYnX2BPRrN49pioS
c7U/b/KiVzfviQX9fBCMzk5eEzyWeAFJNf8v0L+QzERtDrr2AEHK8EQ0VR1YkSCPg0TL2P+us4O+
1ZtodVdBKBO0D3CDLjAqCdcGzS4SmBAqDVju4d4YcjXUikoN6rrT947OtmRVVveXCyVQYFWAwJE9
V2+1pDRyvKnZ1Pu99VD1D6O78VT4SJicxFkoiKFsioQ9EP3obHABxAL/AySrtGCxaLnYO2izm/l2
q9n3vBwMoPhQtWhds0bfnbE7CBedjHNNIzvNSX4Afq7+7vOZ7T3E059KqKn5NPcYGtwUW5lOaS4u
fqa0hTR0VEwEuvnFzZQ+dWb5WzH1UO+du5vOwmIGlTskbMG60QDdkcxQ2o7epEPAQX92tEjcKuC1
fB4RLXYRnmdovyYdtTlrLXus9Tpud0ryxePx7b8egtNow4DSLYghyySeOiRdK4TZiDrO+8DKQ2sI
bv8+xKZxOaA4B+yHdFUXQ++oomdNbGYP9NAVfzH5p5+XXuwJbazKaPD5yfpiFa9i45KWvNCytiD2
oQ7x0VYcUMDz2ZmKTGkzQHzj2ghdGhFnA/S18X2ZFCbwPsvSBN8fWAjG97DhpldOwOnPd6S9U7YZ
r4Z+wuQ3zV3eWRHxWoAAnI3HhhS9fszS8uhE8h1yobZ8qVFRT22lWnVcWoc5s8CJiTOrDjz6dn0v
fQjwSY4HNREAfKC8Y1xWoEojsQXRECjh1yC53roG8sU2C1AM13epknkBd2Yewf+ZD6lX1qGdjz18
k5fTdzQIq1+cdPxhAKL7Z54yENR1OnypRJrtNbzrj4I6466hEPtQyVjoPl6HuKGvD2FlRZAfW5qF
4zhAX0u6mwelAJLGLfMY8fGdmU/6QeTZHNaJ8f12Q2gnC2AXgBLGha6FWVSF42VNHje87D+jVZn6
4DB1ep5RuN5dN7Wy/Fh1tIhBFIvwSQ7QDHfMs4IrZczGQ8fuCH/ss+eJbzyRVo7KgukCxHjpI4e7
+/woQmiVk6Fwyphnj5q7Y1v9kNdW5vT7kicRvYLtXeH7VDzr3idBn1y2cRy3hiB5E0N0Ixr7woSq
7aejXYfX10EKOHAM8WJB8XCRFrGgULqs04kr94pOT1vbGOOFOWD+gCgz9D5I+ja/X7dzOYyloZ8K
ZiQ0LBbhx3M77ZwVjkXHIa7oIYtYveFNVj4P8hdS1egLAtEPS1qIRheZ25jNHI/dn/RQ39oIDbO0
hCy4SNFeannbn//6sbfA0yBeHzc5MBSv5c0tZ/5jwEJ6GiR00OnleKDvETZZ+RAPzbvuvG8RfFem
B2uMqUEiH4Io8ufraYZksjJBxw5gSrZHAWXjxr48CMADLcwByKAgVfuBVjrZRoPDCLrmiDG2mOWT
OnbVlyXpd/MeAkxzaU+A7li4V6V0cw4UKHVEBiK0i+6ZYd1ulAoufRJqECq4ZDgIkO2QAdtzl6do
aVjYMarc6jeX5xHzqsjSXq8PQ85OLWcOtQ5ECIvUxBLhnO+mOTGTNhWZE9dprP1yi71i7uo//fTO
9LcDWNjXza2sPaxB6ttaXqsX5O6hTKEvOcFal06+E1flXywLBgNJceAccMnK2nAz8dxKHcs2zjXb
/+QJ5/Zlx/eRkVAhtrT0Kzifrt7S0zpN2zZGRjHQIw89I67P0OIcziOERd8Ym8oFY3wpNZwbGCvV
AVLMbWM7HdAQ5ggVkKZ6cL8q3zhIrddtrazGmS3JD5aFknpdAltK5dciCxSxlZhY2cVAuoAbgjY9
UOuSn9nmqJj21MxtbKkoihoHF0TY0dH8pu52t48FgFgDTQNQ2cQNK81bnRd4wtQQHfzZ2nvi7P/i
84ukBLpDIkiQ8bYEWmIKoayDeJvfOdCcuTlOB8725PvSUlRaitYUCe3icn5QaJA7G3SJtW2F8BbN
CBeFj4tnNeeGYmhg/cXU/F1NP5r0nddvufpPMf6xNLFxSD7aDsibGGkJa6GZAzAvI6CsXhlm1HG7
2ANJtDQjlR6a5wmwwlZ9tfPAy+/K/J6/CRHwKYCgCS1e0IEY7zc0or2+bjKKefFvcNP//hRpX1SV
53W6YnTx5HBfKE+98s+U/UOVJ5bvytK32nhOj3r25brZlSsIBxgJrKXMCzl0KQQgBkeFjKVwQ9+b
fyAUv4mzWltPAIFAScCmQSAuDWvkqqGYdPFDThuJ7FB79V0/16BmHgov21Xuj78YECBKOMYf/Yml
6051RZY3mtfECTCAtZKEI5++9t4WW3vNI+F5gWwEpN4WL3h+ioeRlkLneH6BqK3wvbLVs2j5/+WN
CZIfIrP/aIhJAaw5o+m6QpI6VuvHJrXDYfrcgd3Mj61oNxzS2hYAGdyDSgWgVhciTiUHcZ7oOh72
qTCi2ax0P50GEQHj521s8mWxpVFBZwHZZbCvoAVwgctIrMrOxqGLByNnECsbm0hLX6tkMEJdkOr7
9a2wMoeAJCMIRWUMRUo5Q2dDv94pbChMKgKdYDIfVS1XPwD7Otz+YsLcYTvgsYRn+UV3ExTaUW+f
Fy1LEuVtG/TujUT6xTu4H0rgwOHj5SHT8BrIHhXp5LRxUiW4mMIUZOfrs7XsKHlt0BoE+2Dh+V2m
GmlOx0oph7glxW7KwYij45Pa00MPYhRzqk+2IQSQc+rt2w9PWUjo4BEC/roqnSRdJdMMTmsfjwlA
eN33AU1iyaRtjG7lvC5vEKQOgQdCOmA5BCehdj22SW9w5Payb9rb/PP61F1+HKKW6NALNwpsE0Zy
/vGloavLIeMc9z17QFD0gETWxrV4eUjPTUjRVlc1btLAYcatOgRz5R5cxfnkzVts1Q+42fkugB28
FnBq8N68qJV1YgREKm+yOE+a6jCZY+/PSQK8wdw9OV51Z2rfiWjCRicReM/kUSRs+kkyWr65vOY7
j9mDPw6aua9BYvAhydD7VVWaAEa6ZOeB7ruxey6vFwNQbBxuJMkhkClf4ARqOuY0kyzOaLEnZh24
2r6cp7veHe9shL1o4HJ9rWXkEk4iLMJLLvSsJREn7SRgUHNvBHIhZrmqBabG/Ep/9MOWeyGFOlPk
5GTwdfA0QuraaKJAjF+1ACukBJglGtqs2/CpK4EDfhBCcM1BrxHAbaWrYoaYgWajG2NM6dcph6at
Ggn2UCX37vApbQ0/19Sord88e4u4c+lf0aQYzmLRhUQqRBayS2d9mKFtyGLLgqItH18ZhGv9dHAh
wdAaz6XRhBtzv7LaSH0h+QUWw0q4puucF7TUaOwyw5+ah5mzIPUOfWqF5vjagfavfCLNGBo6JCML
v9S+e54IbCuEym82Qb5g44ZZOfgo/aDihPcVmjzKMDlWoJv9nPQsdtiuIQey9UhcOfVn31/m48Rr
iZJC6o51DCJmzwz8jKYTPhNbLMetUUgbCKBuj5FmYDEB+IiLnxo0Ka4v3MY4ZMjbWEw2saaGxZMb
1NXdiILcVt+P1UG4KA9BH3ApA0o+mBh4rRX1xOL+nbo7T9t49qyO4OTzkv9tEGx6+Yw5wpuwR/MY
z+dbaH5ZHWrxLMgmArGKMAJ5B7k4Plh2TmzFZHE23Q8e91trV/SP+LdjHsqChQxkpe7ZnL+PyVY4
u3KUUe9fGq4ufBYcr/ONVlr6aNXACMa692ixXTYXgYNQST2i6dmGx141tVzBy3MAuWzJlKn3KAaY
AgvFQ5KEHfOT5MDAVO5vrvhAdujE0BKMnhyeTrdEaXIYMrVnl39q7q7v6bUNB8DKIluH5JojF5TG
oe6F3uYfZ79ju2Fjw61OE+QPEE/i+xcUoHpo0VbWqlmsGEFu7ZUn4yfkXUp74/ZY29d4+yHJCZra
pVCtnZmC5yYuj2kMHQ81Wx9Nr69P1OpI/jVxUbOqtEKHChCNSRlhtSsd5K+gT6J8M4RdVlQKXkBe
+O9gPm7KkxWnyZQMqe1BfFTzW4gs9LspjbpuIxRbXfgTK5IrqHkj3LJ3adxm/jD41VbhanUUeCbh
QbFgdx3JHTPVHRTVTlkMPo+BDNTol8WdVcXXV2V14dGtAGkWYHWhQHp+OkBBr1BftLAqdPRt8s0Z
7+rhL44IEEmopiOzgh6W8lHXWGeARFBC6i7Qsl2/1UJlbaZOvy+Noax1y5y1poxn76s1tWGGpB0B
AYp5ysYFJjMoFt8MihWyM8hLQStfni5eFEnmuKSKaZ5CFngwf+Sp+xXQv0DlaGXVVSCsKj6DPkrJ
W78Vpt8YNGqcWzstLr8DaUNEe8i+QsRVGnKWm8yFBlIZ60lUAxFNb/cHUAXAKxZJIcB1ZIVCsJs7
AU5zEes5f+JJ8ot57V0xZrefoaWxH2jY+lIxlZ/metGgvQ5tYCb99dPaql6vnNCzry9/P/ED2VzX
aNdZF3Gqf2ZOvNUbauvz0rY2RkAVaqTNYm9+9SI7/3rzyTzrxyD9+iFzZjK1DY0tcNnKL4r15dZ2
pssmAvvmvx0fpAHM6OenN2KxYEaFGQ2vtw4AVTO0igNOATkeoGnOp783aw8hJVyLzuq9Xn7tdAjI
kj/XjVwuwrmR5dY5WePJrttyhFxGjFYlQW58MautlMEyC+e3ybkFKfhOxkRpzBEW8n7wp+HoeYEN
2ZHrw9gyIjl7u2lKuyS4f436kPK7uXpQbxQhhOvCOFAexT+g+F7I+2oTmdFiHcvhKLt51vwB7aM9
/eaX0LkR6VIciceR8YORgb5m6Xud3Ibm/P9BIEZd+mtANV2ap5mallBHzJOis6AuBBpgoxQElv71
5Vh5TC/j+K8dmTaJmBGCBzNCiPY7qKQmC0uxH9uduxucoHkF0xAEyg2TS0b6Yp+dmJReLpbezxma
A9M4Kxufgn6di7u+eFSoF6A6VGm7fKjwoH65bnY5hNesSgtmjMPcDiOsghaadCGfDk7um7cXuwCS
AMUc8FgLhBgZSjLVrUPaSsF0DsQfkyct/XV9GGtu4ENN3EKJYRE2OHcDillXXZopOcLk1NcSqJKF
f2EAusAG7kQNmBhpdeZk8FyTiiJW+H3iKaFbdvvrFi7jYzS7sHFhaQskGtTI8yGMzqTPVmrncdeG
uZkHLn3kLbonZIGX3T6YJT8JJd4FEQUHfW6qKNDeyOYDiYkGNkz64Mz2xmBW1uPMgjQYj8xT3iqw
UD3VRsSd3fW5Wvk8MvnQKUdJHtVzOY2rUEEn3qspGI93VcDZzQErKE1gb4K6AYoNsBnn81Oac6ap
ac5jMfzMd0r7dv3Xrzj7s89LF2PSGjxtOD7PsiDB8ab2ENpbhOLLg41WU3iWegjsgRmXm5EhSdon
btNXL6oZViWHbHsaWvTQ6jeHcOd2pOsRijC8UDrYceqXgeOCfL8+WZdLjWQESkQeEtLAlcgVNs8u
csCsWPbS/rLtB1Tmr39+ZZqwUYG9wGGAKrWcL+qoM6g9mucBWuX+sNVpRz8rab1HkePHdUOXi76g
wxcBc3golNkkD0UEc6es6JK4UT6X3Y7MO8hpXDexMlVgGiFuBwQK/lYei14Z3shR9n8hY8Tfqq2G
m1ufl64KszRFpXv4vCJe3TfebkBtLv0fCiQA2QCrCSjahSR1WTelXutN/uLRr4bxkhbfvfzFzsLk
dueBpi541SyQN5wNUxqHBQQzxBDa4gX0S6jCKL7jRDcvBLo1ILDGhYGcvCUd8N6E1kNnuuXLscoV
UPm3REtWVuLs+8tUngS93OtNaFon5Ys5R+ZwKIeNpdj6vnSmgfAekH7H79fHAxt3W2SylaOAajau
HQM9hyGfIwVxQgM9QxRV/kLdnwJcFosCUJyZ4c2LcGpFTsw15VjWhcbzF8Xzq1/26//2demCY2bj
VoVd5i9o7D6P0a0y8wh0XRQTluO8oDLAdzhf4l4MWF+IKL7MoOLQcLpRhPLi+9ISG1rSstxK8xfH
jOoeD4IATOXrU7S6zCdDkJZ5nBWUuTyav+jmzkvDzN1rW+owK977dJZkfVDa52PlAHj4wlynf5+o
acSmmKbAangSIcSaD9eHtMzKebSMVYFeKmCOKI1e8OlH9F1XZpBnXizoc6GnYEjGfWX9bizml8b3
eub+dXuXBxEFTaTHgYHC1XGBgmLoHkYThAovtfIza4btZu9bBpa/n3iSrktzQ+cC26x+tsWdGHb/
2wCWPXLyfcsaSTWNOOrJfJjLu02Y2+UeO58gydNWhIq58zBBpAi5EfbeU97d7Ec8+PAlRrAMxOa6
dBLLxBqMCQyDGElYALCqYuOYrCwBmvYiy4tnCx5IMjHOSUlVkILYsV4/8YO91f55+XnnWxY//9/P
y7H+zHltlkyx4qrmT66p/PYceg+KbIiUxt7t6cZsXZ7IRdx4YSguLQLh388XPEerklHrkinOw/SN
p7u+RHuuDRsrMwY2ysLpWAQcUfY/t1FkoPY1Vq/GjH8ex8jYgidtfV8K1USdOXqu4PupEfP2s25s
rPgyB9KS4CGMtC3wA0jHfHRZOD0UdHmS5XYfl9WzoZL6bszqp8azfoMx9keM9X1ntum9l75cP4sX
SwNmCppvAAeFrQZtbWlpUq1XpjnVuxgCG35l+hY6KqjON9K//4UdYOGQnflPf8/z5amNblRcFX2D
M/QLbvqwECE3uf983crFyccowIHWl2AXSp7yGy0ZO0cUtOpiVu5RQkydcLN108U+gImljTMkTCCm
fAnn0rUu1UbRxExx5wB6kFPqTRt7YdUGUvkQSIRyG5rUnk8W7V00tRxMAC+TfdEevl2fpJWvg2Fo
gDQCQNKSzj//uttwTpWpmGL0NO53RET/0+fldjtK3/dNPuPzg/uo7Tt6axgKMuDJr5eh/rRMDLvu
8flW2ZHIMnd/8+sXyLoFniTW+nxy8pwDS27rU9w/atWh39I2Wtmg+PX/fl6KEHPdTvrEwecnFrnu
J5N+ym5mqiIIAWwXAQLek5cKO7aSgVRXCTXOmsQv7idvC428MgYYAM4JpxkHQQZqttWo82FKVfAM
E58ohj8WIuiHrVzFyjbVYQWx7pLMueDPWx4SCDjPalzYIR9DNJW9vtJrwzj9/mL/xOGOvepxNBVR
40Y9FtnnstrN2UZk6C2XzplTx1qg6rysA0pZF1ywilIXxFJjjhnp5jtF5XynN3oeJlAwSuFrm+e0
cfem233H3TK8C32mCCYGiCv7DL1j4kzJysA0mWZGFXFSML1d5ntNQ+9oSvIAmMXyKW3S7B2vVm/0
makOyk4fvDnsnMG+h4BGv+tTvdwjtzcGxlTl/4DEnB+zcuAjkLzoOOCMXuNrikMC5g5WzAy9ae8L
i4eeI8LWmIQV2OrgFqFTTpAAb9QpohNRnvFWNnZdrqV7y6rykKtDmvoGoCi7lGTkTR/T4TmBBrvS
9KNvAfjmU7Xv5og3DkC2aKmjamN+mL16pr6hU+0RvELFb+u55UGtmM5rWqV5hBYg6UPNaBvUad48
82qa34lp9A9VCq4uKyCx62ZaGrhKo+7qpOYBMJDipXApCeq8any30PodLczGb0Gt+KUOjrMrKtuM
R4PPg68RKwmmqYJmtjdrv5jrjjTg+SSe4ftVAtiD1VtQUU7QCouOFO16yVtrJu4WwPZyM+LSB8cA
WTlseDwmzjdjPedmy/vMjA0TLd6TnZlFif3r+oa/PFDnNuQNP3SirgHqiLUs9J7SLS2H1c8vSSYk
OVY6h7oGN6pqdIzYhg5QE1TAGf7F7wcGaiEdo72NLB2mmFVdtgRLRxA4uHrcbfUGvYyFMEEnBpa/
n3iEHkQfoo2WGc/W79w1fHTx9AUD32MrFbRqCLlL0HXxXLxAVPWm1og8EWbM3Jdh3BvJ12n67ur0
Zg+HFykqLACHw41eFNLtPteHAe9fMNQaP63vKQCftP56fVUunhJ4/YBDhlWHiBac3bKzTyZNsJR1
6EpoxPNohLNT+NX4JMw7rftK2e/rptZ2GCB8AHcCT7k0qD031VTq0KrdoMWG+DIqn/v99c/LwmW4
Y6ABhu8i7wuPfVGQyvUx07Sk1+IuH31v+sPEsEcNKUjZvee+6809FY+DSgKlcSLOH8b2K6gKvrDr
aC5jrXwa2qdS/DLmvUg3gp419/DvL7NlHPzcdC5a5WHkGf0sZnQygzL5Rui8NrkLoREkTVy3Fy2H
c3ukBR1qHazogzo9zJ+vT+7HG+/8KkTgAzQsWmna4AXKzQlUtVN1XGnY84YaOJXrl3oejOIL5Nzz
vAn0KQ+F8slxd6lOwn7Y5dzdadnvBGoCpPqnKg96fVC2wrHLQesLTgY6LcC3XbJAHHt27QaPsWeV
1oHP3HojkL886OffX+yfHA6u9RltKL4/iT+D4USm3kZTfue2W50OtwYincJcJIbJBxgycDX1esCg
xH99AVeHgnkCHAzwDShAng8lXUAEBCS1Z9OsPlMxvbScozdB+089buEe1kwtdDN4RwfECbnlTofH
V5JBIBFqNBDFb8m+qVHAbTx0sdLJ1+vDujxZOlri/mtrieBOVqiuSOvlOWx1yquB0zyQB7FVTl9b
HGRsl84tC7JGfpUybxjMBI3ynoXTo3Nn698MoYZIO7p2o4qOA4TKmxQ9lCktclAVrefUHH0VXp4n
Q4TDc32qVoexNJ2GGguCWhn+paA17MwgtPTs1Wmg+mh+sbHF1tYCeSnwcDQcRiS/ztcC7W2axGpn
DKNDb75eDRltvnTKuHEoL3Ecy3Sd2JEeYY7eowUFHNVz5iZBscCZCy0yxEsHBmIe9X0XTCo6EBTf
DffbzVO48Fex3ZA7ANtIWihPoylYL7b6LKBjqPietrv+/ZUZPPu+5G9S0o62GPF9pQsMLzRZkL1e
t7ByNs8sLL/g5Lw4GfMy0sLCUO8090cGUOUvugWoX9lpEFZA+kNHUgrnU1qgPrEr1e0G9Rkaqnl6
vJlVhnytAXo6Cq64khCt/h9pV7YjN64sv0iA9uVVSy29Vctttz39Ini8SCK1UdTKr7+hnnOOq1hC
CT0Xg/GLYWWRTJLJzMiIyzEoqc2y3hjU2DNYwIaIJC74UaPbE3VVFZCMSFmWZGyUTk0whlyAtDb5
u5jrwLGfNbYj+YGzjWVZW/izIclbp22dQVPrCcuSs5NT2d/dkd25bbYxqGsz70RjS+s4rF1dAuix
SRloswXgzVE+HlNo3JQbyPxVE6in4KYBNs2VS/uZVWWmxoQA4mmPV+JAD/mWtsW1D6NygiY2SAeA
M/WqSytF/31jUEsA4mgHWrujypOlx9W0JTx97caXdpbfcbZXIKlTCwqJ8k8aKJB+Cr5xXK583sQ2
AQcc+M4AdZZ2SV4TI8+VFgQULBBFiJ6m2x689X3pamST2yFDwp1PtIxAoOlPxZagmazPjIh7CQdR
trbQhrYgEC9naOoyPaM2ST5NoP/9zmmSxKXrfC/Q6/61HDIaUKPWwbEBsCgUdBWxWzppfY/o9wmU
kQZdDSCx8qu1lBd9dj/fHv4S0FwGrBenhCdNLwikAbafsYHFcG8k+5x/UvNHHQrNbr2V6lo1BSQc
mpGBwLricRS6oqVGR9XYpr/n8qvQy3Cchn2efqqaYiMnde38GJYNrCSaBxb+b8kp0Q4H6aasUmP0
5YeV+j1ZQnBEV9r329O3bmdhnwV+DdtMOmSdEkxRqt2pcZHuNSeHqGGUmS8G+XnbzPVxsQznjxnp
mJ3NWe/1jqtxn2ZBqeTch1yNP2rpxnDW7CxQPBsBFh6fV+UZ3SR2ynItdtxDqoeN8L0Nf9uyIO0F
C520GnJ5WtxBttirDjwB8HJjFNdbGp0BZ6OQFr+qPFGVAjao6TtzWG4RgKyOAZsaBRJkO69e6OmM
jKqWFFoszO9m8YCI3Rs2/Hd1CCAyXM485JneWTvODtUyHWtvyCotbgpQax5cZPZue9SWAcmj9Eql
VtlxLR6tr/2u21JPuO6iRmCAppf/DkAW9TALu2V6z7DOvLpnqB93Pe45wxm/OWw42C56UkW1T6bu
a9k7IVGyEKF/pIJUpLFpRE10FtHKCzIyhZmBFC3Pw4I2G5Dq1UlAOmAhy8Acy/XneRR5azWeFg9Z
5KZhudUpvfF9OV5Jq4VrG1rsca7tSX5kWyfq6veBkTHwugcFmFzjQlWiSIdEx++3v7jd5y+3XWTt
bFv0HPGiWyIh+dqyhVfMbZXqSwB5FJMHBax9P2bROA7hbUtrUSRamt/ZetDDLae8dNA6GylXcVrP
5Oh4ZaRV1nE23WDUlN6fJzTkuubGBlgd3ZlN6eKzSpfnM4VNFMh8xTuKCtKF0Lhrf90e2+phcWZH
ii9IYpdzwYQaz9UrOBEs6y1N/0XWAuRQf+ZPenANGocoXwIbyD499uP82GsoijWouSRb+OnrNrBl
Y5/ZWnzy/GSivZPMw6zG6pSHlXWq6YPDotz2QnduIlE3fgqywar9Vk+vjYo3wMvt+VxbNwj4IX5A
GgbZS+nGhbqMMMDSgvm0ECydIEWruv5A9retrHmkBXlRZPPeeXskK2bNLVSlMMoxe6Tk1HaPyvCZ
Z59BEBKpfONZc81xjDk9tyYdxoQZyTSNsIYuwjtLeFEOwpHJZAFimEhTmyOzhkOdN6HbtoHqirdp
KsKOQWfL0MK+FH+lrRt0jG0cj9eEc5e/Sz7E5ybtMmNZa4fWvuf9MpIjdZDl6321OGTU81UIIiRb
fb+rK/xn7uVugMzV8zxh2Jm6OYdNZr7aoxI2OYeqyZY2xpYpaXN2AMTaBcXG6eZdNT5Dx7tmB2Or
dXL1MjxbX5nEcqxmwQwXT/FEoY9Em3YJlCWasn4A5T8UBdDhmlpIZs6frKrYdUX1zCf7bmZgVCDl
jqTtAQrwAcloaKSFT8jUBqxMD7c9fi1fBBlWPEfB0IwmfJnRc8wbjxNvcfnirq4Pjq3sNPPYtw9z
i67rMoEcK2LPivkTSqC3ba/dY+eml5fD2Zni0j634f5q3PKI3hEluv351c2s4w28PMOAmpGOehv1
WgXPARxZxW8PQXpZ9n4OvbupezOm71m2hQ1ZsQeML66kpakF2ITF686GQ+ngccUjSIokEFLaqb+b
aT8bO0uDRuzu9tCWk0F6vuExtXD2LcoO4K+6NJUVVPXsrMTM2fPv1hU+AcdJ5eaf3ERFp9ZQhoBq
7iZl3rC7cqvBLoaHEwJ1XFlQAh00WZuUmRoP6d6GoFoWGHRj1Vac4sKEtDeROB2s3sTQlBHisuwr
kHUfd7sLC9K1matD69AS6+SApQYsI+DpGf6fJqTbsqiUcdRnmEjoC+d3+YdRspqO1oEFmomuwKWb
9XL99TRNi5IUeFMTPRxEBExMeNvD1lb6XYgdQSD4WeV6dDdYWU89Q8SQFX+jYxECHfir2kTorZrR
8FxHlQL1STlnTNqMdCV1RKx4d569Z0ruCzT93R7LynEPVq8/RqTVgHy0gUcAxuI6ja/UHXRC/Ul7
oPmG624NZvn7swOgqMaKeNTEYMwo44FXoodxw8RKMmURKUHNGwjppe59aWJCAabuTE/EqXacpzuE
XMPraH04Swn2YsA1UadYABtXWcq2szNnUEU8a/u23bfVHtCe20uyFk+CHhlE2w6gjGAFleaKqAbH
dTTPMdH1Q6Kmfk77Uw+0zkCcaKiBN9f0fcn7353B7x1iBkNbBp2xtWQrpw1+BnAKyEuBjViGpqje
oLgmM+bYDgjE2kxRB7cHuuJ7FwYk38s0cwDk2JljExjkImrMv3mh+mX7UeZyuDewg4syM0pkV1nf
hKfNgEocuNfBwed7dOM0WIsSwNaMNydoIMCwKncHo5DcgWROmRHKDKA+JQdmlEHt3FND2aHV1Z+1
Jzsp/NZ6Vp0fH59B9LgCFQMABu5VyeX7BDrnFFz3Mbd3nfvDaTLk5XfGRgl/ZWOharYILy/E4yAi
utxYA5CLglHNiEnxUHZt2M45CEh+V7UXoGr6L0a00GZBPMdGlkeK+3Xw4Bpzb5ixO55EAsXFU6EB
HUa2IDJrvgeUJ3A/QJWs5Ala3cyKYoIdwiPTuuO1b/Q+mjk2fHxtE53ZkUGxfNYLZ0ADVTy6T07O
/P7DpPbw7nMD0nWHYhPwUQYMqPQOHbbFFoT/moBqMQBSuwU1bAJLJK1+PkJlmdWqGdd6oe651bd+
o/W5j4p3+WCkyBMlgrM9s+vvOh81Hy/IJuDAEvheNmxVcFauEWxj6KeBIQRZkXd96LNrpLQSo86U
0Yrr7oFBvKF60LqNJ966Cdy5S9Eerd3SqdR3XQrUQWPFNm++F2b64HpQQPesjdtq1TGApf2vGemQ
H2maiU6FmdwE36k7htO/yGdirv5YWLbA+Vzlbpfbdm3FBfk8RZP+cnunroT0oNxbuMFQ2L5+HOUa
5P6qRjNjuwut5N7MEaTsCL131WATTrO6Jme2JB+c+YSrApdUXPW6D6lvtwHOdStltLoiZ0akh0Pf
tzPh70a64Jf6cXQ2tpGHvi2wmyE4lQMHm6C4PeQZDhystVErD7ozH2+vyOqZdmZCGoAz6mqlsBw7
Navde/TW8sBWQEXMK6XxG7Oadh+35yDlbwPijNtPlW4f4LW43asV7HVm6PLSN8w+oFUf8o9j/zFh
GgTilsI9hAukQ86ZmwnawI0ZK+zQkMPh9jjWFh5XG24CvH3AEC1tRWrYRVlqKY7Qwle+l1v0IWvO
e/55aR9WdW/P+bIsgxlZNOjaB9fcgAmuvHkRLP4ZgbQ/3LRMIOCFEaTVHnj5ukKF4FApERqza3+y
N94MWwOS/Ay6DmXatLBmNC4y4E+jpgHYt7+9KMtHpGc8QGCq4SzlSnTCSIEAaKjMrjKIGef0ZVCo
X6I1OLX+1o3Xxn2mOAZum1vbOwv0BF1kiDxQt7w8LNHv33og7TKBPNEBwX+1ByXMR7Ktnbl86Hpc
fwxJk5eA37tgOgzN6MW742Q69RmYyWhWvJbIZoQuM7ZinVX/BgUAmCq15T9pn9YeHxs6UTOepmc3
i/J+I2Zb/z5kzVGPReOMjNqpIV5tGpYwYyvbN4XvjdHttVnzN1Df4QTQFx+X9yeK58wtmkaPjXHX
VzuUJGix8axbW/5zE9IeLbJxLNACpMcZaPxFOOl3dYa+iA0nW5soMD5o4DRwsc4yHrAXKeiRdV2P
acdaP9cMEXgd2wIFrnnYQtQG3hjEbXi/XbqymjeGMfEcjIqaEeXCPnqFFxqzgjdi1u4MhwW3l0ca
FTouQRAPWDYCdrQnXwF3bLvrCVp7vRNSaqr5PLvx7e+/R1xnW+bdABYH+H9EM7ht5AE1WtPpGXSl
qzJotWAEJZF5ZHNAzRfTCNlfar1rDL/LA+gtiS0iirXRnRtf/v4sioIc/dw2RuedSC3Y3x7rih0j
rr5xdUun3dUQly1wZqU03dqA8pl3sjLT74Xja/2zJw5V8aQRG4H0y8aULojKqylF6AYIEdIiQGVf
2huB8GKshbynnegAEZlAtyzismFmgYO3pa3muwXn94AN8L2mM/cIZe728+0fIfnpP2M++w3ynstt
7uZD754soKJ1IvB2NT3IL+vovdDjwmLhbXvSMfIfe0BNgcESPX5yPm2ANg1ELwv3ZDIeVYT5eZKE
bbqVQpVLRP/YQS8ytoW3kgjukIrQhwR2prR6AsNx4qttfd95ABkPRvbc18539Mu8dYkVmLzcmNTF
Ha8W9sy4frmwaoeyde3l7skQ7iNpydEj5UY+RX4Rvg8QECJ4Dars14k2ykyloq1jnyz12avqUCR3
4xTr4kRr4Y9lpPdjlOheoNnpvtO26E6ko/of6zZeHQsgHbRPUizouQD9sAnWywGnmSh/O167E1YS
lgXbSHysLiUev/+zJc0mtcG0XQ+efWrxxPWRdtx3qflZr8TnrgN2Kp3qY9P0O2dS9wLJuI9dF/+M
FAKSyFIsY5WlR7MsSTqdKPYpm+75F2ProbvmKt7Z56XBqUmBFrwMnwfvsr+z8MdH9xtuaxwvePZg
mcBydOmKDF8fk2mEcnzzs+rGYCoPlvLrto3rMSwRAUA1gI2j/1tOTrSz1c2OM9gn6hPrCPmY25+/
9rXLz0vBmj3rdUo9fN7IlL8qvXtKWf2g6Pye2c3GDbA6Eoh4YEGW7leZrokYQofayWyfhNdBkjfz
6c/bY7k+bjEWsOwgdeLYKIwsf392xSjgcrcqs0fDIzQRUK9kqJnj2hyae8PdOmpXB3NmS5o3Vouc
DECLn/Qq3dUlD60tlt/rC/NyNJJzZbztpszGaAhaaZ2wgr4K9x57ECXa/S9Xj27P3dp4QMGOxD+C
kIXu5XLuROF0mTMR+zSgX5Ul3l6Mn29b+KfB/PLkBtc26G9xPfyjR3JpI1Vmd+rMOX0GBp45O+oa
1aHUmz7scFvzYLJ6C7hrV0SlPrafR2fIQjKx9NhwY/IHcOw9TwqzjioryueqAtlG6lLzK8nJ9FJX
3bzHCTZ+7V1wf0Chmh4GwPUOjWFDykN4ScBUTsI2p1njJ6h9RFTVWESdbn7hFccaJpkJaFqWPLCO
DXvQ7AyHAo1coWtD4s3gmRtV3CE7Y6CjL1Sa3dGColvEmXpUr53hLzSg/nZg/Z5rhfrc2S3dlTr1
Iq3w/hJM7fZtQQYI2ADQpvSm2IHN3rzvwVA6+AkbEN0N9XwqJjs9WSWngQAZUsCgqryzMvL3BBUB
36kzLUgbow9NlihP3lyND+hZoFGLrqt7raEQIhlBfyfysQ5tVDOASTXRxVeodVBPfeLreZZFXkKM
3ezozaekz8ogG6jzmih2vUtQjDuYg6Xsa54W9w0jKIuIST8yx/zWWFMWoHHY9OdapLGjJkOgpHoX
aDwvfLfVynuFqX+no5aFFVdekBgVv0Dmf9uH1nb40tqAgg1q+jh2Lz3I6dDjawIB+5wMFmRV6L1l
Gz7VzS/uzPeVNnwsUYrraaErAQQXMHTQScj1ts7hmjVqVvrsZNmuVCr0iKf3hbMlRHEdtsHMUtCz
0aaJBiFp76UdaM9VYafPJqhkkNrIHrD4p7G3d7dnb22Po5VqiYcXLUl5OCQhKZ8t7D+IpUwJ0thb
XU5rlwno3xYOSfRDIsdwuTxgRUzAb83TZ5J0fq0KH9ThQeOAxtXa3x6KXJJ6Xxp0OiF3gmoluh2k
OfPqZJono0uf0V9/8Mi0x869b5A1xRvOV4ga8nIEPsL8TrvyMSnUjXTU2pKdm5ciiz7t+3zKJxxl
s/uXsPRXK+v247CVs1lbMehRg5LzXaRMPpUHkpWGUyfJqXbrHyZ4CfxOSzaC3TUbSNrCCjBAOJ2l
PdV2eqmi9Kqc9FnxdaRm2mIje7ISZOrv8qX/MfH+92cXs9aXJuKYXjkNdmP7Kfj8QCtFD+hP/KKz
PrZbJ+z5fLQnHG+KtWF9zSmRX1viAdTOr5IFlAjXyp0mOU1OsSPF96ajUTF/J2JjHlftIMGGbDH0
iK4a4PJuMnq1FMmJVaDi519AeeT3ziez+nbb9VfXywEXrLEQ5SFhdLnJmrlouI1+klNSRAZ9pFu8
2Svfx9W9tGrgQFqIIy+/j32do4vfS059+QmtzOWn2z9/befi+8BxAliC01XOdeSK8NwqyZUTDnMd
HjEYQaUY6Z0A7PixN+gQqrx0fYi48gMQD1pYjZN7QA1/C9W6OlAQUuAdi7m8og8dBXrPK53CK3no
PFpbvZjvMCwp3AGwDsgCZPWAApCzVLXZjsZkGMlp7rIm0nNbBLXlIftWgReEFFrxbR6rKtQr5u7R
WAlukCEh+yZXLdyxSfazQ5Cxm2jaBA5noO7Q+mIPZo+/3DZ1Q6oliAwonf2yVqC+1/S/c8+6zwfr
V09781FwvQ8HkqMD1JrHjWt45fTDyKwlx4CmuSuFaJNpVU5UNzkpIM9OciNKCydWq/pw21VWFwiX
CU5AdKdAAevSExGl6sLp4CmGm/h1QQK2YUDGaC63yIJ9/K8FGdgwpk0xFkqmnJJkDCsKmKOpI1Yy
nOdSWIHbVfc9V/xWr0IqtL3p9M+D5d7Po3dI7epoW32wkOe60/iIUlREy/yglVucj6uTjeYce1ES
cfHn5SxoFmMk1Vy4afNou2Gtgblj3gh0VuKqpbNF9cDRgte4zDBXtNY4N6qmnOb+U6J+qYoi1FXm
Cw9STPPGAbDyrkEbjQG6NCRw8bKVggSbmqNV5UX6nDdYVfZDce0wo/s+38+KHtjd8eNOBHsudjhS
fsB2XE4f6SvGwc2qnKb5iQC58vP251ddCI/zBcmBpy3wFpffR4Kv5oM+KqdxsrR7JbHVILMMHpAG
fEdEoKev7Dw9FnVLHhLH7famcIow7ZJveMWmoeiNJCrRnv8CBE3yYyocLWhKc/BHR+lQCBice7Nl
6UZ2dM2ntIXt34U07YLDuvzRDLGlPhaYlM79ktpo0dGB3km2ILgrNyK43f9nRWaktWaF0ia3lJOq
wbEC8taP94RsZLBWjYCtC+TfS/5cXt/OtZg9VRUOCW55IZ6YZdjlkCyGDooWuazdgu+sbRU8zHGo
I+ezBO2XUycgc4hXUK2cFJv4DVK6o/e7oE8dg+60urFV1m0hA2ksirt4gVzaMoys9HiNsSnLQ61P
fa3sw1rYuAvA4jxslVXWdibQQv8zt/z9WZhWQAK3sQoMTRDLT7W9N3e+4712epy3ut9Wwe2ts2oO
8FWA5BcklFxUM0bNI7xZAs8KtDI4QSFg5O9NCyyNW3jWlYnESQ+d1SVbt6TrLkdm9UPWMg2xWZ+N
oFrJ34bE2I9KHrU8R0FPbBynKxfXuTnZ8dsxL+vMnXDzCx88ZP0H9ReXa+vi+5IPFg4vndnG90WN
OMkvt8qpMqPNPwbAqe7pgBqjyibHgN0C0Kx6DICbP3UnTGtf7K0BwUmEYzqjfj7i6hvtSC29F52w
N7UcfEsrEGw4r9M4PrCmAa4z39jrKx6DgaNhAecsCjvOMu9nDmrPk67mNSIqkewGaG4W7E4BAItm
2WFKS4BytnAAq35zZlCaB20mAzVcNTm5yvBoUe+uqjBuD5HVPIdC0TZ2xHtIKIWMIPdEIhzkEFBF
lN9iQLckFRUj5n2w0Bte9Y+GqHYqf7OLl9pnoLkbQak1HBph7qmOdU+bLZWn1TkGFRU0CsF3dpVE
nZUuA2vu8ozJE99UnvoJdKM7u4MO0Nei2riHln13Nd5FzwvveHCCyiFy2wCUS5e3GUA2oVlYkas9
pNPP2sz9BOdA6QaJvfFMexeCuLK5dOVDmg1g1ve+rDMn0gZXnfu6TU6Z/ameqN/YWpiDWEaYQPZ1
sTN9c+e9Aq46/Nto6D1/gAJpM+cB1+pAqXhAy9SvM7zxxCN11NCD7m2rmU+Qvd3X06FDt1YpjIAv
tALJQRn1gJj3DrvP1Rl3ReYrHVjyS19N9q71RPDmTsenPP9uJQeLQrv3u+J9na2jYMdsGsPbJ+57
B7E8drgXjlzUWzABkj/zbMRjY8iTUzq98SEq5xNagn0nE74mfthz5ffaQbeHZ8V6qgANqWmGPMoc
6SBgbEbVt1UCxjj3cPtXvTNKX/0q/CTgBkA8gIfn5bZOzGK2tVLzTnb6OOldOPVfPUT8VEPLE6TZ
Z6EAYbxrxH3dvBk67qQZEkXsL0UVgWVBEYD8nXIWmHkTiCkeOjc0oRfJ593c/U7Ig1ebYcK2MjPv
ep3XPxoxLLwWRLZyWN4lzOkJsaARjl9TkQYUAKg4pL+rUYS6dqeMr5XZ4cH3tWse69KJqBENyN/o
2d5Qd6VJkL40QMTzZtkVlEDvNaXYF+2TcD43w34wT7yOufc6mgcxvQ1dcbSrnyWbkNp1D022ESKv
lDv1JfnoAS6x0Atb0vXouqLqMp6YqFND5jV7UvhdSe/nNrbg8qR57dgvMz+i0PFhEd7lpjFxpAPz
hpYWB7w1l2vP23lshxRwMTt57pvHJr7tWyuBLhjfEJqDiQOpGdnhTU6HrG+YdQJT2aM3gdHTRp5O
fJAO5Z9RGMsAloTkVSOLw6ES3bDWOoHpMOySh05jG0/ulZACA/ljQbr6JpCsDpz31gkw5dSCYJbx
9fZMrRkA5TM6imAFMBT5aDDtapo6yzqhf8z3HV78iwG46LTBQuBNcJUeMyoQynBkp08l+EoP5Y9/
8evPvi5NT9tyz+g7fL1hnyv9yeVbNfmVaxGZbSTclk4ROK00PV4/G0NaMfvUDOajOfUnMrlfyNR8
JnoSzk56mCy+xZS/5rxIfQDmBJkskOAYl3sDaNdRGwicdyAclyKH4lA9TGlUQXBlY3WuTGHjL2pl
uPFx86PecWmK2EiC5KwvYtW4aytgA3ei3wCgbZnQL03oEAodBkgvxFk1D8deR+9gCzmGU627W7CC
q7ANo0H6cskvgAULNeFLUyKtK5JmMKWOacjGbq8S4vieXWfoszB+9sCQ3na/q0foYhC8S6CqQ18e
mH8uDWojs4zEa2hM86+Zfadl31tsoHwrX7U2LgBGQX6NK+daVg6qCXrZ9x6Ngdpod11W7hqX37vN
+APPtoPVOb9vD2ttyQzQtCNrjuTTFYaKCWNME8+mMZ9tUPtl9DNPzVOjb4F7V+1A2wxvM3QkoKfx
cvoKvcRrWwgaozvFbzkCzh+s2zjfrjYwlsg4syG5H0mBTCeJSmO8EH+aZvpVGPYdkA+orXc/9LR+
AjWvtbGr1m2aENCDT4DSRfZD1D3mejIp7lH0E2Uv9tiAd/oNhRBzuAdZ/Ya59Wn8nzmZeUQp5gFd
HQYFuSR4TfA2VAcGLcV/4RRgmEPAjrMJS7Y46Vn8DKRySvuiLeICkpTV5MTW7MVi3Ep7rm0pQGrQ
64jryLjaw6M7J5pBmiamHOzgZiqsr4Rl+6H/nCc4cm87+qoxB4rNgKyihUEGzs1WlRZID9Tx3LZh
baI0VedHbyz9WdnCyq+ZWrq/gLOA9jiqOJfTV5iNkfclb+Ke4zQaX2cIenLxA0+F20Na872lQ3yh
GgR6Vc4dlVbdU8NQ6pgVqbZT6ELuKywoJ2s/bZ28IGp9UDuz25jIqygCuwzIXNyTQEqjjUk6CDOF
cNUhsNrpD5ry4G0kALY+v0zume81NO+rnKVNzPyRhABy3p6ztQ10/usl17ZJzRW9xq9332qGd9sw
BfZG4XhrBMuynY2AWG3R28sIRB4pfLORcevz0okzErMtW/QugBTmoDyhifb2BC3//OLRg+VFVxow
0FAuAExZmiAV6I7Bsc0m7hSxr8u7adw15TdSf6qmg6Xv2bxlcGW34MLD6wT4a0Tv3jLes+nqwb5d
9aSt4kplAOt2qfLg0BaN+7WuhOmM/vfbA1y1tzQC4jJCSVyOHKZW1AnrJ9jzduQF5c9f1SZ75poN
MOWitAqYxHWzqTVrua2A5ysubXTx+6DlV4IReyoASAk96s9tpkSkHgOl8L50pRK1Vn4q6Ay6BYCA
RvasW6gaNrlGfBzT/edaiOm+dzOagvohbV6whBp4tN3COMIORO4bNEg1Q6k+NIaVhw2z1aip8ta3
8U+OSWWOvs37/D7NSBJM7UifObPxrUYhVdAoLTqr1JQRsM+1GVa7DuzUDAvkTW0hogoZlMFHmyn0
DEjqHTJVFQ940ClHIO+SEMtETiArqLSdMRrIXwOC4qMckRBfZ+Xb6PbaSWXam1snfzW5AhUGUnbA
IOZUjUbFgeiwA01PECQ6ZuUbxP2tGUPyaiiq7ntTamsRHv6f7YbTT0VjkljVMq8IiQ294kRk7ZFo
xuxnWqrdob80+e5RXR/8PoUEqUJzPSjMyrorC2dRI9VaX4PSxFM5zUY41nR8asvSwfSM7YaLrWxR
wBNRellSmSi6ySeAM0yFgfcV7s3+4VfJtY3k84p7oYkVeCLU70EPIpM7Wp0LpQrLLOPUrP1cvGn0
MR/vBkzg7a2yclgiUYkzAMVzBALyi4iMom+TLq/iYgalPH1oWhcojg3wxspkIQbAiwRXJR5dhhS1
ZZoBntmmLeMyOyYvzryVDLw+z9BaDrz8wraHV6l0GdezJbjGlCJ20i8jTXwIPUS3Z2ltAKCFQRc2
0gLX+Q209Km5klVVnLPA6l/trWrqxvflCnZT5nOZDPi+6UVehBTk/+vnW1Jknno0sdQZn3fuAf7u
tlqvl/tCuk/APIQOOKibIQEk3yd8LtI2o00RC7sPeNMfDeOEEB0n3lHdJMdem6pzY9LGc8fCKqlX
FyC2uHdxnOgvt+dqbeMtqDqkCUA7hFzH5V1l0nKyXSAK4i6Nasr9ntR+qYX17raZlX0HPno0CyEG
V8HPIi3JkHUGqj8ltoRIQ0OrTmZrHZJJf/s3ZoDRQdMbiI3kpUGcyBTLzMs4M/oYtQZ/HPVDY21x
Cq1EFAthBR7qcIJriGWK9pty0YSLZ2X0da+P7JFEpvaYiZNNwNUyjH6y1Qq34gjLEiHUR9oWZG9S
kETMCj6n1W2cPStlFbV1/fFNv+iyL1Qt4J+CaMylJ5QOaV2nrllsNMjX+dZW2WRl21gGsvcLCRQ2
jUwAlNeeQWmnN7Glh+WnT9NrO4Vb4sor3mwBYQaqanQTAb4njYGZvVaQImliEEK+DE0E5S1AUhXX
Fx/kfMIdgmzgQjgJr8af8ovIqTSTEQhvxVPZBD3+j2978tpyLwzEC1UAhPPkiv3MsUQVVDDiOSuC
OZzmralaNQCdQQiTITBGvu5yuVUFJzzg0W2MehALC/z/8QHgPsd7EccX7nVpxxda7Tlj2WKCHP3Q
d9nO0I63Lawt9rkF6ZrtHKa1bjrgVQKuudTRQwRNkTL8DS2T24bWpgqt9J6HRz2SPTIEOcvF3M4g
OYzT7yw7eFvEQqufR/iOkswCp1al94mjDKk62zaLef06s0B3tjp+tgxIS01G2vSZAQNmudfUffIx
cfllK6DsinQROn2gBiTnIcyelabNlCbmefvb4Aju9erjIQ8eACDFW6ohOD8kZ0KbsQBaaWxiowc0
G4C3jRVecaWL70uuxDW1z7oC3x8zfqTK+AU5nJ2d5Adk+TZuwpXFuDAlRW9oAUaOKIOpufVVCJ59
ue2rKxftxecX82dvz7oXet0q2BQO5HlcP0F1aqvve3UEaB1XQZKCRL+83krellmXenVs2jWq7UD2
KN78Qc2ZxamQ+gQMFR3MLt4d0nVXOr1S20mNFTFZJDh/46a567sySpothYPV8SwwcngWqoly0kmb
nAygXreJCX0Qh55uPG1WV+Ts89Lus1WW6b1t4/OcHh014lo0tnTjLNwagzRdml0OE3LhTVyVO7fY
jYfbXrXxeVnCG6+BkRXEaWK7CkCwqmzhN9b2H1ImBrrgHCQw5PSsnnQNzWq4FKuG/Gni+i8lT/Ln
jqbq0TRGsXG5LlMuRfCIP1TAxhaSnKsTq+bzMBl4aYJAtNIeRedkgU4Hzy/n3gk0XFZhQnP3rTBy
fQuuJs0kCnGgSUclBHkaDQBhuXQ8Jim6ljRQVVsAx30dtljPpIn8z+cX1C048dFgIt0lett6YtbQ
p+3MafLqlJOBSLEtc9+aTSXwrNH6mGf8Y3B5Uaue5QLyt3j/2XkzCqXWTIMDK2o+OM2TtYXqknbP
f76PGwZ5pwVFtczn2fdbiIJWXami8VwrQ5Y9J9mvpfX+tnuvzhoKRgD0IQGBLiPJiNPrSjXamLXG
8tHUFBqJujMp0JkbZ8GaIQTveD7iqEFMJI2GD7Y3uzlWvx+AO6MW/aKPOvd1DYo3BtW64Pa4pJD7
ffLOzUmLg8K4Tcp+MWf9lblfinKXFLtq+GJ4324bWlsllAcQ3kMfDFxN0v2sgZqLGp4Cevf+mzO+
JWLX5htRxvrU/TEhXdFMh9yJGGDCaY+5FzXiaPKjlu9vD2Q5J89Ohv/M2B8rkidoFXdJWWPGIHMn
pl16j8bL0dkDVWb8Bi3BvzAGp0Y/JDjrEUFdul3TKHpnKNisJevmo2oX1gtRuQParlI7grkDDMaM
jXYItlGiAm8zORs/YHVOkaTF0Qv87BWyirkuTTK31GMt7R9ZS/+eeIJ2AnBp+kOy5YyrPnJmbPkx
Zzs5ZaiZzUqBk6+N2p8VOdRbyb1l91wtHl5MC3UyqkiW5O6lVYjaW87WwfqU5092vXHJro/gz/el
ERRIKNSlSvQYOEif6z/b6jD/C9URtIr+sSH5RDkTwb0BNngiJnQXi6/wfN3/P86+bElSXcn2izAT
M7wyRORYlUTO9YLVlMxCCAGCr7+Lauu+EQQddBw7e++XtIOHJpfLfflaWd2/X958W4OZ78ij5ejR
DZirFs4TMNx7kKcCNtkHmbKxw7aWZBGXNKkE3MSAFfj3DFVy+yamzn/iVIEvAEkY/oN+idORVP2o
sx4qpdhYQfKoEJ8/ym5jHKuzdWRjMVs2lIwVBVh+6Ff8SOVOqDdd//UfLIiJ1iTAl/G/ZUNt6dKk
UGtMlVbe0fhzhpOSId646VbHcWRk4UVB2FOqQo8xDoCyuOvlMjQya+PaWV30IyMLJ5p3TVbpJoxo
ypMNDtnrOftQWsf7A+kqVLzOsjzQvO5zOZg6HszoAPk5AOB5eSnOB6AjOITcChLsYLVcFvAmooFs
X1H1SN5P6P2k4srkC64ZuFwIloAdA3Ga4y6ORayOkiuod0RmTkJHFj4yh5eHcO7aUUbBa5zMCTfQ
5JPTQ9FIOYGKAbg7nY3JAzrcX5HJgiJKWR9cnm0EgfMJO3W8eAwiaYjWZsS36Ew8NZbEQ2EVwI1E
jQim4pNPcCQ+SX7o+sYxXFsYnGTYADTlHNsD4GXqZlwYUfwI3YGYbjj49c+jRxA5asBuli9bKbS2
N3MwppHiHoDCrH2+vCir30eyEKhBSE6Cr+F0njjtY1PJoArbjn7Z79Gjcvn756cb8wLwyYwQh3T5
MmmY2qV0cjc1o8YGN/RNZkGZ6PqjgT44yPMiEYNC8PL9YtbQoGvAORaplVRfWOYOPxSZbhG8/EMJ
LnYUomPw06BZCanoJbjXpah8CTGqkSJdCDIhVUL0n1LaiEveGtNA/bna8+yulehWAf86+1N2Gwdo
Za0AdoEuJZ6kJviVF0dU7RWWmIZCol1skH2dXQkSmF3A8feXNbAJhBQd0SD9NarjLmnbUNLU07gS
Ald9eVesjQQMmgbUcMAKgcTN6a4z2cSVmuLuMtox/NY1Mrz6+xrwb7h+kedFv+LiTlENmtfZUOiR
4nz2Ubclo7Py84HvRIsn+iHBYreUjupsUqkGwIWRA8Wt4c24PuICeP//f/+MCjopqW1xR0fu72us
H6CbgzL9/vopwoWCzkW8kkEks1gCjt7R1FQHHVBLy8uQy9p6wZ6ffGAyQAqP5AL8Co7/6RoT9PEL
wfI+UspdBXmIzMuS4NoxwARYcudEmYZmpkWYlaRx2TMjHcBb/Bqnud+KjQDo/MqCAcwQaNIAZkMF
6nQMdgeSPYlseKSX9Q6XlN/UQavsSmfjPGzZmf9+FPkyqMmphYSdBGE8VwJdZ7vYvKk2a7eriwJp
QrT5A9FwVjcQqlaVstZ6SDvSgAvyu+9sT7fS35cXZsvMfICOxqOBQ3Q0c7WPqDB2OlKLJat/OXr5
87KZtWmDxiyKxJASJGclXJXi7T+xrovyPLL1DBIkFci9xqDl14uszfBJwJmAnkKuZMnIAslpYQlb
F5Fp7an51Ls3ViI8p3gZkp9jfnXqYjYG+CRacUEpt2SOaE1RAMuuiKiZblI7AgWT3m5cJWsLhDOP
qrSL4uoZUSYykFrZNUUXpbnhMXKYqfMdFl5ennUjaFRAAnVuxVt4YYCh6oIYhoiQWDJkgL4w09nw
AGsmZgoPhN54oiKDdbrRSAoAmGJgP5fsRQCfRcl3Y4tSem2XOcj84wFkzu32Cxs5RwUXpYEB3ri4
s5nxza3NHet5wExnI9o7j1oRQaI5BbxeyBec5Uoz9PAhNVPKyJk6z65uhyw0XS3QhxdUwjfCprWp
O7a1eD/G3BUD1I9kZAyvjvMGmXuvyV4u74D1qZs3GRK/EHOaf8ORHwAmRZNo8Boi9Mmp2U7md2zy
na0E9paV+e9HVkw1oWouYMVQ5F5NQA4G0Utb+0ba62CzCJCwPNhnqH6j9xnPmFNDQ9K5KddbGYGL
15uQlyrHjVt5dVGOLCwWxZTMLXKXy4jrv2V9F+dQr9vq6liJZA0gpwHDx7nBsbQW80VjwZ1ypDAi
39PxrdLupsIKDbeEnFruoctaVB9o/fAV7Y5rD7xrNga5pK75N4+AjaARAn0l4A1ZhAZO4qR5b2tD
1Frso7f1u5yqzwVrvk+OHuqo3o2Nfm/OGUYLem+TxT8vb8v/5QcACUfAE++cJYeZCcmaQcOOcfiB
al9q3we82jXKLenenTzs2I1QHwz96qwQ5h2at/9tdeEP6SjGtrJgdTSZ1yAwaoIx+5WYG05k7Tgc
m1lEdk1edmY+WkPUOB8W/WTgPIbgh727PIfzFX76HDodzPKKH2szBUZgiFw791KWeekGcGrNF0Kv
xMJNCGzOWSqao/EiyccBm4TnzCeyDZKp3CuuE2Yk+VTs5P3ygOajdTYgPO7mewQl5KWv0uGnxjSe
higGv6nW3KpV7XXyVh20APSDXnkluOm/DsHMuGaB1will8VucCvgcPUkkRH7yONXw9oIweZb6Ww4
R59f7IIS3R1OX+PzhD3RLg3AkZKCsB4lJU8ACOyCHkrZ6Ew733izpigeXLObPH916TzNkL5NUIWv
X91B84w8zBLdZ9nb5ZU633pzOgRUZMhTzdDZxdZTup52oNaiUe1ZY+K7+PeygfOth4+jFgYoEiIL
gGZP/fyUalTm00ijdOeqofXljqiHheWGGzz39bMVpHaQ5sI/y7gC+sPplPWwAvpLz9NBfHIlQA9b
7MTC8kFfF31pOrMF1dmVCULjjXlaWQi87IDYmvmUkJ9aLETa6m3HoBeOKPJQ+XoS/QfLgHvWmPu+
wKe0XIbKnIZUH/B5G/RcmeoV/aeiBKobAE8SXLa1thg6euZnzTaIHyxPvxxKEKykBYVg4rON1wQN
oY5x2cS5gwG3Mcoo0BdDWRra5Ke7ivemXaT9UEckKwK1u2unD9NmeER0YUZ3CrjpL9tb28VH9pZZ
hNzqJJMlGuAboPXBnurVZvZsVK7qEVbdJBQNxJcNrs2hiRTfDJTBzb5MKQgrd8EbTGiUk+xdkznC
pNwfS3djXGu7bs6AzbpOAJsbC8dp5NSpuszG8Z+odzumW/nE1WHgPTE3iQPTvnxTKP1YOdWg0Agw
IEhU2H9VCgoqGQ+b/O+zDz710cgmAuAKtlKAKjFrpztClxpcQJqDooCXnmC3SnNLp9Ejlgx15cay
bkH6PnUqfkTtafJ7ScPLC7a2Q47tL6NNI+s6kOjVkVWwn9xQHypw13oAf+4STp8M6m5g5tZmFpVl
aNChKj9TWp2OVwNzqtOOCXiYS58CDSbU8abJ/4PtcWxkMakTaPtaMIq2aHUKlMaLD5fnbGX3YU8A
WIgcCjze0ue1o96hEF3xyPQyVKq2/NDq5/FxbU5qAc42T+HRWwZ9N3yK6cigMJR4bf9eb4S+q9+f
6eJQSgBc3F0cHq7Eucw5vh+ztwr93K+XZ2dlhWfmO9DegLwBrW2Lnx/Hqp10VQ60c5fuLMLDAkzY
W45tbQwzwy8eMPMlvVSTAiiybZAsA3wt+Sn6zBNyI5DZMjD//WgRSN+aPaInFmnWe2N8uerz5Vma
9/ni3M832v8MYDFLedungylmwGUVe725l+jwMu8J+7hsZuV4AwELlBJAkci/LjFE9VD1tZjMOqoI
h1YrNxpPoymaqPX3uHc+lERsnI3V1UfDBmBk4JBDIH06b+gOqkvhqHVkgoMbKWuUeprEvldcfiV+
eI5sIPkEKDdKlmAoWKr7jTVYtanUmijrgvGFbhFzrm0AQ8fWImhmQuPvYoHcuCgrx8IpSaAocyfH
Sh7qLr0SsP9vEMdWFu6QpmMfQ9eERTVR7orBeGTdFj5kZSAgA0ApBFEs9HCWQG7DArC3TzQRkR+y
vZP06oQIagdHn19cIFMDB5Nm+HwH7smniewvb+DVXz8zaQCCPmerF+cQpLdI6zT4fPLD6D51JfUu
f39lv+IORygGrhYg7ZbOMGeO0qRj2UUEkmEENfuyDuwt/NbaIKC5inYGuERUwBdlbzsjSt8MVRdV
JvOLMM7ajSh8xZugfjs3TOG9MpOwnp66us6qtDNjEY3WvWR3mbwfoR1nBNfPFXA3M+0M5A1QPTi1
4oq2SXIFczWCijOhfwGI1SC2dtnI2lwdGXHmgOnI8fYAtNRWj7lqzY/G7+jG5bey3lAFxJMb2lPz
uV7sJwlFUN4RtY2UeJ9rPt8C8W59f+E2VEacqjbxfSbuFPdl0P2JbbjYFZ+OR70FDsZZsv5sGTQw
WarSKUTUYoW5OgaG9tHSg6SHpHu/ejFcEJY4QJ9Cwvos20larqKDm/HoQ3XRnLrxuDtfaoAN0LsC
rAxwAWcpuK51TaFlxIggzdPexGIj1Fz5PMIzXEFAVKNh1Fj4VnXSTJZSqcODJx7nubeFD181gKvB
Ak05XlnLbquOKJD5MEcATJK/d33659q5/y+pTEBYUGU+Yzwp+0aoat6b0fhYtt9ithGArPz4GaeE
BiI8dfGGWmxUQ0ezNnjXNDSlaTudTm+qvcVFc+6VwASO1+4/BP057DunZpsZVAVqkHup6XMXTLI3
5pVkSPBFeP/N5CnAJwJmsuyuHLNUkKob1MhBs2hphblNdtRyrvawsIILFFNF4J6WnF6N0UgnVhoN
IJbBq+1bZQzZGBFjI+O5NmWgcIMTB80IItuF96sTyx6hzqJFtUpviImXINrIviHHCqlz53rNdmRW
0bkJKDwcOlriTl2t4yRpqcStEtkgJHhP47fLG/jcFYLRD1wTcy4A/PT/MvBHnhxa0E6jNsyJsl68
dmgJp1z3XFV5vWxmZSOfmNFOR5GVpjFWduNElVaDe9Hr5caarBiwUCVBDnCmwDor/nWWgH6MioNo
8N/ai1Zs/P55lk9fAjghAPX9y6LhLbM4iLGeaxatNTOqyt+J2LEPUj9IbUemXSa/rp4qrDdQyBpB
9fisqgxi9TYrGh1IrJAkd/mV/TjzSYQjRC12Fi6e9VhPV2Iy9XTqiWJFVPNy1E+2sqVrC3H8/UUy
0MlIPhI1syP1mceF5yRbguErpw9hDZJXwJDNfN6Lpejd1qV2nagRRTvRUAvQ4eZewyrwh9xcvRIA
byGmhWwD8uT/qNCPzkZeKFU7soZE7V3eP8VbJPQrM3Xy+cVM9VqTZ0rRkgiMpLGX8w1nuPX5xZED
7RInlcTnMzPIUz/boqqY53lxJEAoC9AAWB4AvlkWWZu8M6c8yaeo6g6d9WQUP2R+vXNCOxKyyoj8
5yT/YqlHhfWNUnNAjnPHayFzCkIMQ25U+1bHgTcFok1QZeM5fHogUoMUk1XmKiicEq+QkWx1cI2/
XN5Kq0bQ64r7D2ARFEVOjTDd6ZScxyRi1ffJ/AsGC7BjXI0VQfMWCpcImlEwBqju1EaXt0gRmoAF
WtpdUgjPnL4P2hbz58rpm/MUoNlCKQQHYzEQWTVxHhc5gfzFV609xKApUYC4er08XSt798TK/CuO
Th4ZbYPXTUoi3fxbk6ci3l3+/oo7B3PFzP45U3EgyX/6/bTMAQ4vKQGI+mDkb0p761a3OtjLhdl4
dKv/aG00BgIfQB3xrDwrow8QHLRBIUciqHiF9gC+425rE69UyiFyPfcCQfIBlfJlkSruUd5tKk4i
jYy/+KCFXQVC6SlmNyWK2KnZ3DjSCK3aCjV0p3HcZhtPwpUdjiYG4PsAG0c8uazFNcOYE8Vwp4gr
r+b4qKe3ZX97edXW5hHVBKT70Sg2r93pqoksZgpNtCmycvtB78W32O033lJr2xsg6DmfhEjyDGat
xlA45eVsovmlVbrHXOoNo4kS6cZhXTWE/DFwSnPkvfQ6AqtgsmaA8yeQWGXUNjwyysDK9MxnTL5d
nrm1xUFpHm/puUfEXjaIOBk4JxwQYaHtIfPNHgmU7DnO0uCylfM3LwKKIyuLG8epM8XkkPWMKsV8
rOrOE2CPN/ufSib2FtlwEedD+hd6A/UJdgU0D8yb5chFgHY84ZlMpyjvGCrlqq8a0KlVPi4PadXK
TGkyB/vggFtcDnFqoYhV2mOkxkoC1ebpaRooBNfqZOMWWmqGzdkaqML+j6WzGjDJRoZuPVhSNa+q
nmP73a2+zOylbUGe3qGfL/0/pCnOtyHaPMASCpeB/57t965QiFEO2oh2Zq8rwqYDs5UHKaDrZ3Hu
XZhdLd4Yy0d+rFkSvW8Spwo0bOU44qH/5Oa/Lxs59w4YypGRhXcwu6YFcdY4RUpHIK41PJh6u7HB
13bDv8sVCR2A1Ze7IRvybrJac4xsd19NUEf/3vX7q0cxs2HMGhQATKNef7qtpwJdVm3e1ofvDjc8
PEQ23PTKLNl4WCArBbw3HOlilqB7B7yxm9YHM6aeo0Jkd2Ot1wzMCidIdCL/aC/bLzRu5hVewfTQ
lcFId+nGsd/4/DJLW8QNvKmNz6faazLtrPTl+vmH0BdQvTMJ6xlUOZMcRIOOWh0mAX4m1HTrDQj5
2gDwAvvXv4V0mr3wKFpSlXxMqupQeG38UddXv4MB8AAZDKTm0LmFdPxi/xDKbEeS5qBRw0d/OKFb
/YznsRMs2MjHI2WEt/byFqaGVIVaq80BamAp8Wr3Plc9Uj3QHDDYjVvyfLJgC7i/ubQDdo3lvaX3
2cBqIjhwzw9svG8mfvVxQNcAqOpQCzMA71oGgloKqF86mc0hHYsA/JReuoXgPr8UZwvAWxnw7nPy
63RBOqHQCTKJzSFo3W+uG3Sdb3nqlqTq2kQhiYqgCKDXcyKSithZmwwuOxgVCeLJ9XFpXHswMI4j
C/O2OLpvpVOiyiNhoeyoP2QkGLbgpud3ESygXPhPlAHyGPMYjyy4lW0WtUvYoSnuqhqQtJu2uxNX
UtDgnkWKaE4RIt+MlBpZONhkBJZ1wjE/tILtoMFEza3HxcpawAhUewB8mYF2Cxdrp3kq3cRpDnr2
Suun9uooGNIOUOFwQWqExPnSgytxPallllWHMX6SuU+vd1D4PmqQszoeUo7nT1UhbLeMy4NImyA2
IdSs3FzeSisLDSkx5FUAqZtXYvH6Us1sskZhlYfO2DHl0eJ3bhGUzcZFtGJlxq6YOHczTsydL/Oj
7RRbalk6Q08Pilfwv38L9/eW81i1AAZtpCdAGQBveGrB6ljdECaxEvodc36m2Qt6/NFyuDFdKw53
zn/MGEQH+KMlkqVAFlqaIB49KGbxkA9moAxG0Ah3JwmasL2m/bi8PCv798TeYuLKtIl7nsNen46h
ZYiQbDUCnMdRQPDhoCOzNgsILJlZepJPspA2PcTNzomhPOR4jXF1IIWCMdAzM8s5AGj/NGCOlj+p
VbCQxmp96MYfmvYXEqSXZ2ltDEDmuHBXkHJDzuV08dXStrvS0ejBftaF5/L7rNyovK1aAL04Mp0I
acDTfWqhBOOsbI0GoQ56f5ws810TsmT5Vi13bRcDt/3fZpaUs02BbipuwkxdhQZ9UvJnNABtKX2t
7SnU7lFdRx0fiWftdCzgZWNOJQp6aNy/1XO31Ym1+nmUx/BGw5nHLXX6eV72NjAOBBvKRUQylCGo
HDfWe+WBhg2Ffnts3fnZvsx8Ea1RnDZX6cEhiqd2N6YTBwn7m+d5WCmgXUb1Z2DEY3KLz2xtH8w9
svABazxJTplS3k5mdWDTX919VZs3bfy6vJlXghT4ewRzgA0A5bjsXjfSrEuqAVGvVbm+Wus/7KTY
Tyb94zRgnk6u53OBCjHOJWSRIcKCQPt0uQyBB07bxtWhRzerzsAK1qih7m5cAGvzNreDzekipJCX
wWOdp305NrDS9A+Ove9loG31R6+dHZCSotEbKD3si0VwJ5NSye0Gd0xX3QPZEWZN5bXDt3bYAqes
LBDyRHijQ7QKl76xmLFBMyjQjmN6EJX86KkaIBQETbniWaIP5WC/X70fkEYE8BMhBl7tSwFztxE6
uNdpeXCriGC/5a9M070R/5L45bKplaMLDDL06eAbZn2I+e9HfrqQFQLk3kQwYL9bXq9df5mhVQQc
YOjmQRSw3ATxOMVcYFkO5UvW+ZAUvfzrV/KuyBRicwG3BzUxcxktJfWEleEIi3PrV2L7lcz3jqj8
ot8Jsk/cXdzmYU2/xdpWxL+y9U4Mz38/mjdu2e1k6zE7SGV4FNYQ2FJ/qKv4FhQtGwdpqZc2x8yw
BdXCuYEboe0iYCN1WoKCCZG5Dp6xJP/maI9G/5izz6pzQ8v5abkvesaC2BJ+t3XEVqIfpGIJ9gb8
OhSHFkcMHZ2Jyi2HHZjxR/B7V39AG0Zoj/u4uUmGaWuoK9sR8cLsMfA0N8+UU3njSpbIAc+c6QlF
CJ85EolZ5idF5ZfmXyu5Aalkiz4HDfRerHly9bB2Pzc21cppRx4VDn9OpkMNYhFbZKyxC0Mb+KGf
lO9qjF2LClUQp9lOS/QXvdJ2Xat/oDSG/lPoLesk7KGtkeBBUI3Q3BPQS1AzMPdxvf55+aed/TI8
keeO53k10JW8VC5KKqdPp5g0z4P8DmSMB51CzkMj3ZPk6kwVDOBOcmeanhlFtXAMumRDx3nHnvWq
8vcsKTaWem0oeOPMZSzkdeGCTg+QNSqjljoC31e9WgNPMuVB+7ttfqb1r8uTdran5qkieK9Z8zWO
QZ1aKotc6JIa/NnyJxlW6e7y589OCJ5rBvJVMwgMFcBlDsOk2qhO3OqfTf2roM+Z3BMOsd9DbIJ/
yNi4GVbGAoJIE+2YoIs4VzPXOmXgulXzZwqSWHKnPl0ey9rn8XAGNz6yPQAxLk57WxVxb5Qpf+b6
VxLq9Ov6z6N0BEwV6lRQQ104zTl37xSWxp/RrP1bbAUcaz/++OvzjjtyyayrrM7OdP7cVD99S9/I
7J2FM8gnHH99EeMauUh6w8Fv/5GPB+XH0L1dPzfIH8HhGGB8OavsKu1Q9ihUNc8l/RSQfe1U4+qN
Orcx4xWAxCo6j5Y1rxp0MoqaYXFT91FKhM3Ww2D80e37cbpR2qvfNYiScCkDD4ZXJtIki0tLMXAx
OnXOn4cUCbdK+BXdmfZrvNVNeb7qsANOfwAhDKRNlrEzsC5u3Scdf1azsM7C4dp88TyMo8/P5o82
lSSkbGmJz3ftQ8Zey6sJuObvW+iVB22Gi3Ox3LSGm6dJjO8TCMnKOvneNJWvqpVPHBD26s7L5V12
vosB2kEEgfQ0jJ4pj5VuK+xkksMzcI2eOvxN7Ddr2OD7XFmRmRQToT8U28CGtxjSMCUFwspcPg+Q
ujFrHmhXO0GUiBGMY8rw/bP+iSRuS/A+dwM2MmTuHlPl+u+jLAwyyvnZArKMxQAwdc3okMJ8FrvW
ZcDLXY2hgsgh7vD5tEOB+KzjZKqKctTs1Hx2ix9m/pxVO4j0bvU0rCw1zh4OOt7k6JBaRm6Auo+I
bzLjuT3ougxEW4Xp1XyBGMixjUVeoRe2wG6DjSzTgmx4a/StvPf57QoLABSiKjfndJdPPKPuOrS0
wgJLg0r/hotlV9K/ZLxVjLAgWxCHlTnDawsNR7My6ZwcOz3tpOtrwFJ07dmZyE1BoH8M/exkf/kM
IlhbOSIz9mxupwBh3RljZMO7KR5iS39upTCeaULKG5lB0QpINO2A5sL6e5wP1NdiW99zbQQf6oBG
Ls+dKln5riQj1OJcq9lLsyofGiF+tY79ixTAsTGzdEWoVon9c1LT7HWCDiqH5DbKXr6hx/GtMei/
LQMtLsAS6bdNQe3Mc12ZBzmkt8Kho8re5ZY8pLKTB2V0rZ8GHo+N15W2shMqU9EBknyxJt11dg6y
qgxwhqZRCnwdAtp9YiNJ5kr1NovzX7lSQMNLWNxzjaKEjkTa/C2k2j1I0AHeU0cg8ci17EdK0XDg
peOoYY8K+MIyMXYTR2Oz36TmD14JE6UhO/vgjbAKD73zz6ozvJVDWweTPRXvlWvXQZep/Q7D1yEb
RqXfq/F0k5UF8SD7VYQsVnDNieIVxCHJQzsqJNQ75dc0Gg73ejFpqWcnTvWljDL1OqvPQqNg1jc2
qq/QhCpeOUh/b1TGNd8xO7v0k3KCknuKhh497DzI17x3hXA/BlSx2tCpcrJXWfezaPp31aXSU+tR
u3dcTLpHXYgjcsHkZ85qG4tTmxMaMKvqdWQ13jua4sa3o663fqXlxpOdDVDWcjityoBS3YmMThtQ
FUgrP24qIBMKlSdPtl6PvzPS/2U8aXcNa3/QCbkwL9WVRPUMkqKSUPbO28DKN9k679o0jamHli0S
CbtgHhB4oLVWxiQgE3WYV/UJ+PssV9bc7xSF/rEc4HDKJE78vo3pIUNe5sZw+Quw5T9MVUYJzVMt
GFoZZi35K9SBe3Ftye9uOw0iaJ3OrB9bpe72A6df5WDY8Q7gfbT0t735YmV90/kxQ+d3oAod5KlJ
77SO78gxewY+4oNaguIuUSyJNMhwKHj2Q23saMwFaz0ox30MKvst00bxmiI1/NiV6OSj3eDHRmZ7
GUudXcssfusqnaWHWcZoWLI8rQKC3rJ7MaVZ4zG9Ab9EokOALov70LLybF/nU+L1pmCBiubfL1ZI
dlsU1StEyBKP1IUBSbrkvWsV/c2iWn07ju2fxhJt71ksoXesHBW/E+aPLtEnO1BsvXVuqmxS//Qm
mKmBPpWQoMlEqIHHl0dEFOBOa0DQVA3dAHLEokZMk2VBmeABiprNW6UC+H4D/tMkRUt30RnfYwIU
wdTyyWtMUQcy1gtf9q4V2GX2ZeUNDew270RYO2bpmaKry50j+wlbydQ8bSAP+agT6hmj0TS37VgZ
HujcVN/Kh8anSQOWsLIGQbwKei2CJhEfaSQRkLGItBQEIMKQv0AZ2+ytskr8ITZM39UaXdsNKWpb
fjs6f/RJaauHoeCPBfjsH+lAcw1bg79qVfUw5kpU2jVT9lPPaOW3BunBFJm9xLL8VJ0cjmfITGMK
zGz4YGBiGu64k+UPZs/h1jpa9KqnMP2tlRqmDvkY6AXrBB1FhVsMr5RUyXArTCW5GUyWPI9gSFDQ
DtQxhFom9Qol0ffOFCe3jahoFuaK3cV77NTvBSd7EUPYr9OKD5ugpx3XIA8s/AC/tVntp4XSdV6S
aNmj5sj0icu4CIa+75twNIf7gTQ4fDRjhAUQOnd+a7godzKNye+Y77py1wOdHZJ4wP5HF/Z3mRta
DFwOlBCpIM43nmlVFhS1yd8dro8vKAb+Auszua9E/0RLLIYC3fAPAJMcKJFkbeq7EANKPGag1zdN
W+pNQyn9Etifh8SErkRpEvmzEzze671TvULu7HWi+SeaZ9itozXmg1Za+oPTYHvgNCt+b/axB0SW
8HKFZAGyozEauem4mwCSelCKWKH3utX30iur6ReYgnJlryOJrf1pWtsBcZ4wtKAY5BB0cPZemRpW
gEKhEXRW0wCCJMyJ+KVVu94wGK6nO+XvvtEHv1R6+FaKDg9IOqZq9VjMnBoPXQU4zogadRvwUjFq
UJCbqRvWFWgNhEZwD2nWgLtaggwuY2Bcb2/0bvysx9IJoLCReUybqvtk4g/tkApP9CVAeGr5y3VS
+EiWfhf2pAXQftRD0wThPhngWM2hN7zWYMon7o2v0cgy4ou67gJHGzlmuEeQ59GOMIahx5m6t3H9
FcEEfcpiP460wjZNkxpCK0JPfdFlpZdSF/2HZv1KxoYxyE0imaaLWAbAjNzktuJPJXpcVUrBAomf
SPQKu6oc9H2t6FqYpZrjZ52TP+qyqLyyK/fMjL1YxbqIHj8MN3X3DCAyedJ4Qn005+KMGn0D/owc
vMxeUwr6BkLRcsdGooVmVsTYtHH7bEkJosOYNdGA0veNDvbvB2Akk30pp9RzxPA1Yip9XLjMd1AE
e7LQ4L+fM4dB5epDmPR5jPOoiM+GlQVWIx4+mxJcZkTNn4BWiUOq5OIT/nD4hLjoGMBV13e1k7YH
ByKfcBK20fixPRTfhBarIWjcutYHISIV9U2WlrX+qHTq8ANUxZo3ca77wFTiFAo1/uS8+q22lrmz
4Ck8Mktt9lKLISbaFbfQGi33rt39MXRxIIP6pjGjARZEcZ4dlus7p0st7mcS9W8dxQpkbKz4RtV5
G8QsrX0QTWa+Ebvaw5hauZdYtL2Fb6YezZ06LDJuv+CCa74NetHdmQWYNgoNZ6bTajv3K7zD9kNh
dPtYK4Z7140Tz0mloyFyFZNHHdo8ovPY+NT7/F1oTvo2CIj4mdJp7kt4Fk/Lc/RptYimmN3gPEmE
eE/O1LgMallS95Jcp39aQewAvxW3fNuW0JCOyZ+kRLEv6Bl5MYRs5Y1i9YX43htq+rvVEN/0Or/j
rhYJo8oemmksq1ujy4vCU6HUwP2p5g8ksw+FNRTY4GrpWSb/TBzxxPKmvlHcKoPsSrpHEOeYEgSZ
cpen8Z63XX9bWIoRqIq0bsGdJnygkhuPk17rd1kN2jKuTjNQCfe4Platr1E0jndm9S2Z9CSMjZSH
UlF7/D/awE1+8tau/K5ReIj9Av4XSw8yxnJPus60xx38pY/qr4ENO/ApUIDIUQEo3L2RO0ETm38S
nRLox8XA4qOTz7N5hlaPvEKiLks9N4eGuGYx4YNWC7MM6lLfUKFqy4b0Lzohy51kUFXstfZdL5rM
LzXrcxrN7K4Q5vdB10AV5bCvqqbOtzwh3R+0qpCHzIm7l8mJ471aUvT3K0P+ShNRh1VMxpuEWYMb
jkZJ8kdw+DeeUrnJPWncCVSp6Ep27KF2A413pvD0WkFUVqATIHSHERBUBzedSbv6B6qcmelBcbX6
YCOuQY80evpsgEh29JWs0X92g80/taL9AUbWn0NixX41pS0iuhxSIsNLDI34Q8MFAsIUrueBtKJn
QVlYJfHzfJDcd3BZ/ZHO5OxBSt3/RDTBA2RzTK8yMhRScsGbME2UJjTjcgwhc5vfo7/9/5F2Hrtx
q9sSfiICzGFKdlJWSy3L9oSwvWXmnPn096M3sI+aIpqQLzQUwNV/XqGqVvkgJ534WNV6sCv0XGMp
9ChyQq9KLDsPBvclqnMQfa5cxcZt3RiZbHtqO44bzxDknSCLv12/bh9iOX0pdT3ZciUTS4hBcZBS
3UUKJQMv1AqJ9yOo0hrntdRLZqey/D091PE+AAV8V4UyuyGeQMNrFPy+u03VpJBPca6n6QE1z4Du
YDi9iHi74S6Ki2gTBf6Jgts/WYT7l2mho2jNwF3YEGhY42/Lamuud40bx+DX0whR2yaRGb0CyDJv
x1wOt30IDnrgTD/X+ohrnxX190DW6pOgCg9F2YJysoya2GhoHFFrOAqhS+iTp750YjXNei8NYRC6
dpbSyvhGHpLURx6/FawGr5VqQt0UBb7kmO68ToQe0wj6t5YF+ubGlubdaTWpZgMA2kEM+ky9ylvp
nkpmiy5hq2ROotKdOw41pdn6ZknexxsooADgVu8LPTBhJ8W/5FDDz0V6716ygg6Fy86/prtzVtgS
CaovQpN5V4Hiet0ml9GsEFIdnSTIANm1VSRcOlz6/muve6YtGDHzADAHKa08g4UgKdkW+s8PXRsj
ETw6vrHam495XeV2Vfq0zavGwIm88CRKQ+DQffs5EeuXjKz+tWrluH7eWPP2m5Xj+knykIlJ6vTU
FV9TPX0ccx8nTaT7k96InGo/868kGcHJQMrNPZIOModZMTeAk9Nr5AzF8glui2ybqlukd17nF8k9
mhVPtS5+p39Q1dy6Xq2aR1cUERsaxSa23SL+lWjNSVTiF7koNfar2r76opa/mHEl5bYgD+Nrrjb9
fVuUt2bi6Rse0Yhdb5nf22B8Vc2fqZ82xCGCePB0TfgepqFoozsD3DswCtnfBbRcfHJRhXnVPX69
mmXGz3ZseAZV5Yhos7YdhvxLFjaBk4aci8Ss3qrW9Dhl2ava9akjjYSJfl9ktkEr1X2hx6lTKVBe
mt4ST/jEL76pBq8olxs/0PDyr0dNKnhGKyO2497N7t1M7hsniwluY4gY25j6/W2D9pK4k0bPfcrM
1Eo3NCdI88OoNk9VqkfdbRBNqpSxTrznW1C4ms59k9rhLaqbm7YIEYLWkx+DMT5nuoy+davRG/yu
8c1fCr3A7aQATrkt/IZHqROlBqk6E4iNaaTovJkoP1G+rTMWHNV1+cqqMwPyjFpcaZn4U+y1n6rV
hE6WckFqifhTruAkylxF9hgwGVSfEurAvc+cFW79ZQSi4gym5HKC4vZ3oY6CHWuG5wylMcakInzv
tk7b5jpXhEaxoy6/dUdPgLungTIJ5VaTNpGnv/Y5MHopGB77WDc2RP1EgV0QcrFYp1J0XwV6i9uG
Fqv7MYhzZxiV+DB2pr/LQrfhpwXFUe/SlvA+n8gGblh+h4Reb4IR7zuNci5sf8jue1NhDB3cu2iM
25PQjfGPiKZaX+H+pe2BNFH5EII2tmWentbpDPV5RDnqpUCp4GB0ZRA6si9Gt0iLaS955AWccL2s
QazRsMjGl1S+5cDdrka575qNmwlGsUuzRN+3TbHT8lR8JVbuNgkYqPsWtcxtlWQVyHtF+hFndTMc
Wg/CMnEVCD+Pm4JX0LKtWiycyrTGfd6bX5l618YrgT5h4sQOo3jKYrU7RAGJAaM9ECTurKC2rsXS
6Gh84AbNfV1HpXpr0Q9x22iBfB1UZulQai43ald/IWuqHHRB/mb5RW/3mfXitwxMiTQazGu3big+
d26Ncx55v4wq/4ZjZmxHX7GuupLY0KJS3xtR95x7fl1vy1KMnVLsytgRRDHdFIobbEqTWKce3J8G
ElaOJsRo9qnxIYnlg1zoh0wYktLBfS5sQx+3Be6VpccHpfxqKodar2xp0N7k3it3VZFLN4rvg0ok
G/umkRT54Rs1oXkqes1Gjycp2Th9IAz9IldetI3aNsHvrMJdZxmVHTVVfKt2ZFeHQvw2CEF+Q5N4
I9l0bv7DSmvlWorbalv6o37vqmp37ErPJdxEZUY0wlNSj79CL9P2LbLVg10pPnGzSJqn9XOLnV9p
/cmMrZdUEGMfSJVONi4O2k3EuXCiWrKuilhINiEqRZnt8rD8cnlFXoBitNJhDMNfOS7Cjdcr4l3g
6cWm7/rWFrlkbkYzlx9qKVHJ4ySCaLeqi0atKXy15O5RHUdpX6Zqt83COrjtZMR0XWhYdtCkv01f
eCu1TLUtM3w2IsS9chzmDbTmn66bIi/qgiNyx8C48rRE1697xLu+qCO5MKkRrK99U+rRpvVK03Q0
T6ppVh2OyANoOX6AJdAs0E0Mu5HaHK3wMH8JUg9TvvHaWnK7aWNTeuo6JX8LmoIuIi43J1z5cfya
8xzsa4Vwd9cTHh5LXSam1PU8/1UpEXKhVfFUSrWMCC+CvU4d+l3tSHJ6SiO9v+aVpaA3WHF/28aB
sevb/GfvRVxGets1x6aSi6+oxoxoHJbJ1isF695PC5G7BhJHCLHQsEs36UkfWt9JDoSOVyfV6wiy
60HvZc9zTNMdGRauyrUuF4FI8xDX2HXu0DliEyItL5tfhqoM3iwyoY/IKb2CPNIPozwoDpnhkcvD
H9Tt6OqvEqm8eORS1VFyR1LPj341pVzz68MqJr3QhsHGqxrlu5S5+pdhIIkUuB0XoOUp32uC0Bth
NIt/3GZacVF95HdXm750h9opSJxt6LndboEFFSfXIsCVWutJbn3XadXMsGUl4yCmSWfHaqA6PRfO
rlYz70cI5uEJAYP6SaqqcSeP9V2rd8ojSLawsTs5mMILIVLZSUrfc8USHRdtKe3TYCQXAmoXlEFO
oup6VPR+r4rJ8AhdzrxTOxpnDYmW7qeL4qkuO2vchGJq2rEltLYv0iHHlupRIMKIVN0pJCVaKcsu
1RxQGJGm6gaMjjnYK89VCb9qUJ6N9nU0tq1yyLrPF7RQLwGagI4FxBF1VqaJDBPPIokUKnIbKTx4
a6zkpXIGQJE/MCzpI2ZdI5elkHNSnhNhW2mOtCY0u/D9qYQMiAM8P90kZ4CcJBJdK6os87nWfnKF
shEvV2QWluD99+eASL0yOhJwfD/OW3JHBzW98sjEXTayMoh5F3WS9INJ+sekUH3LMyKsVJWWPg+i
Agl54HYQwKb/vytUy2R9aCWiG8CHr9+8NcX9j19H7g40N0AXupOiDXX+dXOwFEEJGuUZDJhwZSaH
y3MzAT/OxAzgF73//Ax3QvimypXP58X81jKu2vGqG/YG+YjLZtZGMTsHZCopfwi18pyOv8b+FPz8
/31+BnmQ8yr3KBYrz3l9INGtrKzw4iRRnkRdgFIoDLbzNUDwK9WDXOPXizszsofcVt+yNe3RpSkC
ID7pFRMiftDwcXPJj/KQ2ndCq25ryGxaWX5+libFikn+EqzznGIZhFWaBEjgPqvkJgN1m2SfZa2x
md4bMGbzFGZjmKOb9dword2ZG1dcA1AvTRJIelpPKHB2sXVuQShahVyTrD5/yemNqLtr5Ial76Pr
MbWwmrDu86J3Z5lRoOSN/tzxHuKxG52wsgjTHMwO3ITP4OeDtfzYwLSJVMqpam08t9396G2QX+j2
5ZOVfv5EnJmZgaaEJIw8y8RMTglh48UrGMKFEyGDT9QgsQCa/9DWpMhId/h+ZuAga3dRv9GSvUrl
uCQJc3nPfnwg0MwCpgg+GtYuRITzBa91SWmT3CK2UMfgdtDSZ2oV2kPetOqKpYUhwf6CbgTpZNIh
mlnyfGrXcmSKz5L0Rk3L6XqXcl4Ax6H5vCXwZhOweAJOI9V7PqYuQJGCzTc814NMOFB0ZXsD4ED+
HnUBWUjfdD8NLiShgXAEwF62HYL05wapsw2g32r12a+2Vbut13S1/1BlZpsaIKkM8BXu8ASsOTdQ
KgZRSoYbIlkk6TxBi50kiE0gw2V1Nyaj18Psz+lGTdHH2wi91IGGUA27HqXiZpTM6IoSZPAkgTKw
PeLnPUkm4x7XdbhVkkEU9oOuNw8SVdp7pf9OxzFEu/RDJGn1Lha9bpuWsIQCMTdS29XC6kEcDW/b
a6Lws4oj6SkMcT0v78uF3QLhFOINHcMBTM9lkC1aMYj6WCrPJnepFZ8GWbb7cU8a77KdjxD0idmK
KSp++ADsm/Op7SO4WE2gKs/UrW2le2yQYyCrNVQkqKiEe/1t0+zl5IowkDzzymX1kfsDZo1NqvMw
QcDgcj+3rkyJp9QU3WfpoTI01Hk9JvhXrr5YQeYIObEfqbYVRYiPdzBbFXQOBBYMy3OCmdvomWn0
ufvse97eFYTd8fKULnwfWjXchaklF/Jysxk1BrGLdTcPTkXW3adScq1In5Vn5ke/tzBtnnceYZbU
VoW8Y3BqKLfWW0H/NDSS74MtmzBmSFOas1WJNNoiNUoUnMIQL8FZpfgtzhB67zo7DrzcnLRmNXkj
xmjiPUsyIJlkj8DtXyzBOwOzC6lyezUfCgzk4q46ifLKBfvx9xOwUDwCbwsF/YNOodjWrpKRHXuG
2RflCAt/2s/h+6wAkrlT6DgnA0SSJ9RZ5wrPiXGTSvvOXDl2Hx89AKl/jt2kBYtuzfn+kYWaHhCS
Fp3M8Sq1TqG+S4frz67AuYmZf5D2hSYCj4lOmrCB3ZSsybosLMEfCio0N3zaD4fMQ7g40lL6z6ni
VXKdeZ8+ARZyfpOoytTI4cOD03Z+3CWjEJ7SXz4A5/bzGwiaOcBHLgjuPmM2O1GRyEkxWNFJITku
29nr5yf//ednUbXclnpttHw+SW/M5q40Vn7+tD/On+OJJf/fz583MlapIkatyvelxskN4AqyTXqe
mrkTmGtagQt7lcwJ+G8wlTCa5yjwPtR1P7aS9GToL1nT2j0dztbISR8f20ll9n82ps327j4tkgpd
Fdyzk7DNu8But9KUudx+elHOjMyeBVNP4f67GMkUeqeFN2P66XeNUSBDBVcXyhyu5mwUheb2VZim
Jy707agO127c7P9iDO9MzO7VrnL11HXj9PSlGu768NPPGo2nUABC4Ebj8ZlfS1Hclr1Hgfc5iX7W
maPIK77Owp0BAw14tsVEQWGfLXOcgQ3qSW4+9+ImuAIl8+nJOfv8bIEjATIriH/9uQ36HTpgWTSs
nLvFAaCWihIJfgv+/fkKx3Kgj+3YMUEl0EeDfjbdioXpN85ONkgi3jUaS5FOnMenoVtJJGRN47kr
dwDe9GjntrvL07Rw2OjrQYxN2u/PqT4fRAaUR84ocD6ja+uo4X0m3ORe6cSfbmGAIiQZSxp5Itw4
kSvP7eQECAHqkOazF+Y37nWy6iUt3IJnBmaXuC/7fjlQrH+OfgMq8q2dFjhGDF105dDNnWQoF4BB
kK4iPzQFP3OCfCupbpX3hnCqDfwxeZvF8rXQfDFgLzTN1WgNG3BfFCX8w+WV+kMkeLcbJi4JMSTB
AXJYRK1zDm5aB4rkub1yGnqgJTAzI9X2wD+8WOOg7AN6TFO+yL4Etda9uYncvHWZbt2keef+Tiw9
uU5d8UtOT4xdIruWLSijTDW3BZmmCIQWdVEhUTHEvvnk1wVtzBrZf0Ckt6PLO2r7TnLdKg5Ek67w
gCH0L4KZAk/Iqy3t5q09IIh8LzUK2DQAiVcVWBW6e0Q9yPXEiuJbkKf+U2dpJ5id4ubyxMy28L/z
opAwheaInstcp9qTrTbxjVY5BdrN132W3kZfLxuYHfR/DahojdKwYsH9iKuqtkSxUU5i623A3Zet
vDKENQuzx6Ki37Ks+gyBvhLC3v2LAchI2JKuw3+dZNbPD5+fkkbLKonPq8I+CP3Din+mLCwBtD24
mSpcSfED9VPpAvJoZqGcaOOF9qcbRfeeIeUvUp15j6KG0pGgjXSuydxw46Ic5GhRrt1RkPY0u+2M
amcojXady5H+lFRZvSdlIP/Wu+7OBTJ3EOXOJDkjhJsiFPIra6ykfagJ0ASMBndQqkDSmVW+a2tA
VS0shL2k+r0zBDDjHIr9lZ1HjfhPgRCx3bjQK8ahV25AJq3Jky4sI9cDkyCRTmSrzN+cECqpr/fq
SZF/Wz885cvlfTh7DqZ9yAIiLAhpSvnI0clr17QS01VO5BRtFdhB318DEL9s5I/S+uyamUg5MHzQ
baNSNhtEMhp1H1meejIGY5PFe7f6au1bsjfqd8B4oMGVbBO9TcB3fZMM/+jSUTe+tyTKhXbFhZqr
Dvw7YBSU0IIw8AjnkZdsVS4yipl6kpvsrizibaf6jxI9e1uP/kT+eK+4IJ0QPFAyaStn2cqpXNjV
kyDbf+ZnpxJkUdOEAebbCihlBNHhUchvPHVcCQA/jJPU88SolJE9muSC5kT4sWoszeX03pMrfBAQ
C9FzLvMuj3ZKXITbLoweCjP42gtbqYoeRTVYGag8lTTerznyrP/qbZAyJFM5vyCiTiFGJ7f2IDeU
fLPGkhxZEEEMZvkpKcT4jr5H2ZUfRuqUzpOv2Ds1SE1OYERGWxMPjRl7jtdav8c6RIc78XIAgz2q
CWXbHYC8r/les6NAUpOJIugnXwGJl6TZ+Y1WJVEaJn2RHgcVwYL6UMYHD3DC5aOwZIRwHEXj6cGH
H3duJE7ofkbT8Kkj5luSf3c7Ol+8XjYxfeLdxP8Zx3sTs3GYEVhKS8dEHvzQleAqtvamaznMXCJ7
u8ZfS7Av2iOXr0AkIDKZd3n1k9FMZSFIj61Ai79RdVQU9ISEfsPtQ+7/EsKry+Ob3Yh/xodvr8Cl
p+fTB53GQR0E2As+rcUgNeXVxhg+2bf2Xwt/Gnv8EfaZ+8iCa3a64heAgN2dJ7x1xudSJx++P7sE
wlyN6pR091GNFFvu36Jx5fAtTZFKvlWiPkT6ZC7g1tShnDWiQJNPxSmZpbVi7NIuBtYGqZ7ToiBv
cr6Lg0iUhBTN9GNkOW57JQjbQjlcXuU1E/OCgOemouXRYbPriq3ZdEepKR6CwlhxvZfMEA+hDiVN
+g9zxcEg1wPRyJroSHMVK9519T5ZKwutmZgdeb+x5N7yu+gYt2O+N5Fv2uPKutuoWnVb10zNjn4x
gbz6gvebdXs0Ov9e76/G9unyysyesD+7d4reIfROaz9XgihaEIJlK0bHKt2GymHUbbF03J+XjSzt
4PdGptDsXcImp75lepYcwbix/oGFNsCU6VbWfskGGV5AEQQ/MnXAcxuoKkvwacL4iFTwhMZdEyRe
WA1eFJA1yFv9UeE5/37JawdvJMiPQvVV6Gvc/KcaGsmnJ+rMyOwu6UvfDD0ppB1lvQU/LAsrD9bC
JJ19fzZJvjCWnakxCF0JN1r7FJX6yggWp2mSKcIbMRGami11kCRtkngmPRxHe/gGJzRa2UvLBoAt
EMyRb7dmQzAUqEtJO2bHptVvtSG/NuvstnDT58srsfAOGlSc/jMzzeS7LRu15PlRT6D5sQJsst2P
uow33diDd69K3wL/22VziwuDlsLUJY0oaZ4MTHkaM1FiVF0AD8Ywbbn6mwG9szCbNzfTxKKqxOwo
pebBQhlX0h8qL3d641E1QztIvl4e0eI6ERLT5EPFdZ1DuSpPg42j59lxlEP4HuPvoSuoTbnCigMx
baiZg2TgqvxnZ/a0BODsc61osqMx8SFiudXxgQcosz3I8daohSfARslKPLs8OFqVAtM1JqDX+e4g
KVK0ns7u6Mh+FPvGvfaaFbdizcTsoQmKTMqhUWZHCwy7fu2dwvyvzuqEtyMkBcg0L1prvd4qdYl6
Vqg9pe2bVdwH+fbyLlhcnXcmpufn3THKkxG8RI57l2WjE2nHoAaNqv/jR/9I4ebzpkAyIadDo0T6
Rk0T+s5UitCtGpduemx8y5Gz+M5NMugfUmXHo/oqJVASLxtcWiH8JnVyNlAingefygTXVgf6essE
l4EPazmDRBytNXNbMzN/E7iyJd9gXIL8T5h1tlL80uQVTaWlZXo/lNnlkIzZUJSqiQ0UuSs532gx
jdAKuxa9rT4+XZ63BZeDRuj/m7fZ1Sp4Y5J5MQOyWBu1/KINIL7lbOvmK0do6VJVkU3nvqTm+KEp
oSgndIMVvewop9qNoHi3UABWTCwtDgkAQBf8oeA8mzjD04fQm3q7R1YGkfJhFL40n+wfP7loU3vi
/2zM5quUOsGFPpQek36TlzYqEpfXY20M0//fHRxt0FUIcHyfsM+uRviebQvbeuWeXlp15FxI7yuE
eqBMz620igRnQ++To9TLe0F9QHdjoyS/sk+Wdf6dLbSo8QB1JF3m10CFVgBC2FFydIWnQLty13Ix
i+PQuWGQO/pzb56PQ0m6ygqgUh3FcV/Hud345Hvj/T+X12TJ/UAXCig6MGtShbMHhuyk16NukB2F
MXX8/NCM35WCtp3txlC8jVqtOZ5/alHzZ5QtBtzUQPj2Q448U4wY0YM4O9IkdLwxyMY6oVAqG7GX
hH1oFupBb9sXik3ZNpe1YesperiFNCHaJUR8WyrI4AwK6X05EDInkK3s2kU5anN5Wpa2Kp0WwKxN
Md4H2UUDrkE31BZXbvolknPkIL/KzV+87e9tzO5b1MxFQRKF9CjKR6F4gASDsMXu8jgWl/fdOGaH
gRpQ6kE5zo7IWl0bcvdkKONEtLwuwnxD1rWg0VK0kixdm7vZNZJIcht3JnNXfk2M+zLZtMXfWAAg
Row0oTPnlyFpw9GQCguXL0ucor3y25/p0P7FbcVN+5+R2TD6xByNYXCzY5vmjioEqK2UdhWeLi/Q
4mTh3YHLpWSER35+yg2o76hV6CwQJOZu3I+y4UiENJetLD27OF+KSj4dUoUxu3nDvFCabjDw8Vr0
k9BayfaJVdpDcfLjfy6bmqZlfr7fm5qutXeXfDjJXesNvl7ff+nae2Xl80vzxdVOnpqS59Rc6/zz
RqrFRgTKisxLfOuZ8k7qvCvBNz+HXP1zuSM/hsTLRMn90D7QcAtyPO3I2VQRH6AN/aNgmj8vz9TC
UEiFsRwIqJMQ+ZOLfzdTZealrqAY0TGqf8XhtpB2kbEyW9PumS0G0E38EohXhEfz8MHKQkEzNCE6
6vnvzoWraDmWAG8+vUIgaSNZD8Vaj82FV+vM4iyaiCJitIi1Yfl7O1LuCs+3k1F3dHFY2dNL00fn
eB3dbIoVHy4BP2gTMUD051gLid2HuxJBp8RccbsWh6P+aV0IY519fb7dUML1R6P0SfZ4X7Uk30f6
IazqjZStdUlZHA2IR31qzg3wfDpW7zZDUxYpci5sBlV4hWRqS+bXulhxvhdtoFoOfJOiPWJ05zY8
tC+80Wdt6EQ7ChvFfxC7t8t7emm+pjgcBOfEZZgnTfSsCEz6aMVkMzSHbuy2KPUbEV2LZlg5PfrC
RWPRDMKkAyKFIpy989EgLtOOZVPGR0sNqsdCb74XiZtmjqaECSitRHh0U/cBsMdOOIZwBIRY22X4
JWgKoOsGAjz5Sqkv2lr1WNlFHuqEjWP6NXGH4NCNcvQ7Jpm/s0bZuov0UrluUXNAOgplEi3XqB8I
cn2g4Up/BISR2mXX9ftIUMMNMVx7LGkmcdd2AtxiEYWkLK6FGz2XBOQtKsX6JeaN2iOFYjYbpWnk
zTgW3e9apSWtkg/dW4kGxouXaOEvL8usQ4bS0LWWJcLGhMW+B6HzErZpa2fe6B0CQR/3CIarOwQN
kJwQ/JGgtKXps6tGhzgK0rdGQelKQBkMNRuQOyg8rlHRFpedc0h7GYsYaL7sVYjYHx3HOYvFnmYN
971g5+H+8tZaXG+kn0gtqRpYoJmnmo2xoaBmFB0ToB73YlpuL3//4xjQrWXsNGWYmkfNeRi6Xgip
WnECkUt5QylhW5fxa+dLt4lsrFxdH4cCZocmNhOBUgQHMbsktQx+R5tHmNq7DXWQlQhojt3n9Zow
QVRCJ5QFscPsoGeZNCLFRHkioWiIYGqF81KMFHWydoc237WX9Td9KX4fXPM2jsY9LNyvYhit/Iyl
CaU2AjMD0KFpzTsBiFFKP2SDZDw0nmMfhAexJQ7XsuqAnqJzefE++rnTiP9nSz6/DDTge4oWKNGx
Gctdhl6dPl5FI33DyyezNO/Ctet6cQVJyIAEkAEazx9WhNINFf+dGW7dHRzA21bWP73fGRLJC3Yl
XI8PjfGkqLRqkwQgDUu5Kry3Klnrc7I4iKmVJ6lFxjHPK7W+kAZ1p4THcWfp1+Ua1Htp/UEqSVwL
ADgoKp6viSeUcqa11OISv3mIY2srhahHBOgUlKax4q8t2pqgaNPTSVVmZqtD1j6y6JR8DMewu0I6
rt+VRtVvWgOVM98q8hVsyvS9c8cKNiNxPwEImFqoW+dji9rBtSzQEEdV3kcm2lxkr3aXt/TS6sC9
mTIYxAWwCs5N6E2hh5mRYaL3jJ1nyPm2QWRtJQidvnI+kMl9QkobHhWX6xzwEctJWqHnRMVsOIWt
U6NGGIUr191HG0wWfqZGfpbOFnNd4iyW1AipB0qZgBTF5ItW/DTHnURJyNPXiOmLtqaGfJQBuf20
WZa+qoG4a7UfkWpO2pNOutHRCIIpcSGFu0ddzfg5ur62ctUtbod3VmfXj4XjIblQH4+13x8mD8LR
lUZykLTOVuZy0RJoKLp/TNjVedYJpaAoqkIvOmrZt7SvEDp4kvUVvPWCDbY0UuEq68U2n23uDhma
ofSt4BgQXo3txkrljbqWsF/Y3mdGpv+/c3i9CSwRhhhJftApeROSj7h8fhZHQYWWZdEYzdx1F4dM
jPOmCI95V2zqWnzNh/hO9pqVXMTSOODEgITVSTV/QDSCBG6qAAT2MUHR5UUIni+PYvHzMncoAHgy
l3Pkjym3NU41n3cRXNYPMhpTlw0sOQtEn1MhG5D9RKM+XwgEgatRFvvgqCD4ewuU6hkYfrIr8T9R
psV9N/rsZylo2h3aJS3qt3V6bWaxfpu3obQGEVkcLgBvQBUqtbx5iJIKA7JBvRoce1nYtH1753fu
y+UBL7gK0hQATdRGUODzEzR0pVQMAhsvVr7AIdnEorr3q9sitDYSesa5srKCS/uQAByIGKrglKtn
8+vnetymRsLT5JZPiVbeW0VwqDvv6+VhLbyAE/EGX4oCxEKRyO2Hps6V4Fi65cFrxe9+5gJQ7Y9B
o367bGpxRNYUc3GBUQWbjcisglTLAjM4GsXGEAEo3HeVc9nE4j54Z2L6/7vboZh8fRGq/bHtpGwz
QbfQJ47X9v6alWmg76yUfemJXmFw0UUHWbnXusP/bxTTmr37flK3ZVaZfH9EwkkR+0cNEPLnTbDq
wLYAi8iwA89NVJrSognucv2k26TchCt+zsJzSqdNkiyAtUE3zjmxnlJxv6om6a/6IOs3svlsISjX
3xjK570dLjlyE3RanfquzMZB7jKs+zryj3Rg2rWWtVWU+HPsySkqwgQZN6JHciDzBwHsdw0BIPCP
/gkR4k9KgXz4+mytY2sIdC/g61aNPN1tJW0vL/QcmvvBwLRU7zZTmVdDrFXTz5eKTUbbwKiSHCEc
oH3QGspH7ytp+rehre88tX/J87V05dJDASKJ1q6g91DxmHe65s6P66EpvKMXyQ9ai57jzxS6iRwj
GVsHsRMq2j6t6SsoIYznSc+R9Bfn9f0vmAsnQax3CzXlF1S6+ihm7ksbWJ/35ECoUfZhj8AJm8PU
PF0tuq6UvaNo3fbCXVIeB2vlTC1cn5iA4iyR6+O6nt1tvqkXRqzo3jHQdlWCPtW1sMYpXF4reULn
A4hBLmAGtUQXOWqQz/COCM6m32SjRaxtkNqDYNbCLbBvb68i8mZnhis4nUVayi/Q5DYGT7iKFBqM
Xd67iyOeuhoaaDVM2e7zrdvlmVyi3egfa+kxTr5qxZuXrSRq52So6XjQJpQUN7pa8ODmeDAaAbd4
xmlw5L79h1riL99T0bR7q4tmJ+nJTZOWLwi30XSihl10eXwL7wjJYXwW02JweBbn46tN8OhKZPpH
sw2c/nUM/JXncHEC3xmYfJp3Z18oB3ib0FWO+XgrRbQlolr4ORLkv/OHVAeICcBuH9zlRuxcSaxy
HM2x2HYIwSXF6S9myUTpBNodNYK5o2lGTVpXQhscvbBz6XREN+UspvvA/8/K7HTVoapANMNK2Mq2
CrSkKeQVEwseJNRvmAokI6lkz+NZKzczyyiTgCQ3WpB2gE7jc4iK9s04+tFhyKXhgYYf8kYx+rXM
4YKXxyOPyjyhH3mBebkeAdPQ6lScdaForvW+vo7N8SR37Ys3qCsbYnHPvTM123NuDwwVJXJcMKN2
7bbx83s5GzvHFMO17b14fiizIaxEu8sP2OBRyxQ6euD1G80+fY7qFTdsadIgfNKZDCYU3srs+nGD
yMutZgyOkBPjrL83lVspbpyi0lecmDVD8vkxVcQRpWETQ2X84jbqjVA9gdiHSrGGoliaMDisMslq
QyfunF3vbh/WYZoJ/tGN96V8GFaSQoufJ3mCj4T4yoeeYYMXR8kITxLUwH334hZ/8QAC2v1DXwU1
NW8eTdkol8Ih94+0HYHGOHr5S+9p3a1eQgO5fBssPoT0O0cfiKNKHmAWq+QD2qp5L/vHoRJqx02B
7PVRVN4bbt3nthJKth/4+16n9UbQtBstpOFJHon6m9I1awIzkw97nmuD+QhSaCpakqBSZieq9/W8
a2g7cmxiEIOUOWrHV8Z8J5mpuTGMNpnar8T0OLFeaI7Vr9xaS+cZq7g0QAAmVMv55oSmhJqxa3pH
vTdvpDigOZC78eP95QlfPAIGazq9gyTgZn68n6BxPrapfxSz+pcZZigAW29RQcGtrlYyL4sDMkGT
qhI0Rwgr5wPKeJG1zgz9oxRZ7bYrhvyhoa36dVd0a+3blm78KY+Nd8G1z+KdmxqEpi2GgF3k603/
UMVgZ7TiUav0YePBQrsrvULdKGUxrIQsi9uXprTIElAWnmpT54YtIdALMex90FLpY+5bmxhiTh0P
aAHmm5oyZGzQPcWoLBg1cr1BM3nnDsrn8bsm8l2GMVE3RLJps0UN/czMxzxOCPjpUIA2ifetWIv4
lzbOOxtzclCO8JYrm9jom33Wtbam57Y+XClduHIlLF1u4EagsJLQ0hB8Op9SGVaQFKUyJeroYKiO
8X+cXVlv3Diz/UUCtFESXyX16k1tx0mcFyErRWoXRWr59fcogzufLTe64ZmHAIPMqJpbsVh16pzy
6eMnYGGSAAoJ9zN4gN5+HynmqZs8UZ6KTO9k+xVlUfDJfravMXSd2/5gj/VAGwguPJesvAmzod2l
06k8OdkcLoyHwFQbAPV8fDR4pMCDWniYvxMuJA6rGM11eeogBGSDx+UAFjf3mubfucV/bWVZs1fx
Ldg3uspxhvI0QDmoI11cjN9FloWV8es/DAe5EmB1Ifbor99e2nSrqoT43kk4sd9FPYUu1fep/y++
FhmT5R2JDNm7tEkKBETntbI4KQuaUbSD4oDTf1Mkv/LqObcHYOMvXxkC0XUZUvDRoSOo7U/VLPGa
c1gbOrTezaV8vjxvZx3Ra0ur3Qa4hO6oNRYnywFn/JhDXSi4HQwa5gU5cO7FHjO38xw8zR6BNgSH
sIZ15WCdO7hLehNHa+EhWdf4mBTSMoq5OPlB/w1s1kkNbo0rw1zCgfUVjYIHSO8AyQJcbnVJWg2B
4hWvyhNtySe3neN85iCawPDyOsJlA7y6K8HOOd46gAHlIz2WtTiM8hoNw9mFxdsCZV90DrzPtQhQ
YoDOojzVdgstPaONoQyRxRIY4MsjPmsIochfPB0ipJW3ysucc/SW4+SNOVitCGdbdGmCWCNVQXrF
1tkFBBgV4L0lNFjfovncsR6qfkBmyx2974v/ELWizPjv51dbtEz9lKgRN4i2vHCAMIn6cnmullv+
3eZYNLiRhEJtfl056ITydGWz8sSa+ZffHKkXGWV1dGayGWS/uWzs7MKAbg0UL8CJvENPWJT1o0WB
QPSDB/SbhKZ8KMCEeNmIdd4KgjVENhAJXrfbS8VpAZqrCrpQZhHSen4gabCD3t7WZXrrcqhohlMI
9TxoUdmzcVdn1kNaZ3upQHd/+becm12U0SAJh+wimrmWn/rqDijTdGCVhUb6AF30dLJe2hr6WxMe
C5ux9f+orDD+wxSjIOP/BXkCULQ4g1cWhTmAcwbFjNNk3C6gIsq/uvb3y6M6d7MRnGHAHj3gEtYO
pYE8UK9HxPxOsLPzjZVtbbpzPqhi+zd5s2RkIXmP7DkIft+OxGdQOihatzyhgLiDsuEOyir3c3GN
neFcGEyQ4kJ6aAlIffutGZ5aCLUpLU+l9UK9LErZbxPiPpn/VXllqKzpyvY85zBe21stkAuVNOjf
BXAYEKghf2xIUV1enXMGloIA9LgDFFfXO6DWOH8tyZd7+sDZDUn+w+cXvkaEz2DOXD+GyjLQC99F
jrh5CD0QljTtNYq6syP4n4l1Shy5duieBED4VllfHqaxLe7tjF2j/zqbXUW0hI43FADgjFYPIJz2
qTM7wEQIL/2XKR353uBGGREXrBpjnuY7MB9ZENUsUsB8uLut1AQhnMvTec5ZIW2O0u3CiY6mlbfb
j+lWFb2nEe0YcwRgz9d8HvcVRC8vmzk3pQu/qY24CuCrdcrAhzSsNZdLY1qaRhPyAcO1rMQ1C8vf
v3I8ClUow+Ww0DhRUIRjvv8vIwAVBWIY4G3M1fdJKoPMr43iNAd3BeQ4r2QGz+UxUNBe2odRo39H
/1U4tRayQXSr3dtA9KHnkwiyYyHuhsy4pcKOiHUlMDvnRl+bXDk4hlCb1xRg3x6hSVCPUdkdbFTx
HH1l6v4iDNaX/GtLq002uz3gfGWP5yH391WX76EPuVGl2CpOjgMIUsLCZ8cA1ALU6L9UlRdXgfFJ
peLK0//sHkEIikAWVyLu5rd7xGeQFq0HhPbuKJ9pMRyBRL8y1nMm0OGA8hACP/yzMkFaw6ubEjBR
dGRln4K0TCFIqMfPlzfjuUsDDfpL2IRWejQ8vR2IroGZmYI5P43eGGfs2RXIvt7V5LYnOvSNx8vW
lq+tl29hcQYSB3gWEFi/tcbMmcmxBGrO8Sqww2kKFSd6yPLijuXODQWV5JUr5FxddmG+/Nfi6rBR
Q6J+LoBum4S8002ZRZXZHSc9oyuhVDdjy7aG9sKp09ACheZp6PdDfHnQZxfy1U9YhU52Oc0zn0tw
a3Th6MRZeeWZef77iEQt1D0IUEJvJ5VoB1RAVot7jD3axc/ZaK5M4jnPjj6Vfw3YKwN93huiw6rx
coLAWF0dQAT903GvkS2sTzeABQuBJdi3l9JN8A7aZnY6R64XnQ+yN8iGj1b7yLtxirWgILYE2fs9
yjdVLLvKD0XmQUrCGbYNNErNRv/ilcqvrNzKr6HVA5jlJR0MnCyQsuug1xFm0RVlwU8Ds6tDM+T9
nW9xEhUKlB8z966JfZy1B7wILAKX/a4UQk2pyo7V4pRlcWOFnXdyIDfsHD60H/8Z1Ssrq+UUdjPN
tYIVy/pF5z7EQ+mygdV+eWdgdco7XYwo9cJAly6I4mdLP3Z6c9nG+mD/NbJg7haFAcS77/LL0so6
Wo2o0w/TTc7re9dwdr4B/dVGqYcRkucWSeOUpwkip1BWwfPlH3BukH+5sUDJhB+zxsL1fcAhCoca
fpGpmHFnJ/2HZvp62ci5DfHayHL0X4UivjByx4LG/Mme0JPNRZhN0GgxTob+dNnQ2dGghE3xbsbJ
WwdvigwUcqY0O3Wt/yPj9S+0ooBdTJ8um1ndNv8sGorM4GZCpvpdV5hVjUPNKyc7Cc7xJMk0nqoQ
POTWU1MMUAxx/rTWB59Ff226yJAim4xI/127BZanRkSBQgT1flCyF/xTyY9uR8OWynDw8ysb89xM
ovSMRAfCO/D1LX//aslk7ciADW12GiB82n0S3WdwSF6exZXD/2dEC2M0WGIC1P9Wd3ZuDS2Y2lEr
gnR9YD1V4mMPo+X7Pp5FmC6AyxYy3rdDqKxsnigURpNWMChQf7LVlRD1zACWpkd76XvEhbXebUVV
KcOWLk3KYWNu/Wu+4dzn8aZH8+YSX9vr3LsVNP5kMUKTQt/f6g9CMf7ODlCckMeyKQAza/LO0XQq
y6x9mhgZqJy/IC1+eXXPnPkAnU4AH+ECQIfQynsKzxDOlA2AUZEwFT+BrbRp2LGPBQ3LKN5YWebw
1TZldOTVwDTcV1HtIG793e/yK0D1M8sAE6jrgysfkPg1h6A2U7w6QR1y8ia05jnpDSpw8X+Zq/+Z
WM1VyWTfzCNMMPvooAGPRFm1669Vhs8caVQL/rJAgZoQB/vtXFFHN60GKidZynuT85i2h/bp8kDO
zBUgyPC+YG7FiViniKwg7ecOFc6k7yO320Mt8vL3z2wqulz5qEKgkQSjeDsE9OIG+dSbOHH1b9MY
QpMeG21Hg/mxUBHbCksOpBcw3GiZB9b5rZ2xCAizO0aT+WefPxSflf6w64ABgpQo3g9YE2flXhkJ
qo6wIEgqdssP7bXmivfrsHSqLWJoaCzH83m1oSw8Fxr0CwQJ2H+nO3KN5vLdTkLGAjXHvwJBECBZ
J3RHYgRpwVs7UfWN+9sebqxgc3mh3w0AFiw8/RfSNVCAr2UHO2NMO2OSbtJ0GQhCoJc7f+zp62Af
YYmXhjRsJ3jY1RQZng6yTlhuUhahLg9lcGWrvn8FYIVxzJyltQoFuvX1RjTTskqbOckKFZcQsxHZ
DlTDocGPVTuFeXDPp6fBfGFk06X7tL3itt5Hlot9G9piyKWCa3MNSNJkBglSyefEIo9uZ8dZSqJ5
vJmhgA0C84eui0Ffyz4alGPfLVBQJLxBjfMehGkZ6KJP7THxqk1l3OT9FQdzZufhq0D1YFOfkRxV
hTDcUjVTYhZxqu5ceTSyj4YNGAIuReBIkYpE2XsVlqTVQJ3UBY6+sH9ZDo8t4/flvb0ucy5bDxYA
ksFQHPKOqcxmUO9l7TBic3chmiMhJxbhATP0D8acOD+9FyK8DRnLcJJsf9n22fnD2xqEExDoQ2Tx
1rGBX7g2a96MiaPoZz0huzl5T053jaP+zPF1bARdAUh4XESrqzksJ8g9AoM3JbI1NRaKd4ciL65J
3K7SMH/nEVsbWRFshQV59XYwnJaG1MKYkr+K5j18kfnbFFNETBC2TI+XZ+7skF4ZW66mV5GGx6Aw
XoHaIMkkVJ7LGOqx1zzGcnu9Siv9M54lHYyrBw0P6/FYHZ4c1CDY3PQpKKAu7xU71b401hB2dhaV
EwtLuTXllTj87DQuuEU024DnYE0prAdkBFCMnJJMSRF62vs0Qjss9+oIpc6dLMxrngk5gPVI/SVw
Q1AOBShc5mvNPt1AIprk85wYc8+3Ms2nP2C29hnkka0OLJs5WFsDzDEfi/s5r9rYEEUR1wRtDzm0
iMGUpHQ0NsDF9l46b5CBm0CTCn3vuVIVakSI2Bb+5Xav0b0eFk6lnphyIEGtim7PSzvYsEG69+40
WCcH1IpxX+jgrh4DvS8s9tlp5PCldJ3xV05KuieMG5/zyf1l+EOxgcCRePSyvNzIEYAsH14+ssiA
tQmqH42yIDMNjGZTxqpWFQ/zsUz3M23KrcH6+tDy0dszt9Nhr7w57j2wOVI+TZvWJPWzL3Meua1w
wcDn6JNTjiR07NKJBz1BwDlrmjs11xQEPh7dykL5x1RDKN6qqyaGNCn4rakwQ6s0h43fLuJ9ujfs
rZ0aIDi32PToc8EfB7PjD9SdytB12Z86MJEtJF3xUIwEXSVISEWpCSYiloPNrAbW9K50cnfTlDmN
R4cMcQs9+Y3q+u/oxRCRS0or7oLJiuFTAQ/JyvQWRHLmfWlX5qMs3VuG1E8zb9RUjUeXpuWG09wL
s6pjB4/1095ByI5yjLVlnr9QOgS/CCnnmIuOh6DPYXEhuLkRJsGUDsLYUCXzr1DqqW9HUplIWkBs
JXS90bdue84f0VDmRIU3pid0fv5w6nzYT7luNKZeUijJIz+wN1yVhT3JXujUwc2OQ/PVmnkwRH3t
MhV13fwydYLIqLKC8sEIjCEGLN/+AV5e6cZDYNNvPGDmiw3A4cYYOkNExuT7z/ZkVz9Sv7Q+0UDW
t2aJ3dja9HdnVv2X2ZmzEFPzhI0xbdKy/10ao/GU5ul8W7Ip/xaUtRscHE76mPhq9GKX8CDEXrTr
PfJQfzI9e4+DRFGcMzrEZTCxPWoDOvK49nZI42SPlSmCJqStUJ+RM5Y/eMN1ZBoZ8i6dPXxPJeqq
UKAw4hRvexYJPzMiPRb+ndMOT74xZjcdByPRQ+MqtuONAdrbEcQO0Bthh7EsO3Bq9u7G6uFls2WT
TMSv43GYksatNeaZ/8ydSXyrWKAeFthpiKZE61mgKOodUgDxt4PTeE9TirkPPdQQATxQ2b1hVexT
0TbfbL8pv8jGfslTIHymYWoi7c6QlB8Muc2xSrMxki0WaXzA3NIvztTbEYTYrJi7dR9DTrPeQt8s
iOvcfCEz+knjqZfQOOOqiRAT448OHKes6OlnMLLx0FJlFZvoQNv4oym/MZzMJqJ+ye7ctlcYKCpn
fTCgr+WHL35oeGGQf4fa+c0KMocE9BqxNZQKi9zgPySqCD3pi51VChkFA9Xx7KV1THoqtv3kFlEF
3pYIzxhr6+iuPTg1deOcZf6zdIV51DxlUcEmFlXSccFAF9BwmNMibNhoRnMrQT7E/e7YqcGIROGJ
HJ5QQsuXD3wHwvb2i9Su8cND/TKcXcHj0m90ZPMCvDAZH3ZzEZQoalVuiDNsRpyIMrKlgspiy135
hIYhGdkpD3Zl0dVRp/zxj0ZwcNPhEfND1bw4OHZGQtrXOYPcTdlHE+TH93A8ZlSTbECbq7Y+C6eS
dYRqkroteZv9IAbunpDjORU5opt3tPP00REt2TWD4W+GwtJfbJWrPhqDxooNrfsdm4Zg35DMjdta
6CeIXgShyLv8k132fNdxlLk1iPZvNBBcpzFVDdy4Me5RWg4iYSnzXuWCbAsD4PjS86aTKKSKVR9A
gbWavVgFeZ1oo/eOBuhQ970y5g1rvPyrZEO5F9NkRaMkFUCwpn8z8bo+ejI1wxQVBABV2rn+LZ0C
zm4qRGyY/YlYYxWJlJ6YYaUxRNN/QWyNh3yogGMsii/I8ZZg0jGgFJt6faxLl29Nw4fXoNV8nw89
D42gtsK8bXExyJnfyTaQEd5FOrQLNHjUfQ5uQjetNrKoG1RBJRHHrrXxm/CjbrXo1Zb3ubqbbUnB
1BN0GwfieBtw2UwRVAnqOCOTu2fMtLYpwJYbYPoQJDFLfcPtW2ymTPDNPOIt5BuNG43cEJsmx57W
tesdOgBDo9FzIYdkgLA/A2bortWqiLyuopGk7p+CevNTF7DusRFNuZMOzPqqI9sgNauQsnz8XPWF
H7dDP4egiDDv0wy4SEcJ85DTtN81hmw2GbzekfZ82BSl9rYdUPVbCcd/6BZ6EqPLvYMLkaUnVaoh
MiQQWMhcoz24wd6RuW9v/Ex78VxCEseY0OESDQ1UdEZHshhAJ8AI0969LabAQIs7/iCpX0VTBhwS
raELUQ5wGpORd0ePjtZGtFX+KAW62BzZNo9dXTTg/JjVc9uh/GVNgXvqpIUfXXXFRhu6/56rKQvH
YGpDakGtVpB+2FXKZuiYxWSFNmXVhhSyCvOGVofCTgEPder2pqnwJnMmyvcdNjGONO+fXPSn/xSe
ErHufL23OR3C1AYJmZjVr5o4MoQelwhtC9tszGvrBkc2jZAwtLeNn2c78InBd/fBvAcCH4cMmPxY
VL0TjWU7h85cuIe+MvQ9gnjPPaIGNA1hJlKxdaT3lAvWHEet2k3dm9iz3owO9rQGWaYyvWPDHL1t
S+KHgbbLuxldhpEnGz82alJCgAvRFRh+zcgZG4SQrHrJKxPgYXd2D8hOpdsWeJjtELgqNM0iCKfK
kwDeKGDAGkI3zehR6L56P4NZ/+zQ3PSidWohFOVweco2d52uBWpKEKGbeAO6ua5xb8SUsTtpZHzn
5Kr+nM9GGtlE9bu8qJyolLSLW8ZFbEI5a0vMuttVkFq6RVSAPTihR3FUmbkFcxHdQIXnpFhGSQhe
Hh4VbUd2PK2hG1ajbTOelssGrGBY02lEDDHm7uPoomDv5ga0BgCmMyJXo1G1tfUQp14+blIp+b6S
mUpmUaT7Wip5X86QFTK63rvHOZo2o2DsoZa5ed9VdQbKWtvYCssYAFJH3XCCDpQfloUpYqQzmq3I
+7SPlfLV0wTOnoLUUeGQhxbx5cZS2fDFC7ieoho0Yt8cf5KJ1ar8l9v0+Vc6e2xDBJ3jwcx+5lZu
hakxFBFiECeqWupEUiOUBYDO3oNXh277LjU3qLlnYaulH5M5GDe94mOUlujg1I3LtsIAwQq4xdw9
tVS/KQwLmw5PttDS9ctUU3S/jLR8CNBWFjtVhoK5O09gZWmCcET+ZMPc2thk1sQ3HmGZGQ1WY5Od
W02z3oLgvwGb95iGbsa+sNlFW0Dfdy8IIzKycVFmTDJX6FsCtaviKKhoGgSzkP1CkVPFwgWlGumo
vKfM/zV0+RA2NTa9mzbZdlQjglJAOPcpHXDtlLgGeVF7m0no/oAmL/U01IDS+ayuXhy78G9Ryug/
+b1RHKWs58QzGPfCHBzD9U3HZmKiPJe2kZBytiIg5cSDHOEQMnseI4W0CK4UqBuBW6VHNzXJEwnK
pEdEZqBrS5timyGheluNOnhWVpE2kRgadRxHBqacPjWHNgT7C/8NmgeVuAYaCgrm5zd9q9HgKDTj
4RDkY9Sj/SdqEeHt0ro3trSb4B4I9yIwcwXxbFvDvqjbbF/TQcZu7n/rsRfu0qbpQV+Vlp9H8AHd
6qyGoGq55IsmzZ8zoabt6Hh1rObAAWN3a34K7IYnNjM4+Ox4hudQq3bOVAUbm+n6WRctXuFzWUW0
yZegR/lQSyL0mPVztalZ88WQndxUwitvK6GaG2hL9nd48TDc+U77QIpufPK9lh3MTmCrSCc/tET8
wf8l4mxwFIQIcTZJNukdhYj3Ac+tNmmbFpF9ZwXQknKHdJPlTCfFVBuhMfhi49h9EZYunhglsGvP
TkrsrdcR84HiYH/qTa/eZFlaxpUYspibJajvxlbfmPlcbSdPT4/cLftHF1htuE/XCqtByW2Xp1Eg
ggN6GD/nqWvESkBMitlDHomy0vf2iLeShDuM0BQgt7ZduNtFRj5ypDnsMqKtOO2r32neKTgL3R7r
jlv3tR2IqDBlPHpgtOzmQUP2K+hvHSvrvxeVBFCXt84dKHYDAIUqK86BHsdVPebHzKzziPVZA1C5
ucssIwRJbhMasz0fBxT8Nn0q2qNBFds6JAX/NqCjjygNAE4FuHo89l15swAxtkUjWBTMQ3BrNSKP
G0HpVnsc1zroJj65VvVL8D54MB24OY82CFuG1kBR1ykOE+PBd7uzShS0UxXbfdc/eGXl3lgV7Y++
Mn97fg0HrTrrKEYHHO2jcEMk5IrtTCD5maHSEtGqd0PS1dPGU4qDTzHwNsY4WjtGTBXyIhB/XFsh
9+8w46H1cnHktSq3ORvMCPXAbCMHMYdw4cZGdrgYOJEVEKs9glAKCUs0l3VJbZF5b0xuEGZ5E8Rg
+jSinGbFAXL05GYMsiZMhyYLAVhvXvoWNAhoYE4Ps40uutks5iO1p/w7lNm8bdBZ4y3I7f9MIi+e
XcfAXJL880Clsa1V+lNJWT51jmgSoBehZjnadlLbvg4RjrKNtr1qh0CcRQuPa4z8yBCjIcoJLazP
QXED6pJeaxwVA6VfiMyJeW8iSxmpfujjwqruM2uwDin61zaMTsaD2yMp4Qm3vkEGur7TrhhOJTfG
Z9JbT3NfQsqzMUv6lFL3wdGm8QyqGguygUUNEj9BsyTLhxeaZeNdjVaPSLjpH1rl6gadf+PR1m11
cHFlRTwbh7CG6JkDRcJhofwsZVRjcgyYV6Z/8FI2xLkQkJWoRBNV3AzCQXYsSjlpbpzWMne6MoOo
bQK9LbM0j1qHfHZQ/NnPvKj+gAKNhPPUL0+urNjkhGk8xbr2wevBCtTbdCZh3VjzowdBuYOnLBEh
4jV3vl/+6Yqc7rXd5vHIPMRlXDo3LTidt6Vh3WbNUEYBa8ykdfQyhf506KlBY9D7fS/Rr7Ar8Pja
iq5QSCo4eVRYSEBVlYGIGy8wcgSmYXyugTbbprOJF+Uoyq+5YXRfgFr1jh7Oxg41vTasW6ofDMRT
Ic9TFgdti/SWLq09JNbne1ypbah56Z1aDrE5vFzTmzwI7E3ZjMbe7f2iDQdbZogu/Gxrsq5GGFD0
IW9KuqmQ/AyZan8HXLVhgSO+N5Bn2kAEAywLY2ds5qZpTgiY59AAIilsTewoRskQ2t1o3QXoY7jN
yo5//mCmdEnu0b8N/pa1AP7fZkq7cfDITIM5Ad7Zs2/n+kqe9FzycFFBwJfRnQzeurffrySTHiAz
c9Kr+1EcMvtKjeHK991VkXGAZGZgcXyfPhRpNF6DOb9LwWN6KOpOIFdDf9G7BpXRD3DHjemcDHWB
TOHRMbeTuIZ1OzeG10ZWBUxJSjJ4GkbyLMqN8BrZ3rXPr5aAAjQmxx6f95FyrE8te/n4FqJLgQeI
dmsBSb9d4slvJy9H9ikp5bdEOt8//HW0MaDJC4yhwdLW+PbraTf0Rqc9MwF55Dcb6SFkwD5aXUQP
75LGR5EFtWRYeWsCEtND3siGJKlZPqAEhLz65Py5PIwzGwk2gElAfQVvkXWPKSoI1AFakCSg2LZk
0lXIVHy6bMLDz3xTkViG4aDFFJxiQFUFy9+/Knoot3Yh8lqTROGOBEvTEyk0cvTFNx+9rVdq7u9B
VQshyNL2gWZGJN9WbmNCorGdm4rgghz3eamPc6pO6Bj9ZEv205wU0pEfFbBdOq0XYCQIsWETvTNv
h2c2xhgItyVJzURYHDP26/L0LcdgPX0oj+OMAyYEuMJqFxR2jnimSv3Ern7NkO/jU4hcajji4JsW
skDXKGLWHRTALSzq8qBzXaryC/nP2wGRhtKiykwvqbRvbVo7RR+31x1JivRwnW1yrpGyrT6NjrEZ
qiaNLg/3jFcAlAivd0wq8B/roj2yur3h4TwngGhE03AU3gflUP4Z3ysLK7+gcadng7C9hAG1VGJL
+v9hw4OHbKlOQQYV6Im3E1gjWA6QTcKOgLAzaiyDiwoOyPmZ+qB43VLsQ9sHpuuv8Apq5m8tTRbi
/sFXTiKRQsum0EAe9/JynEMgoIcQJWygkX10LK52A9o7O7NvOzuZUTJjaldWSdUNIZoK56bdklJ+
Mfryq5m6O0mrXYZ8njv+vvwb3m0JlLrhxoG+A8TVIetYIDdbgmcsnRJ00kR5Vt7OjrxSTjxrAvI1
6LZHJzywhG8nssFbDLkEZ0oG2fwxu/Tol8Hu8ijeucFlFK9MrMrZQBoJVnT2lOT9d6sCa1H1MFZF
mJHtZTvXhrK6tfH+CII6hR20j+PpzBF4X3Gy5ywgfF5UJS1UqdbUPhmADyB64LCwpAIZeuzR2X21
W+FMIRucxThGC5Mb7tm1X51at21Le0g66bMKWDNoWbdjF+DFT6UMqyxr94Woi5tptPlz7fFg6wzV
j8uTeaasDWqyhUgC/WQ2mFDe7ovSYJVA1zqgDsiB+OjyDGwEvq4IHUtGOv+g+slynl0HVpaexb99
XW/NoW3c9pXnDAkB/zCozkcFqTbk8KX64l7jIXt3ryy2AB5Dm0SAjbk+2H4HaQSrHodkHM3PNmHb
zvO6kKBQhTBjEiEZqph7xU9rvibfdtYyeuOByUL0+g4WPLhO06FBc0gUBMIH5UPU04q86pCC7Uif
5FBFqdFuLi/ku8AAo0UTxQIoggTWu3aCTBMPZaVgSFxQQ8XVVN57YCnPahAUBj16XuDMIB9tf5Dt
/e+CEtBEwUuDfRvb6O2CulIqMF1Q8GniDii9XWazUBg23rVWjH+tP6jv9tfeAsxZGr8R/qxjrYKO
eEn7DvYrus9KZAWvYerexYuYR6D8UWxb4I2oqL8dEApWpFK6xtnHozqgIL7okTjuPxwFLGZQZ8P9
D/wvyPLemsERANzClmMyu348zuQBJPOHyzvijBeDCfgvgMaXptqVP84mAzWOTo9J3tTqNAXIJOM9
wp4uWzm370C6jNom2PeBxllZKWnaEWLUY4ItiRLonnRLPe3YKBUpsh/1y2VzZy4Z97W5lfPv1aQn
nrZjYmWAcIy/A/vTRL3tLH5etrPM/5ugFOsDikQATxFjW++a15TZ0IyRakyQ2nokaQMnPL2Ixv3s
Swt6Zzyi2r8vgamOLtt9H5wuhl2wZONaQAP3+kDVhS4KKAJPCYeypJUayAS1G0IkMnW/WvpcIzZl
zg/3Wp/QuW2PTgCEWmgHeI+DNAxKesktQBLnZwuvFtL9aa4xvpwLtSALgK0IpCW2/BoR65kc9cth
HhNmPhB4YFvyyCgeVOpF3JehNZ+8au+Yd5n9xxgOH++FgiuGV8afLh7LoJ97e+bcoe4Kh5t20lZg
aEXSl/Fsf3n5zpy5NyaWaX71FAz6dslbz3YSlBI9hzvDPl02cOa+fmNgFcd1rlMokmEMlkDpyNlm
6jCgL1qIF2VfCQ3OjsWxwMuNawzPs5WLAoOe7QhUBhPf++ml36/hEq983l4lkMaczsFUFfh82Ngi
nItr6ZczWxpNrng7LP4Pz4hVYM+1izIW+scT2gE63E7Kem6BEjrmg0WuNFhYy7dW7sKHkjNiePB3
gCNsZWuqZTVbtTkD0k9Di7+4zu1s8G1Wf3azX8G81MzafQBgm3slhXLG/b4xbL/dcILkDhuJmpNO
sCfAijeZ8yUdkt6WEJfbq+LKM+Kce4I9tC9gYwARvu7EawyQQ7WFnJPGZj+83PzRQAwDlSyUHjIW
clHt0Kz9c07bW0cD73J585/ZMotCCjJG6CSCVs9qRyrakKBUwGDa6JYB/dmVu+XK59d0YbrK+ZTZ
+DyyBkhJb/rgz3/4/Qj58d4EIhePzbeLxSSXIhjUlJQMmrGjiYibBdeIZJaPrLciGib+34izOle9
NoVJhxZA1RQGAGR+rHLyjKz9rzFDucM0Xww6i7AKxt3l0Z07byCMQR7Pwxq9Y/DoOhQPrFQASi+/
eoix+x2KqZdNnLn9F06af00sK/jKvbrS80Ytyznhfux+7yzwrO8lubLHz24DNOLDcYDwCVHmWyPS
Km1HzjDizDGZICp+ZZ7OD+J/318d2XQyzIaAtygZmq2mO2ZtBzC6X8vanV+N/1lxVqPog0lVGlac
dmM6If/qXBvHWQt/A9hFeuddZrX2JvSKZ3/f+4CvF0H2rbDlvdWRzeVFv2JnzYsVZJl053aaEoJ3
3AjyPoY6dkiy/yPtzHrbxpYt/IsIcB5eJVnyENt04sRJXoh0kuY8z/z192POxYm0RYiQDxrdDXTQ
LO2pdu2qVWvV7nvs8GYDam2dE6t4WQ2+rwWOb+SPGcDp2gWgctnE4tay/5oQolfHryxoRTHhg3Sq
43xjrEmzLW4uwkYa6lWHCFbYvBLAh7yOTJIwhI9Zr4LZMXeobPdq9Y6x4IhJpaooGOLQTjdYTE/0
OEo6xRPSp0DvVj6/tOrHnxfeFQmPVicF1gre3tqpvzsAufo7vMlMcsUsEd5QhDgdATS0WjhGuewG
5S4stv4dEBRz7V2+tORzaYBEJgLV9L+eGrE6aYrymjqZPYFRkptiE9nG58vbamnRybzReUk6lnSD
MFd24nmhr/iya1v9jRNVt5GXb0JHubGj/WVLS6Ph5ieKJ2/l8Dw6HQ3oWRIQ0khJq7K7g4Jm1c4n
37hCJ7tkBbYV2nkt5GXP9NZkpKhNKSSa6uu9dAMA6fIglqaLtVAMOqqpvYpMD2YKOMKbjMkdNYCj
frlNLOumzW/NZiUsXNrDJGUQEuUZaVNpOp0ttc4MHdWcwaWkv+niHxkInyxdeXKsGBHdI/jjWmuL
2UgOX3L51ukkRdbSFYtGeDbN3VjI14o7jFg96whVBlak2qbSv9jalGtta4vLToBH4pXU61nblUq+
LqJTb3BtQML39VSoB89v/728+PNZEMMjVuO/RoQd7JWW11YmD900JvVYfssAHRTaN1bGyd9jivop
BJbUz84eIL3epc5kAfuPhhHVM7l6cCTlpcunRyROP1dgoC8PbXH+HDrGYPiBh0x0NUVS6VVc6nRG
GcXGVngYaitOefHk/LUgMgPHZAFrmvFH17EOkbSboPIBGLgWgCmLu43c3kzaSqwtsnN7yHwXjc7E
ZcEIr7L92JvjJknqN79KmgevLUHSUDAhc5zaX6UWGfoUCMQmHQb70Dot7TXdLrLSdiVwW3prQbE1
4xHIzcDIcHqcO9TzYqmlLFCk1T+pEj4aRRtsJasJtw3lsI2D8MWhzNLr3+HQ4v01K+zY0S96UDbB
6FZGvwWWeLPatfeHa1c8FMbcZsm+oaT359V3FFdbTtg6AX02jMzryXgCVMtGO90TbJsP8qjUD4hF
OE8g32m1CMHHDJmU3kRpTHM8io4HX83LrdTq0bfLO3ppI8xdslTV53e8WIgxJgguESPgBPUPwde2
3MnBzTsswOwASQmc2mT6Ttc0DGhpC2GVcRVAqLFdAfT9nNdraJalc4NwqEHei2Y+ep1PrZQ2SPLO
wUcng7LLpuaeZG/d0G9xpSjFnB4n1/HXkLBXfDvLmi7CkDcC3JDzHdio5yEdIJRx9LfLU7d0HGai
Y3KUpIeg9T8dVB/6E/6akmImSY9qj/qRIx3ghnspFepGSR+9yXL4/bLNpYmc14k2VjoTztLmftkF
nl3REpl4z7kOP6m8gZUcHfXLZpaajwlb/mtHvFRlZ4zUaiRqixEtzWlEqkGkOWgpy/EXK3nQcjIs
HPjovkvku6JZ4xxemtpj80IUn46l5wGim1xQq/W4raa3vL5XjF2qbmRrJX5YujW4D5lM7nZ6W4W9
GcZDGZqtykOxgnuk0JsNL8dwZUIXB0QlDtZ6gD7glU73ih2FVu74rBtvr+6gSdL0QSt9b+tpDemj
OLFuIr2PP9VpsMYasmiZwIVQz+EfYpCvJXTZ6QZTWdW3ldpsK+oGk/oaKjpKu65irYSuC+EFkb5F
fZNy2PysOB1oNRNFtR6YL0N64XGfjvuiemBezavJN+xZiJhIjH7kmVhHOH16Yw41fAmyS9fDdqp+
0QbRBF8uH4OFrUGbNdsCKgEwA6ICVy0rYzyCRHbz6dWb9kZ/947v0/8+h/q8JEUW5yL3U6UbSsWt
kQIZN6W9+d++P3uTo2tNriY/a7VEcVUn2sbKsEEz4R0WYGzEDRLmc0MJFsh/pMmoya4cxBvE46+V
l5kdug0/HMwYSPHNRZNTA4Vd92mqWYprP46RtpHofLo8gvkDwtXPVp0/zd0/S9meGmjkLqk9vVNd
PYmtXeukd15k0K3bPmiDcVsZTbytemeiFzL+etnygi+H9whU2Vxho2QtDA0VYjmTZnjkRCtCvzW/
SM5Nl318jxFwZagqU3ESi6Ba7CmRNQSym8gtOivjeNd6srcNnOmzqaUrAeLiiCB9Rp+DY3n2StJ7
R5VkkGVuW5sfoXL/NHcSbqQ0eh7tNaaFBb9GEfyvrfnPj/a2VNPZqg4xb/7ue5J8V6oXhHPAicBY
kcJ1dnkWF+IwpAZJWMNKxL0rMuVoVmZblQXStCuB3KjqBo7yTRdcKT71Z7NTmgPNCmHcLCF/OiaV
3hDLmyguZFqzdRway69P7ZJUQMAXOMjsz4TNXvk6vfAQgbtzr4DxEA1r6jRLHvPYgOBxNHMCVtBo
k6uXe7O/b35fvw487PA0TJEFX9jpBA1VbzWjR0kr+jbK97bmemvaL4sDgBVQYQ9TghaT347VB+ia
UU+y019FtjGSNb2s8wsSMhcUrWfCYv4t+nxF9ZIISiHr2QhpFfDvfedrSCu3Fgy74WpuO0BGGIO5
V4dv58w75xm9kko4ms+5ch8+hN7Vu+n088IRDHtYNqaMz2cfbFq512KmhXL5zFRPlg0EGsU28XJx
itGk67sxnmnvCSr4I6bn1vfprL5TjLtClXdm80uZe6elB4XGUmV4vXa3ndoXxueMY077XG88S87n
kt7mKrxvU+Vq14IREDdzXQ/8kgho7pw+K6eYQSrhx7KlPTPdxNbL5YH8gXqdXnIzqpLeLPBYRBoi
FCyfAFtEhMDP5ObLfdWlZg+uTzM+BW0YvTHLtL/m6UdnrJsvbaFqBKJFGGykRPG2U1LQiN849cOg
WtUTwFqqj5MXhW+t1NqHRh/aBz0MfLfJ2vRuivz0YPhVfCg0IG7yCOKARnG1uSUUqcedkY3D/UDs
eOvz4t/U4CHuEIpNfnRl6L9QeRqo5dvKG3zq0ps/GjAmjkHhdgGUmW01JRvPTGhW8Kd4k6H5jWbS
aO36uFWyAxdPR3vbVDxF9DoCZda1z0PkfGry5t+wl9SNFMgJHXNT2Ex78mDBXTWO/rccRuiHarTb
O9RQQ7BOXWn+O4Al+52oo7S7vBLnF8mcY5Bx8mT44P8V7nwro9tKTg1Wu3xO6BqlmftqQkgO/ZEJ
8emm1V6VBQUmnH0b0y61vzyCJf9FPmIWO0Nu+yygyHNmcmh981mW+30o3U7l7yJtNrp379OFeNnW
uTOeh/LXlnAAh7LRE7/C1tjZBx/aJlNdeZctWAAhAfUaeTaCQLFcpOR+ppXc/M9Kty9ujDUirfOA
iKgYLz+bIHwQWSEtvyBd6CvIpgyfWp5ApTGjfG71tSzO0jDgXyWChYJyZlY8vRfrKPRLSens51D+
3j1k9tfL67A0DMZB9zGR8rnUJ+l9qQh8x3xW4Ht9GewJ+g4o21+nROufjE5OVrimVJXfe+qv0Dvi
cgTKCboevMXpeLy29bspqTJQUmX50hfjnWLTIX1ThfEEe5Etw96UfbPlIr7pp7h+sho4lKIsCzZe
A02ZHJIuqO3a+ZTjouwb20zK/VjpGZNvW1utUOMfKC6oLzP1wTaX8vb18oSdH/PZo0OTBQphrrII
v99PlKaT0il9hjRAnrnla21TXV1cQYQPp04+gWgRyMHpHAXE2joNndGzJZfbCaBcbQ6wSewuj+R8
Z81WyMUQDy2EK1kV5GrUWtGz1D0oTrDtp+tdIhYISSnc0YJw1tET+P446HIWP2upvDEsGv/ldtMP
/14/Ds2AahFs6/ymFCPHfDQo3uXJ8xhu85dxjXd5XlBhw3JA/n5+nsaj10ikNH3QG3zeM75N4Y3U
fIBM46VsDlFzUMqr3aKOfCwRHV6LxJW48lRTrFEe2F1qljxaNHdDxHbtbMFha5FvpmwLUb3YmAbV
phXZTV4/FyqKX4c8v738/dkfnU4X3+cJ4gBFBKIrno9Ql4PQ0aL6WVHr6LGT7eBVlrrgPjbM6oPu
df2dJsnWZgj6tf6x8/08W57L9SYCAmecg4FeqHXSlPVz86tLNtHny+Na+7rgh+Uxhp0jqurnMgq3
ZnPXvSMfQimEPhPCB0Q4+efpRnPiBA4LXN7zAF/BuIm0tXh0aQi4LFaFbCEzJRwUzVf0TNFZ+rF6
krwPsra6AvMrVlh8tJ8M8gMo+rKNhSEorQrngu2rzw22bvysN7ZeBRvTVk5Sy7n1pzZ85Z2Xb+nf
1beFxCtj6zRdyavbQ/kU32BIP3LPQTNR9qotJ/szO0ZBRNbvZNpGzHYvUUd9iTvV3gV5YO9LJ5Eg
gxiTHRWHaDto6ie/b4wn2zOk2yjIQO7B1T59HhxzNDdKrvq3NX0hBUxyFlSKeTQ99GrZf04b7vDe
DHugJbVkSdu6ksddVhXW1S+r2emaeHVuQeuMIFXlLKAZEqjPgborNbjjr/Ygp9+f798jdxVWRV/X
5rwE46dUf9ONH5fPwXmQePp9YRM1nRJlqS4pz30Sym5fNfWjAmIC0kW502hWD9TwCWLx8mq3xYZC
sI1bBBWes35auQzUdmzG0m2nOyt6tcuVK/f8bJx+X5i20q5ar2j5fke7roL7GFb84gK8FAsca2KY
OdskZgfqwB/6AQZu4M0fE9AZxgBxHjQOCYxv0mMZJChAfhuzdHd5vf6AjY/OJAkCZPcwjCK0AxG+
eCaL2E99BZKQF08J4B9IEaIuRkgB89Acpc3gjf2TEuf2TdnK36IuTre6Z77IQcTv0TqA2HAe3JWo
VOzSzP7EGzTeaa0P61k6NQ+d3362EnjLLv9msUZ19pvnqPVoEyvQSBhKamQvhV7AoCW9OU3w4JXK
G1LF+0rrthkKro4+3Nqp8QFE0Lad1LvLv0HYEGc/QYjBRseLEapg2uTpmyTdaxDz/W8GhAvF6IJB
DuYxtl9g0irjlc8Lcep/fj9BJA/SeQOIdVkugbQpYGl5ycsM1qbHIv3YYucdYzgyMk/i0TpVESqK
oYwReARHky7Wlc27NgjhPglhuquTeRAzq9+0G2ErXBNqFvzZ2TwJWw0mTtuOejl7SfvvUXunK+VN
W37Qg3yvSmu4QjHtdWZM2FQ2MArVqTTGM36vpQfPKCBn+JKRq02bz7nzDAXsvtb/7WRrH+ZfI39/
ebnmsZy5gqPlErbcoOZ6InuY742NpdGBeZ/Eu6lfcaWLVuakJM0CcBmLEWaf5F6Z9Hb2MiVbVNqU
4hC3RP83l8eyuDUAtHKDkjM+awEzPcknWcHxqdMbVdk75T5f40VedAFHJoTpmqYcjjrbzF6g54y7
b4618hZemih7Bn1zo83RvvCUhHKoLgOlzpE7fNaHA8if4VBFKxfn0v6GikWjusFjHkWm0yMKmZFP
BYlBFPZzNz14Kh01+ZfEfx2g6bm8JPN8iNuLGgrlIXtOuoiPF71VtUyPnfzFgmrRz32ut1e/v6/H
n3lzmxoreIk/v/zMnEm/BNUOCOhEfv1yImPg6+zmxGu6jdkXMKtGmVHd8tuKTTLAORgYbbydSB5A
X2bXO4CM/SHtYcLxJCm5daB5gfOQK8Xu0+De1NpkHxt2sgXvlmyloIBsrpXL4rUujP6TgsjqDYzC
1lNtlNlHuS5fjaiMb/S6+ccYk/YVgS3rNTPNaJep9nA3KKEFw2qdlZsyt+FOg7L3ZxVGDcptpXcY
TY82qoYsQlVM2SvN0vVaPeJ8/9oz8oEtBj0nRWghVNOg/vTHihp3Nnzx0m9gQ1fc//kZPDUguH/A
I3YxhRiwxwNsMzsYGuVmTbxs2QgXGbhcUgimEJnBhJZOZuPI7qhnu3JqtpP0Ua9XLprzowieARzW
LJFG/61YBUTiyWxUqS1fWJWtZj6O2efa+ezp+coROV8SVSEjCf8YsABAgPNgjy5MWW2CTmITvOT2
NjW3Y7fy/fPJOv3+PM6j70+F1QRDxvfnRL69d4YbJ1uBgSwOgQcMjgvVeSoPpyYGAxVCyfHCl6Cx
djU9YUG+4heXBoH0x1w24WyfQeNSs5ADvczCl9J+CKNDlu3idOUVtmZCcO2dL8VQS6XhS9du1RwO
Qx6rK4djaZ6ORyF499HK5EYLGIVZ75sUQq/dZW+78n1bqCjn6AtquYmon57866cpHLsrEfDKHIn3
+GCNZgVjbUhK7c0s/u2qaiuvJenXbAiH2y4LQ7USbLTlVh7hXLvX12JIZeFsc7dy5P5DtiKeuRFu
2EIqpeDFymF/V4otSrgI7kTIP3qfU03dNtodfO5t8Ls1f0nO7yy8Ddp9XNX7ywu2PNa/v0M4m47W
1R4UnsHLpO5adW8HO7N7hwkaWnnnwR9wDvmUSJaMRROFLzCWa+ah8z5Va104S6M4NiEcf6vqOiuO
g5B3xVaGmrC5XdXpXFqwYxPzTzhyYl6g15UEZeNLaH1V0hspu7XKrWkcLi/H0vk5tiIsB7eB4kup
z1x5NKDflmtqHosTBdKDKgcaKGe3b2hMY4QabPCSy3fQvhbwOyo37xjCkQlhLTQSuV2dqOzsBn7F
rZ3dvuP7yFPpxI1giHUhgKglJS6b0AxefHMjyTBsr9xWiwt99H3h9zta0eakw4KX1nmiOB5lTzb0
VOF7DsWRFWE7IQhihJVnBC9GslejhxiPb69V4dmRp6Eo0e6RCWEv9SMkW1VqsRBf0W6z7S3w2axf
MTJfGJeMCI/H3k6AV2fMVh9k+7KR4aWC3NX40eo3rfUCm12Sf/zf1l+4JY0hUALwLsHLMO7hEI/W
XPPiETyaNuGK7DQaE81h/j4K5ZprXqncx3P7ZFnEerkUZo4dWnwf2sz6d7LG+LPy8w3haaU1kVVV
EQsyqZvyq/nP/zT5hnA1qnGj2fja4KVp7o1yv0rHsXj44Myi5Y1yDbC+Uy/b9LVtjSg0vlB3NUq4
6Z5CaJW1t3eM4siKsIWGPrB6tcILxvbWSGHa3l3+/qKXPfq+sIVquNxy35KDl3q669wovRv6FSe7
Mk9inNXmqqfXPSPogaVRUkZTp/9deF+vHgdlAfpBSNUqc87hdDXKJgZaPvj+S5NvymFbFIehWeFT
WNiuiF9r5APJBfAsFJYCKE6oF0Er0T3vbRzrVykPK552YapUG60P/sLOmUStrHtyzPvEc4de243x
gxN9svrbFHLay5M1/1LBE57YmUd6FCAommR3FCE8N5G+U+ZERONFdfKdiZ7LUH5X85WJm0/CJXPC
BaLa/oB0A+Zk7WsauV5wGNNvsf4BfdOVC/F8N88YTkpo9GHBcSxC7D1I06Yx9mTXMG8RVbCyJ0js
L8/d+S6YTZA2IyewkHQyfV4NEDQpbqZuLV+/aYK1CHHFggjfn+wkqtM/FsJvswTHWlpuaZJAqgBa
QeSKDKOwHEqD+kuWDYo7+iY4KONjkY63Ut4dLk/U+arTaK7PmF0yjOCRhRNZRHRWgN5T3BzmHsSa
DlJV/FK88qYHFlnW7crZWRwV7A8O3VqQt4llmqkYxnSsGVUqdfdG6G3sTEYf4+flQZ2fHDI2MnAi
miuQABTfQnDrAyAOiBWqYHiIyv5jbVUJGbLpZ+8ZD9k0fbKD69Oc2KQoP68VDxOxCycIOqeK+oRG
ghQq9SlOf4x4H/SmbistDldcw9LmAwv532yRELLGmlYZUR4orlPfNdMzEdLlCVz8Poh74OnQq571
phhmB+yWxJcb65/C8GdCYeKygaV9AIOqytmkC+yMagRqlRIklkHnfoi4hO0F5gEdWajuOs1c2XKL
Y5lzw3CBAPsQI4Cy7wulk5gr3ax3FOC3hvae2TqyIFw5aH+r/lTabDe5+BRE+SdKq2tZTrHDk8uG
/YXEFIQmlNXPOhA1ue9jqbGYMROdbz3iBgjkD/Csf5YCbWMpk771q/p3PtEiEwQhkoD5rVcomzqS
NmZZ3Fxev/M7kJ4rBQCHSjMYnXyC21DDtpPbgaYTQ9uWXyQagBS3nN6xcsbM3kmjlA59lbDL5XG0
utYzFDfSgvTWHlDGKwtrrTViaX8YQPJnrgIyKGLPQuwgrC3TKeWG6Iz5r1y579gexwaEubILr+tw
V4prRR/C4eFKjOmfjXH8efU0TKh0w4+rcVLcyQOXsMuvDm1Z6aPpERahnDqjgxdLcSXrtivucnnl
+4s7CZQhEoeQfGtiMNAWQxanra4grbdtykPtPDvKB4RxLu/XxUU+siJMklemtMBmGg6zjHZKG+7+
vfz9hVo+FBE0KRL4wYB6XuWSjIiYA6xImL4ZyqfMjJE9cQP1SQ3zDxWyt0bj7bpkQK7ouetX8rxL
o4P5D7pSAHxg0oRYIW8m9KPpUXZtG0ZUP9vdXh7dUpBg4XRos7QA+Ys5UiQy8yJRaP6Mh9wLN4Zs
V1tDitsvAwHKvlPl7M5AX2olIF3aGbhr+q0dgMdnGNQsUtq6BVbl9hkotDZPpkejpvqVN0Z7T7Gv
XakhLtmbezKpH0K/esb2EI5xoFV+LePLzEPa2Lc16mXmPvJWZnNptY7tCHtxHMHP52M5j8v7OsXV
LeovX65fsLl1hsVCBuosACrRlZwcBZYXb8wPRhA9wpeCDmo3PCaq8YAe2fU5LqbsyOA8t0dvlSRQ
osCWMZjVX43uPjfLXTG+dnr/Dl9KuzrYZrhyaKsUvZEqeWVvyTIEcsW2dbbylO8uT93S6gDmJbqi
sg94dP7zo5Fo01hQ8BvJM4VI0BRoC11fvSKwQYCYtyn6YhCGn1pAqzT0jWne131B/7RbmAqij/9c
HsZCgHVsRLzVxqSprCjASN7TNkuMjLKtBUBBVffvMTR3/M1g27P27AgF2jidy69Oc1tLv7zmoepf
L5tYWBJuZnL94Mmgq5KF+CqO0zC0pFhzU/2r7/wGSnb5+wsHn0cWJJk8tmgxEq+gXGmmSpJooI/y
x6r+2pWHODDQof542czCkhAuQS05sy1z3Ql7tytLJR9pnHdDtHGQivqKbsY7LNAJrNL/p86B0+nO
QnHIGMkVwQQwFDdh2j82g3dTVmt9v0sDmcHu8JiC8eRSODVTKJVujzZ33SQ9yhP6nVO0rYqV8ujC
otNYDLCLEgUocfH9mw/ZpDUTd5qXP8njU/L7+qnSoMCiZoEGFt3fp2MwJQc9Wpvu+wSNPGRS3LRw
Pk+evOLrF6eK6wveAshZMHZqZkSD2B7anq3VqYdR6vZx0XwNg3ilWr0UfkC8YNiKSjc+ijhCjAk0
Na7MzMf/Oo43K2iOWy0J70Bt7GNUSjdNFNxmPkJFxfQhq/KfMEXUmxbG0cuzuhAo8DPYgcwoL0cR
Fj+YAYLnTgS7Rzfs+wTJYyP90kbmm+YFpO/Hr5fNiaytc+wL1oezS+0GAhixwbKj78JLugayBrr6
9lOhRL/ayunQPnfkXVAO3c3ogM8aTCn5WrWWucs9va82OcrH7/AhZFFmSjXaWc4aFP3KrmgA4Jf4
wbChLW8zes7WT+nvW+uJFSG2/xm0pmlwNWHojJx+NNKgrNFldlUzbx8DP36LpcFHXjFug0Ni5vlT
ImnmvVzp9bbxTHvXStY7nrwcfJ7UwLqA8ou+zPQSZHdb+piHOrjR7OKl0ayrAXas7ZEJ4SLOetqh
ao1ObFICG3N41B1pV/kIDvprgMUlVzM/P+D4oksIGPHpIQ0mB2llJZlcdEH9YZNcyXr7Z8EIjlgt
DgYsTcLhjPuJRNUE/2W/7fwnS16Jk+fr7zRxi5LwzOkGsxuthuIz2Yl4I3cqHEtKUoAK+x4m8k2p
fEp9nxbZj+gVXD50S7cl3myeJ/oCQdWdzhbScoGTedXoPqjW2x7qnrfrv083r4EDoSZLE9rp99tS
p/4XN6NLx22zM4OnSX0K15pAF5ac3aVyw+BB5qTdqREecYNVdqPhQpjjvUbV58tjWP78TFrBVU8c
Js6R7remRE80CiffM+MuJGV/2cDCmvP7/xqY//woSs20WqqSDAO4gkOlVoyi2zn2q2p0NwOEiJ3q
7y5bXBwS3ew00dlzOU09tRjEdj/KYWKQU70J/UO6ct0vXJRk0AzEo+ZTzzvz9PNN31VZXTUWGlXo
iW+7lyx6xwCOLQhTFndFZ9ZGbbnZ9CumWBNq1sqirI1BuOzb0Icwsq4st/VuFOVGrnb1ytlYtgD6
FEp3/rLmRTpads3TjJysuuUG9T2p2Tz+oK4RRS4cbxbir4n5JxyZkLJSHmsyb8ApnU0qzd5Qj79n
n6/fTcdW5l9xZMVIbHWqJgYSyrdWclDX0BDzdhF8IsKJKAQoEJ2DThG+75h5Buo0sVwj+GHm91Bl
F+EP/Vs1XY9Po5pBNYFExVxuEBsQlAzCHTvLLXdKvtXSb6e4Pilx8n1hxYuyVUz8reV6drft5Zsa
MKWn/yrGldt2ecL+jkNY9qZGoqjrGEevHDr91guQTd57/zjtzeWFX9xe3B2KRlOmfgabR+tEGkn4
mK5k/JPQf2Y/x/r2yi7G+cJl0v4aEXxV6bVqptue6cqN/Rak6i2UoT8uj2Oej/MN9teE8JiLRlUO
tV4yYaayvpVdvPezbqTPaK2hasntchvCBT0rbiAudnpQhtxHXQn2AFfKN2O589coRxfGAd8nOS+I
jYkoxQdKOaGIO4wdRGrOwUjv2l/WGoXAwggoh81U7BTGaDEWrlpVr7umhw7QbREU/xmGKxtqaQBw
Jis2f6sgCoSLwyxlB4VYg5uwABgfldugQrng9fJqn4/BwQI3H75kprIUxmDCCyUjBay69bAdtY3T
3V3+/vkgZgbGWZpx5n48w0VMKMIjD0Z6uqa7E2jBTa7GBz8wrz7kmEEOZKbPJdIVa5Q2OP28UiTV
HQfwF9LetF5S5UMTH1T58+UBnR/zU0vzhB7596Ax5TivsCQNn5zyPgWorQCmROf3sp3zOOjUzjyx
R3YKM5LSPHFQU4EQRtee2zLZFI07aNmuqj4016Nk6C+hXk6YrbGbxdNiO5Xuw7KmupblswuQzPYf
kaDcqNPHy+Na2nBHhsQUSz4WiS3PhjxUkof2ewUQ7rKFc4cPPAZWJXqKZkSOuKV7+nMhyS0NGGPL
3aTHiPlE/T9FE+/DLv5Hnfqvl+0tjAjcD6nb+ZVyLuYmQRbZtcowuFZv/UpMXI0VXV0GmX0MyhWU
SEngi+RgipbrkKrpgxsZH4O9HqysycIhVQiMzPnhQ5CqCXutQehWDXw+b73F7YcqeEzilTVZnKMj
C0LUYlhtOqQe/NleHG/a5tO4FtwtGUCLefbz/At/dnpc5MC2Qk3NoONF4b5ozE3nX6lDxd1LUuDI
hBAEp75tDjRjosFC5NhMu578YNKvZFsWEj9YQRjbJD8Ij5q41H4+amrXspu6+g6B+EzbZOXB9A++
tOU4GuMNognmWpFjYfaoryE1CuyLR6MqXDV+V6Vx1TSkutV+a9ctrcPX3wNYIJFO2RtwmYiP8/Sx
VloNQYPM/8cOMnBeuy4+XD6IC/kjhLtI3iIsN+c/bfV0EySJ5iVtR62mKB5HY9zHtGjJmbmRkzu/
ffTz+6RL74r86kAWq9Q7SN/PzDJiPpdErx0MKkn2OkYIdup+9qV+I2f6d4hork6DY4qeMCJyKkRk
w08HqIZGqshtTtLVuc26373yJF1JrDrv8hMTwkmN4oLemrYk39pIu7gfH+s6XtkLS7sNFgB+Pzc2
D24h5iilVCljKSS3GXU+tGDNkyqv8bcuXJ8EljDjULchvhFLUUHWa9OsR+1KvbNPneQ5Le2tmUJI
WXo7T0EFO6zLFTe6OC6KB6RFaFc5O7qxFPHMz1gdrfE3BhnKX5f394KbZjOROJqJJ3hKCD4uN+0u
NAtvdPPwUS5jZKijTRdef9XA+8HHCWuBMIqOFEkIO659UnoJdEJRNW3TtYfSwjSdWBD86FhPUtQp
WGBF7G/tWhfr/L+fvl9m7jOHvg1SOsieCRu4oL1GrQypcQOjvM/TUN9ESg5x/PhURuqT7ZfmJlZ0
NEjWEj1L46L7kFwonUoQkQpOtByCKg/arCWE6rd14G3767FJDI0HBeBZ4gCcwOnx1zxz1NsxaF2p
6TdG/WGUDkO/0Zyby/ts6Q6aOX1nFnPqxPiaUzu5LAGKkLCjQQHY5nu5Nh9l6bZq7k17ulWaYBdn
2cG3JxoUV7qCF8JrbU45cNEyj2cZZepVk+RrcYsuyWdpirdJez+2INuS68FRzOWRIeGuGLVmTpgn
rTuZGgzM+SZKIJC9PJFLO0KDa4yGUZmXidggTnkotKIi6d00eZNioGwrZ3Vpsgg54Xwi5AHkKjjS
RG0Hv4gp8ZWpvW/wpUpr3mm+jfrFimubd5Z4qOarGw0GSnFnrFCQBRuQPWed29cfJ7+/iYsfvkTx
wvP3YfHt8qwtuTkeIeBbef3OOILT3afrqalnDbtPDaxbc4BtKI3yX5Isr4QLC1cEpYu/doQdMNWd
0qML0brhv6ZfP1Y/te9Nnz+WP9+xC0jUWVzbCrgLU3DbTR6liVYMjRt3O9gY11SclqZr5iOiUoJI
qib2N/RxmHZZXbduOybuQD+cV1YfLXsN2r60l0F1sM1kfA95m9NVMQEqqH1qcl7iYPfbV9baxJfc
NklNuLPYzBRYxVXPw0TpQ6915czNo3/17o0AXmk/FPRjRd+tbH95ky0dHbYydXLSm7OM7ulwbEmr
siTBz3g1goPBt6r4mU4UjtfSBQuUIX9YMv9raJ7Xo3e801PbVuvZUPqk1dFOz4YP0+TdambxudTa
jew3z3qc71O4arZ68ivyzR2LvLIHF8ro/AyTvDoP1blNXrg6armwp0bmcsrU8tFomsc+zKjiytvK
MGn6b3ZNmiKKEX+ou8zZABu9DW3t9R1zjq+iGEIIc/YwL3rFqfKWA6e2+iZNbu3uxbK+5t6aFOMf
DyF6K9uZcQlAt8jHCnupMxNjkDw8iNGjYO1nD/k4vBZ9Rwdk1W/k0dylkb4Lsze78f8ZWiTijBQl
9CnbVrL9U5VRdcuHp9ampKnMbLnJs5UqN7W8xiawdHTB/dAuoCNPzgvidG+0mU/JPWRCEvM2Lz/E
dIHb8fXAspl6dE4cQHpJCk5YebK4jgFoc3R1+TFTDsqPy4u64BdIG1G2AVQGdbYYL+aoqrcw9w2I
Qteb4s0YrwcZ82DEvXGJAtE0rXkSjw7QBCOZZ2T8/jwOtyX5sFXivgXXo6MjTMDzJ8UiNlWkcuwX
ctkPrpRoW8tOSUe/NONPzXgN5H+88cEuP71jzo4Mzs7paEh+kTux7fHGL6UPUq1u7PTrewyQ1MXD
se6id6PGCb2iLw+uod9Uzm54x8blFQqqmUgXBJMlDCApDX2YHLNzi8HbPNnq59JbqZouBBxYYOda
KiB5HjvCFKmNnVul3CH9En2VJmffTE24cQBGxnkdbDpjTR574UI4Nvgnt3C0Jroexk1YKZ1rIdyT
DHtIr7dF+Elurn/Cn9gRfNOQx1ZdwZ3uxrbzKI/2fRW0r4FT7S/vgLXhCMFNpfRqlvVT5/o9CTf1
yaxes+7bsMbitHT6DcRkuFdmuU0xc6iaECC1NREo2u+T8cGrV66MBQ9JDw18oNRZqOWIYLZ86qOi
DNrB1cduU6tAWIB+1N8uz9XSIGb5HaiPiKNkkQra1Mf/P47ZFCJ9+jHPV6oTSwZI6ZGPJr6hOUhw
wU5QVHLSV73bBoSXdXC4/vcff14IMCtba6N8qnu3HHaTtY3XIsyls3j8feEsyiE4u6nn+7aOHvDG
yw6Kcl8UN/1ayXnFkCPAlfoqN5WIZl1Xq3dVgobeizNuE4MM6Morc9kQvTcOj9vzEkFmN4ZkB3nv
mjBAO3q49VHxi62PMiz2Q7uyvZb2MJorvJwgujpn1O1zif8eDqz+9K2I/4+072qSG1ea/UWMIOj5
SrYd1xxJI7MvjJFWSwt6A/DX38Sc853tRjMa0boP0j5og9VwhUJVVuZnT39qLIVTESsgBTx4X/zP
hDxx6Frome9Nc7T02R5UZ2xAY2DY1Y9l8+Q4WTCrtsSaezk3KHmxrrJIXyww6EzvtHycs6e6/VES
xSWwPnNCGwc1xGtGYI27FrCy+hxpPi5ltC9ZKbi00XLyB+cHl83/mZHOD2rccQksMLZdvVlshEjZ
eLxtYXV90OeBfBR6w9HEfXmbQbGBsC6BA2g7fX4EHKF9Rpq3DGOjqx5d5hJk2fTp4PbcP6QFtw+3
za/NI4J/pCaBzr6mELV5gfw+Q1tyHX8m+oPJNpOqr1JlQmyYs+uzr9GBC4CuHpH6By+SDfE/+2iV
uD2ONT/6gWYEoNG4xpk7rK0c2hsoIrg/+s2oK0LZtfoBkL1odRWzdM186MUzj5tlRG81EHp2G0By
oxqfePmL23lQO+8WaHLd7H5wlY/2RxR70M0C0mU5b1ibKcRUjEWPBjDMhbiNyhfmWNNpaTQVobvM
3i+y+6LVEsKVoBEAJYxYxvNl0gA51hnKMN7Ed30PUYJXpPt3SC2HdrcZyBKWcLzm3AcdkssaJD70
BwdKEvO2onFgkZ/N/DRUv/QR3UPFsW1VChlk7aSgCUaUBxCNX6UevcbnVWeiVWmx9vHghnVMTubo
hHg2gzT2ycr26HVFZAoGwHfbOhbtKw5vaDGEBebrNB0RkGyaUpWyNsQBlR0syNaRnTCBZsBFLs2b
W8UFFB118Yq36JOfecGgH3RtfqX1T63KX51x29p1QN0n1j5n9c8lpYD2TkGzdPvY9B/GsQm0LoHs
9Wke81evJ2HSzwp/ub68mD4Bg0Drqpw664sKArUEy9vmX30vDfjyog+flrbdQQ0obCAFRONtZx3j
/pdVPVHzoamilKV4jFcbg3TbrnRC24XOSx0HyNK/Ovnr7RO84iZEy4PIywvx1I9e4LP9F3fezGKK
3oep7/knDjrvJyHzsXUqrkI0CK8tLRnyHWj7EaEpsPTSkuXJpNldjyVrtL55KnroHbJ84g82n/rQ
W5r+i1eMzadO8zWFt1+1/EGhieQloguxx88GaRuFTXLUWKLZA1OYo28If+n5S9UluxlkF0t3r1tE
nhzZP4CdgNN3rwqQFSlyq8npEGXeo8Ef/7m9ZFdXPb4OkQmx71ERwtG6HA1fNGvWC4J6Sm37YTUW
aQB87hhCATc7gC80UXR8XG0RyZ58k8yt1s/+PEQz6ChZmRpBpQORgOycYtqugkBhSFSKkI0SigfS
pSyAmsUwszEi7eSE4Fz3HtH9YAaelr0ZU8r3mG8VTml1MgWPHVpaUMG58vV+OVLTsYaIsKfeggBf
/rjUb/3dDw4xtDMzUkSDiGKYDAYzZmVvdKsIUvbj9q5YWSUU8XC6RFoGm0Pa471jlg0hSxe5S/p1
XNryU9UsJDT9mHy/bWllytCSBRVfdEYK7It0jj3qAOuYVbAUO+/gmzpp1D/Gc7mdylHF+bgyKgvA
f6DtEK4AhC6NqsoW4iat3aIf77UeX8vyqLtfbg9HYULOM6Cf1M1pDRNEe+ghmdaSl1nV77tqwwCD
j4ODK/I/l0eWor6ZZm3cRH3mzsiV0GnbkLJ8ofHiKg7RyurAJbieEOlFY7G8D4yk5f5QNx2KudvF
O9rLoZ8OrPx5e9JWjirAAuheFtBwBLLSHqBxgwSdk3eRP1GbBvVA2GHUIDtBkEp5rIe0PDjjkimA
HddJ8487SlDKopKMPKnkIWJOx8xMMLhyekDbRhM/Nu7JJTivJwv1luF7kZ3i9kg9xeGy5KtL2AX5
NsoheAZcZT2WsZy5ZtRd5AxFcYSK7hJ6rqcK2a/DXfBc4Aijniw6ERHVXG6T1oUq/ewsdZSMw5eS
GN8mg4STmWxi0IoD7lJs0rHZkNbmoQ/l0NtLer1HDYC1wAmMpJGN55101EgMGkqmzzRK8mlT6Ak4
PvTgfrYkdCOfWZFPm2XSuk30hUZ+pb/NyIPFi7e9PRDxQy/iDMmEdNhS2wGX30xo5NB/eP1pRKUa
fC97a3wek7+aNHLvRuhIBqXUXtqYhoYHA41SM/SJG2j3qhjhbsKs4bhhW6DlFqLwlxtj8Zu29wZY
qP/pHkvFqbre3Jcfl35+PniVV3B8vDAeOdlM8afb63HtkS6/Lx1aEOQzKD9gPTTvof3CnQPND1Zz
uG1kdfc6SCBBuht/E+mCTRxfS+zepFHuPiTdE08fHVtR3F+ZJ5FXRe+FUPiyPTHOsyiyr/yqcPKU
RjqYG4MpV2zb9c+jnguoD7A+MmK6y2vLMbWCRgzqnYYbLKkqrXLttOFXBKvmfy2IX3A2AGpMExB/
lEal4exYCddC00OTu3vixE+cU8W6rw0IoF8UowD/RkAsebM0G526R/kpGmovmM0Cqtrh7UW/ruXC
SSKNK96loC67ihj1uPbmnDGMqIgfmZ99Txb6FNsj+K31R23QwsEp9xYZH1KibcnCQtbWz5kzKB5R
YnNJHufiZ0gTC8nj3q8LnUaLPRVhlrETUKPbvh72Lpj0ALn/nXWL4kq6ZmH+GDtaPRFTgErkikoA
pL6e1k80sic3Yn55SPvsCUIBuw6crHyhWwiiPLOUB8RvNma/hAXLUUPOTymYZ/Wu2LboVw5uL8jK
KSQQiISGow3g+tUdMo5+7yyGXkaEdwBWRCDi35SNqgC54uBhxUctzSaCN13aWINbQ87LdUtAkp64
BwWGU5p/SisnbLoiGOZPXfH19rBWDeJFAuYm0YcsQyHQfqMtdMppBJVFd+qDlO9a1w+y9Lmz3KBv
dGQSivsdGojtIXYOtZmVbhlNq5cpH+AOzPYwlltOEvR5K9ITq8v1rw0Z+p/UePwMDsaVIp3mpbCQ
/ZUtKgGtFSuCghHIT/QAiITNpdvxFmRhHepWUVJ9Y+23gr4VxtvtBVpxNRcmpAOYLZZbkNmuolE/
/Db8/e2vqwYg/v3Mbw44TLHeYQCp8eQA6AsJMC0fFb5s5Za8GIJ0u9STkROzhZGBfBt0ujdpAY4t
HiYqDl+VIen0tF3XMdxxVWSPQWpuEsAIiyM1VdtXrKrkEy/GI13IVuaYS1HBjLOMYVH87ZZQq7Qh
OprukP7euuVPt0XuEKp13tzuK6cMHLqvZmgo1yd/1MIS0a/+pNMlcLSndoEcXf0Dj5twntzA94sD
L+atZ7QBAw9xdTTozsiGLwvhu8XfQk4k8I3fIA4JquJbCSnlyqiQ0tq0LtkkXN/k0Ozy7L/16WtR
JUGRf+L6T4bExlAbQDS8+emzTlS378oexVFDZkOU0K/lyrKJQc6cVo3AGDhGve3tXDHn6xYEu6Yh
muXlZGNt86px7KKJDMLC2UOPoAqIunISMIZ/LUihYoJ+b167WRPV5MsU7zP2zda2tw+bahCStxiH
yfW9rmwi4v00jKeu2tz+/sr2vxiCsH92mKeh0xu9wPdn/bmcgZk98mWXDIrTLHa3tPsvrEguQ3fs
kVkGlsI1nUcktoIk3iMWCpxmp2nz1h9/3h7Vqj2wI0LHD5mSK/V6UuilphtGDQQ/DZukDNw60p1d
M8cbQ3tM7u7QtwGpxu2E1h5Q2gA9djmJNjIm1jDHdcQW89Hqf5T07hK6sIDaP0g7oTYNSOClBW6Y
eIYmTYNH/VPuBoMKkra6zc6+L41g4PqALtgap9H+bpU/60IR/K5uM0FZKTha8J6W3LlZjgtrOwMb
AAI79fgpM76WLYoNKnC9yo7kza0ZAXAWE9iBh8vccd+Oj7H3sqhUr1Y3mAMSCyw3QjsZga7lfQEC
HKeJCidA9adfDhUJmvybVoeLqo131cuc2ZKOKKGZ6Sc15i7m3q6hy2aciuPUe/cHq4Jt8n9Dks5o
tTTUywwMSYv3XmMHrNoMuYrSXlof1MxsQI2B9wOaBR29MvCrynmbTINvnWxz4pvBbM0Xw8r4HjK+
1VPKxvZOupz/GAS5DAaGa+aKHBhN1trSoiB1MsqNoxvorb/TQ39YEJLdgnoID225/lAQjyQgobVO
TWq+Eo5yllYp3Kfc8PAfGwjvYQEhMJCMl8d/gkBV3A62eUobewExhMV+1bSy92DqGUMyDfajXcyQ
lUlbA8ThAEDbMVxd4tmt4pfIhUb8Eg9KciD3Rm0M5RyZZwpVRm6WftdHGUr0tVGhiFgFbZxvU/at
ix+XZE/i75PzV9zkgA4fZg9d1flnb3pbhjQgLg1LAD9m6x9WsiMFIVTTPluTInUnDvnZbSNmyxBI
Jh+qA9B4knuF08JyyyaxyYnXEPpNg84fN3Wy7f2Npd93Pf/XlMBlufDMMHy5MH1n4SlpWqgBO2Cs
fCUqcOxHokYaCwDRaHrG0fQBzZIMoGpWp03VkVOnF/RBz612Z4/T9Bo7A9kCSGzyYOxp1gWQe9WR
256dh5x7ZNfXiRFYGref7MUfdh2i6RdGebet7TT5kjhutmtahPL3ORF5e8hAn96rp8EZhz5q+m2j
bWr3MBSKKRcjvpyRix0oEwilpUkbVK57sBp8qzO8B/OgV6HiVTak8+byzko7E8OA/qNR/0XNIZhU
CH/pCvnvVIEkHVEwige2+PezyEvjPJ/GNu9BW57OL5zq2ilHOj8Y/Rm6lkttbtikvXFadofbwdH1
4JAjEE3aaDz8aEi+NBz3vDe72DRPlr1bmgfEe0pJHCmcEAdBvG9R4keRQFDBXJpYMhRqS9TgTvm0
r9MNV72h5cqHMIBeAQG+FXVsRF2XBqD/ybuGuNMJWhM9FHvj9g1yhGkZ+HVTfDKL1PiyNM4vzuN6
N1FG9uCoGF5yh4JXp/ZjFYvEmoNGCxVaK8FEg0HLuBV9cLW5b7X5lFvFuGlGvdxW3uR1gKkw79hx
aH1DmDXdeKk/fkZTkRbMQ28jDHaHO2uEYmoufooUatnQYzZavWCnpTtq/i4xn0xVSWFleeFbEcuB
+QPoWrlvLOd9yucOJnj1YvIs0Kaft7foSphwbkAOd4slT4hewYD9GaSKg3VAhcmfFedAMQpXinkN
e9RmVsCI5gd5ByLYu32huIH+N0uu5EQcjiU2ioqdPP0vmkVOuq9UAkpSJu5jrYUFcMKJkyDnktJ4
ANnwrA+nruSzBcEmSucAUL3q79bxk19OnyWQ//SXkLm1sQSItFRS2tfOBI8SAU6GAh6KAHKZzET7
Q5oN5nhiszGGfpKcSOeiihXXd8/mhSG5UsaXZbGL2BhPGtmQZsPLHXMUwc113IAIEPUApAowoKt6
o21RhgcECGJnHiBxXVF0yO4G63VU5T5W3MWlJcn3N/My1IuZDSff+EqWrZ0+9uzNqHY28jBFv2md
fTY8lGi3uX2srnf8pVnJa4L/aYTwOczmpr0caerYDyghq8CkK1ag0AuGPKDiRalLbJmzi00naWZN
pB1PkDcNlvwbVT23r70DeEbODEgejiYdW7qyH0+80NqwaLQpzCAe8KbRYgangqlSPbw+ZQjvCd7e
OGjgWZYljj0POnVFMWBAb/EboSHUaAsA/kKz2nd3EsrjRAt0B6B8orsdbCfS5GUM4jOLWxinGg/9
dp+q9KxW5g41L9Sf8JjAFSqX1Zq5oLVrNcZp7p/yfOe7Iel3/OftfbbiFNCVjcIs2MDQPSbfD1pN
kqXCPXni+qHNH6mxUXKxKkzIN0Sf6CimOQBfFiXeGWEGqIWlOC0qE9L9wHs6VD4V+E72WPw15cdO
1VO6YgGdaQZw8Rb+uuJyheCeVptttZwKvbc2VVkcKwPwVsdWsWKuGoIaCmiuBJOZXCIqjFLz84Iv
J69rjothPE4JzYKcO6rgY8WFClpn5KiAv8CpMS/P/mj3CRhKe4woY1tveev1ODSy6tlKG3X6VXjJ
y5cAHl1CDgzyDwhor955cdrPtenXkZPnQWL+Y8evbPjujMesjkO3vTNBgqN5YU4uD01jttS0hblx
+cspjzXUXkHwfu/JubQh7bmFV6y0Da2OKu25rA7W/Dm9UzHvahjG5RIx6CFWaYpkpWYfRVa8Z4rT
f+3/L8cg7YHcIe1gkLSJ+JTvQYMdQ6Ti9ixdOzF4MJF8EOAPYJ/k54UxOblF8fhz2awHHL12SWLO
QdK4u9hCYeW2tZXxXFiTLmtriFk/dW0WZc68db38JbWVLZ4rWxl9PkhSiRcZsLLSzTyNE6QJMjeN
ON3UHtDHr3YejnrQ9q88ebs9nmtnAOglonZBBIleYRnjOYpm/DZ1MwA39MB1HromCVyVa1ubNOEC
QBIFig5EApe7zJrSsbe6KYsgfvzZVgl5rA7h7OvSHtbR3NPnBF8Hfc8r9/gLqbWXWI/vJLkTZwXQ
UWBc0IlgAfMmpd2rjPc1m0kWkXTP8sekPOZVHhTaY8c3nasAFq/tgXNj0pSl7WSObq/jpWD9mO2T
vmiBUWZhkYAH1v4d96ki3F2fxH8HJ00imnzR+uVgcMXkbOI4CXKk5zIVXHp9IyCqRrEbQHd5t1Hw
KiYIeTL0kHfFW5O33YOrjUSxp9esABaA5hEgP/AsFWM9izmzZjRSy46zyGafRxb67vfbZ0b1fSnk
XMx4oFWW5RE19FeD/hhK4+ttC2urcT4CyafptclMl2AECT3q+aHR91mtQGxdX87g3xDKnAg64Gvk
ooU7ZS2jExa8G74M1aOguqOWETiQW7H6O/lrPo7OuTExo2cr4tkaXvAZdrPuzBteeyH/dXvC1o7L
uQFpyUGx585JZmRRrH1m9ibJGQrhVUAbyEylWZBpCnTI2hYARQEwywikQN4k2TNiTiq8P9MofuA/
lHSaqq9LG8zQhzoryimNTM0KXppWFcyurf35r5e217BQPhMfvz4bESuNW2Q1C/19Sk73Zz1Q4Dmb
JrFsZ+u+WBVFkxQMnWbtl7fTyvfby66aKOmmzLXKzXIL3wfzYDuFzvb259eOIVJ4UFaARtB1AOvW
lc1Nr0zRqepu0Pm2qXpgD02VhunacuARizwDuiwQykibaeZJ4iVTmka5t/f9B6J/Msm81wwzZPnf
t0e0ck5QN0BLE3YuaBvl0KLOoZEcmzyJKhT10nje8cF40Fn/RhoI35v6EdSKuSJkWplFSKKBAhAJ
UVGxkoZH4kpvW99PIi3ZaD+9fm+riqIr20CojqCCiKIlggzpsiyoN4ChrwO0zk7eKJh49EVRRVqx
AES9aPQDwg0gUelEmqY2a5lVJ1GcPSQPPlM44+spQlz0QfCDvQbyZOlAGizzNMfSxqghTqAlrA09
b/qSGCrWN/EzLx9JsOMIqI1oH/blF5lFqTMbLhgQ6sIzXyirpg3y2G0Qs9rdd8ak6vH7SMRdGxRM
PkTwJckkl/aiT3rHkinKXC+IzTpIydYbfmXu09CcuoRttWEJB7K7vcuvVwsPQB1bDdUyVPxkCEY5
4gK17HlC6+0CWbfqlKZ0e9vEStZO2IBQFV4eANfKvSSewd2MZ2yKymoKEg0MjXVImkNd16LjLByr
OsgSL2DowLWopojWPmom8rzisSv4wFwoqsuoS0gpDS3aZobIG5xnloHjrvM2xKnAGpw/OOlYB2Av
ClrT3PJKZ0HSIW3pUG1rQQPXbZrfTWbhf9c3aIpVeJi1rYxuMTRaiVIl3uKXLl/rOa0Xux2iRDe1
kNq5/Zimnhf0cecrZmFtN4vSMzJkePcjnLw0lXtm2YOGp4cw6aZOwRyy7Epg9FXyRmu7CZ4LVFCi
4n5F0JR6Y5lpudFH1GHHuiSfiFYqov21SXOMj3I6GmKBVbocSepOne6kaIrU7C1aroKpL4KyVmzZ
tXGcG5G8JLSWO+SwyiHyy6fJeFaBNK8To6KMiHVwkakEda688PpAUJw2wB1me8GY/kY3ZLBk77Xl
7lv9lZRR5yWKm2V1RGcmpfCCLq7PG50I6kcCPjDyhZoqpWyVCSnCAMg4BtkbRqUvz8R+qO4UPUJk
fDFrjrTyTTxasZPj+0n1m5q/GpUu4OrvR9YVpxE9++gLu9xZAw5pb+kFOG+8OczRKlWpuuBXLWC9
kd5FPAxKgEsLZanbrcPdMcq7Vz+M6/tklT4mCGz/aHEUmHZgpC8/T/rOtdLWHJHXyw7UQttVhybY
dHqiZfyWmvl7QcyNwreLSZe9q2j2EuQX6KeTHUuWWE7aUx82i73PvkNADS0cQZFYwZwl22z4UbTd
wer2t82uTaTg+ATtIno2kIu5HOnsuCnRcx1EcOUpfWf89f/v88L8WSyecvR5j/6C8wm88PBe9IpW
qTUfhtjIAsMn8r1X7fyDoOM0FxxGo/uaodl1tFmg1EdZDSjOrUh5CmAKR8IJJin2ePleapZ1pHFi
f2nbTnupF1KFDqQwAyD1f2R+n54Mk9P7CJI+dqSgFcUVhyj6Sl3PqqDeNywglyysKSh3tqbC+azP
5P8MyLgZb3JrNynRtFk7m9zYGN7+j/ba2Rhk3IzmJpnOGE6VNWRbo9c2ze/7d9u5AWmdkOyDvGKL
MQzuT/tnbP7J59Hwh9sS+Z0r3uQuzwZtsdEOnxyIgZvfU+V512ILEb2YxAWLNZgKLk+LaxcZ0XyO
w5j+SHiypV6xd4yj2SnIndYOvQe5EcCFP/g6pPvFmaHs147wnnr8kj3ozR94z7PPy/qzJmTi/uM9
dY8+jHO57w3/5BTGVm/4S2KjOwgkdX+w8ibgaWi2F3yl0o3mlxUQahWcp3/IeoqgTHXri6mXvDOY
Z6CvCZ4HtP3J70loDceg/vABt3V1tDy85t1xbNujPoIGpPoTDJv+USrDewnDkfZB3yyzNsV9G/m1
BQ6xaa8b7KlqVBmZNb+GLPy/ADBpHxiNr9nOkPWRS/OwtdAE+uJXwzYtjSC3Ihf6oU20pN/vXio0
CCJoA4PQB8vJ5SZPy7ariA2jVgVg5CNp/r79/ZVDBLYFV2ikeXgR2NKVM0+4cowRYOW87MOs/as3
nYBpuyn7/7QjHOrZ1TYkxJsTYjaRZe10J6DOU+aDGEuR81txy2itg1KLwJshOpDi58a0Y9q2cxN1
Yzg0x3LZxiqmsuv0jIcMA0AnICdFw64M7dUMy+z6GFu7BMWbTT559Qk8zKz7mtbHTIU5XHE9F8ak
eCPO9VJfPBizeNCQsDAUjmDtnJ4PRlp9i2dFko34PmleffqDt4ek/7s3UhQwFM+ntX0G9AKoKvEQ
FGHi5fpDDqgxYl/vIzN9d7M+rFAvy+2N2f26vZ/XZgx3vgjZge6+2s9Gwxgogfo+igctCMbiTgp2
EVmgMIINBpJnFP9kwiE05lpL7ec8mr4b5DGrj3f/fGThANgWb4FrxZECG2+unBpqCU+p85drffuD
z3+kxAGzvlbbzAbEtU3usyjJvrVZDj6nPzGAaxIdI8BJXDFcMGRiPLKAvXcCG52mbVmvdMPCzUp3
CzQRQBgOKlq01piSG/ZI6TDagyu2Hn2yy6zucxv338y0fWGTG7oZeD3H7inmWoCC46NeeX9zJLY8
hpdBvRxyaKoYpfOQ0e7vxnJADa5SfV3Zgee/z5Iu1zTRiTal5hRZyKXpTROoIEFrBlB1FhcrfBxy
dpdHyRpch7GGT5GruUEBzOpQKFZxxS2guv0RPwPWdJVOyduazmOnTWh+BAcPt9vP3kgPbTsEbloA
y9ezze19ueIdYBDkv8QXDdFyDNQbRlX6UzZHcQc5on5cfs5e64YZWjtZP/9z29ja/H3kVkEABBGF
D8q4s6soMZq0gOgsdDUgP/3k1wpPt3IHYRxCnQHceGBMFubPPm/GdgPOUQ/E9s22yneztrFUGY+1
6RI9kkguCvIa+ZozzWbwKDRnIs7JyU3p65jPIYNIA6tVSdRVU+A9AzRcN64bp/Je89ATT6cot/Lv
7ZKhx6j84jHvMIyqntvVdcG9DQwaZNauuNwSpCVjroNiuG/KYNvgr9vrvhbACeYdpIMF6BtZg8uV
8S04gHic56ioQZWlj/Mz09tnYiaHNjWWIzoydhMpXuzc3POS3v+2hxgW9jZiOR3ZaCkRVtTljGqv
YB42Xh37U664ydd2HeoAqOQhAjZB/n45ttLN9Y7OfI4gdxzU6btuneI7VeM+7j6hsQS/g2sQUI1L
G1PXVxxveHBAD87mp4Z09u0FWttr59+XHqTNgtyVD214pCfy4zJQ0GYW73MxffFRK75tam2voZ2f
fFC0i6ajy6HUzVgmy5LPka29T8XBUPV/ri4HEtGiYoTGDfmSQksj073exwkdn4zu0cxOY/8HG0rk
uv9rQr5ntLTrfF7AROXnILIF1b9iS60th5DnAA83XiDYU9IccY1obHB4ZMc7j75wA8RiB/1weyHW
JgodmaiRAA1iArd1aSQpHGjTDSOPRuPVaF9BN9ypwEdraw0vTwSBA07/h1s4c8ik420NPU8egYdP
C0f2+fYI1spMeD7BH/+n1U5OfzKwi05L2YJi1G3p9xkQ1E1puVDYy1oz0Iel2iLvzR+GpXA281Q1
G1p17WvHfKI4PysDBQsrAFy+kKyD6snlXFaNydGUbCygL0GOzR8C2m1vj3Ul9rqwIDkxNvYzRAth
oe12fRcm2ueYPBUIccaAFk+zrhjQSjcdkLZnI5K2YKoBDxfnNug9kz4c+DedmjvXfvGKOLDTXZym
Yc0/JQPfQfoibM1tlvag3o4D3d4nE9tXZVTrKsTByrHAKwbxs4diKVqmpFl2oWFtZXqDG9Gon6hb
HwbnextXwGWWX2/P9tp6IkoXVJxofgdv/eV6Yl/pNrUgYTN0U2jTrZWNCje4cvo+VITAtQ81piuE
UeqDdTFxEaskmgfmiOdSe9G7WrGKK8MA/5xgdcCLBsRQ0jBms0ew1KO+wfL3Mqin73fP0sXnpT2Z
s8rN3TKbgCtKwn5fl6qrde33I9iyUeBAyH2F/ejYxOys9oeo52G+I3cKIYlbFfRo/35e7Lcz9+Tm
3MzaBp9PQHaknyDQrFhk1e+X5r9soBrWlDHoXBcv4D+WXFUgW9lFKHQLJmMPmEEiL7BuIUU1sxTk
7WnIvCCvHgemSOivmgD7F7L5oEzCy/Vykjgz65kXePR1Tbav4FfBIF3/QcYa1XrEh1D7dYC7l15u
HJJUmZ0lkFGxwzSoVF3ha+tw/nkpfEoGq+SLr80RSTZ1Ff7JMUPt2ICACor6aEi5nKJyckd9NgoE
mANIFvFHEW+sLQES7dCiFxyPV53NblovAIrZLKqmEHqUPQ2X+5v/UbFBVs010JAgiq6XQ5hSFhfu
vCA9YZNg6yNIv9tVOHg4QzlNuCLgbKTve4k1Ts7AIoOFoxbkqWKXClcjpSbQ9IZ6E6SiwSzgih1w
dpTxJHRyVmKF4+R5MYegMbvQzJ69+jFHU1XBFOW8lZvowpw0XcgXQ5I0jmcc7PCn/t6DHdz5kxkD
ERouYWTYr1qpyqmbdBAzz9FQ7ha6T99uL8hKPIEON5w2QZSCd5G0Z4epQuNr1WLBGdEekTh0D0Xq
9b+NpbFCkDdoaaBxmjwmS+1sl6JNFaCu6yOJNBveM4KmRZDESwtW+JoZM5GrmbPfOgkYOPpvD1Bl
QFoiOg6DHWsGkkGv3HhM2fEPPg9JMpG9x+Uk1wgrQhB9FnjGuDMqK9Y3w1bsaPH7Lnc0JujMgHG5
o0fQ486xh8SM1e3YtO3yEzP2fzIGBxG6wAfqMihlztLWGzoPAkbtS6Kd7M3tz6+NAGl6vJPA3Q5c
neTUNcseZjrVEyiYsyc2obUd4XqGvBm7O++DnILYytD+gtyo/DruOgBUQRA/RlSvty7N9jr+MK5K
yKzsKLAT2lhxkJgI+b3LFfF5n1VWCvr04eSAIMvQVckllQEpXBhyA1rTpQkDELubvRgsa4pN9fGo
k3YV4gQkuBH4QBZYDhimZEi70YeJvE633H5t7C9l/489f6f8oFtjkAxtwIcibPoyGHm34XG3Le+H
3SBiAVqFIFsr0BDSZYAEVKVxr/FOWjsHnteGjq2o7K5sPbxobcG8KPybHLQY7tizcRzck9GYgTl2
26o2PtmQRri9w1cWDGktYJ8Rt6AvUR6IPo++1ZSte6K2HRLahiUb7ndjeDqbUCRH0xPSTFLoYsUe
9If93DtRpwlqaoalrqjcrQ0CiTm4MTQ4gXJKsmBm/qxrJPNFL7doC5nu9/QI3f/9vuTIXK2ObX/K
/ZPFw6Hc9N/uX4Pzz0ubKdPdaeYDPj83IaNVmHmqKvfqBLngthZq3YIk7fLct8kwNyW4YU4dpSGl
wO+pekFVFqS7qut4PbcGLKTV6/IVz+zbU3QdHOGOhZ4j+JBQPsMzQRqA0fSVF6f4fJc/cwv6xW3m
T6BHdH5l3njoIJtBrD8Z07lRadaAMUbfcVf4J9bmITjmwkrVGbB2yM8tSLM2FEbHfRsWlnKX5GHW
H7P7w1bUYESbIcizgaOVzwZL86LvUcI/cVMPbB3A4bsTDVgXOGNQxhEb9718p5g1oqMxdk9zWLMv
Q/L59spfx6mXn5dulMaeF9uY8PkK3CM5O6Q2uIyOharfd2X/ojkOLf+CXQPUftIRzxLTLGeLxifo
qhrZi1293x6G6vvSBq6XCjhWZPdOC3jS2515//sQLxogjJHqQWLnCp0HaTLcREsXn1z2KQ9ofvf7
7fLz0vTkCbIY1YTPg6FlHANv2Zj3R6MXA5AmqJzs0lpGWEBvxLgt728ZwAAQNiDXgM2KfrFLBzIh
U5ZX7hDjntODo1XoiktuZZsKakDEJPgPqIqkK8jLND2uWKfB/1VdUCX2htZV1A9mgOqQIlhctQUM
gbhNUYuUH+vEyUowkc0Id/2f/fjDNj9Pxg9NBYdZ27G4tP/PipzQMKD0MPcUVhaPbpzJRzn6D5Yc
9xEOHXw7HgqSf2Xom8jMcY5PG4eOoTeoiEjXR/Dv9yXvypvU1lNvisGAkgbJo7n8wQVhCapTNCYB
EAfEwuWmQjuRVkzokjhV2ruXvmeb2z5j5XY4/7wspm71Vh/PBVw3YY+l/TOxfxqaIppemyIhnQgk
JLjqgb24HEFfDk1vTk18KtMaslz6cwJ229ujEA5aitdRuQRnAxDkmCpH/ISzvIZRuq1Rpb5/agt0
BS1uElKHbO3a37tGsgO74J20oMiJCu48lJ5wP6NqKucFmD3ayUQwJqJZYQ/FWQ/8+2YVtaki7Fwd
2b+G5NrQQlk5TgyGtOyTMb+mdb8xByirzf5Ji1UOfu3QCyXAD0YPdJBJe81wtJpbBJvZHLbOdjqU
yyN3/769VGu7QWhCAgUn3Ir83G3jZARhHIK4pcyRsYFeXLK/bWFlytBYj3BEpEmv2xXG2Mx1rayd
k+m95e2hBUNbmn7PtSywa4WplcHAFMS0BCWdC/76y31Xj4WXdNXknMZnz/hsq4RUV9YD1VNMFWBp
zrXOWd96WpJ3uQtyU7LJ6C9a1Q/eDE2gRnGzfGwj6QA5wr38P9K+rLdxXen2FxHQPLxK8hBnsJNO
ujv9IvQokZqoWeKvv0sNfPvYtGAifXEONjaQDZVJFsli1aq1FkbTv71olwMx3M7MPT46x2mo5qAU
7D5Ly0PvOFGaTT+mcdTuMK9vhj1Go1Nubi/Y2jDR1IkcHghRrun/kzKfQS6eusdhKg+ptU+f/Gqb
FP7HzyFoNiH9vIRf1/lhYKStpq9gptd3yabvFb6wOofn35ecwR4nZFhirFYDquBs2tnt3aidtPlQ
1TxICh4M/T5WMZesnN8Xg1o2w9nJJ1qnYnGDQZGj438GjGz8fHtxVnbThQEpqEE+bCKDCQNTP4da
BtgqklMppwHgjfj319vWVjYUZHgAm1u0yNCIK4U4zGniVHewoQg9OuRbTVX5zrXhgDvCQqHABHuE
nPIoy8mr0E9JQJTmBDx+s5MxsO1pq+flNsvq7e3hrK3OuTXJJTIWex0eleSYGHoPKW+0lyfZPehj
FdO2ZgcRISClYPtaZMkuvaAo01jLY5sceSPuet4+UDSaZ7mqur42eUCXoj0Pdyx6dKRUZe2bo0ga
DMegeRCjb/SINAgEstEAojiQVvwAaG+kuBAw4D0uI6GIM2Z5axHQ11g1sm1h5r9/eGXAiAbKGjRk
AyttLTN6tm96P3dpZRX+Mckj2w/KeaPPu9sm1sZwbkJafLesDZvyEhmd59QBs7LCt1Y+D8KapQMf
daJrHhRN1MTqK887gvnvrqn4pihSRX5wue+lWwHlOhS6EFotumXSe0kg9JyGFA8a3yKhb71x57ly
tqaP9q9vcfvUKtsy1sZ0bnD5+9mq0EpMvmXCYPe1TfIQd4DCr1Y2CoSOcTShpg2CfXn7J3joc60r
QZMAihKy97OAmIpkwtoYUCSErDLqbMC5SUHUMLKxHE0Tbf4H4QL3sb/tVSt7EAx4iHMRcaA7Xe7w
w6uvEEmnJ6epKc2w77ygTqc9H34Rky8Nc+L1tr214SxZ/KW5CMQF8tFS61M7ATKUQtv1Hjq5xt0/
fB5kCEunD05KmTMVRWE6WX0D1Tj399SxwFf8/LUFx3f/+75x6VFzXBTJEEOVLuPDHDozj2g8bLTO
asPbA1EZkvZKVYI/oi4wEBQGuzws8rAdFCZWSIrRPrSIMgNWu6hSSa5lCMejbguSj2pKtq3LH4oM
4kWTGRWe8ZCXbh6gHBahFakOShQvUt1HJnZGE//tof7NhMrnwtnvkB8lLEl6UwxxcrJc0h5bM7Or
DUT6nqGHDq7i3M42KDrwe2tCEO519tc8cbp7AfbagDez8UuDdObtX7R2UJ3/IOn+q7NEZG6FicHl
tdXqNOjyV3AnJ8nJWMiuAPUfheJhJgt3L09AIFlRMtcXbdsrzrgK0WTpOtgYPlYe7BffAC8KXL3+
NKHZP7D40O7cseKh7tXJts98HhgVdUPR90NQN8UUaS2vI5r0NMKD1ooYo/k9CkvN1rdUTVrXKwYG
Z5DogUNlQaegC+1yGzSxn5ikmeNj3PEGuAhdf45T97dVkXLXzo2/pU3eBLGeVJHmNn8GUr6jYS3Z
C3e2jxBsn95uL9hy9115EJ7rC84Ycjdyrr1jDF33YPo9QWDu2c7Hl1zQY2Jnke9zRSZrdWOemVoO
uLM7RR8SJyMdS0+1ayL8+p4CoRdniq25dkouRQNgBADPAYjx0og7Cy0ZWxEf29II7XxflaqbS2VB
iiZIPNkxtBri49CfhnnDvM+3V0T1/eXeOZumrslYmjv4vva7YJE9KK4t1eelZ8SsOSA/bfD5Mkb+
PrS44nG35lDnCyA5uNMyTSs8PT6Ozn2bz7vOisOMPeeWimZj7f5FSz+yuwCxouixDPRsnsqY8cLw
4vhox4/Evxt1Fnm9HtQZ2IlVdBirtuBRaHRB3hdI00tb1Jw0JMQtgkGlj36KxiH+zLsZnPT6xnAV
BcjVGVxICRfcKKiWpRnkda75OLvJEQRPG6irb7gVf0kr8mtM6t1tX1s1hecdqI9BT3yVEaRD3ZfU
0pAob2loJg9GO2+M5CGnKryWytDy97PFGm2QYJoChoz8QKEtknd3ld2BvFxxGaydMT4gsADTA4F5
9WzlEGuy/AFZZkHSO16wx2S29+2cKJZoBckNIOyZHckhxh5vptjvlwqM/5pm9PtI0V7VG/7GLMQj
oUZYue22as1tp2m7ziy+3l64NYfEukEhDDceatXSPZvYJC9R+sCDIBuCko8B4VDRI285coXlp9u2
/qae5Tvi3Jg02MqZIBc3O/ExKZ1+m1tWgtjC/cWZ1x/MeKC7mndOaNZUC4mpo4+tBBnU3m+W4wse
FRhDVwUjMDcbdzaqXzR1vxC9uPdiByGCaB9ixygCf86NB1tHxR0KFmzb5cQOBg28lRU6jkKCwCWw
RedHBQIa0OGXyYuTZfEdbxv/vpihiekX4G6CJIcfllkb7xst7hGFWfFTWjJQmcy6f+8nxXeeTc29
ANoqAu8D242T5UEwNBvv6tKqnmZnaDdx2Rkh1N/jxybL/0w93fa074vAHosm1JgzPJGu5WGTzdDE
NFAkm8u2uzN6VE2ANbfmKSjyeyb8IUz92QyrGGXMxGHJprKSYp8N9OtMujSCgjp+sCN+IHZrgoLO
5BiDV3ErhOUHQzumO0sU6OU1p/GPTb0xur2sVxcBMBoaDlBUlRDuXzGgciO1E78oMkiMB6b9XFqn
j38ffWdQDsCrHtexdBODOCotReZnJwtSXUeRKUACVycKfv6Su3ZcNAIiLJNPyTat/SkxwERkf7eq
cNz6xtaJX2+P4XqfL1aWZhA0m6HVTCZVz7MxNuoZVpb0R/NpYpHD7vMEIWNEiB6MnQhmiO+Covi2
4bXFAREYnmF4wS6gx8vzEsBXHbpPAnaxPV7H5u7jnwfyDEC65R1zBZ+N8xLiTs2Ynxier2xL6Y8P
fx+nIzpLsPD4rXJ+ak7sTngmBYNn/2K917UiHbIyOxefl2Yny+ZyZD4+D+5xZtEI8mLR7QFc3SOo
hZ4NQD5fIcHV6WOOtJcTW4e20T5NI5jI7aZShKurdqAFACA2UnmejNEz0FXRlhY0RLS2iVrvdzc8
UFXlVWVjuUvO7t6CDW4p8gqEzRO0igcIe1EeZoPi5l1dE0D0MBAw3msyOSBvHDrqOqOnuha4iV61
ShG4Xm14+KqPcwS0V8iyXZFf1dA+YYx4iLuHwBLP23Awvn140Rf4Jzgb8XK4xh2ZMa6RvsMx7JHT
OHwDs17RK+7SlVm6MLH8/WwtiAcQUKsLcszzsBIBV4kpq74vHbrWjOI6tfF9MOfeVx8/0RFmL/Vv
QO+uj9yOQXXM9GNy1GjaByJ3H4nXKCZIVvvG0qJiiE5IBxVd5O3k1jQRtwbq1DiXrAmKN7WblltU
ZeOD11soUyYjKu/emAcAEPCwKti8LTWj2WUaY6Gtc/pT450embSAOK7AQRGQ2lc1m10FX9JPlJ5Q
5gCR3abNk9Pg1z+h89Vt6n5+don+KOompGWveDivLurZlEhXnaNNsdAzmpxcmm4sLw3p+PO256+O
aOHcQN0RLVLyNWdwRhyeEpSunC+zr4VdcW+j90TwFzCm3Ta1OhgXEQFSG4uMjDSYZLRoIcDwcorZ
/JYX1idoa21vm1g58DSA9f/PhFzZZgAL2L2DzKydPvjlZ+KEOf2XCTszId1ANK4bNlYaXMAD1Xb7
q0/7yAV9KP1KIZT+D8PB9YAyPZ67V8l/F7J7sda1CbSIIblYHoz5Txf/uW1j1QHObEjnEkdbom1W
fYI7gkTFDP2L8UfV8KAd7idT1Wa2uj5LWz0ypzhI5ODGQA8eYgZscYgYRonxbSyMba3F/zBtEMMB
987CX4lg5PKohXqZB54vvNk9neyS6c4G55fp7m7P29pQzo2Yl0ZEQlNrOReBtU1CcMz+aOn0XZtS
RbymMiMtD6GD4Fq9lBW9tzk7VeKp+IcoYdmNUHRYND6uyKQHZOcMPqEeO/CBhTPp9/o0MCiZq1Z/
7QCAWquGsuLSOyejkCwT8ELXAnjO2U3251JXXOJXYcKiE+AgN48ebh1EmYunn92wfCRg3upxlA2z
/2T6+j6h5oHOaaSNVvgPiw8QOm501wfERVp8HKZQq4wd3If6u5P+it19+mEu6WU06B3GQw1VhquO
2BQ4oC41GtyG2S6mkWVsEr75h1GgmKej7RatwzJJTF3r1gRJTHJsOUvvZkhw7ZxhindlW6uSs8vF
eJFIQEwN9lLc1wiykIWXJiz3ICXXVWAi0fv5U+YXdtBXyVdR0k84sX83Aom1ydNV7H+rVlE5Qw/H
0pgg59NK9ONDYK7Tj7xPN4m2Y+UU2PVnFm9qcS9ANXx7PleOUuhwLfLkII2Bd0gOaHtxQobK145x
9ScpwRxD42BE27vp3tcgs7xtbLktr2YUzDtLR8eypaTbNNZmKL+xEmJZ5RjfuybSeDMd8m2jQzzV
IgyM0a69sQqHBhZzVXJtK8cSIDxLQhTzeg2LAilwM2YJ04+D3oWa8bVpXuKUKIZ4DedZXmLga/5b
o7imaksYT33a6vrRM55TYQT9eDAqLUiGLXOjJN4giPazH7fn9a/XSxMLrCdSF0vtGBmAZehnx0gX
I6mW57V9tKqs3kBkEVTuJkk3tO60faG1ZtQX+lsmimYI3Ea0u6HrylCIrv3tNd4UObTSn3yeNoHP
3T7INKfbGU3avA9m230qm0YEZj1nj2ONDlncUsaLUYtyqyeIrLW5gKPWE31uZud9mutiP7mTEWpa
P2yRDitCF6ROeVTltNo4jZZuicimTVujPzwAO1ISTjhKjrEgzqe+cUFBqHMV0HPlmL2Yn+XvZ/OT
dKaWtlZnHyE/HLX6Nq1CB2SHyL7dXogVF8NjciEdRC4JL0tpN+W95VdTo3tH29tX+n2F10C6vW1i
ZSgXJqRwniMkLvIKJpDQMQEMmg7pfEd+/YMRbBKA0oF3wPRfzhcTPIOO9+AdveyTpe9ZHVYZXCNV
bJaV8wAY2P+ZkQKFrk5Fr+Uwk9tFhGypbv5Ox2iqj5zPQVG/g4Pw9riuS+EoaJ5blDZKbhBStVXn
HePcD0XnhS4D4Demm86vgri4N+atiRy1of+Yik3vfDwwAuUF/ufhsQgQmeQeU+0m3CC5d6ypfT/V
zn1M29fRU4Gz184gC0qRYJEG/OK6rS1tZitzCVoAs7oK/QlkkW1AUtwjpAqc9LuRHUrLDpR6mGve
f27WuPSaAnK5TTY23tGtXodmx9LQVzU2q0xIjkkFJbQXNRr2kuqnOWc/holupkL1iFnbZOcjkRwT
6qSVqyeYQHP6UuX7ekmWa7vR3Nx2x7XRoDkJD0ugpMC8It2HLkXvGJ8N9wgWnoAbLwN9zT0VseDa
WEzgfjRwEEAGW97LGo5xN52AxLQGc1POfmgKI+TF95YqRmOtWgLjEchkEUyC8O5y/e3K7EumJWi3
gmTldmKeG3Ihhjez8NEO69Dmq2tRso11bQ66iY5bG2pfe1bW/g4il2kSYABgvyHEPIy0rO/KhPOw
N1224XaaHViTlweHAqYxEssIBfi1322nmkKn5loAJPAY9VPrbFnt2dAx0MYyCSqbNS/dIJzfLK/q
+8nOvS2eiNm25RYyFC6oOts+9h5SSubI9mizZZU7PemC0bvZZ7ib2p4+dTPaAdAlVQW8dcgja/oP
U4QtGVygpZZFQuuw3KOTuKmV5LGJBlFbIEr4k3X11oK8Gwo3t11uZY3gBQCCLbHtAqO4XCOjcbFI
kPw9mfqPMj9U9GczRG6ngjWtPJv+Rnn6EqVDg1Xap1rfJIUlIPE1GnMU+ymaa1VwotWRQG166boE
eYdc5RZ63mhONkNJCuW1wNH43mPlm+mSPeGqJtWVjYrh/M+WNBxjrmnWFLCVD4Yf+HUSh3wmcWTY
sVDsopX4/y9t2P9tImmBLNEQQQi2az2+gXvdah8axwz69sDF81hsP+wNC555kRoAeypKsJfeUGXT
6CDCc44Dg2ZMsS+q73D1YNRfbttZcQf0ngEdAF9AnVvOoQDC1zDWWs5R2FWY6t9QyVOEEmsWlp6a
Bd8IHgHZGwq7Z2zuE++Yhk2fBr7yobTiAkg4gi0OEIe/6jeXU1XEPbAhVYq7GyitLGLZXvP+YTXO
TSwefxalmj4kpK3FRKs/Z9DC1MKYPSRfP74UkI1DIya43a4TGnbOZkswDe0G9guJT0zhvmvrgFbu
BemC/19FwKNBcdkNLdwXLLFOBuaLWbHSyy0ivXUuMGnSLTM0ncuAsImP0KkK+TD8woF6V7VeYKZ4
UDS8U6yKyp60Ibuh0CAhCpAGyfsns7F2ZdLvEwPF+Ng/VF2nqEyt+ZmLwA3XJ6ICePSlEzCNtTaY
AwEUQtM9+T30IPdQ4EFUJpY1PPOzlLSDW2gLXNp/NPWXvHupPAWuas0NFrDHkjfH2SzntSxGgXGu
aXykU/2NEVQjPZfub3vyWvHFgi4L+GIBqASzkpTWBqlWK0rHR43NEzqkrqDwtUep0ElB1cX2pKkO
bQ7XoGwX6yDdmP07h3Sb3o2/5Lm1u/1jVgeMmsTf/O21ut1YmtpgVjlAEakOji2Wf2lbVZ/d2rot
tLjQ/sIJhKv1ct1I19SJVRrwRHshQ+X1tu6tKRBEVwQJq4bQe4lcMcA6eMteGkq7iXsUpFXHzi0e
e93c6ln+5AjVU9YwlhNN3ssQbPrPkLyClqYnf/GP/mDS+5ozZ2t4NN/lY/wF+V2x1YAoYaQxHyeT
1Fsxm/Fd1w98I2Lb2ZZp22w8u24joQ910PMMT2LL/mkCNLPL5zo5lMLtoy4GYIcYcbFB1xyUFIqp
2rmJ540BuKBhizv+uz1WLuTU/CJK2wqIGwTUu9zV6IbPfRM0Xd5EtQF697zWIe2ZA8VT+sNwn9OJ
3vmdP1VB4wFz4cbQTQGqswkHOtvbklfloUtMf2tRMW+nesrBl2KXAZnQRd6CX2WXVTggE9aOey1l
boCKsnjzZheR6zBmu6mh9p7pehw6GuA7Y9tpL5aLjLdAKRHcg4HLtflJixPIg9jircB/9dQOfrkR
rhC7trDeXSf/ITLL3RoTcSAczB4srdjleORuSG0WR1p69W4cpzw067EMJm5C5kgkKOzPjICfKp/D
HPRigdcn8wvEFNOA50kTNpzFkeMK/AFp7Q2EvPsI0rfVm12mTdTrlRb1TpXv0DlnhRCXn0J0VnVP
aKp2dhAbdDa9pyV7MBNPEW3QSOMM/NXPvFEPBBx/gyRKYYRj1zshildAULUcGf6EJo9uxmlU00kE
E7q1gtwUv+vZFbj0dW0zVkaNDq2mC8oM7wdgMfunoay0jTXNeTSbab4xCmu4b0eqo9W3H/Aj4299
4xhvMRv0g9+4ox/OGRm+d2Wi21FJTPT5QO3J77Iy0BG8b6HN9KcYhikAFXPxJ+nJd2NsykeR4/3S
+SV96WfCQNU+jiHgnm5YWZ0Woucj++r521Q/jPGnqfT8U0oKZyfsLsZvnd17Xtp9lCQ1ulcglNRF
VS/sh6ykxWORaiIceu4Hc8u7yCgL/pYabn0SXg5nhCuVd+Cnp4E2ThpyGBSvFB19Ki5pDAC2Blff
alQDvr/J3q28++M2TfHk9b0Zoihh/LHqxNtaRZLswKIxPvjM9KIeqgbbyap4lHflHID1tT3mNdos
iJHwbVm3w4GWeQaVP9GWG6ftSeTiJr5v7dE5oGCGgU4FjXIt/z02cb8bxpQ+E0ZpCM3v5M1wRr0L
fDagdpskg3bnVtm8K3hTB2aipwedEX9vaJ0duiJNIbKke7uq1aeo0sdhU/PGAka3jUNRjukdNVu+
G8SfoTfCFH7bosQWmSAOUoQdKwc8mPvQ+YVGoyU1L52JrnDjxhAtOzXWBpARa3P7/lg5ci8+L52E
Wg9ufS1uGB5MMZD87Il52p1haop7eeXAvTAjXSFxOrTdmHTs1IrAi79xuk35No4VMabKihTD0Bmr
5cc1OwlysPkdsV6rduNoH7+lLsYihTG6lbq887EiFLS5vAbQwHpofUX0t5YxhJUFGAbhWmTvpHWv
WuBJNUtnp5nrOXYAdBcMigwaOIvmx75CChYbJgNbQGEVIesLLbImn0VFkqnQV+se+L9fIrkIVDVJ
UqX4JW4cmfOGaIqhqr4v+UaXpgAsuRo7GfPGiUBPdtvDV+JodAQCiKPhGYgkubRc45gRg41Yrql9
LrJHo3+Js5NJ7yCho3CM1YGcWVr22ll8C8IZvRX1wE4W+Q1wgPgwYc6CRT37/uL+Z99vCuKgnxWb
yG9AqBJbVhZmODBvT9dKbhxGUK5aNHnx6JRWex4ICA8GrHaR4/qawpT8EH28WZoG2mQI+uJXq2oN
XVmhBQFpL7Ku2jXTqjYO7uhUVXysnGoRMO/roC3TLf7jP1XcPTiNSrB1mSg5/FuaIRaaSmwtOWE4
Jb3ZJFAdOtaTvzdrNKJVU7uvmhiBj6HKF614xcJYt/REICa5knCpZtOrQK8UH9MkwsXDVQ1Dq99H
BRUYYmNhnZaSuX3DjJJRtJIUFmTNG/25nUtVlmPllliI0vAsRHEJRXbJs90Ssih+S51jlu80EAaz
DRk/XqO4MCE5N3osMmLPMNFXW680AgMCw+WH23qQ7HTxcsOLALwheAFc7qAccbJuphQ7CNSuh4Yp
3tArS4EFXvpRlu5juPLl5wcDb705s7F3vNCJnA/3VOHXAx2DZl30zgORLB2URNMFLzyBi6dog9FF
0XR+vb351waAhxd6wgAOwRik+Sl0kjrpjPRpm4RNCtYpxeGi+r7kR5POuxYHDz25X5i1nYjCh1YO
EuCDkcaGo4LUWs7+8qQBZQcFhpfb/oH6n8EFwsQUdi6qz93Pf5iqM1vSVCGet0tftPQ0bWfrk6a9
3P786lBQPMHlj9TfFf5n8ojnOXPFTkPuPqMFBP+0aLVFdisqVUe+ypbktrQ0HT7iiXYy0ZMfTgn7
KgYNgL3OyUMjK+0AAjxfbg9v5UBxURJFYLPkE65AQUSbE7ObGTulJYhd44eZVgcav982suZtSw8p
tHZwbMEpLrdj7JqzNiAoOln+k10EuaqNapkX6RoBQTuaQ3B1AREt54EMn5oMeSgGlSU3mPCG7LSf
ejxuYv/jaK0LQ9LG9wbqeTnHxjf1X573tSRWEDevtkppacUPLsxI4TNkNPSSlgjEqPhWoYmHt26A
4kNgJ8+t8f322qw4wIUtafsQD6JRmW6wU89PZrwb+ImOu38wASTo327EpdntcvmtNO0sg2P5M/q1
szYM0aWmcONVDwBKy18qaABpSsGSPRdOidcAdmmWz+C1K1j6CoHm9KVuKZTmTa4pUqhrzwJQ6y60
sQheHBAXXw6K5Czp7HQA0wjCfx9REkgofnstORhlFdlp+sdotc2EUkgQu/5miLXfmRUrfsTK2l38
Bum8KKFDC6ZfVKUGfXDCpvQ24FB+xgv+H96+F4YWhz0LeEUrmBdXGvpLPOch7xA9idYjm9tusnJK
oCceHUQosCCPKvd2l21edKKz0hM0LiGKolL9UX1ecnTXmackiR2UC71Ix5X64x9+PSIZwFHhh1CE
vJwi3e8bzUjA41BA2A2ddfRhTHyieNisuPlCtPWfEWkMPfR19HHs05NWn0zze+qYO8MoQt34dHsw
q46FV8BSI1qSWpKdKp0Lu13s+O7d3O2QWkG2RoWxWFsQoCqx0sDjIQUsGXGpB5XZOkOjj/kHpftE
U7TcrQ0CCZKFTwURsyUjqkfIf7Y587Dg5abKI7/aQDb19jytDuHMhLToaVmIvMthwq83SRK50e3P
r48AkezSUwdMgLTtkIkzeDIjSuYOeFMhHTF3m6JS5GqWZ4l0efoAn/xnRDqdKy2HyJ6DCADPcrs9
afRAyAPh+yz/3tc/ukGBwFKNafk5Z0dJl9VtwhKYq7TXOKVgvtjZKh729WX5b0hyvFFWU5FpKDhD
yvYuc3dEsSyKGZOxGgURpVcNWJbJ1qOZTPuZTvta6zde3j+2VvHSjNYW6XLF5l8W4sZCydUfXgPr
3E4ZzJJvidkHLD75xomV425q6wAI3v8v5zMk3/bHuXe0ApOYzGRXEZGCm8SI0cDYKx5rCo8wltU8
84ixjyfcnzDkVL/i9NkBM3857W8PZu3gPHNyGcXvJobeNHqK5G2yoXRf80e/DmpV/X7V74CjX2rf
0CCXtYBZQqnjTngrECgkxBmLun/oaVskS/6zIN34OjGR/QfI6uRWPBjf0cYR3J4o1RCkI8eZm8zz
CJysy47lflAxZq+u9UJKCXEC3CuyLknjlsg9OwSwIMsK6PRcz1/KWNF/tvzEq31yZmP5DWf+lORF
0U0euPZ1vwrL4bewX9t+qwk0Qv+5PVkqS9JqmG6bjHaVIE4fN51oAg4SAEMfQoYyTZuK7W1r60vz
v7mTlsZnnWMmLeaOuHsHmi5Ucb4sv/bWvEkXAdC9dq4TDw9p/YHFPzz2uQKV+ZD9vD2MVTPQjkBO
c6FydaRzpe57r3bFhCxz4Z/GtLqvqBHURIQssxRvm9X1Af370n4Ozj45T1MNxZx3vU9PzVgI1P+N
7mHoUCy3sp7fD02CkhlauxTTuLpMf6WeUD2/TgNmVWcxDeXzk5cKKBXOZAysUvXiXTWCtzTAgmgu
hq7spY9POfrhkeCiJ6v+waDRVw6KcHZ1o54ZkJwBbceVwxqDnmji7he2wMx3PtlpsrntDOvjQBsX
yBqXx5vkDDTPG9Cd4Lhh41ZDgVNFc6r6/vL3s7OgocKq5hh3S/YZ2meuiidm9fNQLwCp2qIRJ+fo
29TtKEiiURvKvljdDuHZP0zP2felfMOEomPWETxrMxEmwzPG8f/3fWn6janljpfW7OSNkV9sVE+u
1a0OruaF8wiId1kOR9iDW4GxB1le8cuw53Aqgc9yvpRCU8zTqrci0MdjwoJMnLb8kLNl9lsz4Qig
cS3qTgB4BzrV9dAeVRwka+MBQgS9YACgIQMvxa68n8Y4K0ZkZSG8jhxTAY4YYUd9ayhuYX1tQCb4
mzSkftGCIUvUmoxzI5mWkysddmlcvpIWvVIDYQXI1oB9qKD6kaVDVKa7MRdR789BXbiPWTztQDC3
c1VEcGuObkFUGNBk5KRxLlxOcJIgL1l6qKjN4/69GxXRmerrkpubZd0MQ4wroftqzpGpaslam8zz
Hy95uTUT3iTZjKxdui3baC7BU/5+eyOtecZC54eiDFKcoHu4nB/hzcU41og5/MwK+Kt73xfh1KiQ
j8uhK9/QCzc5lOSB4b7ilMgqbeo6F/spTrKgt586tHBm+7F64b4PggNVsWl1Wc7MSXdA4zTTDHY3
dtLpGx6gevdye9LW3lHIPANLAfVR6LMs63a+a1PHyWjsJSehmUezH+cojec5aM3xwDsr8pGRTOL+
vR9U/rYWF4BBDAcTNjFyHJLhkWiE+Tqo/XC7botxiszK2E6GuzeM7lMz+pvb41SZk04nYRSTx0uY
SwGt5uO0zRwSoeoD6dv5CJxddNvcmi+CdwRIZZAgo/yyLOvZtGYDB1WpoGBeNdh7bWbAj2aoV5DA
7lUKXWs7C2UqSBr4QHpeyRlQ0ox2N7RgSXWiod6BoApIoNujUZiQOUM17ltO5y78qOW7Xn1uk5+T
/+u2iWVC5G218CUtbPyAksqHbZfZhe0nqFbN9X3Wfk1VKkRrQ0BBGCmchaUFfReXCzLRtEg8m2an
ssb7wJruLf2Feypw6NooUGQBSytsgdJGOkThZcgSeVkGVfMfZfJ1+jAt9RJqnn1fOkVLThj8FQRc
UEwEeChrFMnsNbc9//4yvjO3zcFWHZs2vt/6n4At1NI/mvbTyRSPQ9UsLWt1ZgXdmR5E+srsNLbH
+cHuFINYO6HPByFt9aTPWIHiHQbRPYxQjqjZ7xzCCEl/j9YUTlSvddWcSZ5FZj64RgdzUx9CTKSK
X+x5p0xrqKxI9wBkz2Y97hbPstqAte+p5QUCENrs88f34fnkSZeo4/ZpQ1uMxuN/GgjijCry9mt9
xksflg+TUluwg1WenTLX33fDfebfk/iOxG8V/cW0KRzKl675afp3vb41dXIYVJtIMZV/CdzO3E93
qehyhh8Q83CeoiTdJwJd1Hf/MJHeIq+OgigAz1K9Nc1dg4xGBXSVvbMAR1F8fu0+A//mf5+XgsGi
9ZvaAGTzhG4hZm+z3022ifUdTd8/Ogyg7cCLCzzSwkIld0ems58Xg0BZF2/qwEKGc1CE2dergVZc
FIYhEAcGTrxCLw8DnDeTm3pdfkIfZjDSr6BGarTDlKtUJq8vAOjcgwwMhoAau4oOq5mhTueCHo/z
92F+acyDYSsOnjUTULwHTwVSHcg9SqenBSTkqDUDPZWkQ2cAxCwV6eDrgxNP9DMD0sE5WnNpViUM
VEUXAI/QKXvsViwgYQL2AmBebND8SavBdG/oRFoUp/uZvzXj621nWpkgQDhQMQEkBa9EmTcEudnR
rwnBWudt0JESlJV54JeqSun1BQCHAiuNg7QMKDzkko2T1I7I7DRHIfq5iDcAYz/n9HlCoF60B6v7
8Pv90pp0MpPSaezGg7Vsbz9RVXf+yoKYEIpYsCEAgqOJ83J7TIZfTHVC+YkwL5hevG5U7D+VAenn
o8MBeMMOBjwWgVBw6je313xlf18MQLpQSjK5muD4fsm/TvZhLMJuOjD708etQH8IfZRAD6J1U9oZ
lE1d7VesPiFu4fvBvGuSfcb3t42sTRWe3TgM8Q8EeNJa8EaPdZ+6/GT/rP3PlvF2+/MruwM//3+f
l1aiH6lWTbrDTzwfwqoNiz7yYhH+gxEHUTZENABrk29f1yWCcovxk9sfmtQPevRp0lkR4K2OBKw9
BrCzeOD97VE/u2Erl1KSVkZ1cpt52mc0H94tyvo3a6z96PZ41tYExE0GlLE1wErl5tmC17bNaMZP
VXZ/MsiHy2KAl5x9fXHus4EUjsgdO8PXO/vQUB6YGg+a8cPtADACQk/o7gI/BWbySyOZDm29gmNJ
qv9H2nf1yI0DW/8iAcrhVVKniT0zTuMXwVFZVKCo8OvvofHddTeHnwjP3cV6HwyoushisVjhnHRG
J+ZpWc4EEywqVkjJSqHAjzWC90UPmMgW6GhL4nnAVDjb+lPbnMt/34irzwsBiYaLVxsqfD7B+WjP
KjclMSl0ECC3iIFGk7O5Xy8SIGs8r5stcmYapnE6tKs7qCbGwWpQRWQlleQASBcZUy5KuAIdvagd
q1jJGTYXloA1N1geTQDt2DZcvqvXD17eZ/NXDN+uC9NKEIWyxIKYsv3U9TM6DYPQdB4T/VbTzpZG
o2n5sS1RqljAqxV4YNsYO76W2A1NQ9PVxtbPdQjikYU8arXCD0uN7EKGsHjgF9NJzWXk/U+gt8fU
/7WthOQ64dkwNPiAgBBdy4Id+JrblBWYrM5me7euz1ozHvKRHPVpUOyPTJNLQcLR9+rC19CrCRi1
KC8xyzarAl/JdoDbhkNhuZgERwxxvR3Mq1pMmXLoWPNV9/bUOtmqfijJYjk48gjdUeZ9iywAZPIZ
T1MGzq/gxS6Aqu5+p14XrtNue1Mka3UlR1grzGMG9ThAju1OIaleOxXg3NvXDiJqTl6GKWYOaSlc
jU2aL2iFAiVMYHY4KX7UpmY4DEaERr/Q6v8dn+NanOCRUT1MyqYFam1Zfu6d+yDZDdmhsePtVZMg
BPF3AmpWvJsAcAmCBVAy2HpnZkDQNIDE32O8tN4bIKKg7cfZ++IBM7xsPiTt/O+WDbEIJjlCFron
hTNaovMH6d02PWOws36di//j57mxXDi21RzroAtK4JyWQ5SbfFZV4aH5bguu80oBwQcMjl4GQQ+E
Q8yzVbFLDlr+Wc8werxLou0tkp5RB1MMmDdETUFsakYUUxZVDqzOqtafDS3ITsAjHE5G844iKWzh
QpLgnC2PYIaU04X4PcCvoqpVRDLSIwpH4wBtAtAZ4pvIAkji6EwAUO1/6PMhbxW2LFsoPBmRgAa7
4FvQyWXqSWaXgPKeU/ZKKdmVVnALy1cEljItLsUIfoDWk01XxhHDNfOV5fbLMr7ndKBLScctieAV
UH7X5pt4ztCPDc3PKbld+uN82LYomScDDbsPYDqADWGtrj8/jFZBiOVk58bjaItm3BdBXJAbkuUn
w1LcxtJd+StMxNS3ddIGDfHQqrqWuyx1PoOII2ST/WtbJ9muIKUO5mEDwbInemeABxik8iCG0Ztf
ha447fKvY73QdYueJbFC5aethbFjtCQvbjywe+3fcfs5tOzf7wuXlznTBu8u9FXb9Dnw+gNAMyIg
Cii8omwrLqUIb0dQ//mdrUMLh3zYa9ln11MIkBkWsGlBv4q6EzrwBcPK9ZyxgeBoeCZGsXugcSf1
M9XnUxFou0wrVEkW2bYAW8ZBJgdpNURK14Y8NUFreQnOCcK18GHEU3LbqGT6gIsLXwaiEPiZBX30
Wq/sHJMD55neuOzeB0I7Bj2COP+5LUe2MXCKPBDnl4rYxeOMa2WPZgc5fl2E7pgdTa299x0VkK10
vcD1DKpknqMQuac0AOP0c4f1au9K5of56CoWTC4ADHGACIDrEkFkSYBOq9aYgV7WZzsfFOCFCrxY
Fk4iQcGxvvgjQmwUWnO/8BZ/hu/qtbiYknC0n8Ypi4EPoNBFLgmxHphaEByLPT3pYPiDTxfEe+Cy
8eqQhSXAFGZXcb2rxJjXNrzaVZn6HsSkE+oO6H3q0N9NhuHgz5+2rYxbqxiygPITNVqOyPamC6cF
vZ85r5QHsCG1js60t407DJm5I178UdIrbnsJCQ2CiQt5wi1GEoBAAywiPS8IlBs0qlj9HgOrTZjv
K+CYxTl6/cg7MgxXQsUj63ZZkaEf82xVUVvFmorpXHZUPcDZc0AcFxleweUYAOayDAIegCC4z9kS
N91t5qtIplVCuM1chK9MX9yiAjzDee0+MK8HFdPJW1SPf9lZRRoRLcoYL/cRCVwLsQJznkoPj0vi
vlL2vNjHbXOTKhF4GPpEjgHMG4Jhj4FlkgCEUefRyh/HeTmNzXRmYCfZFiMZwEIKAwzGHJcdzzNX
WCxtMTsfpJSQ02oDuJ6Tm7RL9pZWnldnjpaFV/PsiLAxBNFGNCZT7Fb/DnZ2/RuEm9U1c6cgTped
tWDv67cLUxV4ZTfRpZLCWcpsJw96C0qy6bYgr5rd7L3VjcEfEtq6wvHJDMM3dDw2YN8IEYUn4Ti3
XjslHsJ0elzLk3fa3jCZXQCmESSXgJV529LGb1sfua303Bj10zS795o5PQ2YmNgWI9UCLwHgY+nI
colzed2KsNxA0yGoIZZhXxaa99vsnVz10pQ5VSCYcdJplzdcCDsPupEZuAaIpXsbIRsxDk17Cqos
TAE+ljlT7JCX0VHFWbI741KoYA0aNWtqUiM7+xzVqsnQ/vfaZUmU6SpbkG0WMl1cQbgJNBhfO4mh
ThpAjaCxZ/LJfaahZBaQPMqD8ce/79aFnECoVGPOfh0thkEzEK3E6WzEmQqVQXodca52pNINQJm9
3SltTsxhzc6z7t62a/uS1P5jM2qhztIzhvc/gLAWvaLuuSzHWCu63baG0pVE5hvBCw4VmvauV1L3
2ZLoZcL3LHtA7fEM/uND4lvvuaAAo+nxLkQUWER3iMHkGT2wE6iM2wVlrt8z/eW1qsSkRBlYNfAI
0POFkrl4d5AiZbbZVxitMEEu6mindZgOIHtXuAqJnUOMC65qhHvA8xQOVwpwqtoysWb57KGYPQPY
x41S7Skdf/7z5gDoBOg9YK4DV7nYYcDabMoJBZ+Z2RenlFkHajiRObiKKovEJyHoRg8AsEHAteAI
NlAbNuAWAHdx1vxjmh1UpXnprvz9vIjWZ2ZzQc0Fz69WAyDcQgG1+IOZhuJ6UEkRrocG/a1pXoLF
bnAGRCZBqCEBtjSqGEiWmQR2PhBEwUeBVglxlFvrAXU2I+t6LsbPgVbtO5ZEld3GhbOGDLCHRvli
mF1o50/btiC5aq/kCnFLSoLJcSg2ycE0XUYyQMN9TMipWYE0l6muD5lFWFAOoAiw9DcvzIXNq9ax
SXtEuedrVTfRkE8f/10fNLhizAp/YppaOEQjdSfTtcGtZtAv/djvdDS8Bd/RVx5rlWLSVnJePcyk
8Rcz8nCeeF47ryfoDe9S8DMiyvdBxpXs1hFjdus7Ssjcibpo+sSQP4bsrr2pndrIxROkMupl2JWr
cRzRTBN0zm577f7koYU305Uc4aZtXDq2JLXQdbpo94nmRGBe38/6cMi7Z2C/HCyjiuxkjBimvFB2
Og5+G81ENQbA/cLWrxD8Bi3AcwWcPtyO1AptSqK6RMV8vi3Xz0EyhaUOKKj1eVt1rtmGTLF3rBiM
Gi1XCGw8d0Cm4CH1i2ge6f3YmweHTGeXKhKFkqPgIcoAFhCc41uavqkpOtq0mKGGhcVlO8SD6gGs
kCCqNHaFxSwaIJjJ79HEHLr01zvWDG0NaFMDPCtePtdWuZRWOyHLk56NBjCJ8QI6FCMOyg/ddJje
0eiFYsBfWVzZizdiOwXgDrRA5ZYsu9S69aoXe1ZkuiWeECKQTgXxEYIJsTY0myg9ZIGDZ+h0axT7
qrwHtrr96KmKUNJ9uZAjLJs2Gqmd8DKnFTytLSgJvm9vi0oPYalAC04Ad4bv9/nOM4+9GwGRl/0K
/h3tiM984D/eWoailnAzdlqvgRiqxsvG9dKjvySf2tn+mDObhtNC7VMB2D7FZSxTDU8csCziisRm
CSInvfFbb0YAGzhN+uAvQRpn8Fkcj7aLCrYG+2Aqye/t9ZREAB7ukwBEvIB1ehMt9YNtDmBsgVAQ
yLX9d5QWvyep4i6RCkECCal8xOz449q+BwPsLEBrTc/68J0GWljMHwGEpFg+meUBLYjPpSH5hWvr
WojTzNQdFjxvkmIIZ6cNVe8n6f7gQctRoxAmi0FM43uDhgbD7ExCb77Ng1u7Q6Xl87/HlciyoNkQ
eNNoFhHfFh7BWAYpGrwt9Neiv8m6fx84QjLgrwAR8xTOxp5WvUb6wf2Ze7u0jqwSYDehWUWzE29b
l3RP4DxRaIdGAO243pOxrIZgpCle1NqNtvN9xZtCZlcYCod/R/3rbfGLgn9ibDpfe+xcwOMsLeZh
ABh0N06JamxKFg1dSBIrXyASt2hKUMHnI3vr8MRqGoGKNqycf+/+9DDdDBw6VL7AqCaGB4ueuGzB
VeCnYGcC0L5/m61Go4iLZQHBhRTx9qydKhhrnrfx/OrVtNgDGZ2jaTsvaekfEXtGQflz2xJkW+Wi
mMSTUD6eTMLp7Eza9YvL6Vnooc5omJqRZSvWTrZJmKJD5tBCVeQNpbi7khKNXuh/MMc1NPSH2kA8
5Q2hb+y2lZEJQhUBdZE/jIVibMC0aipmAkGJ094kJE3CzNYOgJSNU7K+ozCGa5unOmAU4PUQnGca
uAzwBxgbJYYZgajN+3dkVV5m/SuAa3sRfQQYX3CYjuH2yQF0MwCZ2TvcACQAV8tGtzkIBISM0Nqm
iUZSG5OvBbCt9SZUGJdkP9AmgG4+zlOEUV5Bg9RZKfUZ72PPliqkOKLE9CIvZb/64dv21suesmiq
5C8jmDMqyMIBrdeiHBMXdcSEJXd+T3453RhlgKDHsOMxTdcz64uboLV3lDDVc51/W4jjL2WLXsit
5txOCWSvKLdY812NPr9Jv6XatGuc167PI2tSeAqJB4dIpJD5qBvPwF4bR4UcSJBWSL12OeDrl8Os
F9H2iko8A6AYYRtIu2NNxcM0NFMwB0mPST3PiRD0hPbkxFWgqpdKxWBYg1NiItoRc8ioCc65Xq5I
c1nujTEake8nx8wOFHG2bL1QvUDGnTNigsb2er3QoOESjYNwWt5xSIH4rohyJJ4bdx16oP8knt48
S+qOtQOsEgWRso6c7pCwI8DCmOuHBOgxtaNCvpAEPT6Sgnif4z2HQWjh6Fp1N+hDY5V4rpJoKUpU
tAHAYh69LD323m7bFKSHC7MifCIdZbk3yJWEJn1XBF151kkaaiAKy6ogzJgBtzSFJkDwgxH8Jr9q
R/U8+jPsLh4tlIZ5siNATVU81khKetlgYoYQvWbeLZqeqjDre/uWVvMcIt1Tx67V+ihHERIlyC+C
YWIsQ+ZMy43v1kCfc5u7JO+LPqSZVzwDl2TAsLMb7Dri/8q8pb0ZJ3vetYhfFQGjzLB5qzeHXIOX
FSOGxvRHxx/aErde+YHYC3qZbFwTRNXIJMufYEDsP0Fi0OCWpF0A9VWeOzeYQ6Lnp6HL7zy8JAmI
e9kRGdG7fmriGXQZRkr2mlOdBnCsbduI7IChiwpJcY4vh3m16wPmNl3KgMlTA7WAHqZMO2bvKAAC
pPevBPNagje34zp6kFCRcNBvRxWrjGzDEAEhnPTxD15F19+3+s6qcNzq81ivN331wQccRGr+eMcy
4flgo6sc2BkiOFZrmGVt+Ul9dhhH4okrVZ+LzBEBb/s/AcKdm3e2lbUlBKALZT9W425awI6B0/Ib
dZubqdfrcKm1LN5WS1YhRnYBQ5CcTAlFOsEfzehB7vwiqAALSyKrCKLUBehU+cvJm5B6N2BUDtij
61Z7r/uZo9VnW7xs6y6lC8Y3VqxxnMTDwFl7l/TBrrbSvT+omi14LCz6IqBQo4qBJC/I1fivuAjI
0Pfog5UgrZFDGUJ7bI5gGD0lWQeckMo8TcgLlLzybfs3q8k+N4t568/FPRnTX9vaysIq3+c90nww
FK7x+ndQkA2PddnAUDsMCdtB3+60lLY7AKKNYZZaRHG0JasLEH4O9YrWKdxvwhtBa2qLDgFpUOZt
IvTuRbn3bLAP/6wU3DsyHpxaGY5bON2B3tTzMuMCHQo0HKFPL6Qu2GLBYB2CBXJblsRXXckSFAIj
slMniV+ejXpvB2FpRtvfl5xBqAGUDZ5jBRGfEItaIwbtnBmjgoX1nBvOLmnvaPW7q+7H+itoMBXS
DEn4eSlOjAWSsUeTdAJxvvlkgMeyOxlAdM2qe0cHvfR8ny8gOfnW+mO4LC80fV7mOW5Aujt9Y8nv
xt1rwe9t/aXr+1d/MUlnjdbKMOpbnWe2X58Mdtr+vGJ5//iiy3NogYyn18oKkCJaFKxP1AdZ0hMj
z2nyqdK/bguTwAMhYrxQRjAWrzEG5gY5pOWYI1+/9Oltu3zVtV+tfzskNNSS24oMYULNiBSPFT2h
PBM2tiLel53By1/Bl/xC585A+IKrvTprw8vYhlUariroDIlbgaI8JeTykrPHl/1CxOK5IJAdsGul
M+6cVds7enUsA/MR3XvH7UWVa/NXlHBARrBPOXoNUXp1WxcDiOlPVAUTJImQkWxAmyTqVyg4i8lN
tJC1eePAW7c+iMbcr8Hkx8tdFQ3p67YyMmtHHI4P2hi4wyjZ9bqVs4cLzcfVVxX7FrxVu+3Py7bl
8vOCY8xsSnvTgh5dccyrWPcBe4qmg8O2FNmOoF0I17fOp67ECiaMIqAWNctzm8V6dZp68DAr7k+V
CMG+qmBYW0IgguR2XKX3hMfy7+AmRY4JAwroIMdElC5Ov+mdu9iT4eHBEObeXVq94+rgPVW4efEY
QurnerM1vxgxhrog2G7HcH4AnI3iISldJbwZ0PuIV+SbAUh7HAqn0yc8G9IaVEd6VLE721V4E1m4
hhgRY4l4dqMSKI7T6obJlibFKrWtfzca+Yno6L12ANwIVH/k0SKz00CHmxph0TUvvdtEJqgft01O
ZtiABwDLERAOXZyf66Xs7Im001RXoEMY9T24y5wdyAXqY1mDoIy6rHl5hzxE3WjExPMEUB3X8pgd
NHbfVvU5x4ouyMwcWPYFhaptKYbsdkKjwX9iuNoXbpSPaVjBDGiFYvLuptoN/bR+qMps19jebQY4
Fz0r4wbpocxbb6zWPLEGmPU2++bQ4pWa1cOYt7vWcu/dzv+g+G3cFQkRLCZ3MK2NQTTgdIrZXp4i
M/Ulqc7I+v5wO0oRuWLydQR9yE1aAvODlXYZdvoCuhujuHOH7gBQbKawPunGX/wK4S4z9GQ1QWkI
h7mAePfTqhPQag7hYH98l7owbz4Ii10XDmuG67m1Oqc6W0txr2nNQa+Mg5Xh0i6aFryX2YM728+9
tzyWdfPRXVSBilzR/+SLHXdVtgC7JYX8YH6x5ufUCvUe5CIKi5N5DBTWcMt5/CyJrjsndddRu2yg
ZRdZ9KHBPLOe77fXUiVEcN6DDbZEvcqbM3O+N/SosR+rqXCtsgubY7iiToy2ljd11m5YAi9N3fps
otyud3eLFkS6Ox+16qbrXYU+slZFtJL+lSZcq0BSm+2u8eqzl31FaQfjUlmEJHnILEybF1mU9sAY
rm9s+x7DtYodk7mIS9nWtYtoO7vVaxOyi9EJa/uFBVkEgNnQxeEbio+ozSkuFVkC70pb4ch5yAHo
We/XZ5Dz7ucBoJ36izE3u3F88vmIeLczbBAtjirWWZnZOK4ZcGghHePJQk6F9ST1qpUiZ4OhDt+6
Wapvxqhq1ZUZDhL+sBlkbjhix/VyTq03tEsKj9ut/cvqBLd1Y9xQ3UU1a/ZOeaLqpZDazqVArvWF
ix8A3UwmoIOfx36fdyEAY1crHvxDXgIMNWTmU+UeqaoflGsh+m5+VfNyJ+bhxQK05a7jBBwBNFtr
UXkg5m77gEs/j14Dfj0Z5ptRnKCy08F0MVZEgAZWt/fdcNwWIDMF3pn5JzWFZL+wS5VLA7rm6Glk
zjMjJ214TgpFRCHT4Y8XBKCjgQQJ98cX+0IJnQvfAsuF2dzW7LOXKyJY2blFoMLvkj8klUKkn8y5
STIGFRqAiRHfidtRe0KCBtMO69nq2a5e6+ftVfszwiFu+6VMwU8VFVDnuhxts0Bz31dNGQGF55By
yt+h3JWA4E2R5R7rKsaE05502T5x8xgpYSSC8dbxm3NXrRGQt/c+JXc1ze4AQXJqnDaGNlFGs5+F
Xe5yc7ylgEnT6i72RwqG9+DWSrxTZ7s7vV7jbZ2klmDBG7h4WWMuRtgmdGmvwNvlI4XsNJKdRw71
v2NRAzkC2VU8W+AR0DF0bQmIYAvHz1tM944xMjyaqzgtUhdwIUAsnZqYvEoZWnTPruOHjnVaAEDr
0Grvak+VtxuGJ6r96AFupvuq1ZMa4V/VxOyfZS4dhgjQgTxqAMLvwt77kM7ndjgnhEaVCnVUeqQu
pAnmVyeTa6YmutBryl5otsSsLFVPHmmK5XIxhfvQndGYGNQoZiZueWwGN2S9E5ZuH+a5fXKBqdc1
6xe0P3y0zW5f1P5T5WDSyLGibAZ24OR+2rZPlc787y/cCCtRL/J5bdXLgVpJUVdaFfex9ARcrCr/
+wsJZE4YpjFwqA3wFy3JcaXPlqq5W2UnwilzqZab3oidKwiLEvvDAqC6tDotJduX5IcRKGIa1aIJ
N/1QUqf1EhwIbby1QJVRdIpEnKwUiDONVzfwYP5Uva8XLS0A67uC9PucgmKe9V+S4gOSCXryMBtP
DXvwnWdtHcKu/Mjaz3XVhRXZ2SCuti0aVuxAqi8G+U5nMGorSssGX8k3LvrihwnOJl+8Ou0W/LDS
fWCkiH20zKf9WV9O5rDErYWmdnIeze9r+1NvvrFunyW/i+HUsNdtu/3/nKP/XSEAOl6vECb/GyOv
4PWq1Yg6zX2Y0d4X5kazdxCXrFQPB2D1pHYfazM9rHSIbPxc4E4fjUS/Aa7Tz+0fJF0YsFo5aM5D
dV98mbAFXGbtgkHiYRlDi54wanCctCQeHMXFLz1PF4L4Wbg4T+s02qsxYyDHNpebBnXpoelvRyVF
gOxIoVcSE+QAIUNzjnBs50JLsqzC/b84ToTJusGdotZJQzA6AdIyPVSJakBaaluXIoVTvC5Z2q89
vH01sCgf94H/dUYemgZPZa5Hs445jTKL5+HLnO8xLRSZ2rxzp4eBINwOVBQM0mcEGL4cQCujz+pN
F4URaFbV8pmkZv28tAfQTIb1dBzbR4flIWu/2fTLXJ63jUjmWC5lCivgmlllMO5YnCA/tmG2Zsdt
AdJdvVBK8FwNGRJjLaGUM7U7jHtFTfsauFq4DjQ27JcxPWzLkz1XEEICXN5CMfENQikdxmL2FlhR
3+YH1s3xlDgo0Ez3Lh8bKU2FevL1+0+cGKlYJitG24QFAWusRW85U6gjO3segN1xvtEtBHyQ67PX
lED893Q4HRP9vQ47OJgCzpv99prJz8GFFCFEgC3b44i+hnPLUP1Ynm33tqnLAxBo5v6lYc928ZiY
d2AmDb32QwsM22R4num+rk/bP0RqLBe/g6/2hacBFoapJRS/g6139aegiNgQ6tau9+9cT6WzamUF
dzOMujkVBWRl2TetemLOT/jPPP9SLi0oAj91zpkuB7f46ncH5rUhH7y1VciI0kAX9FrYYSS70XQv
LPxKm1UjAEc6W82TTj/qyxAV9FgUTggo4ShIwCrn2aHrPhWqcylrbMGjng86oaHEQv35eq39tV1z
ANlhAKmauh21Df+ZsuVr4bR1iNH6X67bVTs9M5K949ICjdLF73wx+5cxb75PxaBKoki3HlaOqgIn
JxY7XLxpBqwiH1rr7X7Xpfo5A7ulhldY3pf7qi/jkalefxIQbQNL8FemcLjghfug9TCgh/bNBzQ6
7Vhp7qqm3/n6stcoi+26eBzq4dtcJEed5DFcZdzS/I5ZZvwOy7/4KcJuuD4zm4m/BOzFCwGuHeWc
8K8P3bzaTf5Rbz9vy5Na/4U84aQZGms0ZsJN6gP8PubLwZ7ze/Gqb9tiVLsqHDKfZZNejDxu7Y+N
FcTV+Kml8GBJF6U6Cm2wtW2BPBoUo8XLLRXuM6fpKJD94Y/ztHlJuuZnPc+nLCFhswD0127taGzY
DoUTxT0glYskuG5h2hfhi5C88DVrqkBogvxRNt4b1XDX6O0rCA52dVXe6lpzyss19tg75hUDPPFN
C7kl0ICIXVXEQ9+l0WC+2AzKY76SU4eePYpemdZxFCsrtZgLUXyrL3wzyQyS2BkOi1UtO2Zoz8Y6
xqyoFc1GfIPebCCmWTxHx6TnmzpSPdPc7nSIKRsaDvmtiVaKeterunyk9/aFGMFOmmU0Wy2AGDOh
30rN/l0QT6GJ3CT+asIjlcsFs9KknlZ4NEAt3mdWdme2YxVqi8PQYIcBwar/vJbLjizgDt0+BDLl
oBuGm0ygWKHr7lpyCnRPNg2gCXL6MgJpR5h0irBEJiGweeoHzbGgvhXc1dSOhcFsNPx6zYk+tMX/
8fOCdwp6rUByAp/X6q9L/i1RNfVIfz4H20QfBh4bYnGUThp+/oqWcgyCP+Rp/4QjpIgvZMcFtf7/
RAgqYK6tskYDDd62H+dOVLMoU62SzMAuRbzZZkLz0RkRtdHkNgCql9cycHQvj/UyRoZd/sI1+qil
fbRtXbITCr5LXoQF1CIg/q6ti6Rr2jfZinxSjqzcSneWNX6yq/QBzc2KRXwrCrly9MRhegItZfj3
WlQDrg4AR4OVDiaIvsf8a4dIZEi8J0J8N95WSxKL8cQ8wmzLAo6sKVbttbxeg4JzKQFvO1rXn2h/
CNelCDVyGKbPutHiGCHX4+a7QlO9RKWKAi/RRSAYcPaea0W9ka6mnbQgVnInzI+ijznSp9Y6IELr
jdAFno1K4lv7hLYo1oPPDg2Bplg7mif0S7cmHvXdpH0EKDTocEskehSpA6leHCPd99C6ikmea72S
aU06UEYA7GwBheno9LvKsG+qMbgzFxWw2tvjAI0uZAknznW1NXB63IWlVwAbX7stazNmS7Bv+yTO
63qn0+6pr5lizFOqIu5ebjHgLBLNZi3d1gXSAwYkRzvumxnzqukUBjm9KTvw920bqWzXwJfmOmgD
RvZdzPmsydw6pAFujtn+DBZ0ceKke5oilnnrHQGZhPTDHxBE/c1sitknRpcNSCw5yzojqdWh8Nap
8KBkQkzeVs+pLGCDwu3omeMy2RQBE/FfMGkROrUKc0C2VpcShIBlmpwy8ThWyQpYnIageo/oL0+s
3b9vCSjK0LzrAn/4DQVbaiYYhxhROVyTm047NW44TwqPK3VNlzK4DV6EEgDnSvWeIqpdSBHOASgm
PtX9ErvFIRmncDKfEvqwzENo2B+2leNrdB2NIYK4UE7YJcA6GtVq4VlSWP2ure0w018zDJy2a4ky
JgMAgcou5Lv2dzmFXdOokfbMgcQ2dz6MdX/oWBUXgEhTnCRJzuNaNeEay7wBfd4LBNX1oUs/6EUT
BeRomL+z7HtflXFX3U72JwwQhrZ1UwOS2x5ZZI0nL3vZXmOZA7lYY7GPhYASDjRoKFd4ep+F+uQ8
m814U/bVfuzM07YsxX4Gwj2Td6kfoLaOLH/wYCx3SO8HehkmyHm666unGn9V2W1gXtttPrDUJg6e
f2vwWOa/dLPHQBEMtv0xgkEsaYAB0vDe/h/G9LStqFK0cPPkoDcxzYmvahfr5DN6pfP21xScmY8b
PXm11nswb4TuVP3f3IHYLmFgVKjMNKgc0F3NnlrjNI8K3fih2ziU4rRdl//voURU9Km0zVPaZ8ci
A5H2WMWjpylOitxT/3ciA8H5rMFsJbaPlWTGb+B2hwv7sr1Xsov78gAITsbPNKcIenhQzXLDTAMy
EgVQLcspYCiy20HzH0abnqfxHX2a3AXgAY0UHPQTG/bmnhRaXSE6sfzsUBpZuBr1YWAsmhoSre2+
NG+qNI9pvS+sW39SVLak2wiEABMIFMj2i53Nq2EMzlzDAQX6w5zEblJGZHlxtQ8LGkO3V1guipf3
HD5DKbbqNWnRMtbipTABOM6MKIlJesjc2FHVMKT+BQiW/0+Q6MtsL9fngncGJAB0MT61hIW8AbFO
70z7t0eet9WSVEywgRfiBHfWOXVROg3nuwxeqgZ9bTUBRflHt73RrZ+Dd18Xx6lTPOul7vpCpuDT
UoJ5f4KsGUBovUPn35mdEw703gkUcaX02F3IERzYYmV6Bj5hVLEdZAA/dfPP7cVTbRWXfxFT2AXe
xp0JPfq5342tGVqdt/NYEC+AlelNEmc9atrbMqWX+4VO/O8vZKZL4DcNmMbPjnvMwJNeRbUVb4tQ
2oTgrprOHvW8xro56/rY+HmcNs7TYOU3ABGMa7wlW10/oAR+NOZFIVvqyACdhAo6b7wR31QNxmR1
YC/CkTVD5DV3KfqCQBSTvSQF2/vJd/LvFFGwf5TvgIWMEjAG567XE/3PZobupRy4Gcae1MG3qS5i
5Ol+ba8pN4U3Fw5qBXwMFgxLYhEKoHw28xt4qqpooyn41nqK1i+VAEGP1iBsdVNcmlSrP88TmM/d
9Pu2DlJzv9CB/4QL0/O1YhrqBiIcZwmt/Nlf/UPKupDQJ6P4ZM+q+FLqJi7kCaZelN6aDgRr1pnI
Ln3IJi2cgr2aYF26dEjFAcrZRS1IzBxkCaN5OwMFohgj0Csl/mF73aRH9uL7grvTdFos4KtEQ5Qf
pdMzWKlUEb9MA2RdeIDB8RBEBKghA0JmsHjQIHd3BAUWfYj/XYdLCYIO46KNWbn4uJWAWhFAEdtq
DyhrbkuRXbIYW9UxG+MHvGP82sLWsfUK2mi4ZIH1YfbjbpletXQIV9uKykERyMsX7a8w/mMuzJng
1V6YA4RhDH/f54+ar6IclEpAGgCjuMjcvGkYp10b9JXvIuwrgrAe0eXXh9sLppIgbEubV7TuZic/
fwjWj4X3afvrsgOIHgCAu6J4HgDk4HqFEg+YqCl6Ys9DSLTjMkUoqM6qGQSZVwFMpImMDOovb/Lg
q81cUMsDtyqvf7U1nGOeR4BbDEuc+CYNrULRriG1MR8lJmQaME4mnvagS6fcmyBvgWEl3dfWsKPC
/0IM+7C4r9sLKN0epMc5zSGvxgjBFUFDtDM3SAN1xheKfp+f25+X7g/GrJF+B4cLiCOu96dLLK2q
SnzenZydRud4tT2Am+dRNykkyTYJqAmI8U0OwyuG+R2q1uaoIyIwmRMNUxEV2n1Dbtt+4kXIhywr
32HYoIbCOLdug6dChNUYF591ALxEbquJWVjp0fbKmVKFkJ77Q+zAaXauly4gVZLUpCjPxTLqGC+o
ULVOV+SJLQe1zXla4zYH0hxKr58NNLV/ZQ1wCTIn6XbVCnLtOmVrBLp74zANxbTTAL4WYg63BfbI
Mj3mbjuFa4oZ2CQwftpkIRiUa9sY4MiYItKCGaViS48rbfRfWZusCgsX7hsbKXhkwfE/pOA9NDAL
XrSbLJpo9Tg9jF0eNfpDb3+1106xgkKg9kcIcrXIfnMOUvATXS+gjyaHsSrI8lD0WoubDYTZS6/3
FbotzOkmo0T7XNp2+my5dXdrA5JFFQjLzhaqvy5nsuBt2kJ00BZ0dFyAEJ+1DFQpOvjXcApUZUBh
KS2gqemXQoSlJHOldWsFM4H/68oi9JEwnqx3XESXQoSLaPH6HHgYEKKFjb+fVZOz0oXCexINgXhT
vimMWE0ANP+sLwEb4g43eueAwGTVCkX8KfNFtg8oLU5P5iEbfW0P9tLbKdonMXeqFzd6pYU1a3YY
lArX9n9Iu67etpGu/YsIsJdbFsmSLbrFcZIbwmnsZTiFnPn138PsB6xFCyKyL3bvAuh4hlPOnPMU
e+NsuPhRINgFEhZ6s9CROg/l+TSfnMKpHnR7kDez2/RQ4s28UPeG8ub6OfGn1rTO2wFvxF6C/rQL
5eTzWFbjuXWj2eCAMtCQHIV93s6ede/YHTwlCn/yQ9/qZqAMM55QlaGAPFP/C6b6qy5ZF+nC7mMK
9aWDpwkba0eoUHcGC1XgYExx546xpWuQ/GHj9KUpYR5bjqM8gss9hmh81zu7wxMv8Ptin0ldZBC5
Gu170rCvupDFbTCLNkaJx078pgRz0+b+yUdLKlKF7z20yG8iV/ZfoJwxP416p/aOxb+gFPUmdVk/
GTlYnxVgVbfSd+uEgYgEISg882T9XZck3zNVLfI8QLR1UqHUZ87Pohgr+Bpz8272nCxkeumEcC5K
IQju3ky954Rs6nEKNG0ZMtF81QP5rYDkSwQ0idoV9ed2/uSrxx5oSeiu7CG+Jnf1yGEC06mwyKop
noDWguEpFRBwklGfO1HWwy3MM/z9ELRtTChYn1ZvgaNto/zZW00fUZP5Rx+wt4igI7erhp78l6MA
aACACMFC/6i+w/tG8Vrg8aug+GGObaTs115sHN2XkpP3QZZr631OyhuTNnlRAUKuR3BN/mw2QaJa
WMxM+Q5ffGMnXQBkL+5v8LI1gfcEr2oVr2EYK2tY9VCZTIRdmU0PQaH1h94NstseyzsyCjknnmYG
twbXi2dK0FWLBn2eTmDmujuLVM1xRrFgz/LG2qgTXdroaFq7eJOhxvdho7sWWDgyINXDHKio0fu4
1EEtql829jjmdL3FA1QQQVuDweIHHYamy4bKHvG0KW23Wahl0yckiT8aX/XhyGz3Pm+52Bu4a+5c
t3M27tHVGJd7FE7byEMBfIKwzJoIhM1H/WzKWcrd7oZ78nkMvGiCANPGp750CwDVtYwTxVo8B89X
1tD4tc2Y2zwY8hX8vGxjEi/lU+9+fg3ibQw0YFSBn5flkcxHAIY9ZyeGxCp/dOV/WBY+4PoOiLj4
autnCZ17HYJK4OU3bvaQe/nJhcg2b7bQWpduNPTCgQsDBBq7fnUt86rPDR4wkLMXBH0HVrEdF72z
0/jGJfOnUbtege8jrXahC6dndEA5Irn5fcUnPeSaecjgxOrIMgI2Oq5pEwZ0urE8lUwBSwvTenWL
ObLkcMOaNtYmM56mrTt9tTb/ZD/QX1jIhMglkY2fr5nC1Gk2ZVPzMHo/bPtbwH85W85Nlw689yFW
CVZnGZIMlWyg4f/G6HMe3JvDLqufcuj3Xd/mW4NZTXIDGdHCJBiMY8swaA9sXnjMG7v58prBhC05
EIhAq3SBqhI6rh2FbgwK6NksIg+1ntI7oEO5EWmVf///t/k30ir/1lx9LLMekUAt0SNIl4xRVSrr
aGZVucss3E9lD8/bfMDtqEv0Xa/P5oXvBtAz0m8oyqB0uh4o1KkGiIK3UMNygOoxhXunsuqQdc4N
qdzXztaS6/EuaEhB4gt1YchVQaECJ+X5WswsyM0GIp+BNYORXD3fusWr5hm7iqaAxWhZm9DiCwnG
0CO/J3uKSv04jD986xlvhxDTCOJzeW/4W+KGH8895ISwpsGjeHkXrztQMNjTijzPZNoZr6IeEpd8
kaUFCNkvRe3jEDxdn4aP047pXl52Hm7ERe35fBZm4taaZusyHcqnqf1O2q8NFLhbo4514+16qI8L
7CyUs3ohQzp77F2pZFq3GbA4u6BKamCNfe+F5w9ExlDvux7w4w2Fux7McdSaoP6Bxuv52IxGMwt4
Tai0tXaViIuNW+PizyPRhVYsOngf6kxDIy0pnUalY97EvfHbyp6v//0X+uUYgL8oOqEZicLF6uM0
MH9DdVaTKZ/vbQb3HfOgydfRT2u2o/ZDa/9qpkfpsI2D7eLA/g37p5vzLmccFPABQ12pFIg3N3gq
/gOyDtLYAGcBqwhYH2z8zj+MKJ2mGCrg+Gs2Rja5LcuFtLjXxs8bE/jn5j6/CM8jrc5o15Ucb54K
VJkOdGULSICdM+nfrXz0X1p4gULJoHe/jL5XHdpmsA+17Q4xh9zgty5T43fPI6AbO/jz9NmjOwba
Gxgolty1Ov2MN6OTArUFLYSydhMA3L2XPMt/1txzeFQqJ/uhAl1CknmmO78h/ItVep8q3pvRQN1u
nzu2+NQaczUneRWU92Nvmr/LKRf0xsVz4BY0FPKiiZFEA3fhADhl/l3ZDvMTadsRdSGNPRa+9rnw
6uARrhptEjS9vm/kjDJR3tVFOuXuuEfv16lDuCtYiddC+ygSpS8OgtaQpXYLDY9NDhxjY+Z5KADK
3VuiBsuBazCWyG1rN9CM37bFPBwqwxnDnAh1tN0pP9g97oFKsWKvYcFAfh7EeQoxhJ1oiBnnzMwe
DGT1aLCAkWTaElkvozQyrTIPQu7o/pepa7X7oholCZ3JEd8nf2qOutr5I/+dBeObDQz2VGo3qrJi
D5ovT0XljrdUF4+Fxux9NxN+qNx+TooeICjQVHS85IiMxGCzyIO40n0mhjHlaAt+dcxS+9mD0LIr
50o824Gm3aqAqEhazPtG3KVRU7L23hnluK9dWeELG0pGhnSKbyM3/Mce9yPEr8qfCrqbO6pQQfRd
u9y1A6GJGRTeTpVOHwVeNh3R/4FHn9VmN1MRDHjEwt0AwBcgEHtzjgyjrg6g7rj4lUlE42x+573f
QX5Aqlg5fhEjMWOR1gE3Er3opRHV2lw/6cxrX1Q/+k+12VenAmpWYY/e023n5ca9yBqocWRjC0QI
7JgGIx9eScv5XvqNFzVQpN97TeacDCsHjwWECMjSo8ogTQr3Sphog0fvsdBwGu/YOJ31pktL+20w
5FFBBTkEF3TXw9jWPBG93u1LrmOypxYGGv5UJSjWwVNB9mznaYaITYfyg5v1xlGz+Lj3csjXlhle
45o0SERoJiKzqsy9axMkFa3vbJz7H3Om802/OjbtTBu8cayrexC8dmbwhZT7AGryWfDj+vHiXbjR
UO6H7gb4ofYi+n5+jqHMls91N5f3s1W4b8TxqhYGSg49ZpbLsQdQsOJ25ieeztQNLhI3VJMZxINL
xqNn1EE4t7UG6+9vqDZGDvxITvNYtZHJvw62DnNbjyW8BBV/Ukw9FK0+ffcpVozpljvKJjOCZYoZ
EX2y7zu8lPbwFZ6TagJFt+ItjcnY9CeWMesJHSOy10yV7UQGq5DZVNNDyTUtHmjzKgM63pQOKiOa
XXmx4AKKrhCM3lftwL9z1nS71g1+yA5+fzlB1dVTZRD1QWadJEF5agz8nelw+qRLNSV+4BOgOmtX
PBOrbm4svFSTsWa/W2rBp2SEhIEldb4XbjsiC9DGImobLIgZAjBAPOh4iWSWCD1ast+sNOxQr8S0
zyg8gooaDqukoeV9a/Ah6mhBHqdOblXyV6vnn/cz/LmRheLeBWLg/KNqGL8XSM5SEhRDyPv+Frng
rjNhf6KP3oYC1GoF/Qm22Lig7rhII6+z3qCqg1ahl596rRPPjnaCbPUDnCrbKPP9GqQzcwcznp9m
r22k2xfueOxZHbVzkAbQflldwUbZN5ojjOIep1wPgTZw6zpok21sEEzV+vYFDRdngwljwg/tJDPL
gZqXqrg3p9gSUNlMVBWj1V/x+Hqgi6N5F2j593cZS1ZWmsLpiUDiPrPLsGs3ctdLqRhqdABaoMED
ev9aW7MrDAnHUq24J5ZKC1m8NHwSUPyefqtyeswKB7Vb8wRyxx0tpl8DmV82Rrhkx6u5RJEFM2kv
Rw56m+dDhB1TZUOIMUs91csyLNw22FPIELw4ZmuFBB4gsctocyMqR8aUe+RubBuaTMMEU9CZVF9B
5DdOMKHOkgZ2jpFyh/ylN7w2DgRWwAjL2V2W6cHNmPlqhwviN3g05ESChh5ylg8jMDtGs6sdIp66
RrmPBRgukUEbeTcVoKCaoODFbunNMYrbKNWqoJ6/SnyVx0wK7xGSpPnvbPT7T7mOTOr65KzxRf9s
I7xfbPhg4Om4rkXVRuYwaQY0tYNnXbtBxhaWYxdnWg0PybjQXscpx5GzUVtdPdX+iWpDExOAHzB2
P7QUa9J4ua9T2LsMMZIOgccxBAk6DeWdxgn2vdcW+znbwiZfeLK5S2kVOPpFXWpNwKGtTwWwVOV9
Y3mnPitgZJKZn6VHjkHX7PMie9yY3eUlvFp6LoTgFjMbUFNQXzxfevVM2q7TPZwVg9ffuSWb7wgq
XMnkcDNRnVMdMQu6wFlpBvcWc4NbrgrtiAZztmWttazya3+KufpTOLhNhnCL+0USom/pMbCGJ2XN
f917gnmmh4YQwBweXnbr05E7lSdqp7j3DCPCTRVS94VItGCnjef3pYPrfaDV+4TURJMwcC3uefBa
QdqoAej0+te7FMFZDMxhuAdHonUbTZJgcHufo1RhzKHm6DAI2jjlV9sAhaMAFClsPBua0TicVpMV
qKCnlY71qDRkkL6Cvl8XjpoWogsWQwA/Mrc8Mi5FhJomQLPg3IDZuzoLW4mqdEkHfJ7G927x8Pfu
lKOrxOhIkBaDi5tTb2jxrJi5ZSB06SKAXqOOUgl03ZZK1fkKbKSodT9TVmoaRO6ryTJfWih/PXmm
ag8BAdbLRb8FVlnusMsrXKkFKYOdqYz8919/WDRfgSlCQfmPfuT5H2L40ppyLq10aJpj2fbHrSry
hZWz2DwtlDRIJKNcex7AJF1d5zL30u7OcO67LZr01s+vP+KkzSW1INnDxLFpbtD9vD4/F46Ksz9/
yfPe5QS9sBsDeD8vRf23Ez8h+U633LfNC5cykApY9dhgOPHWqH+A8GxDtqWbDl5TZxAG0DzoMZWw
goNWwOSRxIM3weNSf5R7UgLijc7scNQyYBzpmD/B1DME7dHa1cLrHyvN0BOBRthbTTr5lZRIrEKk
nSjYG84WFHI1+//cXdg9AaD2Ohijq9mvg0pNGsHdJeQYFrX7DFDG9+sfYBViORfOJmf1ASAxWjU1
qHip5z3Vh3H8Oyw2RqAD2IdTQEf9Ej291Qj8DvCAzOZGyms4hVX0Dg/41+sjWC2hJYQDJjVgQ6i9
WR9AStLqDRnI1kv9wuRhwLTis15kEx5ggm+EWk3WEgqATiQSi/3ZYlB9vlqhJKBNSKsESgx50IZN
YfPvpYbCyl+PCKcXCMoOhO/xYF2d1cJEwxtvQwEkDzBHfRlx8VoYf/+E+vOkWHKiRVx9vbhKgqKD
08kpzWYraSBix4vE1e8Y36JeLkvoXTrwZ9bQsbPxAF9owmt4pzGybNIVm1LD4N1hgJ1yUoxQ1KN+
8dXA1ov/fvbeh1vNHuk9UIJdhCOkClERiGeVJ7bz83qUj29CzBkeZyiMoiP5gYVp8s7jpu5PqZgW
I3J378vUtqewqt4oMJ+BPQIpV++uB72w1JHa4QW6eKPDEmGViHhQV5m7cUbQeQxn88EdSVhaGwnz
pUXuAb0KITE04NGbPl/k2GbMooCypXbphepzRv+SXvpnPbwPsNpFriTcxhqfUv0zbOtDe2cbWyaI
yzdeL7n3IZYxvrtWYLkjm0YhRH6jQwtM+xmpDIW4jbPz0sIGSBEywugmwYJsVcLqdOZnPUcUJUIt
2M+whtm5/2m2ltoVsMSAk1qrb557HqdTUYu0oMEOvYxQ4i1hu7+ur6wLjzPgQeBA5y9lBmjUrnaN
y/yR1AY43h3FxtyVIBsKFEYLQHpuaweSap/lluDYpYX2PuRqZKUG3K+V9yKVJ6tPpu7m+pC2fn71
dSY8xInpY+Jo/sjUPWzT//73gVZftI9xRgMtcL7GBr83DRBheTr4LCyWhsSWtPKl7b5YZtnA3+LL
rBvxI7SNcqC8eVpUL2buxo341jZf/sMolvbbAkXEOl5tRlV70nacmqc0RJoe2cNWDeviIFw0yNCB
Q5Nsfc2wKaPQFNdF2poouR/qYMe6/X8Yw7sQqxyGj65nVNwQKaNHIW/Y3+WoOK+Wrh4qFvhvQY+v
pmgQeu1Xo8vTgPXHgdGTS5+AqfvbMRgw1Ia9DJJ5dELXd/4M+oPRsXlOB3ZEKx/Vneu///FExO//
0SFHBmxDOuB8tRqTrDkHejG1ocQl3N8cPZJCHTNbJI3dbDRdLwbzcD0GIFehHLH8+7vj14e9bann
7ZwGRndo5SkAmFHqZagzJ9Tpf5i5xTcD9yESZZCTz4MNgLkGOOplmr8N1o3vb0zchZMRKGPAnRfL
HmwTf/X7prK6ph61OUU/7MEyOcSV/CGCQMgTONoQlB2DF7uunzWRH5k1vVz/bB93DwqyxuJSiwYY
+uOrQ2wWY25zi/OUG+bnZtA/gSrzy6LZxiA/npVnYdY4LtsdFZg+E0+n1vutS+groVJ0fSTLJjy/
khECxkeoZ4M/joLc+WeqDSIYLGR4mqtvzPJ3qHlAY4TGkFOJ/0MklDuQq6Om8sF4Pac+1Qx/4Glt
yVuPiDwSDomKEalgM9MNLvIaxbWcDgtW0UWPXw9wFyxf8N1az4JsIJY303Top36HSFOkt2R8nIzc
uw0mc064q0d2fQ80cBWOfpcfK9cZ0G0d62cJS96kMMsgHAZXJT137TATgh2uz8iF/Xj2Ny7f5t3f
aKveaDohaDo2elIXUP5tpu6ooJpjG92rbIfkerxL3xqcOhR4oAi0iImex0P5zxdo0tI0J2Yfmrl2
YxKRgJ54Ys2m+tBycq0XFnSOUG9fDHQhAXsebOROp5N+oKlh/lLTr1L74lkvQj4YkNrtUE8+6rV2
cEZUz8nP2dp4316a2ffBl431bmZHU9OCghOa0o6iaWZOb8SbXuZaDyLVuTeW2GKUri2S/qw3D7aH
qPWisgTj4POIc724zFmUpo3e0aX9aNwQq4QFsokaQTvz6nZorOqem9CJKEcnj4IR0ClnNHiEu8fZ
+NKXzieUVpBr6/ZSWlztakaathGFYuk4gSNBB+2+Fs2vudjCvV1aUe/jrHJFeDGj9KWj8diRk8Gr
WGu0qGqKiHV/qSz/z/win0eqsjSR1j0kP28GP8tGIHMLLf8O2Rga1nVV/Ly+Qy7OGzoDwFi6eOqv
AWSuoGp2pcFSFpAH2ckbb5iTkhYbKlJrpPef0fjoBiyXPjB0a74OHZlVNKaFnosSKgmmTiWZASxS
xjQr7JD1xznAEFFuDc0n0TVtIm1PxcCzGOASDE5ITAMaRh2SkpbrfwmbXP44SBgBgIGaAAzq1lcC
wMMzk2VN0w6CIuiRhFZ+1MyjcF6vT/aF2w1IJrxsIA9t6ahDnW8Z6qAFXgrEEfrr3P4yxm7jbruU
I5xFWOUIEhTpampagBLn3QAWmAcjb1G2AO8+jwYYI9NnvN1D11TR9ZFdOH7O4q7OvrZFh751EZcO
n4mdRz6FGsYNrZ+q7PPfR4IAxiJ3i7zu45GedV1Al4POqd/g8lHMqeh+Ubzh1dP1QJc+1rtAa4oe
NzMbOpkcd5UJh+y7LcOorZ9frYVAp0VlZxjHDBiIHQhgIbbqXRdXw/shrFYDmh5ta2nLpTCkEne7
12dgDda7ln1WZhdjpUS1Ue2ktzF1Fw4VEAqwnQKcXB8VQE0n0+DtXVAo8rYy4b3NkkWn4i634KFy
/StdCgXZF2eBRMByaN3eBHG+CXoDlekgqO+8wr4psrvR2bhct4Ks5rFrJxP23RNNM6bgJ/NKvbcS
BKnrI7m0hd6PZLWFXI+CpO8jNyr8Q76gLNwb23xxrE92EP9vkZal+S5XINAvZUOD4agiLr0IL23q
RDk9VWzj1L+0xt8PaZnXd4GEpYCp1RVa3pm81XPnyaut79fHcuE+hpDev99/+fd3IeYGTsWWhllz
8RbKu++lZUQmQHlbOh0Xh+J5qH+gxI+Aq/zCZMQrSIOtVFfSOeauo8ezpvrk+mgurQGU70BhBBJ5
aQedj6atQbxxyyVfbdrgSYzo5oy13gONZfkxKztyZEKNr9eDXprC90FXq7uYqmLOOmwho7kDQqWw
ALq407qX61EuDA08Iw9VamBSYDC5SsXHovZzOD3ytJS9ejQVmW/0pvcPPpSjYuFL9lgFfIvddClJ
9ZDXAAEB8inmdLWphI6dJA0sD6U9uvRt9NzbsZwS+EFFYJztiStipzhlRXXKsjke1cZ758LBAWF2
tBugK43Lar1qeh4AGFyxMaVWF065DcO1z+YWf/fCzCII/setaINetRoj3Bl00pJ2TAsjOJY5IHLD
eMdnWPU1x0FsphjLGlw9cyAp8AdkDh4A+o3na9QuJ9bWeTWmY1s9Ok2mh2Y1wiq0fnPoAm2v6zLM
hf3SijEc3SKaW1Ltrq+lC5txqUGAg4Del/2BmCeaIhtlGxA0s6tvAflaTnyLbrnk8R9G+W+INf0A
DxTIRFGPpLVxg7rqqZIuLHueTVWFg8uebPs/rBR4ZyyfECo9sLc9n1WrAaM0t22Slt3w5vL5RXD6
rM1I365P3YXNjr2H30cavgAxVl+Pz445KuaS1KhsvNJOLf/E2aNbfr0e5tIXQnUFaS5QD6gYr45l
EYAd5OUjSbNH5pz8LZfhS6PAG29J/wAh+bDkZccnfAmC2dKSidwK8UY9wMI3TuMLuxdABoDn8KoE
Q3JdUQFzfdAlYHFp2zhHqtFIcbgC1fNGmAtLbVE3WSBaAMTAb/j80wNKXXekyXU00+ZfQ2F/zVjw
k3H/rm21LJSo64QG/im6/oU+Rl3a1GgaAQjnfYRplR4L5DxIPXWgkBwrrvyYmFro5jacIuo8khmo
0Ibcqr59XBhLWBTgUZMxgIJeMBLv7utmVhPRukZPByO2X4Sxvz6qP5N1vm/Pf391g+Jhift7wO9D
GLQJISgMT3oY2sZ8blK4AiZ1a+/5xH6YZf8FL5q3cVS7QUORxlBdpDU0i5Xh7Gbpp4prYVCYEB6z
H6rMuqn8+XEQAfaKSU+NIiLWLf4CjedPc55HZj7se18khkme624AcEqAFpfPSYY6HAOO3+Lu5xEK
9Xhrl+ils8/d6N7UkxO5mhUZzLithdjj5tyogK9BJ3jbglSyqHyjNIiTct1XCTrXr9x6woQPRX2v
ap8fp56ap242xE1emMYTDEBLEYJY0N8Htv5D09j4LPM6cEOX7zP3pL5NBR+aWCv9+hRkbhe7g/9j
HEbUTBmXG7vh4wL582cumvceOjXrspJm894DJNQ9SR9Mmy95fH2BQL39w8nuogUEaCJqsuDSe8t1
+m4FeqSWheypc+p8t41I6SdOJb9QriLLmBKYuZShQfKYZOihdtYOLMOjM1rQkCTdAYqWb6A6hHRm
gCaP2aPm+YfZrm66bjzg5+IetiN63UeQQ0DqJhmUGqGM1Pk1j+WMB/jo5/c6Y/URdEI4xDT2L1P6
t3lvosNtjg98yO/aJngk/Zjfzv144kWPqnFJErcHb6Qq95Ul+e/cIkC0ZxWNR1hTh4MHyeIum/bz
4L92FasAJ5rTYu6msDZoohnNrbkkH6VFrHAqYKLLA0UPpITrWDvZZij8ZkpmmIvHZV3Hpqf99ocq
mkHP8csOtJ0eRpgaCT0BERpoGpVhLUu2y1AvJmFWNF9n370THXstnSCeOv9gD+TeMejJqarYsoon
xorDnOkHmwW3GaT0y4oeIVn8Co71obDdG/CHINbLY0VVXE/NznDNUzvTm6onn7xsPCgnv1NFs+tR
m1Lsa98b8USdRHjaCR4zOJenIHGmARag8qaX3ifDzZ6aQqBvHIx6XCv3Lh91VCHJ9AY9i9femmLU
S1O3NRMyBSC4NGlXT8Wh1QSQ5/6cmAVWgm8mRel8h/nVUc8Zj7qgyqNOBXk4y6bY9UZegpJQpsqq
UHGcqqdyprHF7O9a53g7Gy5EMbD6EGyZum9W7o1HUlZ7l8PeDfUsdwD7x5JxzRt77+TtwfZakDsg
tRmBpgUwsp+9VWUxHpsxMGKP6ECQeFPsA+8dgnZWRDwfvs0M0mFu5mzgWS9sQQigAagMHTQU69ZE
wrbrjYnWwjnZWvDN6PvXQmxs8j/tovNj2n0f4k/l4t0mxEumYXTmzkkPqJ5mtplD/HAyX6XWdzIC
Rw1nk2PFhr7LUMCW8b0YzYNeVnoytr8t3d930MnVoHs8/yIkZlhUp55TdEUt4qatPoK/48adJUUC
928VQzNefa4rg97V8JbZuHM+JiMobDoAqFg4a/HYWJWEy6zQAY0w5pPrDhGdUwqfqXF49vNiY9Y+
nlzngVZPKOClHY9ZCkmbuum1X+iMFX9f6XgfAjCp88ORO5PQ8ISeTyUMFKpPA9kR9tfFlPMQqxt6
6MA5HJbpqttEwXdS+6ZvpYf+CmmJSw/LCyVzHQ/2hbSyminQVYYMkGDn5I5eB5y0Gvemz587YDqN
wooCUJKsgNex0tW0C4zS3JmDYvGoaz9MKpPB4nFWF22Sw39cCQE9mcBdLseD0Oonze2+8HmMQVKb
DmpuGpyweXFXMfhcy5mRZKBgN9aKvMxwwT64WhWNmfZVJ8PjpOkggU9PrbIeNdlBA86+K6epPs2m
aOHMJp/coEsEt/cmLgA+2F+yuvkWtMVrk7dOCI6VERnjiKQhmN+6SnxzDHZn6sNJ2kZciuHkNcMh
n1RUF4EV+tC2kaz8huYNUhnHuSvR3NvJPO/B4DTvGPSma2p/0qWDu4xEtrAifRx3diFQ6AJ2rBDG
LbbmTVmpZ6OxnHCqgjsUZp+vX8kf36/4WAACwDsNKNAP1fei8UFjKoV7cpjIcZmRIRy4fOJm+dTr
Wpi57sYb6GPqu0DP0aNz0KYDaX5V8Khl3beiVsYpUB0UV4rCz46ym9nzVAdwJgW/GDurkOzUUdnv
rg/WXX78/OTDGe2CRY8CzwVMpW+ifeHxbDoVEG27I9ZIXryWtQfOiBUJVJf24NQVL+hpaouxh/u9
AfDqCIAPREhz3TrC/mBcrEj9z+DvOndjyWpYVw+NHTpeAZLPTMohBCOvfJZdMyd17nzvRzN/5rIf
6sgcaP4wV7p4wgvfSZwmh0gDWjD6Z3Ow9B80gwKiLRiuYewD6BYrIDKh//c10x22C3ovePEzEweQ
1DqU2ch05yma3dl0ELfEL8qTppUkRomZ3UgDYsSCZwyaBEZ5y+kM3S+z9h6oyOSnLHOnF9ENOLGR
B/8yTAq+NFZmVIIvm4WkcLUWYv5uHlWZGKEpOlt76ERv1VyXc2D1MXBAoC6EsxsCP+uuYV3ZE17J
vjhZlH0ZzSIhjoh8YsUdTonWITs1ZU/lpsLxhQUIsdfl4apD1uTDw9KnnuaXZjmdeoB4ePm7L18K
dmgKtBFBguidt40193GUeCJjvaGiiAftupOI94ovfC4l7o2E83vRHiCGbm+d6x+zBrSCFwYMCK44
edcgMeIJMuR+J08VeZTd/d/DDwF5cWBXZcMSHbtnVbiYYCbOiI5row2mFi7GthYaPH/VXRjf/P10
4YoCjQFNbcCrVxcUVFlbb86t+WTMz765w6KbvdtpC452IWsAnO7fKKtDCKvCGKZlL3lWGcIlcd9Y
X9lS9nderg/nQtZwFmg1cRqBcG6vI5De/8YDArKZuv76v4VYlsa7bG42/dmpTYSogyifT9SOtGmD
+vrxksDnX56wC+j9IwOV1XZmsHaZLorjDV6SxRthEQXSoPz7dA7kJAdxUKo2P8g7DcbMFesNcaod
T/wsW13ta1hG3ZeVZSaQYQHe/vrsXVgJCxsKHWi8nXATLkN/N3tN3482H1xxgmIn6N31jY1hdUAu
ZPOWCfmFWQR4DLhtEyVpx/CXP+VdKN1Rtmxx050Edc2D4qXad8NAfrZFMD9bTK8ib57AF70+wAsn
A7gjS7UOECUcsqsBWtlcc6I14uTYI0lGqes74Ult47tdWOcOsJdwQl0onR/Ujh1r5NDqHMTJmEb5
QGZZo56TG4nk1hY04w9uaHVvoOO4GImjYAc02Sq/rHUjB0mnFqdCiSoVrd2HBqRx7rlL6EMxKOtH
LZk6eZ6Tp6NS2ltV1CWshd0JcLO2+8qUXx4z3NrJkBUqoiaIfC3186dABHiO90aGQhJsXaxOqdBt
HZNHOWubpIETRjg3BTQyZgYtctKT3SwaP55Gld/hwufREDA9xMU53RQz/cEGWwDtqGHP8J4kcu73
sz7jtSkGSB1bHeQfcU+H0p2TsYDW3+TXJbKQOQ+B94uGysl39uygd9F4waG0GE5eVZixSTTnwDuY
3biV3byCU/zLmJnzK5iVG9GBsYTZBj+axpQlZcHIvupIfa93HLpyHL2SX0DBa6fGZ2YTWkYFnRF3
pNMjq7Kp26hzXloWWBKQdnaBAf1QTxra3FQ62CUnm+nZaep7+u3/SDuz3caRpVs/EQHOwy0lWZ5N
2WW3q26IGjnPM5/+fKz/oFuiCBH2buzufWGAocyMjIxxrQh4l3upzoaVXNuCN0FanRQbjesGedyZ
no+lmyt+G3UPldCkV6OumU+R27pPhQBJJEhNys6ts/jekGP3N2Go/4mVTmC0YO/SG0G16fRyR1Uk
0Hlbdg+mNPwsG+a89RCWKS9eazhfsCInAe9snY0U+wpYQ/2D79rM7Jre1mwPQ/jUrrFan1lGBV3A
YaHvlBkQfLTTFcV9CHKnEEYHTxQkiAqbZykZgIuIv6s0ml02Umd68leWJjMqTWxw1hZqpr7RwPIa
HeivfKAX/UugJltDSX9dFnO2dzMxs2RB1JsDMLhZdNB01/Y9GfxqkpCesIsigLSsq8vS1hY1s1OA
tgg9ULHRIdelrU8uKvcZ1NG//S9SzpMGzLUncZZEB6G9M8EJLZ+yNeSLywuhI+5UE5js/f8ijPJa
7vbVL3ntFT7zyU8OBv/1VEJeJiWQORwMpJ/3vS99TcyCvJF2UCT3yfC6l0qWV/ZtWb0pDIPhhq/5
N1N99BrrPh1+odVHh5K2W+iLsitfZ3Z8f/l0zl7faWFAHUxg5ng0c8dZUfROMAsxOljCe+SY2T+X
P7+4CCYz8FwAROaFP903t9IaK/Pz6NDmMhAkTFZ4onbdN8PeLNOb/03W7Iz6tDYTfaiig6EwJn7N
lBvA88W40km9eEWPVjSzo4Vv5kOcsCLDtUJC0X5bl+p9O5o3QNHdtWDSrfhHi1vIiLhCEAon5LxL
ICF8H0Rg4Q4+s83RIcmHTWkI9IivvE+LmgCbAgpHngX/5fSomHCsdblI4oPZ30jBdfzR92dSNCYf
CDJpCyBIO/28EeljEfvmpM7fReFZyX+24dsnFICGDmIBwIrO4LDdPK+aOGAFNfjH2k0Y221yTeHu
spTFfYJTHlAH/FUKUacLyTwlbr3pPOrE+51QNMwE7edlEYtHTo84iUpzAueYabLgBlYAyWl8iICY
pvkKL0+y/bVIdsGmTalQQOSnzhCIf04XEqeyKwqNGx6kprhhtbI91HVpFxAUVr35YKTC2xCOazg+
Z24QE6HHUqe1H5m1LItj3fC86KBq7WPmBrcYj42qNS9VOv6Re+G7kDdXmd+tVC0Wngg6apld0hl3
Jbs2W2yak7sGZTg6mOZdmUd25d3pUCVcPrdFIbrGNAFpjsmlPF2b1+N4JKYcHQplP46PgvUYrMWf
C9qnkpqm+Iz2kbWZmZ+8buI0Zyz5EMebagPQ1uUVrH1+dkth78oj2eXzY2AP3m2xxpm+9P3/y25K
tLOAFnC6Q3XrD3Gq0hpUKxRAN+lKHmDt8zP/qcnpw+h1Pu8luzh87Y01XoeFm6mClzMxO5CPPpt1
9EzZla1QDQ70HdkmRDCV7F8PtFD3xbiiTIuijOlpJrGhkv4+3aog6fNCBh/tYKi+XaQE//IfkdCr
X6VKXTIEDEVwL3BtKYrM/EA3CkHf95vg0GjZQYn1ayDmNhFYbraaC/9XV+6qt8uKtnRVuNl/2w6m
3M3sPo6x0hI/58FBDmMQ1OW7ripfO+aGL4tZUoipmcmQcD7OGRIkOctNNQiDw1gcvPFR+fh1maZq
6WSedOEsq9COgZynjdwf5PLK/BrUu8u/fg4Qw6mT1Tr6/sygJGZXGIUw9gcC6kjTrnL1sQeqrzRt
KbltrS9e+T4mwQa2gcuCF5wcxlhAWiPFBXvJPFhM6G3qwkjpDgnVLa37GSt3iXDD7HPurThtC7pH
1nYCyKOL6hyAykhaJRU9rzuM2UFo7oaQOY7xG80OxfCPCKfz5XUtaB3SwF7DQuNNzTMzCmycQyso
7SGx/Ach1J0q1V6Deq2AvaB16DQ1EmJTklrz97svtFET2rrFSLcMwr9ZzYoTuiZgZhssq5aHgkrQ
gXmxJrtSx5XzX9inkwVM8o8e6Yr6u6ZO3zeTH56w7UXAZ35dPoqFgz8RMTMAoQuImwFmKUv4InbB
No9rTM2jLsY78EvzVFxZ0oJKn8ib+R1gV/qdpvctgQ4ZLTml7DvY/IKrqHZKc0XYtD8nGUA6bidG
LQOfgx7YeWoisJouzqS8PYTli7aX2i8f37vjz8+iqqYRVTcx+PwQ2zQshPXWYjIe7it/XyTvl2Ut
qQLp4L9EQ/zf3FB7lkbqscjagwIySg3ByfhGzmzlXi68dab+l6lpanOke/dU38gQqkCRyM2Bvow2
o8ioamQCaW80u/3l5SydDEEIIJk8redME4IZhVTEvebgg08RqD/HlXdt5fvzk89TiHR6L24OtVNJ
2+jDqDEo1tHPV2Yb1TEyE4Gg2BwU7SYI78b+tvog/+305lg46HivEE5SgJy5aFXVgw7sxfUhkG55
W2LlOgP1vFo58fOB5L9iLB04j2kied55OERxIkmJXB9MctBh18N29566P0Af7OLXqLTf/OtWtw3H
/y2YGx98Y2mjedeXleFc7YjjSP5CMCObMrnRU7XLK4um+NGvDyq/IQal2qeB7HuWfdgrBS1BnPA3
FLq3MQynYvgNAKR6VsV1NUDXJMf2QZR1zuxUwkwtejnPYIVBAiizYQ2bwPbyRp1r9QTepsCFITOs
flb1ElKjyET4mg7BG61Fffb98ufPbQyfZ2/+6sK5EyAXcdnmYljjDF6rwSaDNrj96L0n6ARdeep2
nQaC5lmUNqwHV6PO5Oh7q6XFtl1Le59t0STAIsAERIwK2txO5q4nirEauU58T1Mm78sHt2j2+Zmq
FkWaDK3G5xmikJrKDoVfnrbii60tYX7zm4DWDDd0HbdRGMWObGChL69iSQL1By79NONzdgqWUnmC
4jWWkw3fwbJO/DVEpTNNYpuOBUxex5HjomeWkchWbTlumYlXZUUzE/NU6n1Oo8fKbi2JwkoaIC7T
MMzhn4pKFaEHuSezACd4kGjMLKR40w0raYulDYPZgIoloChYqtmxD5RnVK/IBScwwD0DPCa7i1Nh
DZlmaSmkZ+Ew0VjJGbpOm0Bq3fWFdzCb/qBa3p3RKXvgeLeXT39JzFTIBiMEYZis0x0LLNLoXQCY
P8lAx2q7x1AExn6VtOrMqqMDCNA0askKk1XTzzjSgVzODYHBVtdRID430w409OCRjgpaFj8M3oQo
Bseo8sLyCOr2TN3iMlbdNrK8Qwqo7Usseuqr5lrmJ27NsZRZfK6M0pB0re8ftmr1U6l+Xj6VJRUj
JYv1pePdOEMeVrtioAer9A7h0Js7qzX07eil7u6ylKVDgWiWV9BiSvKM4IQuyiGqKXgfLPlPNXwf
8m+5+K1Pf3xYCklTBrO4kvQSzOeX4kFrwtqM/YNpUHN3N3Ut26qWbetwLTszneyJhz9lE48kTbt6
pGT0RkS9KIb+oWKk2CiTQwsQts3o7I9UC65C2XhJcvnXJ1YnU7olTyOft4J0QajLg4u2DTKtcKS3
QTwTh4fACFYU7nwwclrdkaSZXufmKFVyaXiHuo/krWIBvBsqer6rVEF7CQS5s6uBGQCwoMZNCGPk
XZaPEH/EhQLVWQDP6icWrkHuy9C4yU2YGQ6Q7dPEFwFIyyxtU6TPwpjaivpVsf5clrNgoCCkBWZS
BQSMMvnsAYSiQpZ6rfYOjAh4GyVIpL1sNbT15ww0XBY13dkz/TkSNdvhGuZtq80H7zAOrSMMQwrH
ZMxsVe3acQkLTGLZ49iBpbYGdbqouPCT0kGGeTwb0EzCfJA7VRBA0E88ewzyP2TNp3TmE8Dzb5Bx
fTPd8sNQoZM+0QFNsZ7eorORTCDjmZJXc+/AkMk+6fId2ENb10g+bmQQQ8KMiALomXnDZp4piVro
vneI+4ES0FBJjxGdprumGIZNlATmilO5dIhTYZOagoznJ8/0MpMAztEZP8HcWNVtQth5pTNS/Ng2
DwLsGcUulXJqhEXfXl/WniVF5cmZGpQnBMw5yWDajqnsx5J3UFJ37wNOYhfgMsFovLKhy3KI+v+K
gVTi1Mq5ZtThNmNxZO2Kck3Z/KjXlrLwMLCQ/0RMfz8ypFMDrq5Gnn8oStqHvJ+V8WBp95H15fKO
LbxyJ2JmV7sm6yD0ucBR+UJFk1T0nVacFbO5uFs0h/w9EU2Zo03EptgxH2RiNc16NxoP5ajtkmat
kWdxJUdSZjnhglGoZpA4EyWjky0ay/gmNdU1k7u2lplqMzY+5u3gshbPiuxBAU06I0gGGGtFlZeX
Azcz1p3i9jwlq7atR7p0Ov/eOnQi2TKQQS6f/dJaoCdhnk/WoTiY+50FpdQR4BvXMfENbalKk53f
DU9GD43tZUlLi6EBlRr6tJazLmfdyGlzN1KCQM9/SVSdEQ55xeYsLoYmMlDCqQOeOdF+g70R6sx1
knKwtpU6/OqUwbuzaH5YaQhYupmEAxM+GvHaWeNB5BZqKue+61RVDA2PXGp7pto2+KL5Ro9XEQyX
FoYnQZ+rSdXhrIW77GOIm0uMd9lf1Ulh6zr8Ix+u0PIGHQuZDvDI2oyqUCtDMb0Qlh3pj1H5ELUr
L/vSOqDKmrAHpprQ/BFS+gzOLynAZro7/bsbXWm/LyvZmoCZ6zAQW9HL6HmHJkrlTeIytqT2em9r
TWru/jdRs8iDNtxIczPWImIsjXivar/F7OYTMriXsA8AnXLG45p0qSZnBQ6Jz2vNLGp1qD6R2Jj8
nX9FzN6YvFW0ZMx1wXEtET4rMkzeSkFm6a4cS5g9L7pXSrLXs4gxuuo7Cca+fJe66UbpV8zlkstx
LGh2+KM5jrJccPgJvFnRbd4+WvFtpdiqaQcx//uEQWMCBRcQaDaFhubT+5IqJuVmgXUldlaACdWv
5QSWLObUI42LgU0DCvNUgOwK5VgMFQKyX1L+c63+u3RXsPrgxk8ZpzOPsGu0VuUZJheQC1t3lB/j
+jWDFP6yCk+bPnfmGfGkWEsqmTBltoiGE6+DIMWnTvOktd1Y1PeeoVSbYRAq9MEf9nHQdqWdd2by
URQlLBodJ9hM/NCJOeV0A7VIjGtJjwVHZcBwlDJbC1dUbnEPidxB25bpXZ47m1HIS9eVkeDkhp4c
4Ld2b+MwU66Tyo1XbOfSNQKCn4ZH+IknDrPTxeh1kKdtPgqO1mvbTnxXQeAJoq/c35UTW1Q7k5wN
nRUWaHuzE6vqbDSLELVT/J0Bnetav/Da92f3pmpHv0y8WnAs7x4aD6N4vaxxa9+f2Rsl1/ABjOna
dHBugR1vfr0sQFrU6aMdmhma0q2supokBOZGSmwpsMM34SeDqT+lv/+2AuRcdvlHyW1GQkDAWGOs
XVQ7ZmwUXAFwk//2Rhw91eBJDAqzlhjtZufHG6ZdpLUO8gURpDtN+g9IGDLNPkvhQqTTAzTgm87Q
yFsBik64eJ6y7tflrZzOYmYdTqTMHPYupaI2qILhZL7ylljJVdZ7TmBR5fCS7jeISSu6vSgPv4Mu
ywlceD6gX4iGW5fwNDku5KJWk11rbWSn5Ko2fancyDW11csLXFBGAmCNcqEIPhH/nN5ajdmF1PdL
0zHC7vtgJVtxKP65LGLppGgRoXMPx5oevpmVK7DjtTlmhmO4D7L/ogxPbbFShFratmnSE6eaVpSz
fivI5IG6SUPL0YUstNNYehT8qrcbNflHM5j5VdRwxfP5W1+ca8axyGljj1S8kpXChXzNgia92wMv
A41vtvMT87Gj7VLyvSshNPd+WL81bfUkjv2uy+NnfWCaXI5vNL+8GfK16PIcFRJISAoz4CFDHX4O
71D1/qhYHvEFjFAvuRAcuiTahW1yW7vjtm/z35LHjytSWBh9ZeWmLNgc4Ibwm0FDw3mevzQ9olx6
KixHaeIauBu3Bhwnzvd+6eWgshXZfe6HP8LYWsMdOm+0mlbNl2W8BBN07NnDA7kQALCuYDlS2qj3
I0nM675KxIeAUab7ttDCfdZH/n1T9vlz0pfirqa37UZK6t+X9fy8LD79EJNUEmklkH3nLaS9bgR1
UFLn0wNFA96vAhUO2Ph7Rr+l68CI4FYo4sjWO7d5Kiu/vE9LEPLSolS/QIGSbb0sTDdu3hd74iCv
t/1SKB6Ap4zeL//QxaM6+p2zC9lIuaJ0gWs59HP4Gx+6HDvDxX6th87d5LXu77tK1LaWn62d1ZIp
ON6h2aWRio6MQRO4DuTZW9O/jfVhCzfj5eUtOCInxzD9iKOb2fudq8c9QhLQHUB6Ma+ydjMaK1HD
9FPP7j+KNbUG4MbNcx+RoTVC53uWUyrqldWWV32wlhJd3q1/Rcz7UTpaXVJ8X9PpxugtoaWbScRD
1626wEtyoJgh9wEZDyXY2YalnSnoeu1bTus9exVJz1698prfl09lab+w/4rCblEImJd3QrlR41HC
XqYhBQDGiXvr+bKEpXM/ljBTLn2sRNmNkJCNAPtdF/qP5KeirLyXS3dHV0CeByER/JE5iJVhpalW
xpbpiJmxKTNaNgDSaX6NMrTrfrYxgt3lRS2eDakixpaglpPmKN6hpbpu2ImWE0OvstPjNsfZKa0b
nxGDlXjx7xHMVZoO+H9lyacXJyE7lZdSZzm9av7WfDAsKv1BtYaHLIH23dcOXRV8113Z7jLxugIR
amhlp4ea+PKSF88RlGE6MPVpGGT6+9H9baHXHaphQFOY7y1tFXySn1HJAD2zSMnPkaHSlbd8TeDM
BwrDUh0tbURxXkclhkz9eyDaxfXlVf11c852Fwxuyg06ujMH4Ek98DzCILKcqjG6G+Y23sZclkDj
6+OHNoqznVhFw7YsdO1Vd2PlJk5GxhTHON+0zCY4gd+m2zEwIRsek2av5kV5VSlNu9FSq9tY9Hxe
dZHvbrO2kOEeprmU+oO/soglPwv3gvQ4wbJ0hrAW1sJQl6PhOpES7hX9WtOuNZHBb6Yx4vYTZvxY
1nQTj9RA6oKCmQCLrpnMyJ9NKXavm8Hzf5l+Vm/ytnBXbvaSgYJqi+Qf8StTSDM3QshaKQzkxHX6
7kr6lkcf7wb527NIpE/LgTb3jzQhj1P4UUlkR3e6I0XOZfVaKvuCvU/PxNSZT6V+Fg+ZVS+1eaK6
jhB4w4ue1dH9YJghc3SGulFK/3s7gvgnDJrhmEZq/hgEEeC0RJTag5GExmc2E1BgOG1I3RPLnB5e
7bnpWExpe8XfitoGdvvLy10ywzj7zKQBrUrz6cyFGc0srLXCJ/EoZN8Kt3tL83RXZ71dGcwqlkn+
B+zDz8iktswUNhWnswZ0o5XTOq9RyE6498tto/6TF8lGaIkLvxeiv5LBXzL8cKVPQCXkbYx5fJtT
5fAMl6umjM4o/wxJFDCdtLKkRZ0/EjKz+GKmC0Glma4j1pGd+Ym9lrNfEgAIFVeKrNDUbHWqB2nY
1UoD7JIz7CTlxsxWNmnt89Pfj2xEIzU5PhGXyu+VP2ZgPFFR217WtKVzOF7B9PcjEUXXhW7iIWKQ
nizwwbu92qzc3bVVzB48w4r8MZfYpOpRbF9Kf+XzayuYPW9eowShYXgYNlG89Sr325iKj/C/rCQz
18TM7LXvppUGzpPrBOneVbZus4F58RNngUWhQiPR+Tcvz1hVqqRea1jOYG5N4bo1qaGt+AKLZ3Ek
YraKlCnKuqoQ4RMFKXTJrCxhydegtMQDY4GnRonpVJ2SSA/7vm0xIuLe9cj+X5Xjt2INJm9RCrTw
zEvSd4MndSpFCRMrNcSCx6DZ+E+JalcvyRpn3WLcTffkv0JmD2aDLWzpC3SdMk0ffTUHukl5AM74
Bd+5tgsTH78Zk9/N2G+9ptrEufR8WR2WvJGjHzB/ZPopkVqX/IAkJenjFXd9qt13qfISe/2W6dxP
1NUBrQAggxIxeJDzjoowqvpIB3zbAeeXKXgBXFlhRT0W1U8BagRBZP+s6e9H1iayGNjIPELz0jeu
Yo0JJH2N8nHp6WRakAQRzwttRDMNHOWAZgoiNKcM9JiMRKi8TmDfV6JRS7deA8Ab2cJw2xYM3F4+
r0kh5h4wO8ebRvwEys1MshIbYeKb2Lm0Dd+puh3UUNnmPfNiUbaDX1neCMZop1W4YpkWbwNQcCCe
Qn5Ik/fpplYgaypGM1LZj4b2OhYU3AT86n2vCyIAjlV5dXmdi/IYvZt4NcFsmROmS+Cf4kqShgsg
XAj++NZj7H0p89fLUpa0HzwkqiB4CBPr+OmqDNzVOO5k06HrbSfh+nTZU5e9hgUJf2nFeV2RNc9E
tKTfQyFUSEs3P2LvtZPtnEwR1K1d8fXyqpYuwNGq5tope2Kntx2SWnkrmZs1kq+1z8unmxZ1pS7U
hPVOaH7vivcPz5SSAYRAgOCOFwoPcWZ3hSgmS+nqZGwi24vsdg23fvnn//f92Zm34DmOssD3pfTd
TRM7CNeKX0uv+H8rIB10ukGeZHpdl5umo2ePir7X3J3o3lw+4sWH41jGzA6UvaEQR045FNG7ySJp
Kwf1LWHTa5UJz6bV3Ulq8ixFrb7NavldTNfAE6ZdmtuhY/kzJSgrhbIrL6cDWQ6UtK/JuLdKw27b
x7zwbb87dMOvy0v++6yfiSQjzxQe6WEyYKfb6mINgjqNTUcQi6Dd5yXDcl42Bs9N6aq/LMLOJyls
SQ7ngA4/1MYw7qvSDamXRI3t5f57O3TRNSMAxZNOHnvX5uH4lPgwm/ix/08GhOxeyPSSTE3Xr0xA
LVgzaqwQgk/gj7wYM51OzEbVB1clbOxIeCWPu4z/GGv9dwuaTeF4msmYRpbP8mriECpS60uGA7el
927G3y4fwIJak5WnFmmxFG7nzAceS30AioVqYe7lL1oQfB80sbIrMbm+LGdhGeBY/nfO09+P3u+y
ypjBG0PT0QDjz+1mjUV10RAzrE7uhilIMjCn328Lqyw8w5u+X1xRm9x3rmKP2V5Nsi2wVp/wRkDR
/Vfa7OgJoWnxaCPTiZLbMLoBx+oTuwUehjSN+XMu06kd7ZafKYXUxqnpFJZy45bVa6uYPy+LWNBe
SsT/iZj+fiSigrKyLIzAdFTINsT4J4mtjere1f2Xy3IWFAziARSYRhLQCuaFW68JM18rWArF4nAT
65qwL8O03+WWEK/Yz0UdYJAAbk4UgAGW0yWFCs8AhSPTkfPqIW+SK5IhtzDnPI9DfNP2H0aZmt40
E3y5qUdFhWDhVJwnCErsA89IpvemDFeprxezzuDXQguhU80/w7DVhFLUgrrEH22G6PdAuXaTGYkV
273YCXuptuTbkTLISIMxClgw33qdRvSZ2EUoDbZf5YINrI+44vEsnifdwBPo3sRYMbvIsZBVeqtT
UR5l9cqt+ys935bC82WlWbQWFoCCABVPg4ezh1AwvLAKq9hyDLOxH+t8jRJo4fu84FOTDGkrxmRn
7kKi1m0hljhT4reQnp81pIGlhxxgK8CBsasaaeGZauRZKlfSaPE0SP2TBoOpArKeHodbMxC++JB+
20YCuYXRPhepcp+Na1AKSwVvWrfAWKWsJBvA6pzqpgyeZZFnOu0ZumkbyoMSh5uqfomSqe25vSq0
euOnxkY0DpcPbsGqnMideRCj3Hu5AJm9kxnDDysb3nPJvO5VwJ7qiTLiE8KoG0gMLU14MjOXjNmH
HuoLelBqtdZv/BASXnjV3S2sEW9WH+or5kWerPrMV6GbD7bbiVud+zh7Y7xCBsbcSDBlzFd/0TTf
e4rlRno2EkX6E4wWiAWALf5TF4q0HTNZLm0R7+aBojjb3lZSeZM3gflgBpBxhIHh3RQ+vK65UHV2
Dh7uxivE3q7LyNj4Vdnd+9ooHXq19ED8qquNYbnWe5ES+pKbjnmiA2l3eT8XrrbCXpI6NkhQn6Ei
WMroJXrNqxa026Yq+PW7yPj4c4CMiQWJzC28xbObkeEjuIXJc2A2xsaDsjWBN6UyVzRj4SVACjWl
adgfTKaZ+pei23RFgbehjOVE/3LteuojI5xXYNICom0IK97N4oWfJvTo9yf9cTYDDLatWsleM1U/
hW9toLzoQX7XR8lhGOXKjhOf98i1xVLYBaH6HFsfxojCcz6WP3NIotSNxEDreIvq5raNvLtaW0O5
WrrajB/i6tJLZDA2f2pSOq8eSwktd9wqlW8FSy5f4GozIRSMzBvF79WVPV2y0fg/1MSnedSzlvNA
blsVmmK6VyDsog009NZK1msSZpsW560qFLzxjtJfyfpu7aVc/DxdN+Q7gHG35i+l3/e9lfoZ3QO0
zwoQD/25fF2XHAROAlYnAAxIjc3TboMglFln9nRapXvdu23+GCkR4i4w7XLYdT9cWD2yTWxsha+X
BU+v49wOyrC3MUuIlTjrDJbNUa6zgjBx4hxz32Tti9pmYEBk9pC9d+OPZk31poM4Ewh2N2PJNFOf
tQP7gpWB4IzPkYbJFSWHe1lIbrPE7G2lhK6tjlxtJ9BXdXmZS+dHA+C/Uqe/H3nIVpn6SQXEhdMn
0pdkaN6bnOLxZRmLW6kBhElt0mTYbmaoUlcN4VrAZVXHZhO5nR0koS2MX5P60KjPTRXCofXzssgl
Ky8D2QHtN7PEZ7NJnRG0RuFrWOD0To32enkDncv/JGKeFSvqqmNQWDQdLwx/WI30UorWaPuusVLA
WTLzeDfwp3DBZIYkT09ISwI1j+judrog/6lo+U3aAjFtKLBrhLTTubkq7i+vbFETTerVRBeMlp+N
4ZPEQP1b8n2G2zNXXg9byzWDneKHyUasa3Hn4XhtB2iuV/Z0aa1UV0mdwnuKusw0xY0Ld5B71T+4
400pb3p/W2v7Mrox4hUHf0ntGTUndcr6ziekxhbQ8DYv/YNsbjpIM7SP94fhYEzgaAxfWGcwbKmp
VWU8BP5Bze6EeAvn3uUjWninAMabGIvpkSGlNNso4BcUryUX4LRtv/da0e4lbZf2TH2v1FgXBWHY
yTgoBtns2YM4BZtS0Xa64+aenUnhjdiPNzRaxmuV1oUTYUgBd4lxNfpX58B1gVaoYibWmtOEup3X
tjWsDf4v2ATKhgYBi0zbHrh/pxeppEW3G0NZc1Stcwol+tIJ5Zc6/jBmEFgMWFRKOEAynqc1ejVq
6hGQCyfs7qau7eTjFntyTIDHgLMaqgf5dBlBISX0pQea0yrbaNhn9ctl1Vq4/SffV06/H3pRLmsj
3xe7XfYtqaJdVYY704SSw2pss/r4TTSAr6Ynhi70CWb4VFwt69EIWrbqqFREie1XbNlfBZ09q8yP
MqJEEsM498Xh8k7y3OtURxoT8bF3R+urmcaVXatFe+tlmBij08t7MyUkUJJUpOgrWfuM7OzebExe
/FJJ94Wl9/cTB+n28l4vqSSZHIZzGAOagEJOF09TXyGORq06Xme+4KZdw06cbQ3BXSPMXjCslJun
GVpMEnPOs2ucxGKYw/CpOkrU2giBorLYlIRAUrA35HBlWUtGg8kmrjIFN9r4ZtZpjK0hT4ZEdeC6
kst0qwC3aqqvo/wJVYVOFPhTeiOnNvDZ9plppXp+oTmy9eIbiS2LD6P4Gqn3mXDXrDmES2dFMghd
BUD2fEYcltVML6xYczSvazfChIOgBY2+1QvjE8PI5MP+EzW74qYLyBu4+5iQ/kXNny19zSNbVAdg
9P5Wgc99CpJ9rdmVXLouNplBNYdgG+ficBMaUrhrW824n6ZCVq7iolAIkQlYQW07m9zSk7gxe1JJ
DinHrRt7uwg3XjXv6/TZD39evlhLRkxHJ3jeifQZIT3VDI3kaBpVpuakcvpH9WFVNWB5LaU31YTp
tUu/uAVILJdlLikIcTGAi0D9kS2daaMg00FvJWgjGNibInEk+Vox1ihqlp5JhjtU1J2wiF6S04Wl
bpJ6XaGp4J8+5sCh6fnKg7+4CsguJ7htHLC5PW4YE1J6z1CdXN6K2VUh28Eae8VCPEA97z8RM6sX
SkFpjNTrnQb+miERbCEwtm31pzUe25RORW9v9e+Xz+acLnmCR+ZGTSU4nIA5UnIeNFUDw5jq0JlT
P419698GfqTvValQt1pOAV3XGboYw1HcjK1e3ZVmUz2W2SBv/Cj8nRt570QgOesQxNL4TaDuGvsc
OlW7SGQTvHrTBIH98o9eujBcRfKbFm/DWblH1VqlNLrpN/c7gQhQubbImlGqXOttXFQqMkN/60rS
WSVGbcOU7mHstVeEkFFSSVJ1fa0ZcHE1E2EF5R6CvbmDJ4uZLBhFozqj+M8gY3UMy26LH3JJF730
CdBAOIEmh9WabsncP5ZjcphiN6qOOD6Zxk2/VkRe2jEaBYhSmDcDqGx21yuomjxBxkkS8uC1jLrH
WFyblll6RI9FzNxV3wfNU6hc1YlKebStVoBFBGOJC7vz2mR7WdWWculMNICuD2i5wkzL7MlWFCF2
PbLBjld5+iYb4q0i1Hd+mO66RvkmxMpDkBQ7OQ3emjH9eIcOGCIibwJInvT1zVaaj4kAt5eI7Kwu
t2XZw20N4piTqVJ3pcVDsfI4LJk40qVAbzLugrGeHV6uqXUd56NBOV6yG0/Zd4PMJEe/v7ynSzrC
pYK5icw9WNLT349SK0GWKlKlV4ajF44LK9bhE59nBHZK1CvEArMnri8Uw49BIHTUYV9s0zV476WJ
BVrE/vv+bJeksTIiNeT7caLFmq2WYeIU46A/maGkhlOrgrIvBLHJNhCyv1euGBLmJq7dGb6wKcQk
3sdy4l8ZEd0CEeO6W1Xs2ne9LMPD0PSUZjI3us2GzLr2CnKHipWbX7PYX+s3mX7m3P+nBCZNySe0
bF4F8+D+8RBqOo2VbKJRscv4kINe2ZvercoA3uVDWbq0gMhMwQzNX+etl3IoAl050GmQXavW23AX
xAdZub4sZEF/KQgRjpPc4j2bZ4QAY5SkXKa8kMQvMWTwcsvxrLXNrQmZXUrRi5o2DgmKZD/Zq+N+
aCljWCsrWbgidFejvHiFFCjnXWyJnppylVNCtMT2FdqCrRb7a7QlKzLmeTrXY1a8HKnW9an74tXD
vRmNr5cPZOHUWQYNAFOvO8nG2V7pgeY1aslexf6rnL7VxkudvgUrwc7iOkCQnggs8MzmWTlBL5sQ
oA/W0doyPEkrUEtLnycOxU2iUYb+zNkD4FGXG8221J2ht9Nhm+krfuWC0wcU0X/fn8U0hZR1OZkL
3Wnz7Co1kru26p77NNm2CoMp5vid+YavjKSuiJ22fn79US1iX4Jp0Eqmn3VkhGWvkq3AL0yn6nZJ
uhVvknehsLtq47or7v+CEuBp/Ctprmd0SJq+FFemYxXCwXf1F1fLrz1gCUJ5raFsTdTsrAzFFfwo
yRnbT6D8jrXtaOZ2MJJYH35c1uwFrThZ1OzUpBRenyzEesIlDv+0sFadWlwJ0TT+IHH1WTV2SNuC
SXpMWRNqtwXQn6Kxa2rtofeEzyjCkaTplxwpQs9UtthPRrOqv6epZLfWT1PttyCY2Ur1K1yrDixu
3JG42etpun4WpCotf7Eu27ExBQwrtnPBQBtUU/7dupnR0UQ3GawBo5NF14N+JXdwyd984vSPRMwu
jxcOYUmIw0PTPRv1D1Vd8ZBWljBvzeZFaA0fnngnt1577ZsYqLYRr7WxLc3GHW/UvE0kKUqzhPCd
9F7VE7zlr6o6vodmeQ8f64to1i+qWfzOXWGvaMFOBcUwk9doRZYXOtU0wEQ8R0iLOw+KO7k3aEC0
HsPC2HuW9/9Iu7YeOXEm+ouQwNxfgb7OTNI9mcntBSWzWcBgsLmbX/8dIn273W7UKLPSPkQ7EtW2
y3a56tQ53/igrzwY18zMTnnh40memhbaZ4EVgW5J7pM3y/BR9CUrW2nRDGRQfwMPzBveYcMfOfG0
zj1lyZcq+86Tv4tsJSu8eC4ARzJDDQzgw5TtQ1O3dNIeSMdUe7LBu+/YaICjL6R4ue/hS5gGZJ3/
NaTsopx37QCtJPcUyzoSzRh6Xhw2PbRds4DILwk7t50bNFV5kH+sz4G7FvECpOLRnTCX265Xy0mN
vOMZwIll/DSxQ2aFdI29dfEUujChOATJDSerWpho6sDud6n486ABQ0A6ecY8wrGVi8gsQMydJIhJ
stj9xmn/hZhr9NPLK4SYZLYyS6co02Q3KTfMgjinRP+WJNDS0/isEF6CNM3JGtB5QG/VlR9ZpR36
qd2OYEu47yOLvoiAG+ObwwhVBKIgGZ4XNnVPnQiEHTlfCwAOqpXoYSE8wuPkXyPKTMZcL13NgpEB
Iifomu35z1azyi9V6w7Pmq93P8opGTZUNi1w//G08gRfLJPgfJqJBqCAcANEKQDIIpRx92SMzjGt
8h06TKIWbXwGqV98193JVL7xhP5ljs0BVCdnWvRHj/Vgz+6PrPP+vj/nS682NK+hSw64mLnf9npv
DEMydX0VO6dJ65KApm3/mFQZO+m0kc9N6lu7hPC1pM6iUWBxZrUPnIwqlkUDG68+6jkAjcUxMx+g
E4tCu2Xtp2Ll6l5abJxpM2ciwGE3/csgxS4L/AjnRBBeQbeXo9nL6gJa9s9TP+kbSaptYnRQ+n5H
0xwSEmgtQ0YC7dlqgT3xvUyHpDhuiPJ7a70BQuwASu74e7kWeC8dPZeWlMiRTrFwhNQcoMd3ZgwG
lui+hyxRMGEoALbigkDbvhrZ63ExTUVnOCe34IwHDLRjkSFnIfqs4T+mVHzGnZ8HROjNZkj14sgh
WvE42A0/d0PfH1qayr3ITB5KTTobUTjn+79w6Zq8+IHqg8BJqeaQDqssTXpsK+RJyibgzjuO4Esr
ysGR5kaugaoEBXqGWnBkrqVtF0eBSx4nPNoeIbpzvROLxtLj1MRlD92v740VH2On+hpDTur+ZC3t
PZzwwLX7kHm50ZEqgJR0NAcRkg/Sf9ZwEBPJD7UTvxnl8NWs+Vof5KJ7XthT3NNtfbvVRnScJJMe
xaz6EIt3wGhcDAbJYWha3BJk4pXdEtQjHGCQQhpHjdgOziavAlI/mGvvqMVVurA132EXkV8Pwj1p
lzgvee4FTvXDMURI1sL1pYsQGhDYasioI72uuJqVe+iFz5DQ1PihitNgLOu9oFpg9mtNDovDAaoQ
c4ds2g3rPJvaQTJ7AMLaHN+4RAV5cj8B07G773QrZtSbHapGdBQ1zBiWPAkr2yPXvzGdtSBz0ddA
CPYbSgiiz/nvF4uTlflYZ+AXPxnx+CspqkdSWCttWovb58LEPNILE6It0SYqZhNIDtmhl2807bEe
Q75Wcl/wASw+Ku4AU+D+8hU4OlRgxwGlMefkUOjMYu2bLUrGwnq9vzIL44GZGdXv4Hq8QaFnBjis
Gw6ZRzboBzyBrQAcb0+G7LZm2u7Nia+A7JZuk9mpoZ0JDiTInKgTmOZ6p3nVfIySZ4t84elb8ugU
UyRcJ32O9SQ9tkWKbiu/AxExM06M5dvYoWD9swr9R5fr7IAup7Xk5YKHosYLn0EyGROudoSTuhMc
gtmIFJwHLf42ahC3QAXwHZON7p4ZvjuTdShHfEpNqJ604Dw30Bs3t9PsJr14nUr3M1bhaKPueN/e
QvgDieX/27vhQuLCqybKcTAmOULIyOtm3bOQuqEEY03Wh/V0uG9wYQPifQVmd7T0AHmlIr8YkuhZ
646IRdzIbILy+b99Xpm/sc3dUtfxebv7Oh519z2fR+ECsiYAn6D4f723vbLqa13D55n74Fcf3tPn
h7zlv9+f9+LF2TEgXJJNjO8XB2JsRba9PztLq43uewA+5uIvKNquPy+FrVEEtfapKVgbNI4XZVPz
DW2Hm3LoNyVU6Qwvt8GksxYZLR1Vl4aVY9cfIFo2EgkMCARvhrwLexv6lORt8OLo/hCX/AvAFSBJ
AcsjN9dVXg6WA3CLjZv+M9XP/so1tfJ59ZoaBCsHIvB5qucAbTmB/udoVby15kQvDj4c7coSOQ1p
e9kN5slyay9sgCzd2RB9WrGytB44X+cu6JlkTs13tGmClwfXzBNhu2LaDmJPmr2kKw/pRSuA7QP9
PUtHq2MxvG4wir4iJ47EwGi6B48RSG9rTYRi1trxPGeHlOoCEtdoS8FNaM73+7VvUwCiRzSzk1Mj
zQSNAQOkZNwvoqu+QaneDArHT4IaD+f77ra0o1CZBfMxiIJnldprqyy3EqBMRxPIc/4gANP0ODoG
TPoDCslD2GXVV9NHpr4r/DUKniVPBNhubkZzAQFRb0k0nuWgJEnMk951LynzH/KJrdzESzceEnIQ
/tZnGjYVf1RmoyhSLzVPZbOHulIQa1GXfrs/gUvLNkNNUTr3gdNSn47grQEswK+AcUqQVQiMgb0x
H5RypHTKvwmUs/YFyD2juIJ4yn3Li6PDVQ5/wb13U7oFB5xtch17wGjG/jv36vGzx50i4mRYU+Zd
NPUbZ4V6NJiXlVupmBxJXE1YpzivnjKP7XMjPcYVXcnULrrEv2bUHD4K+GPN0xpm2E6UYc5XgpPl
YcAP0IvjA46mbDGDuk01Ovj+VD8JeeziH57x+o5FgZYr3mloOgBY+Ho/eVqZNRVqq6e+qj/b1rD3
s/gv0Xn/zcxvCM7FPTuhzhUPtWPiHjdFVJHU30rc+EhapM7Kc2Bx0v4d0e+c6oWp1NG7KS0988SB
s7BTpJiywHVWTtp55tXDD2i5/0/b77rLhZEG6etMlwmQ1ZkjSIAXqLZnbmVtZNPloc4A4xnMVeTV
0tCQo8OzEK3ZkGpRDr8J0gUzPN066WyjWfs0eaL5Skpl0QQQO7CACx2YqGt/4J3MrJHpgC9Pxdch
Fh/Mgm1siIL9udsB+P6Pmfkmu5g/x0hYalemdZIaEy95ZmWRzZj2bZiMbs3U/DRX1wr9vMjg4EhF
f4LydB8NnZlmmtgnSIlaQZ9Z/bahWRMK1y66IEto9cgmKbdVKarIa2In5FwbwwYamdjYEnjnvM33
LeQ5N2Ni2F0wQDN313RjFZJKb44exNoC6rRDMLlddnQqcaZozf6o0zqHJpAd7xN0G211MIdGsuqg
fY52EukYON5r583JvCFB8brVnxGLFIE/DF04pCT5pTECAGqlf7c1XfuKxyLZaKlsHhs5Ig5G/RDt
+RZ6hJE7NyCqqJuf7DgxApqlWWSVfXuo7Srb6n28lq9aOPaA28eMoi4BYJH6ptdykuSJCwAgNzYy
Asn5fd9YiGLweXQtgIrLwtGnHEk16OKBvRvtk2ge9fRcVQ9Nvc/YWgvx4igQuEDWF+mcm2d2zgVY
uRLTPhVmCB0irq+89OadorgdtIJnJDFifwBvFRfvRUNzMTT2ifEPbvs6oUM+WwmOF00g9YNHMOAD
N03JMuGMjDGzT236Uwx2CC7ryJhWjCwsB046dBkApIixqHFPJbKxsVrg5X3dj0wTHFtajW5XcE/k
/jvuu0tTypSlSWoJf0jtU+KDSOSpRoJhjWJ56eBGrhXIQfAmoOtYca6C+hMtXFypVd8+zqljXsUJ
VOLsj2XvWdvSXiOHXHCzWVoNBTwd3D43nCWd1SZNp1nmCZi2H64rt0B5ne9vmAU3uDKhTJufJXHf
FybCRsOIpGE/+6Oxr8vxcN/MUuQ4U6V7IPmBhuPN7VPlo1Z2rgmaYPa5NfhxqqedwywA8VMetSDQ
C4p8DZK/OH0425AMtfyZYvD6opi0hOR9hnjfYc9QbLG7lblb+L6PKttvEng8KdRiG7R37bxzuHmS
DrohvSyo42zFqxc2EF4Nc/0WWk4+br3rIVRj3GnViIAECvVvCWn1T53J+IZxzdpYg+GsPDUXR4RK
JkAKeJzdSO0NbdOPXY++Ktekm5jYkehXnimLA7qwMP+Ci8t70IrJHwpY6NL4ubT9faelD3U3hW5X
roXAi6OBqga4YvCmRXv4tS1fq7ppDo1Pbh8IV9vEtrG979YLuwf3/j8W1CAesnfIkRA8SySNfyQO
4L7jwL94I065dxhCWzaA14i2b/piocI11EUcm6eh5b+02EgDbzLTgJF6zdI8KerVg6P6H0vKAnH0
mk5EwuO0ry3dWJ9nZQM37GgEquhJ/jkiBhxGs64BytWorM4n7oU3QLMafTMTQmGraT9bNN94rASq
3Fu5Tt0lT5iFboC2gLD8DeWHRaa6zZyBnNpRLwKpMwCMLWajO7PpTllr21FZdXrgN5P5bGZN92Lr
owxMBORt4NR0DGLHFUhit5r3qNE829NsliSBWNOW2O34tfBGB8S9jfdo8ro5OJ5WvYDoMg+NJOaf
sHj5A5twwFrgjQ6lKdJ928fgaYklY1sSW+VDnKOIF7gcvDtuajl7Vrf1R7A8FQ9+EqeRzPdT2x1q
NGB6SeQVEegAdgm06UYo72nhmMRR6XgPNBHWE6I2ZKEZryMd3DfPKdQhw0rT6wfD6+2z3XjJ3whU
vY3t02Zb02Ha1tLLtmVfNeij1IeQDwhPO0dkIQIg929ZuVngV5QEhHdaZFnNuDFjr9gC2pw9u7mW
7AujLTZtr08rC7d0WtjujCtAglB3rPlaufAPS0xUoL0ILQ0Anj+LJCrpJrq/sxZNoNfAM5BqBXPV
/PcLE01cpxZUt+yTE29ciHBmuCkYfev5j/t2lvYV6D7+saO4usvrJEXvhH1K6WvKN2mzgWBiTocw
G6HQyluk89eybEun06VJZfYAkjCrCjQFJ3/YAiLoTNtkTfpzefY8HV2roCBE3ul69oSNvNPo94gi
dTxMMoHkdGrup4F+06w1eualTTwTfqE2jPscMLprWxqvZN83FIctOZL6V1LylYf5mgHlsi0GZrY5
hwF9iOKjI7f3PWDx80jkI+uJLoebTv3esThLSGUCSSv+7sz+Y1etkQEsRKizqCSU3OHJ8OjZIy6c
eRLMGH1uEDxX4z3ovrnu7qvyVdZnTV8DTS61PsEYNBPACjq3pyrTVfUSEisFQ7KEtBuExi/g+dmC
/G0H2MXe6PqPFOrclsOSENiol/tz+TtgVK8poK4cBxKqyHCpIpBj2+SA6CFuNUVeh01tPbSptyO4
GCnE1qcmtwMj52iT9LRvZLSdIPWTHd7rY8AS0D6s/JrZ9W5+Dbp+0FcCRkYEHNfzTtKuSyfcECcn
P9bAV8W2CHjy0zfbKIaIGDHyKOVPmf7zvt2lDW7NfYFzjDvn4K7NahWzDWFIcmLeA5kOSXts+pUb
eslpL00oxyPvDT7Zw0jAXfXaPhXZSji49nll4iYEfcL0cTGn3VfT/frnOVZULv+dH+UAtAU3enTl
khP5bI9t5CRmdH8B1n6+cvyZVldI2cIAG/eOLgK8OFbOpKUD1sIbHWES9FY9tTnaqHLf0oCFB26g
c4IhY9aulQb0a3QNXI5e+w629hkwClZZPJkMcANcu5Rg7lSXEyEoI9hROklsFz3s8839eVsaFfAc
s0oHMkEg4bm2whJcuRx1tVNmlEFtPHveEyu/5/nLfzOjLE8sxTSaEmZ6Azhe8my6H0a8NI0kXTkA
ls5d8DXMIjJomr+5BkG4XLppxsmJQnRXCiDKOgNqWmDtqyacBLG9uz+wJb9DsxEehOhlQ/enMrA8
qZjhc/jdSMIho4GF4+4/WfjdF35xk7BaczspdXKy+09j+woY+Xu+j/I2KON8kJgofubZVobgwcTO
KdtotLMPDaUryfwlbC4uJ4LuMgvcSDcUaOAfbdpONMZJZo79Eo9+snGrSn8txnqIKu7knw3bdSKd
W/yl12RyKDmRISVdHDGG5GidZvVrKXT/CeyO2ev9CVhyGST20JWGlyliJ2UC6qk3k4FOxik1813m
My/SSfdE4noMKGcPbb1adF1yGlyWuKDQNWTdVNuREs4lsKVwGrQMbdtuf39Ai5+f1WpmvoBZNOB6
T3sMzAhaneIOLAH8d3+m+dpZuDRlYE7F73fmvmCVuJG5fmtlbkxO2nii1Xcj8UIOWPdkHbvhHcza
6Bn81xa5Ho1kbsMdPcFo0hAaLfuC5SvztRw/XZhQKjL1UI4S4HVyqr2JIStaVU+aIDHmziZgD5P6
1m7Lcl9RyQH/QBe5YVbv4JIGRfk/8bsKkQCImUoUBuxTrhuQSMs2Q7lyBs/LroZG2IEQP8PLG0ip
eVEvDhJiYJ9X5oRHCERUrep5RjZDWvm+7/0O926sAO+OGjv4o5BovLbSjK4omAfeAmMonY9t6Q7B
CCIAOyDa1PHAHrq3pOflfor1KWDSScJsoMfcfhpMC1zgQ2HFoSOY/SHxNXBykj62QqSqahFU0qA4
BJn5sUENegNWS9R4MtlscrBMtEFsIHuBw8J5k7qbHqa0x50pZZ5t5eg4X7kObt2E+TK0LVltelOQ
Z97TPkgIr4fAreIPPs5u3vEwSXZauytcvfuVSk7PZMr+InadfE5Lo9zY/ViGFTerwCtk8YDjLg+G
qRq2ZJz6wMe22OsxLX7en9elPY0245npDfg+BPrX02oWndtWPHdOtD16/hHZkPvfX3IOdE+QuUKN
gof6fdobw1haeN/HeKzUjQYQqXOgkJG/b2ZxGBdm5r9f+GBhVGab2fBBXYSdFfV85WW3Ngzl6JtI
nSclwfdt8gg9BJucuzXC09mBrx3cAO4BjR24xtALp3YMGdrYDkUBqpHCTNyD3wGnkgLVKScwBxSt
Nz5k49BFNR/szf25ux0bDIMIBAQTcy+wSmRe2KNngEzZBv0InjXQjnfoBofufSO3C3RtRFmgqWBA
EBcwQusdY2HirSzQ2veVBfIyzsx4/r7+d19/yptP93/+Qq/V/PuRZkauHvlMNQ1iO4XABFIbJf1+
V+lWOAgtiGsXIXrTPrLB3JHR0gPwsUPTvS9/atNabeo2ooZlNLkjcevOJSrlmAVph9bRwbFOes0P
Jp4M0Khn27pkn2LRrrjE7WyiaQ1xO1IwSH6joHO9nYgO5NbEXevkWFsuPsVrLe+3Y7n+Prn+vlsN
Y265YHBJ5SP+Q36xJFs/i+4v2toolLMttSbLbOdRMCcsn7s1cPDtvpkHgcsV2QAgaF1lECOArQBv
YhBTGyD90ZavqVjZNYsm7JnVCkEuIG2KVzPa+YOAY53klNhBQcYCLW4y0s10d3+qFhcEzKgAlwGt
iffh9YJoHM8YG9i5kw/W1GezsLNtP8T0x5QkyYuop3eQdSEuBjIUkuzwMTUqgYjA2DJZ4zyNX+wn
c/h2fziLK3/xecV/TbvVe2/E5w0jMB7IWiV68fOIQwBymNN8nhKLWJP0K9uq7BMg+Fa9p2udRcvf
R/8WFHE9MIsqjkuckqNChEtTHisNOMnk1zumB4zR///+bP/itmyILHWtxfdtdJU/+dVKjXHRay8+
rzhTq7dkqOc7v//iycDWd8UagdCSBZAb4nBCWhrhi3IWIjhr4mnC1uPegRs7k+e7jvOVPbG0CpdG
lFWmsbQT24QRp3wQYT6upK4WxzATTM/C3+DaVT6POlCceg63T6b3kVSPDQmltfnzdZ4RLCBHRgkb
tq7XWW84+FAHz8b744CYtnrPCGatAOi8I2uvQnFiECEB9Mqdk15GMnvNqg/T+I64bqYowCk7N4Kr
1XFIJ9jSsBCeQgWq31qtV2+Goa729+dp6fRD4DMDlkEDeoNdwBue4eL1wVmWQDBAs9InsODt9KR7
BN42eoctYOeQHEN2G/m+6zUxRwl1P6DrTlrv1SG4hdkxM+J6NxU9MGLETM3zfYO3bgwoNOQBkCYl
kPmzlL0yZDnUP6bWPLXNIfP2a5fsrRvPSOvZvzCkWxYpUPSnFksr6zSaQwhlh4gmxtaf1io3c75L
jY4vzKjdVRnTQVo5cUQMWtG6O2HH7GQORvl5TEtySjKSAzVXtNlhqrgEE/6Yvr5jGlGa1yHFA4iy
KsDXMC0FzxeAADHyOOUYlo1c8YzFhbqwoMQTvdanyBi55il9kdm+IIf/NgDlUonb/w+ATjQYeViU
azTSsyfdrNHFAOYBXlwrFQckWZ8cQIBIGhZiazR4TO+tH1CI/uNjAU6HoMibeermKPXaEpdVnpY9
3kq2/9M7pMb3+1O1kFfE95GEQVYedLO3hTyGovRvRtuYvHTtZzCXoq8e9JuBk7CQSYl+rCnIUM6n
KO32xrZz0uAD/fMMLX7Fb3w3KIBmJo7rUTJpS1GnKL1Ob6WF4PL5/iiX/A1tR6i7g0kEbbjKJCa+
yFjclfZp1E8a/WL8OTgH1YW5YQHANlxy6u2TD41LG1wepwF5VxCFrPjzfD8q3gbSGOCdbW+OkVSu
wkrYEE51oV6aIbNTmD+nvfYd3TVBYUESq1/L/y8ccyCiRk8yXl7Ik6gXkVaXdkFy4YMINI54vCs9
vh1i7c/9GlOF+sJ8nyK0US4HXXILhF8QZzBBAIqywvDn2UBwqgDaiOMa1Cp4SF67lEgNk3eVxs5M
fH6T4uW+Ry1M0owEnfE+hIA0UwlpWkANzbyU5dlEx0gfleZ3v18xseC0Vybme+LyjGGMJvYAE/ZW
ww1Qr7B9LBxhAM/PUEJ4Ll4nygJ4bQlOdK9jZy/rD1CsCC3jBKJCpPdDfdren601W8p5X4wZ5C/1
np21dJMRDCfUfrgQuTQ/3bezlLu4GpRy8hsgytWMtmXnrnrDlgoa9LKa4imTydFB90tSAGfWSz7D
m4Km99cotReWDN3q2DRzkhGdUeoxNkrA+JOGnV37Iw/cbmXJlod38X3F60aLsoq3NTvrYmvHr8R7
tAWokfazVl6bHri1sbMnK1l55CyOCj0ev2uoiAoUR8TjBIgwdCWc0+HIN65Y+fyic8wwWgJMGx6Z
81a78HPfyMyO0JKdqfbUOxMqFC+0Qxs+5PbG5I8RAOi0wCMcGEMQkoLD/dpWXRmCJwUIndgY6p0e
2Gm3cq4tHAy4RZFPQvgJyL6Kq65rQF+z0cNGAkuR0T7VSJlo1rf7fr5kBM/iuTwwyyFZyjAKve4H
aG8V57QPqRHmWTStXWlrJmanuFgVntm1pCB9PYMBNKLDKzQfapQg7o/j9jUCvYeLcShLnwu9ZIJh
HHER2V4AYKbdbBFc37ey5GCXVuZfcTEU4bExj6VVQNS3C6v8r2b0UbJ4y+jO8VYWZnGHXtpSTgBd
+oJrGWx5k0C7i77RgJSERksge/4r7eS29bofJBFR4suTVqBN5b+NVTkhXPDb+BZ1irNssjBHuqZu
H3m9S8TeoiuH+uLiWZbnerO+A+pU19NaZOjRJAMWb7QA5DQ/1G44GFvbWTGzdPqAi/r/ZtTYjaHg
YaBCAEdMSeBTEbRkpba+6Oo2gmDQt/6uk14PJCNaylJBMGfj9xbcOdL7Sda6qxcn68LG/PcLHzSZ
3+YtULLnMo0yN6QoqYFWa+2CWBiJq0N1Bs82ABhv+mbNRlSgBS+Kcw88oQsV2nJ68dM/zoUghL4w
opwMYGzRdbTHFmhI+pBnf43kWK0B6xfKydc2lIOhREYTQAaEI7zdOe6j7geIsxpjmwLG6z947rdm
jep4aediWIDgQfYbLAsqK1ZdmGWdCw4/QyUUJA5VfGyThxJFys756bjfWn2v6ZGebu5v2HmXKLH9
lVklNKKFRt04gdkG8KcJHo5S6BgSGQzdpiVobFsL7xc8EU8JRK7z8xU3iHJ35LafG8iz52dSRDgj
AL2mU+isKWwuPFmurChO0no8a2Lp5Gfk74k8uNahGX7UPo8ycAU108/7k7jo9yjr6uBTAz2GWsTp
XacWFdXyc0n+NvRXo/owVCuRw5oJZZ3KoTIKu4KJqt522RtlG31Nr27RFS5GoawMsDoNK1xsLDw5
9kb53aKffYhj8P4vu/xS0GMZr0Rea2NSFmmUXo8GTVqc9crdcP6jaQ6lPqzcSItGILcFFM1c2lEZ
HzSj72XsjThd7Ycy3vUoHZbuewZyYUMZCCuaJm+7CadrEaLzpq0iaDj9uYvhqYrXBbg9MBDltiuN
PPMAwsjPY/pclOCq+TT8Of4cCVkkJ9AZhUTwDfAWdFcEul5dfvY1EDgciNhX/cd4XEPSz5OhnjhA
HCEZgjTp3Hh8fRVpedID49LnZ7sPRb9n+vM7Zuri+8pVl/t8biWbvz9+6dNvWvXLa1eQtks+dTkE
JcrKCBvsgcocr9WIdh9YFr2DXx+LcTEKJZByGshDVGzIz1OzSXwjMPNDm62dxQvjQKp/VgpC0v22
Nmg60mBAk4hz6YFCS+oR9x4EWQMkLFlB2cWbCTsALldvNuZ0ThLbjTgb7VEYe0scZLqyARcuFQRo
v5EVpoMclXJ09VrMIUfQ1HDdPjKtfY4Wmjr7K5W7+761aMdHJRUw/RmGpSx8qg1irEq0AFh+HbTS
D7ysg+yFDBrt631LS5MGtTgAIcA/5kFl8XqXoK7KaNzp9VmUecTpjwyw+7YkK4fjUqADxtd/zSgT
J8aSeGk7YEAGj1JK0bpcgaimDxNzk8tuz1IvGIQZSPHlv41POTJlrQ2T1Kb6XEx5ODgfmEWCci0R
vziJIIoDOxlu5RvBJVfYiVNNWK66H499Nuym8TWu/zwexTsbtblZwhNcLsrJbLUt9yynrc/VZ11H
1uUco/Pp/mQtHJlQdkBed04bILxQ3A64EdMfXbj3kMuDbxcR2t5W4os1E8p5g2jJ7DIfJgwGyu5k
/IsAe3d/FAurgaqfj1I4rjCAThVfmzLSMY+n4ixpsa8b9oFIsbW8tXTR73S0csFc2VFcqygI0IZ4
UZ2LIpdHAM3/qnsXpGsVMx9zNzMOAKuQECg2dyPtIQ7y2PWeWsv9Zfa6fRaJbu95OvSvUwKiTKqV
0A0UFt0MjvtL47SDSgyECGqd9w/WxIpDbSW/aIek3mRpL44QVtiYtAyb0fuc9T3OVNf6NOnU3GnC
9ffc1+KXqdLJk5ekxWfLKLPQaXwSDLZEg4skWWh24LBxRRwHRq1nSLB0flj6U7VPnbLeirQcQI/l
WXvJxIROQ3sMERgke+JwM0KRoYKsQJa+VDRvDhMjepgOhvXZt4p2A44P9wU4xAaPGr370ouyC2PH
6TZJWvv4q69/TMFs/eAZHATknpF88fXEQZeiHPLAQpsVwNXzPxNqFZsq26TVEZJj+RH9NDY4pvzu
Y11Z5TEvBNg1IG8UjC5Fkmsk2q7T7WZj1loXypKA4K8QIJ3pLG9z38cWDmjsQN9DyQqlA1ApXh+b
hmjHiou0OrvVtz7/2ExjIPBqWguV18wop/PIwZecs6Sab2fGgjR/SgF2r7b3B/M7j6Z6Mp4xiJWA
VJw1pK9HI9Mk0eAl1ZlZk7uPrRyafihbh6UoaWCbo7ab7EyLiCgBzu1FFnhkZMGYOcaxder2TFuW
7c22yx4ZlFXCLtWnh9Fp880EyYvnlpk0HLlphZnUgXc0uzoiSVuEldeMr2Nr+7syG6aACIGVFPwH
b7NffVfS3TD63UbTwZuYCC8Ja98WkW5DtY5LVINRJfKCgpEyNPBkCgwynK24lUFZ1l7QsD5dSUvP
s6DO0uW5Mp87F7kNJynpBP13cRb0V5lsKMhbdFDP8uGQ+msR08K7EonV35KVOI1vwImJ2xi6oDE/
E6BIHHkW2hcTRV6QPhyo/2j8ObEVKMABKACliLnA7cZ9a8pQ8KvOtEakaWQfaLvGALRw8MMEIBkg
A0PEeQN8mwqIDro5Pw9i6tHaSrVtW1IvWnHlhTXC42Um3nCxN9UbjNZZlQEIXp3rA00eMVX/7fPK
7SWbNOFjpuHz9o9Hv/x5/+tLux1lFZQigaqeHy3XDpZmhtbpHTi7k6aFBI1bsQBkt3VQxdojcpAr
U7XkzhD0Q3s9uFEQOSjubOGKybQhhbWKIiOzz+skaHVEFTTU2rWK0bIx0NyhrusCJqjcyVZWmk1R
F/xcCqjTv9oI/hMfDRSiDhpvVQVlrnOrOxWY2n+sKTez5o2JpzmwNqAfPo2nINGi1vvmiXPifBLs
W6I3Qc9+3F+9pS2L7rv5/TEvnpqcMdIBzAODX52tEgo//aHuWBBbWtiO+2zcMacO79tbCnMuriA1
HpQxcSdDxuW5mZKNJh/HGCiNtebkFSMqLKNN6rbTRhhJG/3BSuhh0IwnEU+rzSDqigEMAXVCyMjj
BYfQTXF9QDZsvbF8DlbROur9NizbdlcjfXx/zm7ccDYDuQO8eEHJcRNDIw0Ue1aeQaPQ4UHeffQg
Wu8fa4mqsPty39TNZoYpYGFR94cCMM4iJVx3HRTOYyhPn8DLkQAFlh/KVAto7x/SYo0Q6Mb1Zlsm
VBeRlEacqd7f+P8pz0SJYaGDmkcD2yQM9eBtD0HQbOUWnPfO1d76bQtOjnY/iNmpeS7pUNFbSS5O
XvuqixLhwTvWCLTF/xhQNu+Ugpxliqk4jY0Wef2DQb9ZaKuCbJG5u79ES95waUk5ARH5VnqsY9rs
T/kQcTxGq23cHaZxxRUW7QDOAnFbvOBwQFyf6yLuJUtkKk6JWaOAPej7rIjR2VyeJos8+FO6Ym/R
9VywSCCaA8Oteo9oTlroVY9xpeZbqb8ZehW03U8jebs/fTdeh/fuDLEkACIikafe6KJFTwPatYvT
ZHiPLmTGQCUCxsJPQ9zt0kJ7oKa3cuQBNqN6H2y6M7cySnGQ8FVx1JBOkBPH+E6EjsbWqB0jrBok
YirHBSVnnzgbrSiTMO3i8hBLFzGmrKsvHov7h4EONNLALnQEu0q2tVgyRb2VoZEgt5rQ9Au6xVu0
DWu9x1/9HiRxpRtZTfElTwaQJaSOBmEzrwfhnmYCsE/Jp567yaaZmjbw4nrY9NYgjoWDOsPYgpu+
G6Wxk07vBFOblo9y0rQNybLuQ0uZ+63QC21DwUMm2xa6y3B0nm8bo8B7qIVu56dqfDSG/Lmu3MOX
dDOlzsFzRVg8awetGM6ORg5ZT4oNGNKnDZ96EAQac1ZgQCtOR2z2P+qupMltnMn+lY6+s4f7MjHf
dwBJSVUlValWLxdG2VUGwQUECZAE+evn0e2ellWK0rgj5jAXhx2ymCKWRCIz33sxMwUKLdjaEHbB
79WaFgkbWRaHFTgJtQR4ohCTSWy7suK8biQJjNBZF1M9xcM8PjqGoRKjdfykjqRYyWHu8UbAyjPV
eXGLfpu1XdCHks/+ihlzGDdKgryiz8bYtOhroCoIzk28So1GIY9cO0Zcgz8KpHhZtzIGNKzYGh94
vVEkMp8aMjmdQ4RARKAhn75pzOi1YT4nbT25K0cLFMZCN78YC0jIdDRzIf/h2KTNenA6VtYEgeqq
W5nulJPcZnasPRTRzAFdv0bLPBJyKNuIfs6I4+ENC7+x49KvqoTjJ3/0Ai+/7GtojHd91K8YJIJv
kB7JKcnC+YNpsiKHcLev1zJSHSoi/nAVQasJW8t3SFHM7qaYOpmi7gYS5KYq2F62ztdJe+anUHnq
oi1AGpOPyNlryzlHMf+93/cnlwyxSQtuH2Ai7Ax0h//sX+asEtkAiNI+l93W0y0B3eqtGD5Jz99C
gIQUjXErfOcqKK5FADrqeq0ydTe1a9MEz8VYpTVzSO0XWAHZru6ipJC4AIJKlefguBSMzFOZjAUl
pW+SUH/q65fRMsno6niGe+GXYqBpD2FwxAa0vKajBwdXETd7oO2QZu2NnUO0Va4ZbkzC9e4sLTfv
u6I3HnYZAdQskILzkZg1j+7JfKpYNxea76V4cZSK64Gn2fyF5tfGWfjtm5DoyNbR+RQoqIdawcj3
aCa30VsD1XQ2/TLU/sjI0dGUGy6AoQ2MSO9DUN3L4NP7A7b8yDdL5mDAliPk4C5rKovBzeH5yF+R
nj1H5868cwaWGTsw4Oe1zGwARfc5nNIMsGzy/gu8OeOOBuhozXsuiMGDAS+gOwQJdw20yroH6Z1Z
V+fm+iiIqzjYmPsJO6sPslgoQaB9kEjjzL3vjJXvyfODsRJ8Hv3awLuUbSzbu6F9ytwzUduZ4fre
FXBgwlEe0oozTLTfrJCUzdboE/scYvOckaNdGAZlAwVzzHmVEeasLHZTdbH/ywQ6P8/8m/RuzaGJ
NvZ8jxyfV8RuQ0AE//7ietstfmTjaN7bqO69vDA5sK2mm5augTwrvCxOzNBJQ19CeCawQUsUmNDZ
1oYH1jYcvg2vqpRL+dyW9VcrDz8imX7OMSyW32xcaAWhf8OGXrl1tO65NUWV60tMZB080g4so2Oq
3U+IL0B0HEdFHjvjmZT9yeUZoeKAPgpk1I/D16mfhS1pyRe2td5eAS1bvZ4Zb+ftW6FMi14YG73f
aCc88hbojA6Vrf1yH0ztRaiubLoa6Ra5nJijQ7LhK9l99LrHsdjW/ZWv+zMk2KecFRi+TMClF8DL
cdaoCUHrMEi73mfBvncYGSB+8/4bnrNwNG19qZGGGCAgUDlJN8fqlys3WLCHb3C0YBHngZAQwHKI
Bg7JPBvEatbvv8GpzX1g4ZhcRoeNqpRj1ntqX+aoI7Q5qNZNJwFM/4xrP7XeDi0dXZfk5AzaQe0b
wKA5bWw/dT2IUNrnGjZOvxBSDgFih8A6RhsUZth6g+/U+16u2uGWepsCsPxzxPEnrSCvik41iDu9
IYM1+1qBbDGo9gVo6e3mudN3jfnST3fvz87J9YVObIisQdYI4lg/H7dTwEdVoj16P380injQ/2T5
wgHgtgfxFNddzB8cH25GpZzRdLnv6X3Br7EYzxg4NeeHIeyRAzDd0eqiTCFciNZjCFb91OzOLOCT
JsDJBSAAqCnfJGSQ/bYznlt8P+Zx2MSGJo35D1YuJDZQJ13Kjm/yMLUrQhFECBdodj3Xt8L51Nln
qsCnJvrQxJEj0cqcjHJYYn2WlKhvnWusPTlKWKnIPqPB8U16p27mvHcjyvegWiJjJogbKTiTX27O
WQ5Y9ITA2YL65Q01hmrdvgyMgu/RbZQKfeH4/MwZ/p1v/c1JeWDiaEvInuL07BnfI/fmJ7Lzp4tQ
ui7pbNUnqLvma2fijyPHflGzGHcgc6033jTKxC46cPVORUhmK/8clDwis4f0UCtzlJ4qWsUzsyCl
2WqWIh/hp8GI0qkOsykJRmibQmoPF0cr+GUQ+dGgLafowS7UwGUyWOf7psPcyJte/mqH8HcDyOq5
uLgCxH90igRDWekyCOt94T2rCWS5zYVpV2cm5uQKBsL7h5HjaHdAhRBQbxiZrdIivgEcDnWHf2QE
Ms2LAhM24pE/4V2PeKLJOTKiA7kxgcN9398u33+7uP5+/tE2LLJMFUIiJsLtmPK1DldZMvaX1qf3
zZweq7/NHE2I6WRj01O8Rl9/yYqtF317//lv9eK/z/j/GAiPEIO8bMZ2ksBdlVlzBfBgUrpzOjvF
Xd1aiaerFNRdl2VmBrE96zT3kQdzm/T9H3HS5aDv5MdcHceXgdOrPhNA/1btDYRkyZQ9jt65mtDJ
kUTXO2oLKDSAbuXnvZNR9ABNPuegp0B2D4kIxzvHwn3yPQ5MLKHAwfZ0q9KGa+743kRyS+ueZMEl
fNyZlXfOytHKDop8UGLAi4BHJAZXTAyFJ7BKr96fk3PDdbS+bTp5mZ0LDNecIHAZf1m5bFl3B2N1
tLAjcHuDz7rhe64/lFGF1Oll1DyU58SvTkVfB2aOSUl4WMOzg6B7XyIVpBubzBTEi/YX7fyDG8Sh
oaOYFVUGox1dvE/nZJgNtm1n4+v7U3Jm4r2j84xlaEWRAu/SWSIdSoSrHUvqIjxT4j5t5u8L5tEh
U8NMbY+4YFrNbgY+urIfLHb7/qucnpa/bSyr72Cn+OWonGxu+X6wfVKonWEEMa0mqCOc66M4vY7/
trS87YElpnwqphxvk82fCtP4oGbkdN9/mXMmjrY9DaJuMnqYaKZ5JEYn7lQTbN63cXpS/r6CH809
NWcmJwubXkKT6CXvVuocLcepKbGRP0aHXwD49TEbVsY1bUobC7i01hmY2212HfGUQh3h/Tc5bWch
CgIfOEpHR+5LRCONfB7iTVA16fs6Vv4Avr6t+GWWYngYG7jlvwwdebDWNVTvCR8ezNx2gYz5RP9B
jHFo4ciH6QmJiLGBhci7hPJAdU7Y49SkHzz/+MaddeZoczAH7VXw1bQ/OO1VN5xZV8sgHIcxhyaO
3JbNrFqgGIXt0ayGGlmtNtpK+Pve+IRbZtz2L+/P/qm9YoNDAMXJRWssPNorM2oXQ4Da3H4YPnjg
Rnb55/cNnIrLEFmCZAEST6CSOFpe0aAMVkd1A2kc9M146yF/zocy6aMvHN0079s6OXio6aL9D8ys
gFT97FvGEVquhYcLpR1cFTLxGDGe6dp5tu0zMICTo3ZgaPn8wIk5rBBjYcNQ2BHER3pO/8GL+OCe
X5oI3rZmoTrTzlHj13uQlSaZQ+NK7Dn/MgVjbIwbI39639zJ11nk5qCPCmKy4Mgno2ZdWg2PkN9B
vY8+BtXL+88/uQYOnn+0yMrahzYEX+JJVK6MGCGSjlZleyPOMWKf3KAHho4Wm9sDFco8vEjDJtLQ
O9PgpDnXdXjOyJEfs1kIfdMARrqpe4SWwjUkjGILbOLvD9rirN54AkBcwRWHLO8burgMynZW69TI
3U/FqkSZtXkx53rVBg1Y+OtYejydyuyM0ZOHwYHRo5nK/aLr7GHJLEfgDayTiSbC4YnnyOT9tzs5
iMBtQD8WKgv48+cd1EXRkA3LClfWtSdRFFyz/swmPfkugGwgxwdC5Tedh9pVjRKmVe85CgNZtO1a
RVh9E4YP77/Kyd1zYOdoPUR+gUipmeq9MOIPpTgzUKefDsCJB4osICeP9qZJp6wPaY+nt9ZWu9OD
EU5nQuWTcwGOhb9MHE36yNC21uYK9/+Pdn7vqW3hn5mKcxaO9qU5TK03C1go6S3E8oZ+G2Zn0nCn
TeAt0HQFUpfjPpQ+KJjbGEO9H6IvZvE0omNdffgnE/23iWWqDrw+lE3Q9wm53v1oXZb1sxjOJHtO
7XggSVzThzgL+hWPYkojNys/pIhbIUV54cuRTHOURNbT5H1rRnATXXv9P7n1HZo82oZIIRuqsHFD
ZrTdDqpM/BnkF6F12eni8f3ROzVBiGbRKoT9+FYRmDaWAhhjRnDG0FrSPjvSIah5vm/k1G4BQMtE
TxL67t6K6ToSCtENhjBEx7Ep/Asa8nNRxkkbqIqh324Roj6OaHza92WVtdW+JPa8Ptttd+rx0I5Y
hL1RnHgjR6LqwcYlKa/Bu/Xg9Tf2mc1+6vFLxgVE4haISI97xIY6HNDJj30iK1JrAp3wX5+Bw+cf
ORNDi6qoKLyhV61CTtAu9GvPB/4fQpsotEaQV4fw5tEmQRRpydwf1Q4kdSQIvzTDOWD88blxbOFo
TzgF6BwtodWuHDemuPajx25bntOesI7nAVZw2ULXPSbBRmP0UaCvjWiKnJGpXTtaN7agqymjD5bD
11X5XNP7MC/2VbRkrq1Lw3jynE9o98pJX5dnTvw3Ccflh7iI//FjUEayj7VKKqhPWzoI+13WRre1
GT0rnvWkZJlL+rJYm7Z/oV13A06oddCaX5y8zIk3++dkII+d3/efgVI22H7we+DCf3auoYxatPDg
Z1iQ14qCaD1IN0/UND5qkaN1qUTZP/TqnDgztNveX1PfadIOYy1shgUkHqHJ1YXI9zFQlYLWGqjP
vtvN6FVeZ0NfXwaSg0InnOKAZWvDN55A3xvuxCQvs8L73DnDq0u7F0v3jwNFRxOLsnszZGgwt2vz
OrNUt+pQn02zabyroCWVVODUR6fenHTMuMi9meRar5pgvnSi+RrHWRzILKl6hjqF5uveV8tfFHGn
6Kqdm4ZA6eUVwNStN1hFAsBeEYeUrWbhrRkaLYcSpSfZ0pVZmBeRjaPC7O9rO8hjI6i+UKsvzwzZ
2+WLYASRFVpooV0FzPjP0xX12eyEc9Xt5FNNLx36Z4fDf3zV/0lfm/2fYy///V/491eQRXaM5uro
n//esa9dI5tv6r+Wr/3Pf/v5S//+/Mo7xo//y0/fwIN/GE6e1fNP/0i5Ymq67V+76e5V9pX6/nT8
xOV//m8//O31+1MeJvH6r9+/Nj1Xy9Moa/jvPz66ePnX7+j5PliVy/N/fHj9XON7j11P++fpzTde
n6X61++G5/wBignUkQF2huAJyAB+/218/fOj8I9l0YIvE8ceRLYjzBVvOpXja475hxmCmQJaHwB5
eHA2v/8mm/7Pz9w/8B2AgP96qP/7X2//0wT9PWG/ccSZDeNK/uv3n493ZDpxYIEC1QPgYulKOaba
bXw1uO5o2Olcc/OTrMCn1M+0fVCmzs8BLX6+5/+wBWAHRNoW9eho+S0HgdiE9k+HtaWTBjyQEHH0
GfKWQbhySrdf99To78uiQS9Sl5+j3/x52f+wDJvwVkvx/biRO9ROu5zPgEjTtkE6A/4IjbRnjriT
Qwkm8qWVG2rp/tERWrs9yIAaGGFeeC9DTXg27Mr5zA4+4p358S4HZo7uLRaUKicRwczYDey653QB
fHfGA/gR4UxEJvt1owN3InnVN8Sryg9snm5z3dMzrXD2yfmE2g0ajcBhCUD1z/M5wjfm4Yj5RKdy
7CQyhoZLzNbQ51pb+NPq4nFlxTbp4iqGxOMtSHDj+ksRy0uHBBfnetpPzvHBr1k+P1hdnJvMB/W/
kw4jbZLW87aG1u4vzjEaq+A4kXXDBCPxetzrsgBr0ZXPndS3BWgW7aq6BnEN5Cgc0Lke+JEfO/Vw
Zx6/D+IkCwAb34UgLSLW7wHAwfu4jqS1rYo5NZlnkbYExU+uVHBmOYE0HePy9yEKZCTisQAhGdYs
eBiwLX8eN7M3ZmGg9TotcXnIiGtM+byxm36SxM3zjK/doc/ztWCO+8Wxxwj4UkByxGdFkZssCUjn
1HABsopME28czZzoMM/E2szAonZboiONusQ2TffGq0AlEjNHWAwIVJDUEtOVFiRhcSsAWVwFufQC
XKgV0qZc+M1t7xTKi10IcVWkKVBSjwOjsiGWNmFkLopSeCCya6brMA9u68jbFvZSlKrapWpolG0Q
y4gC2zDyYHCTEYCHx2BUjR93Q+uGiUZeu9qw5c+1KJmMNnmnRXHv2KDC4t0IVAZg5G0TJYbg0VPW
9ll20zs9jdY9NL1sKJB4gwGJHWYUX2s+g6amH4X1aa5VZmDvCbNMwaJhgc0PgtVPuJb4TZJHUicd
5bJYK9dlHXJquDmu5tnL7disO3ctjQBhiS5ykNsLq7bQsC/DHE1imfNR59bIEidk6kLXVd1vKJAQ
u2oOmjIuGxW+uI0W1k1U0b6NI0WVTTQgnBV+jcX61OtNY8dcK2zRGSSHCQD5KnyJzEI74TqIdHhF
ocOEq2swyWxlOGFrpqVW1bMDVu4+7Wqo+6wgeWqLuKxki17kruVpjRKXEYuMWnu7s1lGfH8K9y3H
ZU6NTnDbWaX/xcMeQetZpaq7aMgB6RjzSHkE/NsCjFKTP4MExJjkt1w7XZ94HkMI3ekaSG3h5uND
6bmeJpM/zh6pc/TCkNxqO4sMwq6+4vz0KzJaQ/uJuVwhxZbb+UNNDVxjcIq6X42Msmvq1kZGsGFp
S3KRT+AvCigFiEjR6pMb8coiPfDZNB6NUHwr/W4COo9lXykVcp/XM5TsRqZpF9sBxD3HSfAPU2XC
wVJB6c2Cc8hJwMvwViIRMROHywGMaswY7vWg2pdRCiYupgziwoj3jM5FlcPIP8ytzoqkNmUzgJlk
RLeMa3XVtRJMlUBwh2oLDD+r4gGdsrd271TIxTvTeO1QR7PYHVh/39mlYgm1TfkYVmUEtKTf1cSu
Ap+SERQyOBdMA4zMU+2WscEG83bK0ZRL5qIDZwCjHNcT9Dk6YIXEQr+xjY6BJLgKjI1pVJCAcnvQ
bRJZWs5LYLmDedVEtbkz3HD+bAuntdZYZuHN2A5AuCulRhX3QWV+9iOOth2zZ8HSzgvhjChboCqQ
0Gi+Ndrwn9U8QTA+6hoQDmD0ixueiekRS6p6yWluVclIp1FjlxWiJQUc5TXY0zFMhZtZdxI+xCIQ
mxA8bqMJm3qGbsYu82q3ih3fUR+nIax3Qk0L/hcr5q7mGo1Hc9nVr9zJQ0G6wimxbqcQfUaA0wuc
W7y1fbDdFPWVZ7lzF4duUXmb0sbmJh5YCsrEsrlTp24ZzG46daNcIEJ9D+URVbV5YgHe0ceo9jef
ndGD/k1uecNegwdeJ1UYtq+maQBkA0o5XBcmw9Jbr+eVt2VlqySp8pFNqwBZPcCXWhq56ehFzExb
P/NcAtoIGw3aQH3oW1EIXhLWN5Pc5LUA67LdSC+8zKToOnRYtd0AzW5tumt3hkDJ1oKe4VM0170d
z5QN97l0zXzNpWNC3o1Blitu0YRXgR2i6OadoMWwn43ctok1WZVDbC5vPNoXIvUsGehNnWUd4kUh
vTa2M4iobcxpascYmDztbNwmWCbMVLxPqO8KGc/wfVjNUR7dD21h1Wi3M9w25iY3/bXfjQXcYOdD
0RO6jnpY2xGdA+KisD3GdGpwNxupnatUh30pCCg0cALJQEDSd+p8bgKRJ2qxCssADdwlM/sWZELh
+ABVSJBoyrwa7/xOMLBqZJAeuJptjHPio7te4iDIq3DD0UE3J84MUQ4NcQ4Ri0A7XpqbZT3GM2dt
m1gNfvyq9hrbuLIACusgkt0Mc9IG8KiF1YlHBJgUF90cAlhQHDD8lJZFFaYLq55IGtRWzbRSJiTE
IP8W5TFVCoQHvln49tYrG0g3NNSroHFm5k6VgmLNVg9+aUGKGQen8wFQJB1sXA0aB0jIZRgwg/NW
r3Lb7HQ85CIbCfYXunuxc/o5Fji3h4ueMcdIQWntgNKjt7gkVqSKHdxqAR6kDlk2d7Ib5ErofG8F
AmRVSO5791VRugDOZTawyhos64nXiwhcRjr3PDzCrrpiG4bD+A1tW0GVdCCEF3GN89wi4cylWges
c+VlZUW5myxuRxAT79YS6P3ZH3K8581U2v5HpbiAvlFuyAaezBAWyQrX2baOREO0ywJVrrqsdP+s
a/4f3FBvhldgsrvX33bPQv626vnLs8Ld8P/DlXWJ1P/jr0vhmyvrw3PBENCo55/vucuX/ry1Bt4f
yFwsCfOFlgWwa4SMf15a/eAPZ+G1QMAPxQnQgCNo/XFnda0/QBNgAnIA5BwQ4Yvyz48rq+P/ARZw
BLMgP8dtE0/8lRsrnnMYr0YLEHcBrIIfEAI332/Uh3G+67GwErMTrd1Q84Rmg3hUUo4fMtMJdkFv
2FtVtNZt1PTnlO6QrDwKlpHjggodeOJxmQeZ+xsIR2a3ZgB8nLW2x6DcWEyKR7xz0F/pIMusFQQW
gZfzAm9K/AxX6xUAhVdLt1yq56n6KruQJ01vOrd9OI/rUEfwy/lM7yFtJsHAw0cHhWkvD9FYx+ht
3kT2ZrSd4TYso5qT3vM6K8kV2ldXfNbD3gLP9pcsAxy3qNgCu9bZVix6mugM8LFVJcnqvPviu1pt
dE2BJELL9bOubARvhhotazW0Rk06ZG5V0usaqpBRVhBDT7okYak5GSQaCHFesPtBZc6VdkP2TTWy
UheK1la3nkbaNYkEUdQt6nYd6YKo2ooxozvL6BrC1YBMcl3a4gb5WV+Rqhft12icxX3Z+I6b9Khg
fW3QGPyxLShPgwqcSqG0Ihq7uF8IQj23p6nOysFKcPYFj8Y4yI9uNdoorlY4g2LXKGRNaGbicANK
CNxkRV0/IXXVxd1kRwu2aCzTYKrDXdhofoF8XZEOSMdsaG/liKYdFQs0Hm3Kpiz2U1g266xHiq42
zeJbKEYjRYSUXYfwug5xqd3j0A7sna0cIwFRq95Z0AV7qBDqrcbZ7DZlVpb7sanQVS4HvmqbwSnI
OOpPymMVziw91C+61NXHGSHzFXh83N0wIHc6FU775PZLxO8N9FFlhZEINlObTGYYAO5amCB7Qcmf
lJ1oXyJ/9G4yt1PQqaZDLAy6wEvzhiaV0QPKVZjdJcrd9rXoZbOeqkwnYW+rFcN19VmFEQDG3XVk
dimyyzOuIWOz4bhqXAC71N4qYTs33Gp1UlMae5WgL/AXxmW13DTa2aKrnJvqihu1u8qFY1wUiOCe
AHqQiJMctW4YyupFZdafcZQEtzKYpm+AxiKQdcuJ3Ys553MsGRiNS+aqRFjTsJ2hldxf8sacPgWl
moGBD8GCzRTYZ9FiqubUcbJ6VXMqLuQ8gRLM/qqcIdt2VDS4MXRfWlx6iV9PRew4AjwUw8Knbkx7
zzfCVydE5QHnprKiJoWc6AoqOUbqSdreUAh8ixlDhitesUcNAdU0zb2rVlupRf1ujcMUzL7WnZCu
iFk9v/iNe9HrDOe06EGNI+sVrzlCKwNkvOBjsaZ2+DDa1mUW2V+7qrATx6SvhnUPpu/rOQjTuhIc
/N75ra7YU6Omh87vLjPmPIA76r5k9Z2dt5sCMXrk1ElYjGu/ZzsHMIIs0xKNK1DwrhU2U8mD1KHd
A3iano1ifOoCQJaXriBEfx4pqbWusscp8hKvHL7kjvsAVeLPUz6pnW/4zY0BoEjMPMgfSbt4AXcV
olKl9bVQxrac/EucycSS4H9EM+HcvdaOi9u1a1wKIIiJGmjSzhKwxEo+mOhwg4OKnYxjEfYtzm8R
bhXIGYhRdA/uVG2byCWOic7nURI6exuzHUmHGB6DCnh5lysHOGPnK7iNwJojfLXrnTy/AKNmuUGT
G6K5zENx0xMblRftVyc3eFLUtFxpy0vKcrqxVAPATh6+GpFjbPzOuyzG8WH0mJuanmruEYmnNq/o
B1u3yDIMUewgwAUj+eVQz8QtPowNiFJ8q08bP5zjEv6zKs14Fp+9gYNOEc08COleud3eFbUjYhXB
2yv/egJYPp0ZaEK8+hENgQ95eJ2Dza1wXAbHx1+yEs/XrQ3JEjvbqaBHaGuBAKEf76DgRbhfrxG0
xhZyEnHosctqsBPwfn0G5dyN1uYuEB0IxoftqKpF7mAc0omJW0xuortwA1kksTJ1AOxHLu/UrJMC
SrzIosjU9vO0MXCxGLP5wnDZru281GusGAdoC1ZsjbJUO1/b8FRj0UBxN+yJ0QSgWMng2Xz2kTL/
oy3Ezo0wV6xzPhQqTFnEQaxe35SddQueuyIxw+Ky88FFbRrRtjBkHoMjoiGtmLACNSNmwW4KsABg
U98bUhAW4GnU92XMogurrEZcD4MWaHggQ2e7TtXg3QwhqpxMiJtxGLbC6D9B7eU6C71YZfRZOSwe
J63jLI+C9WSyqzmU0BqN5No2vZ01BVDF7vw71Huvqkxcc1Aq9MVSi+MgggBzDMQvSV4Pt2C7B481
eB3MYEplrkxCG+dipONA1BwRU9iJFVSkylTKtd4o79FWwK9WRtDFTPdR6nUt9MpplG2U1W117e20
8Iu1K16xv3KIUTAnnh0dXGWq57FHizLN4eC3Fsj04mIyrcTm+iEXo5uUppwUaWwTjdyN0g9z6BuX
3HfvKg+tw1GN7JJCxI9buzMlUV1RLPoRqwcUgFjfJo7BAIuVqnBTzOaA+fezWCPQuGQmn9YDMkdE
9lOqnGcx+kUyuUNGvMjw4ygCZ0/LsvKKhcYuoBOoNeBpGskKvhrKlt4bDD5GxkLPz2g5vMua+slS
/s3s1M6TDiodbkHX/Bg2Mi7DCtKYAUGq+DJ0MVKVl8qoWNWQ3MGNSe9CZ6vapxDpNjK4mCZpsH1t
LnvaJrjNXrsU135uPQVG8OhObTwPZRhDnuCTXYNAIcvycuWhz5IEmtc3oNvNyejIz4Hf7WedgWUB
nI64E14iLXYBcflNYKmnsM0iLMTiue9meC1AtRWoDVor5yQIyoEAut+SzhvgOIX7MvDgsZkqlwjA
lBIpqi9BXSGVBgYPhntOLJW+mI2OYkG1CLdodd9T+0IY/oa3oKooxX1e5I+VZFeZ4cZTgCZDYE50
4FXXvLvvTUip6yLRNfQkkC6tcv4wtX0LWFjUYKVE63zMocsNJgEonl8W4HwGZZmH8FZ8inqMWdZc
2J25Qtd3jrExkRDUuEw3l1OpvoHjbhep9rJz63XURZ90we4ELtWBCFOr8Lx1RtWd01QC9BmgvATP
0ec8rCRp3MEFeCi4pMGEyy3U1usRvkph5UObJoOgr7lB9hFp09mKhZkns9YJBYNy1NRerAO+lTrr
EjBe4N6JhUrc8YLpvE3bot0WYT8iS9eRRTKM+AXICZH82tsu/9KZCrPlcramAjk/A7JiBGyETqr0
Pe24HdsAzcGgvwp7cVUaZsx6336iXmATEK7dFYMaEhaOAtLfFL8aNCSDHENij8NmMO2CmKx1QU6D
bGo/myoeXJ+uG6t41F7LkQAAK3tvIcXSp5Y0q3XYZHWM3lBJjJA6xJSWvWE1wGk2Yu+0nvKPyhJg
46kuwYtz6+YIyUZ4FNKr4HOEOzDSlXniT06FhGDEYgPhRTL4DLI7DsLwhtEvZSY84iMFStALlUZt
a8Yg3H9CdfMWgp07cAqOSRO0URxlyGdObfaqhZcY9XTbIDOIZGtgrEH+v+ITGGu0hk+E+gl8Uz7x
jzV0iy5HBwE41taV5U0o7yJ021AaXmQMyY+hA6ULaG9J3jRxP+ffrAXhTnn3VBr9XgT2E8o8G5rx
OEOOU/d2GatlUfplfdXmY02KKLjRFchpmry8mAzgrqGouDMgnLNyavEZ8rsmAeg9is0OeLcG3EGk
qPwaOR23Bx1UCDaXrLudFXsqVL5BXnKHQmzs+S2K6zWcbvChzcwWrm1w1rmty6RqzI3U5WMwg1LV
ETotayxUa1JPSN7sXKCYW3/eVMHwwadzXKM9ze6jDWv146hDHOjGulHey+RfUSqL1SAnlwzjfDUP
UAt3zNf/pu5MluMGsvX8ROjAmAC2hUKNLBZnUtwgJJHCjMScSDz9/Up2h919I9zhhRdeaMUQWQOQ
OOcfuyGYtyneT2azs52MP5yBMQeQ7LySBIBMMyy3HWnnzuANP0m2if2e1zCDEEZTrz+brlWYedaf
vNafgUo/3MG87/KM9EzpAr86gM1VM/8K6urRIT27H7xla3BkbgvhtaBhXjpGFgmeUerb+clYrW0S
pMfRte5ykK2m6PZDvdw1g9lEbpe+NEJDwXg5yh/iXLMeYFa5+lKkM3n/oRWnDg/2Mp8iUd/MrO52
cJ6CtD/1vthaIl93UzFlbixKjh2zFxz0xYtDBH5UlMV29Zw/5MxvrHq+K5YMbgu5oil03Pnj3pH5
W+/0T1XZMddz5E7Izaahm2GKxp0qQeymQmYvVLPTdQqBjI1diFAeVMh9vSmziYWxJsLBr4ejlU3l
vgpGtZOzHR4bbxaPHWN33C9+X0UJkpajSRTf0cz8ekfGU7ofh9X5bkfPfg9kptXGUv56aGR68LN+
wxmyZjQNLnQZL2ZyLQa37Jhiup6AoME0TpkbJr+9SjgfpjfnxEstTUN2Tpvk4LKFlUbN0rHFDtmM
WLvRPkgWvPyLmGvWubliswwJGvou2TQ4M3Kr2jA19H+UmG77RKZg/rzMOkrX6GLVttayA301rks/
V19SYQWcZW4cDHoz43Iu1FGN63To1tG49yfhQvQ05bBZkqV6Auxwdom/MDbKrhEfuR1ApJYCHqi2
lNyKzAx2TTj4O+0H3ZfHWX8nzYIgWSO0k1cKLebf9pqQnzyW7YeAnt6qaqUdxATrPFm2OZdR5vsy
8qkGPdh5kzwXowx2Oarow2Sm2Ze9rKOOcr8vjY1jqJpCVLPOOdDCLoi6Wi5/RhKwrnVS2RvbT07L
olUswwYZS+7Bj/ihXjbBrBnKB+QDUTK5ywOTBZbeXmbuPc7BnB1mGXB5lDkHl2BOHkvhAD+L8TAi
9nmjOt76KR2+hyWvv9cm9J/XZh1jeyhpWemW9H4kubXKyreAXC5SPXNzvwwDEt4ukHbsyAwOOlTL
vu+mgGVLzvtiGG44gxEelGdUXL9SGM9jWvhhlHQE9FrsmRrvKeaTpJ3sbJ/4Tv+ah0H2rdZ5/izE
4hx7r553fa2Znt3OuKxTbVzMZOKpmKiRGAdL7tKQMMeQfX9PQ272s+Jw71jENKPbOlf+YSbW5aGk
+PFoSW84hxNeQ60y79grb6Qps10OKiBDmltIvndprX6KYXwfFm4Bqc4pa9W+6R1Pb6ZU5L+ITeOI
bYcwK1mcJlBy10zCSJfYs2H9KkATdyp+u2D6Z1e6Sm0ga7j34XC2BUaMTeEUyYMwQYvBINrTPMzd
pXNFuQ3Y/XnZy0shGrHvrbHb+Sl9vIPw7juHtU4ORFbV9nIPxC+4ww3lH4Z0Hs9SKLlbCTj4ZUDE
by3Xyj7kbC17HjbVI6FyyY/C9pyjSBn2+Wc/DYlVX7pp1qzOhZ+9hpwkh14jk9qMoivMSItMI6Ya
fNYw37tfSlVrqn3cekfBVLPNvD6PQOVxPvm5/V3nXvGDbSL4mnCrIc1TyZ1s3W7TpZl+L7WdviTK
X7YSbuDqjuQjZIGZx60zDrE7lzpa7b4yOCQs+rbYLk9JU+dX0y85wBeUMT0M+Ts+fsxdtllf/dSD
z3YL8wrpoR7LQc13pMitn6XFQ09kk/eYWYHe26Wlz+5M2naIte2TRwVNg17QiG0p3SlWWUl+m+1V
+aWdkVBuxCqbL+JrmSYZX+/aEIOfF7YuxbqO/dpZTHWZPbZnS/f6xfQHHjgsfcMQhU1qkDlntJHw
XHu35gmaDHOYzywu+TH0W3ENSbjc2pWxbmvPJb9hNe2XtsmqQ5bIYtfdQr/FEhaHSQfTdi66SUaj
abU/De7rLU9VMx4sstlTn1+NUJ960TkhCo/8nncdJOu5tqQTW56RnH17vLaqfhadn+9hJxbGHeYL
OwfQIdKVjHV/mCPby8BKEVazJMuUP5Gu40e2kpEXkop+7mUzvrZQWScLPX1seAXUXR4wi4Faausl
McywY5BerIMFxf9gINB9S6m3vyPVtc+I+NbWAW4wIKEQhWrUFNK/5KUHhGKG3vKjWZqBeM80/eHU
ec3sb9XGHX56TS9Mg+19n3P/Pgd2T30PXsvtqOrGPjhkEsynckppXjL7Znype1m+5kk1uBsdhtW1
83SDeSG/rYUON6SCy33JrLZ7JHeOrO2Sn290qYNYhFl/9pXnPc3r0n5WIIBvttUd7VtoQmF4Gyw4
w4HnpLmpq/LiEYqxDUKLXIS8URQyiUxcsbNOu5Dckk1gSBWNNvzLoe6EEVe+tRNTwkYYQjIdq7Ju
Lm63KFACZhbPznVPRk81G4dZGMc6c27jv5k8WFBKu3Jem72vg4KrfTRfZqf/LsWwbrBn5L8z20Bn
VKu9dIlmIsf0V98byGLWmUb4xQCdgGmDfVrYTU5tkBsnkYvRjDglkYUGRkgcswDXbXcdwo83fDn5
vE1Sjm+wkp7bAVPYZXIndtG8UzlmdhEan0GVyp9DkVW/EgsYNC6Sqj/MYSr1RucjLFiiwvyQlVX4
UtXGirvTH/KHxoR83Lh+Kuxt73ecjbOe2Pgq1SRHN6w5z8x0aFkG8nSK2Z0dvvFF7ZWhvQdSVIMX
H9iSx48zTXfNRCGp8hk4SZEPq46nc18c+jkN30RX+vFYOdZuBWcXm3C6BVu0bTufVq9BzCDdjOra
YZKJHc8APWe1Bv1hmaolqnSj9jYJnJ/JWNo/XGOe9lVNJKC7Fp4dtXNSgFAKXX+hCh2OS2MlV9UW
7pvBYHP1BosAk5zfH9UyD46DLHgiWG3rvA4duPMu7Nb8pa0ssVdZ3smoXgsRVbfrqyosQihTY281
lntsOmJ+Nrr1+ueuquYYgsgsiC/U+tojE7rkjVh+p05mg3et8jlfWhlsK9Is76e2UQ8IyO1to/yh
jNK6lGR8VD0JkqFB8odjl9lLZ4TG0TSr6dXWo3HUC8fXJgCG/QiK6SuddUh9mgxBnXURtxC1d4Zh
RzTck02HuRI1xsHAxBuHcmUNoUFm3yGDWVz4CouyLaD7xLwvReuf3cWkdqlI8/4OqYh9TqbB5Bu1
7H7DNSEjs1vcrVmAHHHcfaVTC5QtLefieAv5d23XvsrUBHKiQmY9rSMwHvKj3Igt2OU4mGrfgnl2
16vyEx9wLpvtHZ1f6763FWOAy1zW9B4D8Vpm2xlQ+ZVlMDnPYiYeonP7nd2M7bMKDeu0VJ2NlsV1
vEdgN3lyWofk0NJdzn04sAiN7m0PzBodWUPNVeGAaWZt5z+nMknZFYx8emmlI94JVR32RtnI1z40
kGw5IMU/kzVDJCTRI9QXL6v9NVJN8VH1uomzEHYXCjwMN4iRiKeZ0QZt5n4oPcp4JnvvAJAvb9PU
iSsbidVcNMFJzjZZ9UolQZssu1r1sruiZJLXwGyJQqXkuGQKNGT/Y5Be8ZtAMhIsRZNl57wdxje7
MILHqboJtYa2+b0iZfhT2+SiMq5Mr6puuRWq0P0xD1M+bwjCI7MxE/KwOLV/7FIL4NYqSuPS2Gl1
Happuk/wDx0Hr5iiKnezq/Q6SORpyDa9OdubsjLbK6AUF9QY2j/zoLDR6o+aQdB2vRFB6Dy/gqIN
JYGqKdVNTelEgZZuzDpZ7xClZsecw+hcMhe9cll8DY1geACM2idFOD4ZYzi+rMMMVoOkrH2sOWFu
UhCHK6Cqs+YxgFW/MwE6t1bDfD3Lfo7hDJovSAeUWI2mWtYjdzU2JoNbZuim0Ny4varvqgaQP/Gn
x34CLLM8Vb2MWWvGbhPaJ0jFQW/GAL0Amnf5mpWTv+OM6/d0w3fb3NUlVtoxTX95KiDf1s4lQoa5
iycByCS7sf/N9+qwwbXjt68IPB9Hw8RAuKz3I+rHnYUCZOtrMV0aVH095+cwgqpUHvPcTUTrq/4h
SUrjoTApjczDl75IlqeacKvYM8SIdKc1vZQ1rO12qfTW14pUV8EOohSKG6/umb+VixPXngPjuK7w
qcZgJYgtgvapD3qwht7vEc6kzWedB8MnZ4u6c4VeL2YBF4mqp7vLG3d9TW2eW6Mv2s8y620ea6aI
FJThr6qQ1kuTDF91mALqyizZtSAwd7YL5bYxO6eaI74JijbwbJ8tN6mvM2q4n3pKD+jkl5Pd81qr
Uk79Jp2H7giAvTzgunfHqEKDwkTW5SX6ur6o7xIWslUsFZk/JgePW7fn2vRbBZfQjDznjfa30Yj5
lcMHbISNds8mxgRmr2dtBZIg5LQBLXS+ykpXwWau7QwypXT6OuoXTS0Ij6CdWHM6WhtZyTdEZNa3
8MEdbQmxtySV3rENK+wP6xwXOqHwqh6a09Lb58ovei4T8e64vX8wnNnZ6dKiH151iHU6CkD2nUNO
ceR7Zn0/DbAVtjTuqWwVv1Nh/iyDLHsLJTBZTzK6V5vj3qtB/VjLxF1bhv6FG+5dlqQ3bIJUu5FE
eztsBF82ULkGPloZ04LWMbd5F7ylIShoWq4++c5F5M/T0TFlH5WquSAq3kIXGE/z0DvnuQS+Y1tW
myy5rfuTdW2HVr83BfTLEtgpViLetg/Hui0p4Smbqd/7vRLPi50eW8cB2gydlcV1jWRWbG2/fk2T
/rWr1uBYuNo8MluctLN8GvN4e+3VaDymRXCtivZeFeQ2pNWdI83PpGnO6CE3FAMcFyt8IiL3sVAY
TwpCgL3aqQ5BmDymU++/Wc5aRahbk4juhIUcC3EsmFXFxlSL+R7WoKGTgf6vGZ+U6NrN7BnmrjeW
FxYSUIBK7oVi6kbAV/8maLQ7rYWmZNYWdDgTe++7v3KcToqZK/QJX8vlfnC9+q9Etml3QGf6tBhO
T0b10L4rjr79mnmUHeWB8x7m5YhGaE0iKLsbMtWqp5FbmvBNMh58mFMf7HsoCdofdPEy6CBUIPck
Ji1CNWAhqj6O0oM1DoL6E06cvbsa6DhyPDijSUDYL+69yf65HyvdHkJ2u2nTOPafol14E6ZM/I1c
GR0VgsktlrAKiXDp3rO2gg33oW72lkjW+5mzcL/49YkH1vxeTPKm+cJps5YjyD/b+9FesuTN7AQD
rgohGtHTsliUJijNxp64xcIgQH4+NDykjPnWBSJniTPMhuHqu77kQ5Jwcaq29kWA+nnBjTFtxY3O
jaxUjaDR5ti/BoFDyuS8lmftDPqOjdKNWw2I2rBOE9ScqekjhG78KmUGnKa7dPw0tSefqsRZoJis
KXLWWp9Bjhtz63nSO9YrZndui6y5mIaBDmz0hjse1eq1MsidHlDV/BTGNAAJMlyEERri4atrx+W0
FCJ7R6M0nBftS/hhnXtHhL7WvjHd2dkMKDlScoxah8nLTNFRy0kSbKQCnrcrUdJTZDJsAMJoZT0D
1c2veAqLleUbr39Mb0RzpxfLkHE6LnZy6lLH6CJjdXsM7KuFwrOAu32uqAE9BavvXnzk/2gESrLU
b9JH11+sJ6jGDsihWfeMosk5E7YhACvT+pSYeYuWNTSCS5WwkuU17VlxWbrBm5f5bERwmJI7psnk
W7WKcjeT2XVAQd48WotleRs12mwGa2hdmBPdIzg3qlsnlTYfhTSZyzJT9wj1KiViwF5JDg56ULcK
7X4rxsA/mS11WlUAnuVlaXHfs7uec6/LdxiEoa3YgHM9ujxgTXMvktL/Y/dl/rBWnoIS7lvn6kzc
gNHsGEhifVGdSevPoZfG7lq0nIBwdFTyGJWxFSXR6TyxeX/wkKgFeHu5cufHOWkgnrO0M+LAV/ql
8Sb5KpIkpR5MyU0QBuNuFV6CjjBpD0n2mNnISZv83esEyEVAv1/omfNzbVEwZjKyfrirtB8qZMBb
Zq/5c8gMez+WhXHXIkKuotJEHtu2IZGWY5Y/62FqH+dg/YUdxlAx6GALQFV6prsxLY3c0yCjHc2O
8jAM2mtRnpumFA8dotetn9NHRtOgH/5WuVcdCy1n+HLXgpTgEDM60/hj8SVGpldkb7VY9I7zwDmm
vWtGZVo7GcVLawadaolLOMgMyUI4n1pq5o5oV61frZH4Wxhg7450xvEkyWe8pzUtOEItprvUb35h
LXiuElOiDGdPBI3lb3Slh7fOknwAE71mLYL5yO2DOu6t8M9QrutLYWd2NAX5t9N2wxlvXRWzputL
UOfFFZQ5eIFqN5+yYJoou7OtS16VwKXJOsKFwKRtUIOGz47hd7gr/SL8SfY7a1OXm2x5Yy0eF7sB
mFrXHoG4XbBQ+oFuDpkqg9jTgffN9Y9CpB3dtyFt0sO0Ohl4lBHu2EMPYZGvh8mrLRwH9C/sZmPN
dk7YQMZVrZUg/oc+8sae0P9A19l9E47ky2WTeDTnG+fJQrfu/Tr3IwT1hcIC4U1phFAVhLCyUu8I
0mU91E0g6dPJpnulK3kpVOYobkZEAaYfWMe8qmEk1M2hUXXDn9rMs/fJ8DT+xHIltT9EGB/Lqn5d
gcfegezA1zrp3qWskptmbbtYKuREVVq3EeSof5c71XgtlDHv2r5so2D0pt9Jhxy2z+l+WO2SpOVV
JscqrGAw7VuYb+iPT5O3NveOLvJtN44UD9QNdoESfzjykRpiw2aSU2uH2BTfq5O5epuHlfMk21Jf
ELDTKd8G3Rta4A4tQ5S0I2nL6Mgn1A1m294az6oklpPv2lEl5hDcLeQjYz5Jzui8/e2kTRLnRsfP
z5U7V2cxj3pLlnGB9OG2Kqcjv9Vxl1PfDc07ACSSGhohJNKocwOYc71JafdstOXrujrjlcZCStu0
Wf+w2O72qVy7j2TIgneRG+LLrfvbQCHdDYq2JQoWz9qSrVq99q18VUMNjOI010AP3cmsZ/9+MldQ
nbRzL7Y7Lrspn7qzHqSxh8K3QYhmAnvCgfdqOYs1bX1kAUfA5+SNXr9lX5Zmm20Zwwwez117nVaO
x95ygF891UzXofPDn6jv/YPldDhZHbAjrFolrhhsBkxiji8u8B/qEI4UD3OR9+rOTu0ljSRnR4+d
Nne+8E5P1GToSzhTErqlbtFHPAFa09o3xt0otXeaZubMcUBuDY3aoomHIHuxLGQGRITHs9Env8p6
uZ2tZr58SeQ+DxMLfLC1qPugSq8turihdANB5TfFq0aUrfplNjWiGGs+8XeccwkcFyfZiG+qFLL7
HJC97BMjXcFJXTt7KocxClmbYwui+bI04IOImaX35eUZCgCP0e6+d6zifkYvFpOP1cVO1x+xRqxw
Isw/cOuui0ayTF14fiOwVMQNYwz/wXJm32x0/5tBC80poDz9YqGLbxIb6b/5CuVc2aR5ryEVKNmA
TBOhkE786qPSs/vqEzhRH5LAsB/7LulOiceyEDtEtJHMOMiaDnoE5zH7Bof6AEMbNRDrJyuznDqS
sD6pPS6HGRfMpmWQetEVunYTBe1/aoz6G0f6v94GjlXfY94W4pZXRVf1vyd9jLW55Jyv+WFKspvN
pm/kMS9sTswRLnCHNKePXQQWsWT7RGE+ETA39egR/0PiyL/66v7b6xD/ltSZ51a6SFOJvYfbKCoz
rAW5gyHrr6T6/4XOvP1unsf++3tEaP7/gboc4ff/SV1+1n2qaer5V3X53//0P9TlgfkP6n09zLhY
jh3k3HxB/1NdHv7Dxs7v0r2FvxnJOFbEf6rLHX50k4/zf/75o3+qy8N/kON8czCStBwQvWf936jL
8Vj+9/uNa9V0HP5eYNmEkvyrIVIbTdm2ws0OQ9+D4vv5usZg+wbgog32j++FfAyEkPfLjcxlQVdH
3889Oog646B0055x5lZfVWsb1yoFf7aS8llk1trfTrcuvsnTjyM57M5mvvHIxY1R7pb1Ri73ACBe
U7nf81/y2bvx0BNkCfVAN3J6+UtU1zfOul6cty64DW/yxmYjiYLYHry8GLGCNO5HemO+rQ7VbjFj
9tjkf6lxj+bta1NbyMGEB3U+m3hZINNNawh2E25W/y/JjnTCfm/zwv22bhw80ohmZ9o18qMlXI6Y
USDrIaSLeGUKfsSS52zC3F7xCPrDe5bPw9HLzeAjEOrP/FcGkM8VQh1qU5nR/goFpsnMXjy/qU6m
ZPmnzKv7PdS1AKBnmXOW7IoN1eekZkXYpmtzcMfxV96j60lR/2+5ADMKUOm18yWy7EEUO+ayO9PR
miV+jrOcEL4iFe+j8XvobulRCxJBr5o+jSo06IBPBXAEE8+k0s/BKL37/CbBOaS9+FYjPAVGpSed
tJ+tX3y0Y8KmjQYNWdYN1LDpQZzQrtqNz6M9EPHadOmm8Rb0eX7/C+EDvVkCRSK6xraQ1Y88H3w0
iYGxD7L84rVOH4Oeg1bU517I8dkvO/3mjtOxDL244YGVpOtB1A6foopdUx8qUZLuHOSnTKTuqWnS
L6VG6DmURuWUeFHdfVpFgRSo3A9VYNx1BVOKoVWL3mdFiBd8E3S1yZ3+cbIHeRgD7yemnr+i0w1l
xt7GrGuX7R+t3FTrQ6ky9BrmW+YJ+P/O4DJEMRkcsFjEIkusqChqdaQ9A60J99fEHjIY2Ek1OvXe
X3XExGj/bgMT56qRhJpOJHOTz4/GSPVXqSjHsofpGIb5lt5pbMYTDkZZoQKDYO9vfbBcEC6aqz2G
vuAFeVZOAa7tb4RbPq12VrPWz3xgnSp+VxkjuKfaEUC/MM5hb087xFcs+UmfO2f0XU+5AM4wtRPE
tMrNu8IYW3DhOpvjxvEuqnefhbL1B4+tZY/F6ojEdeNpOewS5ElHYo5Hcvq5xdahTt6m1KnfR+8J
2jIBaRqLfVoJjG0VjCVOVF9v6yDvH1p+Erel6o6OW4JCGXXAZG3M/SsQISjOVG9ds6Fwt7aq3Sja
6dQXlvXHT+b0WJhJNJn+dKDWN72amcnaB+4bWWM+DBs2u8fW7NqT7co1ClTo/DT8osGlvJwX26JJ
yWsO5VA/qZQONAY6fUyGjnULmdzOY6VElpRG/tJfPFlRslWM5isp3+hi6274iUgV3ZYXVSUKL7J8
tjYSpXUK73tTj9CQgIdJsu3C9J7tJeUuaWQclG24Wapr1dR/BiOTbOT4SzquKm+mgi011WsB0RO1
3ZYjRx95pcuFfs93XJNbZoICtK37gYIJGVc/nwaVP1sTH2SKErrA1UJ50CnTwbGZmriq7lY/eVxU
QXzfcqJ8DQV89sZC4226WiX32loiFthPvLphRDyBZChu33IIJEdUp1E030bWecgyc1FewLqRkNHf
lVcczuFc8qrNH0J06RmJYfGE0tidFXbe1B8N5FrFdjSNC8Wu1t0cNvYZi8uwHd0gBiLeo8JwsPIy
XnK3csXT6zyn9YVIfGTY+Vbb0PI+AVF7w7W2Cr/i1lxRPyNjONSV10CzY5Rbl5s47gXZdn6wGPY5
DfKT068frWl022Ysp31XQ48O2vsw8+ldNOWedr52K1zaXy1ElkGFRtOgm/MM2rxu6mn4UXbDj5tk
Lxo4W7aVl94XAfo5R8PJQyYNB6XSJ6fW+jC5fXdd/fQsS7TKWY9MAxjtBc/Ie43h/s73+sfF/DCA
8SKDdsJhbHHxByCOpk/a7XzDBS9GUeMFNXjMhOJazDebPh7ajeulWzrxAKnFVNwTKjCe6o5bKCw/
7Url3HNd3LezJhikHT+1DaSJ/+qPU2nnE0IZ/BTsTHReGaFo+AgttARF6X0GdRYHRnLzgTbmRyvO
kN8IsDCCcAFn7ZNn7VXYnMT4ZwiX4Y27g4MwF/p+8W257QvV7MtiwBbkpXtvUPvUxBUhSG1zHfdh
1cW2qdvkVYbOqx+WBTAFQj7bg1spZsfHdKbO61DqjZWn75ky6NTBAOY6qF5xgWyxlNx0Aq3aDcAV
0SBz77XuF/fBGV1y+3prj8fY2yRGggBl1DulEV725fjRmUlpb3jmufss8Y+zEHFGIfzty7ukiV9G
MlQaLcWq3ChdezRj5YD40bcOeZmN+2oIUAM24TZDf7XxTMgxC0IWlay/D9r2HURM3TVF9USUFdJV
7ZyFjXNz0PJX2XafU6i23axTtAE3rWJWrrss7e8bNMEO6iBtALen0BS7ERasQIASSc8CZA+OjrzV
BpIUHftidvlbAYJHDNJjUgNnlhZqPwDJxkKxgz74tbWKg5WOQMSsnhfZ+vaz6G17J9HOR1lfTVvY
MvPO4rSNBNu3cRMNpbSlAsTiLcBGS+dhIprDupjtW+d0K26dKRaYD0Yw3E3CKmvXmOZXW8ftjBKt
RQzqKDdGkprH+GrcbSvW8FqKdIuaYde04FEEd8chnvxNaJTrQVr13jaw9FbK21EfCaKP7b9SuFRF
Z6lNObuafT/ZL32zK1OpNku5Dlt3NN9bkv/wjHd7W9IVphEGLOJmsAjaewjXl4T9G0SnRbE28xHe
UhvIlQsoWzTSrYnMIp5FyBG+IL5ak/HQEMI6BiLAODw+sqTCQLeN5Clebd2SqvagqXaZm1SxtK6o
Sct4Kpgf/BCMhVywyLkVYlZdSC/AWkaokJ5hHe6EV/r0DVr3dgpobjUEF7cpJsC0NN+RY1abZvGX
TW+Z1UHR8xGnzCOXVDA1Tf59jmk4yMNDkCzp0VcMCwrh0Kb15xcqYhBTqvpzZto/DsZMdMOcPVG/
Hfvr5J5T1mykmv6IWjZLzWObJX1EDmG4barBek/TDh2y7N+4Zw50xGznusKP0aviuzA9fGxZ7h88
t0CWqUkwyHL71+RL+bRm3eNAZw1OM+XHAxMWCcds56BSPsqGwHhmIFXI9qYBOCMnoEzsmzT7I43J
ejRqjArL3FxAR45r0wBbk1GQtMPfsaeKzNHQO7NGO24twUyyyHI0svpbrNMYT1l4sNfps8ZjcE68
pI8X9gVgvCX7qSioB+mDq2gq2ScbuxXzQZAUi4LPXD8HOwdvyJZkn6fOeM5HE1/0ysA2Ki6rNWis
1xAizkls5A7eCFxr5T4TZJNHRY+2JeqMdHw2+wR8FdhQX7u5/+F1NTqftqysT2qf0JvlSbqhs7l9
yLGNHgqx7hnAjvjQn31f3+U5zg8XwddznbtzTM2T9wVYKJFues2dUYZrNKdEmJXEm8dDS4oGxM9K
zYu1Npuxs7/pYqXkRof9cAJIP+nZ+jMEzm9Q6mnbtel5qMptknSfXi6TB9lWpAnIwd/XoSMPlffH
wbYZZa7zEAT6fUR5Ea1d7R48Kd/q226CFjEDBmzw9kw3Xy3dA9lQH0h4WS8MiXs0mzHuT/TUOqcw
ohS4E00rRsddx12F5cv2zRlq5B4ei+Omdr6znoQMMrMOSG77oxkY7oOB5y6rHubQycAS6zbGBVE8
FuXokurA9e/ppwCb3sTHjRLL5F/7GZg/Q7RBrj99AdhbD9Xk4X4q9dtaDL/6oHgaUufe6uB2Dd9a
KEaj6pnYLx5eLbUDgsyQTeeSMZfo/2LvTJYbR9It/SptvU60wTGjlyQ4k5JIjaENLEKKAByjYx6e
vj+orlVGpdWtslvrzkVkVlolRYGE4x/O+Q6D4dWQGiPrYHs4MnGMH/BkzfdR0c8b0UbxyY58c5+4
1PbKZZvPiFu/6waxrYbqV4hnNhPFJZ+lWnmxgkBQU6nxPI+6eQisOu6Wn2GCokdkNRAv+2YyNlpn
sdaT98g3UC+lD7LE7n5JTIRPYYnnEfPb8Gkuaxvf94Y7Q+kGZBbhAKeDEHCGStOpTcGYcDNVqM+p
s9RbPCFVTULD/JB2X58yHFCYFilfekV8atYaB3TA27LO/C1UiVVnql+O0laNZTWr1OYjSI3sJdY1
uUuRAHJqqG+WYEePwwTDAzPBsmbqlhNBHqCptDUkTPPBjLzdFJvzStCaBLmaSLxTyZbwHVazndGf
00Qduj5JEERG3V2vR2prDY4KIlyueHs9aF0dliHZfLRIrlYF01N4qPNqkbhqVfJMUhHSOqylxHw2
g36Ze3GXlfIwpUOzU1ruHG3USZjnorXhN5Qmfr+J3KoNwJk1F+V3FyObt95grOFHIq2P5m8FWllm
mZpT3fth6h8tZ9iowbRevSF5tBGmHUBTmPR9gzige/2Rx9yHq6gpPtOwfrQBQLiVycM6cTHUDRs/
MgAfaWxTZXKlMTgk3V4zpnWZHhwtQ7oFgMZ2jO+Db2AEjMVrjIHQjPs7WtR5DRTwZ537aLc5KVtj
aSxR2xezWI0jek8fgcog3OicuqFzKsvICGhBq6BDk0zwcwM8pIvXcTXbJyuPxzXGBQQABpp1m2wC
lkz3pBdvM67mo3IYoOSgVrrFJFbO+QET5ElHystg3x6PYazZ61rTw1eUHNqqh5nTrN0qF5vStNNV
3+JYHSfPXIs+8o5mS1INhbN/STo6zbQ0K1J5J0zH5oBWJ3GCyrXLYMQl8ehjo+BQXXoEcLCT3A5G
WW8iZPvYCvLw0fdVoa/DzM02TK/6M1JE9ZS3Xcs6qgaHZ0aD3Ka5G9+MsHI2KWqLLd1kuRv8tDh4
mTXgIp/DoENIxa4mGbqPJiZVuraMna7S75mG7ThoIot7V7j4DMO2f1T1DHlJOPXB1luKFDPbGnHM
Crazs9M0pa+m3T+0qprWWTeJSy76+rFy1bk3cZtASWEfCGMJKKzOsklzB/9k99WxR5yKe8qeD+lY
qh1gp34NYDDBLIrGKxqEfAknOm6jZHnQOXr/CexmwEaK9AT+yXtk8lStMq43RQCdK2qgV1KeKTcr
B1i2yhApjbJ4H8MIcS98Gk+RA5d2R9x4EQ25FLTsnb52Gq3cdqIL1wRJRMd8HP0gsjJjp8259zJV
02s8UqhlGRqvgUoMZjk3t99p7yPkzk2ujKdyak8t64ddVzOYmWAnOVNYXoyZOxNJ0RHJrxYUY5LQ
8pMSRJOqbSflSJQ2lFd1ZfBYLbJLF32SUsjDKCLTuOw8TCZJBSfdZUoiUuNZRwIY8L1ehvvQphhh
Tgdd+Be2MGoD383Al2wQXSrgFqzaxN+JENGYh4XtXIryrYkXEz9Zp3QdHfs/IPA7+ERng8eNkfj9
qrByXI6Of1c6hJ02Mv+BZwrrOHTLDbt6bCxuetQa34Ts07FrseVFDdoHnqxrqDU/uyzd6mn05CpW
q7VvAyPCK4GDKkf1Okvjqo/RQ6bb/ovXOzzuh2xYpmA5Lj7DDsox1j5LoSU7z7OfXfb0OLNcc5m1
b9G7nMzc2c6T8AMq+gl7aHrKM2j1vkyodaLoUfTGPQ4Q9qJxvEGacKNOhaEobP2kHO+laphTjpK2
2IzOIbs7NnUykMp7cF3nrWpGBDPTgSf/XYfUfmwcbDJloAxr37BYWRuklgPQXFtzuned4QlVLxtH
1xkriBX6za3QkdkDEzCnSBqUkkRg8z7pZzHgDdEYnX0E/t9Da1x0IGpki5/J6FsUd1MwEIkOPgpk
QWM21GRtTmXhEDGRzTfRRNr3MEviyzzhJeAfjtWgu0Ecai+C+ehPVfLcaaHK2i3/Ra1iaFOmGW/D
9DMHJUEbKIKomejA+i3mRlSTXfbSJf2egUzx04qR9YPCqFBDsb3OCqgdGIifZA2wYUxwEFJ8StaK
HU8Rw2zvRntcvLim2OXu+KRyZpRFU8MSYGFxKE3rjRkv766ImDNgKV1rQ1ngVvGdrVHjVilg1hYM
IQjS5QHm9tp2uSK42GiAGoOBQjv3T4NiUKXXtAPoBXtgJCPe7n7hYbIX2eIlvDf5vJlQTTfDhCLA
ZK/fkUC1S4v6k0lMvBHZ5AYQGVAx0tqs7UIwBh4QHlQchytOmye7tg4k694SV12zHhnQPLnV1Uj5
lP3Jes2n8UFDSHMHvkwjQJCgp3oEddQNVn7rcmncJEYYuhm5s4bwW6miS8f3F+mAdmN3ZJzcZo6v
7tweW9f2IQxMh2EueiR/2hoWWL1OImBxjdSYeeWoXFkI1n27sbmtnyEsuD/UYDcMqTLmfCbDVqvz
z44+1PfIwfHyF/VeaeoHCfdr5DM7wa54SzL8RRr+EUcV2LtcvjM/foaX8YsjHgSiH1Z3ZYFGGeTZ
oKz6zPbDDWwsPdfCyPyVjMIK261b8fRSKGokc5RNnfjj3k67dq8xC5Z+3dJhTsMDTqtT3yQt/vEh
p5MY2gOisfIwDEe8fUc7JogPySs+IB8wosBvErDux1MfMmxKw3PsmWngEujMKnIOelG9a1VRbXJ7
PFDSamuL7cCR37C/I3ovsBum1bURLq0Q7ll+wYhOBflSO7erkVBHKvRqeNawRp0QXR+jHqt46eXR
HYUiMAp8D/HAGDG2jT7wyWl+WkRILHlhSKTQlJsZG1nvv89DFj2wGtyFFTYin5xCrUL4mBrfY7d9
MACE+FS5o5z9TZGjPGJDgxiSMYbD+PlXEYprU4tTy0jTZ4e9tttwW0G0Ycf5y+pcPwg1riv9ehOY
jX5rLeO+nAd9O/mt3OqOyDYJkLWgB8+hN3V4svQqu3fxgwVNZRafuccWw5huyGXXjjNgsccbiEOj
Vc1K2XEaSN26OEOo76bIqDZzy/FkpQWCiKomFElZOzttOeAG+AAVuud1FRqYb3H4huV8nxZcdh6q
cotEYt2631q3VOeiGkL8KcM6hCiduczOF7LXo+Np6iGK8VJgiBWbPI+7+6yWJ91Sy6CLTgbPH1Mv
I1xFeffIbvgupNQcIc5QiOcdO5hs36VluQMFeyzcMed5zuQu5WTSu6vr3MfCiRbTc7TFKlWhnEpG
xITmg1bVObY0f946kglIBV1EUhcbWjNujMGYj5agEGOr4WwRKpdBWzdby+wuDZJ+etQlJmj6WZjJ
T5OtLXFn6ZXnZXbIVbRTJXrEzK32Xt+uB/PFiw39F3O1lLbBSzc0f/KnR1ZSSBmEOg8jQh07OlHh
yOeanoohlbsh066aHSlk7dWhxVK1Uvjqdr1yD2Nyn7ju3uzKs+c0TmAzY2+xLa0IDKaBELLYKbAp
QSsk6tisuOcUZ+Gd6vHesFFn2wz/9qKIMBP6U90wdHorEiM6dgxx+BqOCL/p4IG8JiendOZ1Vs3b
xKvYQ7SIfmkvPpzMfIwkCzUu62PvYDeqH0URB5AH0ETGbXuLRduvWabJTT0pzL7sveOYff5AYROX
AyVVl4Tf83ZyNpNCcFCBA98Ywmj3AnE10exj/dKNWcZcbLCqR33quidWqGeVdPdGK92ftJe3Kp/F
pWsHmd/ZMAUp5Uhf/y4N+1BSOo3LNnMqo3MROeFtUqWzodJsmAfZ8C7kCOdkxhG0C5dVQZVniHCj
6sFt9A8LSfJmBKzEsL/fsykoV0BUH1VYnxhPzhyf3Q5HKgdq6drfNUu/I+5yrYuzh+jRytF3j1VG
d1IXLID6VEd2E44/wHDOm3AkvmQGUtHW+Y3hLGdBxwxX9szC4uomDLPZqjx/QCW0N1NmpUBFERN5
sEmVufexXSUqYDJ240zU1k01IemOMEwb3DtjMqJ/Ez3oF6/9lF7Y0uuZ6YvtWDSsPbZwAOt6i4yY
zPIrbd86rMXIijdim6Dhe0rsLlAwPJGoVisTEhXpmtuxL/fg6rC6+/39RA9E62usywwv6ZyEbD2i
+cOjbDtG2Ydo62jLOYgANxsHlickE0xNqu00LdfuoFNu+1leqmL0weywTLC0MgLz2NsdkIMe3Rum
KlBi853U+xqus8W/j9twJUNMGxlFFEI9HTJhBR6leQXCm6zEZNtrrfGeOmgCq8kCJkDIynSVjZPu
SCYdVg2ir2M8j+taWP6LDroQLknkrHE5g7Z/gAx17Evj2rLxBWEjjU3DeG8l5h7hSYfvpca0mYb+
nfKM+7Rjrh33mMhpiBRQIKvpSHA1MR7H+rwXA3ZwTwlIYjWOwdlgRDXHM5MEzdRWrE7MR8hdTjC2
/jGOJm52N18zYoSeZYkL3T0gwtLZO/QwnDddt6jLxdkszF95YzCyGKlQsoKdiONvQ3xVVuB7c3ww
cVNSAnVVA5Cki3clRaIFemYwtrWXWnu/HsWhwE6ElzAJMY9R1EeBwGH3QBytFnhVYjyzgD1FqbF1
RrHGtvvAI3PfeK7HlwRrPtLUKWVc4sLXlX7D7Y8Eckcvwq9rgcUtdPXNsDvj0Y7yt17NA/l5o1RB
bnnNJi3rJFoj3CUGwEfWXfXKSzbehNgvgTp91YDmxAakC1RJbZCMlvEQDmp6rx3690aF+snT8AlG
XBVKVNRPGnI1U8Yxu6cBv9GMvMlaSCNO+N3QrDtBcTIUb3yyax//wGAXSIKGntBAjJD4h54THm0o
0JACTkxkcntPpXmeq2Ul0B01x2YPlOM/a/BxsSK9V2F2m5pR3aoO7pqf0y61465MGUJkkJf6Gf5Y
8s3huaRn/UM2j/f+lKKo7NqxWsOM++jM751TsVaWKU4Mk1gE0X7Y1t1IOdXb7raa5qsH3LVMEvOI
VWTe+6JBhln1Fw8+tJJHmbrb2GwudqJOY5dvcrg/gWTCdZOl8emJarhoY5IGX285nT79OQt6qwmy
mv50LmtOpG7AwJLFHOUA1GaU+Fr8oYbyNQLnMvU7EYU8/elcc2F8C31cPYQuHmbE35R8YvAXuB/1
A4RsOicmgH7PgkLHRJFa2sFPS/zaJsdYhCUqQHXwLdeGW12pjVZZd9k4vueWxRwbJU2t0qNsiw2K
5VsyhN7RCjssWbN5RBrHpzXhdqlNlhxYrdTMqvFr1Jorj2mlbz9Ylc26qUvyTaEvMnzD0QNfrzha
UeOtsM50L5gL/QB5l8X/DouXQZftOrS1eG0IFwF0exm7Yu852cdgm1cFdBwJZ6GdCttjN5WCsi+b
mh/Wj9N6cOSR8M+OiQywWRA2FJwQpzApcuok0Z4FQ7vx6pKGGwXmxRW5AQa18QR4ZMmwTsvmzwKf
TtDUUb2F+jw8zUMM3dCpS//QVCW4PHwG3kHWlflqGSNKisnpo10kDABYX9uIDKJDsq7diQ+t85L8
WwKQ+3UkuIBnbenc1Ui+tZ0UFV+kXHuxMulekcwVl6RhpLhNHFrr0TT51uKcuSvsNj5HnaM9+L3R
fMsS176vy9H/DPtE4cIdh/TMsEHfErbNymKqOqSQCn4h/xjnB5aP4cZ2Y/PUyNAz2ZeE1lMDjHUn
+tFl9+su+EEVrXM7m1mSTM5u0u3003JmmLmhyxSnMppiVyaQvVeZHw87rG/DHbTncYe7Od4KUzr3
MOPMt8hY9rb6oO5ce+GLubX9MRKSO5qi/2Bom6IMjLcZ66EFqwTB7s4uq+TM1VLntijNdyTe+sPc
t922JaNwU0qYKnEW0TJp+TrsDdS/aTrvpqltV3Y12TfT68Rn7tj6RhRlAqEnnCj2mp3n5Ez7aW7P
Yea8+nb7gmLAWOiKWwtX0bayeusHsOeDq190f7xMmKvwaInkPbEnqgj3wR7zx0IbXzE6YZ3DALAb
FUW/b6llwercwsUTl/AXzrw+038V0RAtNkR+yR7OpV/36d2kezAjCYhZswZxq20IX/Jc6M+N8qIh
aEYN5HQlIQIq3PFIkRtspVXPliRm61AJjMu5QyeS5eMpwaOP/BJxb9f4D2WEeQ5BuYdNZSPLYbmt
Gna+aLc+LaPK8K2n6GMMhAY8CIKEXeW7NGhn+7Ef6OMakBVpYl7Ra3trWc85mBtM9TLqmc7B1WNp
6BwY18Nm4olK6e+54ikusx6oseJNcx6zDTBkk7CNQ7ceVw1S4kaIdj8ozDCiqBMGN38rq+2gyWIs
k/aI9NVS7A5s66PP3TWAuXzvLaOWeO6jo+NCzWO5Rj+se9lxaFmEuTUz3byNhyPSNO0ABMF7hR/d
bQq7Yk3tTtoxTd38qhMb066BqE939cgdzjYAQXtWI3pvqJij2QEdAr6JyNO2LgAxoj7/iFLMgJ1W
9Tjcm3mrDJntssK0TkL1cuM1k/46z/Ynj6V31/QPlRxs4GiA27BagwifEOaTC1AUPNAmYn20xGG/
mUmCHSL7gnJ+fCwZR/PxYq67ZpaADmosNOyw6s99p8rPZAKRLVyPrI+2JXM9L+qFpMFpU2hJeVGm
m0PVCrvPpI3TR9vpurfRqOw4sFQ3zWuGm8zrjWEOYQWp0H0aDWfYy66We8ZVSeBG7a3IhvoKRldg
ew8ttNxTeWg5lk8FBsmzLy3ERrYdplsToM8l1QvtM27QatXgA37o0tP30lADOz0d9pXutiBSpgEj
ZREbFWC+Oe83GYSt+9gqDJxMKasJzBCQbxoeY8hFaLSyeyH55Ft1MSieCZbv3Zce3T9VoCsPQ8qA
JndCda1VhYLFQe9iuZV4hHUQH+w2b1lR0d+sRkLk7gsGJ/sum2Z0Yf0A/NuMvmNCYGaBe3XdpYM6
2ImVvaK/q2C01uDnXPsTkFu9tlWlLroQ9UloZvxsZd3gBl6kSQqx+B5hFtkQ6H/Quttu1B+KqB1+
uF2hngQyy0tZTvC+ywuiNT5voWtreJB4VnzZf4vKuvylq1Ygt7OzfG9WRncxEe8waNDj/k02HiZO
R/NTAj1jRspF9yu2J7zB2axvGOKOm6RGMGfnTnIjh7BfmeABwCv2ybXPbFrJNs0TkJsYypmNp+EV
vK9OL8etDWJHnLm/mmD2dHeVzsy8Jt+xDmbXwoGUUcYn1owev4EffdNad7pArUEWxowERkUtYRnV
81a2Zr2ex6LbGsjjT95QaxSEcRzE/cI5z5okqDQXtrsM+xetkvmVV0oBd0jnh+0MNQhvDdTIKqtz
8YxKIGHqmFv2few5D7HbvFpJi+sQtW2QOYtvtPQItOiEd8NgP9c7TTfS+3j2+0uegCBp846Vbzrn
3/weKmGUmv6dk6KjcMXcBk2DzKd2AM6a8PLvVImBCJ0uzjIdpqRw2/Kc01cQRZBHG5mUIUq5NH4w
PUKuha/i/RwaLkMEoMBhqI27IcqTbSIKNghz6d6JhY+X2a2/GSr4ZUlj4o+w0Lx1gLIaLOhra+zt
dTJ66VFk7NjAqlrRfSXV8B7ZI1PBqQI/VTet/6MPx/Axj4z6eYj6LCiryv+IpG3/SqEXXEdzCu8b
6OnDhs1Xtmej4EO4gNC2Z/a/FEOel11r3rIMvEJln/ncyxcIoozOtUVN6NfpnRY3L4kP2UxLM/d7
0o3lemloNmFdkWgWinI8m6LKGXnPTEiB5d5PJpjcJq/5d2QZbgeNs94XmvE0273UV0ktLTygoyMM
VLgorehplXeRc2ntS8Mcgsjs21+FJaztpJecJiUzOo5A3oIbA0DICynvu350gkLmTRCSaXHpxOKo
R3R7T/May73GFKpeIc10b5Hg9GqIktkmGGwYr02UcrJkotjHJDMce6flvLYawl752rSfrddX5sox
ONGUxc6zZwoO9NDpAj9CnjdGWo3bg0gJHO720clUC2ajjg6TP3dnuJIJytcO2iogYGujDUp/C5U/
bdiasXprrmYdMcinhYWGFgWRHK+V9yjgq97baTI/TQ5myCYeshhbpLXo8Ir8CpER3WZfiFPCpmHT
KtR4lsZsHiCXti2joTmJfogfCmmagY/xctXrC0cnLAgDyGqFeR7g2im3Gc2zTtYCxHBRUHTl8CqN
Eafn4BNgFA0onuBlfpqJ412nyc0/RuAdztrNlqPWYpACHOUzsQeDgV0O2Icyt96C4v81DR0YySYp
2p5yyi8/DHgqgc16NrAcE42K3WdvjazICLW76gfNP0oZ5ISRMg66/CgHZ12aaKLgbie/QNnmAZmo
02WqnAp4oONXVxdp4PKdgv4mst65A97UyGhgHmuqRz8KkRyyHdafE5bKfDSt5j+x1UNbq/R8Mw2I
aBxyJPQVz0sJytdoqN2FPT9KFJvrFAbBpyL5Zi3wCf1g9hvfWP0wGIZEhMqq1F5lx2GbhVOMuCTr
UZqC+GAH69ylecQ6wJjqn/pgGM9wq7ptVGVQQfOOosIp5xN5LtZebxo2aGWNkkdnqbMCfGA5rMEl
A5WkTK8av+ERXYYBQkJrH4TmzbdI85xtZ476IvXql7SQHHiRFtlB5JndJpvwDIs8HDcDijWA51CE
V04/WjxWtJoeKLmOowl2T69uk6QIRiaU8CsjrQtmWZnr2kIrfhoicleGzFUPIe3vqm4z0QSF2TEV
5RsCVjQxukdYdGCWyqGxr57G4qypp+5ZM1rn2SKrZdfPiv2sHbfMEojSnFfwf/Yo2Zujperio7Mo
PZ2pzekZm25XGNBL9LgiojLvnE8tpAoOq2mnlbHYZLxgEHVjc6K+Q94PFCEC0MlYiC4hvumprW2i
nIFMDPKK1pmsZ1KE7De0S9GZZqS8CdyJjD6TpeAcoQ9rgOavkZdq17KWcjO4yPOirMxuelu9ew1S
22mmrHMjLdtw8/vrMixHVimtPINRdR9La1lt1vqyyG+Ug0wLDTy9VGJvzWxI3qLGOYKoqy/0KcnZ
Bof6rVcqCXqSaX4i8BrxlFMqQXtxp8ekFhpK4hYQyyZiAvqQFGieEApo5ywLMwblmHH2UrblXQma
Wa5soIyIDRySS1bNwhgS8Am+WWStfsRhwhWQbvRDm0bGdVj4QXTKcOuB83ywuNXqo/UFOUp1eEc4
tgfcFQTDeAsNSYYVYKTJNeO9nUVms/cXetJIu7ca8pwOaWErVSVRNF6YpUi1Jt1azxDDkLRJnn5Y
jZ6HBdqkMce7uXj/Tk6DGDj/ojvZC+iJTE7FdxD4k1CMmbQFCFV/saHmBRMFvqhhdb7AozwG10/Z
F1GKgBu3P3ZfpCmxQKeaYcw3yQKiqqsoKnambJlrIlhgyZIMmAU7+FXuTMO8nReoFbJYxjplQvs9
2yxg14WRe7DGQGHlbgoVq3RiAFnMql7sZuwexlwJfvmFpKWVOX2It/C1ImdhbQG58zYtRKlj3zvN
c7hAuTDE4JyvMlJ2FmRXpTqExuYC8gJRzPgVv8qjuWC+vAX4NXZklLgLBKyCBuZBBTNs8GDdQITd
uCDD3AUepmY7XMdtyR8LWqyBUUcCEG0nzWqKjK1Q37vki0a2gMmqyIC5tMDKxCiTbbkAzADhGk/Z
AjUjJ2EOwgV0NmqhDRoc+FmBaPg0LUA0AOgGGYeosePGDdfzFzkNFhm3t5JgGDDEqZNaIGv5gluz
fDAfeCryh2iBsXXKLx+Jxc4/yy9WW6738mLZglVvg4JoY3lg3VhBQXgDzK+/mwv2La/DCYkHTwwi
eO1rsuDhmOTr78mCjLOsnIfg1On33gKU4zue35sLZK5acHNAfNptg7jmDGlR3g/UFkfW90ydv1h1
5oKt41ELucYDZceAwNsUKXg7fwHdJQvyrqKwelWKCfZkOuG5X9B4SeV4n2AIkm8WmuOfJLj2ZC0A
03Pwm9JAAdjzMzxHK/y8DnZcAHxODV9/tPCQrqtpIfR5C6zPW7B94M9njUktc2FtQKE72Q2hqQvq
j4lw+E1f8H+R6Y07VSfyDWd/HhRkqP6IKrNE1GC1p+QLIvjFE7TmaGK03JOnpjFI1CVvHFslIWsL
JMP2su7cK1Efp9JUR1nMVAELylAbNTw2OCkDfBwjUnli3Gj/2p9DPCanYYEhAvQEi/hFSLRsG9Du
FzeR6gqG4vzFU+zQ5P3IaxPKIqA2fAE+E0O1sBhF5svPWqY3CsBx3yzIxpyVxAei9OaUdkkKZxcv
JtK+BfiYfsEfW7LOvnsLETL+YkM2XrllRNcePcZJa45TNtQhhoJm4UoWLbLG1BnNw4BL5Z1SPv7p
o2p8NlC/xjsQRfZR9yIeUP5CrVw8SQB0pjx6ipKB/T1QeX9vuqMVgIZgZe9aHovBYdzRpANVMzDb
jPUMM9jtHIw1jktqQm4v3IaaiImFsUkj4j6KCsi9idUsMgfxvVmYnEpA5xw7Ya6jhdgpZEn7v1A8
rRAY6qpa2J5SRZCZ/IX4uUi9ueEXDijlEM7rLzhosXBCh4UYKkCHctAb7NGN8B4W1vBLW4gMshWQ
4Ywv8CjOejiM4gtISvJ1/CntwtqbZe9tDaTQ7GP8Yg8ET61tbiGKbd8ZoVV4LNghrKfgOumxGKxM
R7uu+g+CGMLnKLZBMkFvrM6jC0G1tmZ3a8co1IyRDBNbn8RtzkZmJQt5VdVjff/Hn97b1swTWF89
nnm8LEQ/LWZZt0uA/ywGWmbnn8aXp9blIGO+gtHWhBFFFMOX/3bW+nxvfLlyDWQp6P++zLqVblxN
UqPyvS2k9exUXfZG/QJuVffq4A921gSk6THAgNCv97ky4XzPqG/QNXNQ5iUEWVb6SE3E0G0MHZ6t
RsLvpqsAbDJV0XZFHDUH4NDMrhujZLY1/6xZ75OOXSDXHPKBdU5XOFSDnjBZq1p59kT6iZ5tUrYR
uAQLNsQ5BDIWv6x9jFVINXTW7S7bT6lmneth6aNh0R8JDy/2CXB+Wu2I5YvnjvJ1xgvvgw4Y2VhR
Fl2pJC5eK7sf0k/hsmSy3kyaFj/JFlHyRrls2kcTOSNZKN05rxDbe4jIAigHrGDaSD7mo/ZG4oSx
buvMOJKTDspK1s3zOMcjjo3cukL69I5FbZWBq+OQT5Ipvv5htj09ueXKfQPccW2Codsqe4medZhY
SYXGNxHPPJ/YxreLzaENJSKu2p7pNrSqJQYwlEEmUtwSpsrnhRfLN8x1jfqd06HY0LrM21JNJvyA
3FCrP6y/xxSFJUFEPLvE1WRjeQZ46RGCHvavqP7Vc4RQJvjjT1NysliRk8WUnDU0xn+00M88QsHi
/Ygk7yH5iglxpnQjLIJBJI3MrsNZ9DfP+f93L/9vgT34X2Rj3ZUEMP+vU1n//P57pPPXf/U3+zJO
5v/j+CRcsUbhCeYTZvVf9mXCkxYnsudhjSRlG7/y7/ZlXee09nyD49qHfPtnOJZLOJYjPJgDvKLL
n/8T+/I/mts1Q1ic66b9FdX7W1jsQLaiWpRwNzDbyZ4qUexi2K53v12LfxtJ++erk0b9e+SW64Rs
cMJKuxaJ/S3nK7ma0DL/Z6/9F7pBIzoc2IwCbpws9widvKCxXfs/fPElzuu3y2IyKahyow+vRZa8
K1K9mDriUvvP3vnyWfz+4n3DwCXknRM7YCz6xRMutf9ZqPSfl9z8xxf37dliypFFN+Yc4aYbtPI7
ACmUMKxLDv/Z+/+Lz33gJ2jzzI8QUzeeyiHdEtwZXv6zF+cL//vF8RQHPMLS8DpnWKtCy3oZW517
7u+xdf/k6/iPYWx/Xpu/EBwa9nLzJKV/dfuSWqumIuXxCUov1v/N9+Yfs+b+/hMWEMHv774tx3Em
fcW7Rq6aL9mg1L62G8H0WbY87ha9s+h+ABtO/4aN+Bj/7z+PY/9v7l+xvJHfvkuZxzayZaZ0TSBa
zkgTmbUQ4f2vr9d/9+J/uX1t3yyKwnbcqx45+N9hQpW1/fqvX/vrkvyJ9/jzUv3l/k1hC3Ru0/XX
phIbo2K8MEOxCg9G++LNz2WNE5hCPL1Pq2SDIxXd5T4DBBQe3HbLn6X/gdzo3/yiX0iUf/Zm/nK/
06w31szi4tqFBCRgu5yjk4YVOrk4NKq2+YOZ8mpkdtkbh957IxmOACZzlVWAU/RzTubDf/2t6u3l
/5OzIox7l70LeM7y1+KP/zeXbbk8/+yd/uXwoLwjH5u40CsLxoNp/pgYeztcEXM8YSMUA555/Jpa
7SGs2WodOSRWuyJtZ60XPhu5av2v38dfIDN/fnx/OWcQeSdabUws+OBXtYOPYBlQY96C4eMKYfoy
6EeY4F6RhDHqppw9l9PahcmUoGALrXA1tkjUnEOabrH8rKia/vU7c/+bu/wL0/HbLYGegzwLTclr
lffYt2r3AD/xzSO7BsgVvM9MXwOfBaWm1KPQMjid5O1dQzt5gXdxbvTql1T+War8zTflzZi0S+fL
t7GJnrWmowrOA3wgx4Faso6nkydIP+qQhoxxcyDq8JmdCwgiPRgYJGBYHd9Rq2zijIgSULadxrYz
DPc14VfAyu8cQmuoC44IsHZd5540CDexph+XKyZBejBzuGsgOs+WuJKR9S6L6lKo/8fZee3Gra3p
9okIMEym28ollSRKVrJvCNmWGSfzZHr6HrUaB1iLbUk4ddXY3rspFsmZ/28MQ6f+GPwXlV1xkt8n
DtbrWiMxg5JryvPnQRt2+ZhtG2hqawAZOzMfr+ykuiK5vIfXf83u5a1lFA95Xu3Q2BWUZ4UBm8YX
9oKLPtwYZETcMKsDs2eAi0f4Fuew5V7lprzR20JwomThmCTE9fk7/6ijWnbsI9tV9sRinkNw7B8N
2xTyssFaX/To6UDG0mdmHoiBD2IG72hW1feLbltfdN4CSZ3nVFYd1OSFVrGDLdJLHj6/9getQF/0
3b3WEnRz7ToAjAP9YaJQ4j4lHnHHDo4vL3vu5yntv0cfyukmV0RTG0yDf69EfpXqWfD5/X/wSvVF
j+w2reGT7a6pLoaZOOflg6LCbfP5xT96OItOVLNHT0utqCWx6Q04lzL2DNpM32eULl743Sz6x9H2
/ArIaBMQ/Q1mTaNmyAFd//n9f/RwzP8+d+WThOs5NgzYWABhaUfNYWiy+LI5hb5ovhxJp60n8jbI
x/y8PbxynOj9shtfNFTpx1Oix6oJDKr22YWaAwBm1Rdj0t+fivAXTdX1tLzrB7qdPDTE2ufO8ZO6
F7VVUNj/feSghYvyvAcUZKP/CxCrj5tL/2Iu9NGNL9pqbjZTKsqkC2Tr4WqhprvlYPiLzviji/+f
NgoDMPO4uOlDsW5NOO5hO20ueZ/CX7TS0B4bkqYevUzdxAdicvYmDWE8fX7184v7v3MdAF//feay
50RkoNAxYH9Qnb0Buz7PvtVZes1J1Z9BJFdFR5mojdHm7vO/+NHDWrTa1oESrmfnh1Vlf/ie1hYU
8IsarfAXjdYHK5kNVL4EZlPR2/tQBUohDp/f+AfzMeEvGi3BWy9KKiIgfecWb4W0te+zO7crNCve
dq5H7H98ZjBxavPWc31gAjVhyHVmGw9MGeq7orfD3exyODnOjnWb6xReFhWwGc0BoEthz3Di5PJ3
xkkVR6WGc+EHtOgQKJ9xx1HTu6DyvPdoJHqh+u6La5+b5l8+H2/RH4QK0jiQVV6mm2kHaTcumXH3
GeLx1sG+elJEZLZ5pbfHz9/BBx/PWWT+79Fw7gbpF2z6BeQzV0ajc+LeAfu47OKLPsI1iV81SmOo
nVB0as3ZgunRN39+9b8PiDhG/nvrBrjmmZRwF5DOTCjKs+W1GDq5aZVhXDSgC2/RVajU5ozTyZog
1rCudKMjQL1QffX5D/jo2Z///V+T/rC2qi4ZvTZwu8nkRKr97UwEKD+/uHFuRH/7khbdAgy4SSYc
kwa+4Yuj3pUkyobkl2sSZrbqat6mY0+WyYuzm4mjD04hgX7mMQctn9/AR79u0XWUbk4v6zToSmUL
sba5VoX/57JLL/qNUktF08iuC0pX/Kp08Zvzzt+fX9o5397fHtuicVONaKnwTDVLy1EdjRoWb2oV
PutVjUxPRJx1U5FR2GSp++LEsdgMtVGvMjqrKw1EIjQlIhr+TNqLdLr65spCu6EsPdwNhApY3Uwa
MCn0m/D4GI7DrNnPppNvi0r393lsP9Z9KDFqDDU2TA9zjoZsLvZi3EhEONa90clDx275hrJxa+fB
8oIjU9fU3trVMSa5hEtMJbcaUhaItmG7kbiOXzNO+1n5US5tkUL8Vk5j9xpmw3Rl1Ha14SRg2k6e
/ktNbbrWBxdnbtZWq3kwJEcbDmkJx391e0ntCdki4H49iMWx/zkm5BBrmVw42riLBtEOWj5NY1kH
lFFkG3AAlHN08oue7oOB2V20B07IPbRnfRWAW5JrDnXdc/3TO+FV9hygCZEDrvDqGikrj7mMoy8m
ph/0Uu6iQ++bWLSR7lQBXXl8JEBB4smX9XE0+y/+wgcNzV104SYkywxyLBU9TXjSJJUYpdkYX3Sy
5870L83BXXThmTmUYU8cM2ArXlFz2Zwx2i4eoVibjsakZV+8nY9+xKIzH+dMVvj62qCt6jvVhD/0
onz8vEl/9AYWnfiYZJSv1UMdkLywvnuNJR8KHV4+ETF98/mf+OjuF33dNNfo6ZOpCgAYnsgu/U4z
7+XzS39094u+rqkmMx0i5khNnpjXnaLCeqLY7cZmcfzFO/7oTyy6PIWsyoV46ARmogPEAl/F2XqD
j3ii0PfzX/HBA3IWrUBpysXfZzqBwwE7hRXTU+oPp8uuvfj+Z9epk77i2lqOg1WlzU3VXrazL5zl
50+tY+Rw+hWksMPtPVqWy+558bm7mYduDSJCkPfdUfrDW2T5l81ZnMXnbo6jUzet7gQutlMy2VG2
SgfgHZfd+PkF/2vOgmsL7apHEKuODZJXhDTXkxFfXXbxRRdtDWMPtlY6ga2V6abJu9tw0sov7vz8
yv7Sk/0z4P/7zse6MxUVfQGFcPhuQg5SIp9wg/INYDe+IJjoEn35/Jd80KScRaslQNIgfLTswBtr
qgtT6ro9r9FuKdgsdp//iY+a1KLVar6fUV1v2MFQJQTV6mfN9N8vurS9aK1RQplU1Uy85FrLYJq2
sPxsqrAuu/qivXoO8ROgsNz4FPYrwyu+9bFx2TBiL9trTBaQwswmwH0JrZcy7LgSr5/ft3l+sn/5
guxFo3WooYhTmwzCmJ6Kzt3rXkbQGbndYxhDOoKrn9gb3diP8t20fubWiy7ma8shJ0a5Ov+pvkrm
DLzGF/3eP+dlf7ufRUsX8VhOWSrdwCPn7IxnowIiWsqCJp9K6/DEQYVQd26dHrP+tiioZA/pH2ux
BzWT1udDjNopvmhdH3yN9vnf/9W6hjQtZ8fJy4DJwa7EtkO2K1UXXnzRLxSiSyqWkmUQevYNMLir
wdS+6ok/OEYTtvnfO4/B5xER9WTgwRL4BUJAnSkOb2zOJyjGzrnJGjgSaWZ0LP2jMKpnuFnewzjN
iIdswFGga2C5ZcAOeodzKyTAiNYrc7jrDRHdlyi9Kefx3ENZVt+TlipcOZo/OGy4seo6v/AJLfqb
kcN/W4VNERAR+mOaJDd9j3rCzz/88/f9t+9s0dPMsnRqok4yQAJ1A6CKiggWduBt5JsZDZe1XLHo
cwZOkAiCDnngRuObIi7mDM+f3/4Hn6ZY9DdUu4JJoyQtCEd/K/2UuqLqq+duftDRi0WHk3TxXEMX
yAPFmeUxBmz/rbLK9MbUQMpUkJng2bRVtUZT2Gy6SBtvqQDPHyAXwTkdqhwlITxwGHjOzzgp+5Nn
FfouStg67FgJUgthPNrmaO7CbngfGwsAw0CAAp8xqxaZXHYiL8SiZ4tyiKvIsXj4HcQDtOCsKC7r
7cWik6J8urDyJsoCWtEeAuSz3eVfdMgfvdhFn+N6NivXvEM0jhjFr/xXw/mia/3oyosOB3md4eqq
TIOosSNEHU5DRqrdX/Y9Ljoc22084c5DEpAZkVsjqo0NEMmvGuu5yupvrfWff/9XT2wVml3NVIoH
ErkSgBBmNWyO3RfqyJG7PKdiUkgF5Zt1HtoTym4hcAniaeSZ2ZrLjBk4mL0hJMv+wbMn4p0N8SDC
KRwOFNMb32inBAMeMyLOXvVCYQNz5FVmmd9CfJstu5P8pc57PYsvQdf+7581Ind92cNb9EWDrplU
lOd5MM76T/iH61ZH/nLRta1FF8RptJFaWZkFTV9yVj7uysS87J1biz6ICtDIQVabBWEdnUqzvavU
Zf2mteiACHKlIKvlud9ky8cD3RyN+dNlD2TRLeR0MDFZQhnYzjEUQX3heG4t+oRS5oUxOGMWWOh+
yLDJ6EgBr7u77K4X3UIWoppgwcnVyxp+uHplX+7lsksv+oWirGUmG2jmOhK5daQyYJMkBzaXXX3R
McR26Tljb2bkgKnRbsvsVoSmf+HFFzOEqjQd2KsqDaY8ejGQK61Jw1y4KjxLc/49+wvnwbNIBxXB
VBXZLqLA2nLLy16nuWiVmdCpf2NWGxjoKrfoHZlx+RDHLnrmy1rSmV2nyDESCVhEgP0vfgLS/eoo
0HDOzfsvMydz0TjDqMoy5RRJoJtYy9zhRLO3nWf6WhvPn36WiMlji2SGPpr6/23cvQBk25qTuZ6i
GTQlS2yJpBVanKWsfQPhcmh/W9kjV8jZGLZy+2RyFYcoJv6yA3u/K1wiR8s4EVPBPsNHWr6UrD5x
6ZI1hKHawRybAzrwqrAPpTr2+u7cVbfusKr0dM+/zHwW2qAfGT9qK4ZX+2MsS3fddDf8l2YmmCBA
GPCmn174W/eejNDAqH3HYvfEYGDN3u9mPOJ+2ND7a7wsLH+oM/AgqmOpzpoCgaP1sXY7YEH1auSH
JNVDKo8Zv0eL38Op4v3+ahU0JP4OlzTYCybatOrTG/5nni4Amh5tMLaeZAtX/u9jbKEENNa+E8xf
YP9BwJA94ONdGr6rvtrxQBjNer26CnOxUYkOVDIkjFZfdfrODyP+4+48xk1EBGSf35UGXK6xfgl9
Ki2rF9M+ZkN0UixrDHkOHjkv3EPE/kpEQt80XpuWBG5hfyc3eR1iQJb4eR093s4RsYLuxnROLgdI
MQwmhx1U1ebrCN7dOJtnwP7h/AgNpCEsypS+U41DbHTXdd+B3yHSna7Jc23ymPLBapNV5Baw8ahX
L3Ng6fvQgPVNfeGmwj+LpH9NHuKB414fnmLQIpNfGaH9g7zjF0P3+aP/W2NY9PoRcE0i4iwj3G54
hLo8cAIFS96CubtKmrgDqUES/rJmvRgDvBIYQU9NSJDF0Qk8zZOInP8vtdr/KyIU5mIMqLOagJ5q
s8BRsTiSvQRtOqJ+vuzGF2NApUbfAafGOlorX+UARKOTX+zBGuc7/NsLWAwBNYfWtj1YSVDw7cdj
vMYwcEUDi5VNYn13nvG02T2Ita6PD/Fs3Brd8+e/6qNXvxgf8rEr8hGzcoDB/Q9nXloQ+m31KB0v
+2Mltn/rkST5Yhb30c9c1jM3UyicanaSwBN+fT34hBCLFrVjQcxlpZQ23hRemqwjEpbwQUFA0iYN
/1ihjID8YKgjGVvji+Hlgx++LHV2HSvPm1wWgU68+YY8RI4I0stfE10AvRJThLYiby/7dozFaEPm
GczSlBbQhoY3UumvcorePn+BHwxkxnIm2OF1bihiCYwILKH0XZTT0KXW5wzUUc8a/6ChmN2AcCwv
W4IZi96C1OcUemOWB2aR9msKXDhtzC88aDSW3YNrmwCqpjzIhvJ7QdxW6uaPz5/U+RJ/aWT/fJX/
6kGtuGk1T6g8OGsRDKf/wX7nFx/TR5de9A0TmvAuFWYadK7+HLYp7CL7q22wj6696BvKtG06nfg3
WDD9BT7/Lq+7LyZw//SMf3ski9ZvhF6pcl8kQeOa8go9LElrG81fC3ZiG6dmEq00gurIMLXaPHOB
713hkrn1bZluYuRz+7KMTcwHmtxoU91vgeSDko78esOmgnFoAHCvRB85u4wfsRlMo8jgWtfhFz/g
oyX1sp62aSfEWJUfBwpce2aT9aQnAQmAC8BbjcU985mJggr+j95KcFecJzDVGpwXG3hCagfnGdVM
kIhRvZ0DMwN3fZXi6MtTYAr6jkV158ht5kpMPYgKxPY8dei9cH2ebSXWD5k9qBapl+BMvhWHrv+t
q9defTEufPDqlxW9jnT1yk75dUx8k2lvfNXITPefqqW/vPllQW/jl83A7mga5Jiyv01JpXZsns5P
whm8Qw+lYosFs9lmhgS5BjR5X2gQL85oH2tveDoBRTixzHBwc/lQkM01ZRbyOTNj9iu0VqA0aQ25
SVDr3g5NwqZ36Tir3k2JBKsYH5g/9LdjaWdAaygNqysbr1BvloTfnc7YgQTLroeuaNdNJM0rvamY
icA16XcxNYe8IaE9eaX/oOfI7EfjLu6wNlgjVE/gF/aqm6ccXErVrNy4OuNUC7dcFUUPoTVJrJMW
+xYz+YnQt5LWkxjEvJvMAgBwriV/NDWkbx4gj/e+7Kv3uErbu5m4O4xIP9v6IL53lHBDZlWGesHu
F21pIe4KG2XB5jL4+CQd9VNIEf/Oqcb8aKWatyktIGyG/TONrWkbkupfAwJqCKrG4xV1dm4NHCHF
fuNH+6yu3xKv6cHB9OLGE/JdWGb0HM/xdx9hzQs+GvsaX2G4HyDQ72y9kuipMZ6sCmvo7wo97/ZD
N6rD5Chnk1Ogsj6Leq4EQU4k1S4z1QFWpyyTZ4Kv1W2qwcjQ8rB+Zk3kIj3wKudNAD++S7vmnuF6
3WmxOEy1iLZcu1gZOoqwbFIG/wNOpeHFDlhkymybu250F2Ztcpfgj2AR3mnErtMfwwh/bUKkvJ0k
CM1eTuiYNaNfZ3rbftNSl3ZaiT8UDqHqMqPijstS6dFoTyqnoDqLRqoEe1gkV0mfTMdpTkJS+amj
/QQlZG4sDOXw75PuYBm1topmS+0S6ZqbNor7Q5QVxjEVBm+HfDUwu26KjnqRu3vHkuN3HdTkxq8F
mpJi1PedTw0Wqjd4bGhotjoQ8UDzFMJ3cPeEfykI2hGkTa9CJ41W1HczK3On6TEvcqjLuhazvw8L
BVZA7njtqqFvpXwMeI/qfCqQYEXBhTDIvq+gBQ75Gj7sfPIZQ++bTkTvnROWBOBz66eIRCNZF4ao
0IBq7nwNVjsqPn1fhqa3mXwN1ruHOZhFhvUi7dYifq6F3VuaW+6xGKpo2075tE5jHWeAqfr2jy5s
vtBSz6488nZvQLX7tZhYXaozvGEytGyvaqAUvROlwAygsLCDS/TZrvD59WrsDjPclSPCZPWG39m+
qgYXOmCZVyMtohNXgwvMqelZ8CqWVFaNGMx8tQHc+GZ8bBqIsHJ0hkOduDNRGd8HqBQXV4U/W99b
PbFujFmd7YGTn1wpGiZTzxyeE1iT+7it/G3EaLLXB6+tt2nnymejL6yTrQmAxPAjOTHDCLDy3dx6
tzNPOuvU0tWOApP2ulFs17Bxmhi3cexn4aE3zgqWSh+z69mygUaQ5TGOELSRnNd65m9N36R21Lbl
81DY6V6SqHnq2jO41bbqkix57I2IB2QG4KRODLh5JQGqOTZZm8Evn7+BoXLWYz3Mv1t7JrHi5dXk
bDp71KcdSBRCCKi7DYpfPY3hxxQlSCqnihR14GP3K9XgI3EhWz0rP2NTC9n5nwrqDChKdRah9Kal
7r25dba9acp5i70eJ7eoB2jGNQDtETsk3smZ6GCoqtvalP1+7kpra1eKdJVwcbrPkVlcpfhyObPg
15x979DMLNQiaCG3DRqjk0Rwe123hraVZcMmZunhhplBXGOMGqOtXwzqXmeDcDOmjr5tO6rasn7w
10lhIfwDaNTAoCjf066b31pq41b2NIewopO1qut1WJJ6n4tThf+mRLpDUVnBBz+in9LcQ9oqc+Nq
ADQnx4cZkNiDWIU9zirYS3r80+trkkyDbgdWZDjziq5CbMgWkKWrOoxnNmgoAH8Aw02kXMpWYMAc
lEO5Ec9rnD3MX1uwilXcYatETt5sRNp2zq3RluaZ59D96IZOvQxoq04RpbiH2lUjLq7Qy75BJwrv
4y7p2TVpYLPb+Go2yvRjaC0hqayVKPQRNxRnNogWwAP6OfCvxDHerMnufk5QyNaw6uvbDpgLU/VI
XokRlYcVj+wgGAX+jZJ21Np1tQLq7Nw5U9KOZ4E805uJc/kihAsfNz3WSLMXW92XxRPg/OIQk/i/
rWAq/kljh5jeON55bci8JWmtO36VBa9hHN7DcJrue+H56w7V4E+ZCg/xSq+9CAAex0FV1neFE5av
C/YgOE36NoD7qyjVfxhJ+kuX7l2c4upNW8O6z0sxr8TUY+Ew1ID1JPw2mAwAUgAS9doC/YNvpxs8
1xVf3qg2Stlvs5jEyoRts/bMMUdLwhmGF2szJgT4LZTJdXetHNpVOzOt7HsL5qGFpzAxoL/nlqnR
N47+qopjdCcWc7s608yVzCnRBExur5WLGpRZ62qS/HtkvVVFCpVCrrHJyjXyteqe+cwvvcDalNpn
iK70tRuS881RUh27ySvbY9I6Uuti7vw6P05xk+xlc/5FURftmtjAmhkhBdN1r8Cf2bm3DTiFnZ9V
+sPg5MaWg7tsm4nQoqpXz6x9Ap2Nv99A2ivAcj8iebSsXdkaOfMspQHztFwz3uDq1I/hrBcUck7N
TilnWGPucXaT5X1vevWrRPwGGtcMtznc0b3D3H1ryUTb5FBy+fhHeQXanhZBGw23pjl2OzdTAPbD
UnTb0rT9XV9E7wgIgTe6SS4AmhV9sk4kBFqSk0nz6EweoHNWApvYwEMKPjDbt3457emM2MND2rhv
Cnyb6TmbmUDhu7KMHiR5NZAarZrIP/Z5bZ2oXXsQCSonkdj1ahYaSm0CzFQ61O/nme0tQV21gtEP
eBT/RmRjBmQlUZoR9Me4wZeoo9JL7MreaxZU06qIQcVCQ9lKlcIcYSS5kqUJERyg/3Wu+a/xnDrH
IhHaSVbDU6T34P+p9j32tWF9d3zkC6nI/jQTBuGsK5/dCiezYCLH1mlGfUgz29qTgLn4xg6ovm4q
u9gVTOeQxcB3shsfxO60i21PfW+5wXUrjOI20Wzj4JV1+OQoWKszw+fmnO9EgfiNzmTYdNrYP9Wz
Hv/ywBpjPxvno1lH9Q5UZbuhxZYrUDAjjaP1k72Vt/6+gPG3JmSvwUUfLfNUDH25qwsXcJDVkxT2
mw6Bm/ENBBYTRZ9sbNW6zgmZUnRdpU7G/mNhXaXMTdAiNoUHuqgZ333kle56aCfsyGEBNGClCZgo
Bh3EqhL54DKj8VlDad60VoOd39YIe05OPTL7jYxeIQIcvceyaUDjRmZi/cKfYeycvomuIc/dMWc0
H9O+f8YbE64Hyv4hukX6BvWTfEizkpkG9SIQ3y3/rgkb9a5jx7yK/OSP41f61qoSEy81yMEV0XY8
XJFpHGJosFT2p+5NXoJ/RUbCzjsYqukU1iwp1kUe1+cxu16Vqp9W9JUhDwbAsD7UugYt2i2+ZwXK
obUD+R3Rd5LRF4KvjVMf1XzS3k515F6DU09+QAlM94ScndUsZb5xk3g6jJ78wx4+6xvVxtcZ/e61
ImGyGzvw5mFYvOe220EyQ9/HA4tvJwvjQ2gw46vMvqHq1Jh2TWrP+MosnwBE1qwE3sKDYVl0iyIW
nNoOmGmVmuHIzRMULS8d15OW+Mk2Q29Eh+2bzc5vdNGtY4GahgNvqE9x9Sr10DvBhWV2yCSGaG72
q6x7AMdTibMDByxflA40eNWLmWR5oTO7aHzzeogjuUo9fGLROdtbutO41ZLsXeiDc29ZzbRVbNDu
RrwsHZZBTT4CH5NEICQ769z3b1XJHm5dhK3bTN3d2FTOHlKEPNa56zPfVcUOUill7t1Qfa8dgN9V
glDWcme0duyOw+hKgBVldbvR+kHtUbC0pwHz0wFmf3GjRqM8NF0PRjecEG1RE79OHezfqrfEU4OR
9mR3DYQ3SgFWfscnFRGowDZJ9wZLMGcxgB6sLBluUm1CxNSXiMIBmTPOh96aUwf36FhV8eyhoWLe
4OgnnVsAdZM4lJ8zI3Ym8HRjkTe3Rhx1rGA5O6sFNG0xlvEGrA9SOldl39KJO2Dn3D0SoYkT3p3m
wyQGX7fC3/pdtp2wtl4Zec9153bpapzAe3sI9m6acJjvciYf67xyxZ+ZfYUZAy0IYtaxYfvYTxgN
PH10fkf4igGyus06cyD/eaML/DaKx11iO6+lGrx1r8OfEL72R1i6vgMIY8GSCuF/kQoDUkdq+tGP
GPUgrMvrSCjneip1Y1OVPkSyHKI/P2/egcc9HxJ1zpVeGJS1VIX5s4T81hREvhpWDCxvUuNumBHt
rGxRQE9M2jNy9M3O7L4EF53H23r2fw9hnGwl0utVbhrq0LaM2F0FQlJXrX7LSnimDJ5IZdbU9m7K
6KE81U53vaJ3myq4tkMaTQ8spfyHydQQzaTxuFXakGwKnRdE6gHkLHBQTqFmRBqhSwJDeOVNcV6T
2Kbyt4g59aOme87Wggh9VXruvMIcaX/LPZb09EIs8iatL9YeX99D1ZbxNiTgQMVP79ISHOtbYdWQ
31hyws9qShJrptTWHkV5u84AiNsjLVzj5ayf03GkboOOHEl18ieKpm7dd9iq48EzNqSU8p3hm8U+
LVS/L3vH2A4pyeDCHFEb92N125tNAhO+rf7EZZi8YkiOrhko3aey7rKjZpvn5XotoK0iQJujMIQ4
27B6nFV5hBA23ZZ+jlM5n8XeQhV4G3LV/aj3CKMzt94YHmWQ4dxNcLjwnhE1Gu45o+Xhl7F2aHtz
/j3VlrOBusjhbeXPQTJx/NMX8hdYLO3eyXttWzWl8+TNMjxUTL+va3Z/V97MYmKU0CS9cWbWYXnJ
TqRkpAjL2o+yAgY85yK875ui2fQ2+QfJ9IRZfh4neNQM6wGnEJB+6puOUT03xAHt/olMM6sKVhrH
XvTN1qmH10E4xOqAGnKK6HocVLrtoWOAwu2VqOuQI4VVMrkuQl1OWFVdeDetropTN2Kj6Bx/Qnso
o/4wGZQcFFK0fBdFsTfQxiLf7JNXU/KYCtdGOJO5AraB+hEmYBMZBuR3HKHtrsAI1PTizuwnfz9O
MSDOLklvW+J4K7cczABNe4CLTHeAY4/iSi9j1cKG1PHejK4W77rae3ZK1wDymLx6qlybetoh/Jnf
WYG95nH4PWtz+QdSd7JulLtJ3FHfqFEhhXPA2iFTGX/oIdp5jxj4NgN7uLZAaaKBRePHaTRGKTZy
dm1SZdsyHntCQX1ymmyNGJJGU46crt7S2N8mM85W7FnYtCn/PYQbxlYZgkajYx2rrDa5YqPrPqMK
7wzpK7bITdBpQZcdVzmzoq2KQVnkKrcfG7Mxr8qC3koUw2Eaa/VgzKO2y5OfkH5n+jxsn5mYApZH
7oGFd792z3gilZcvaRzdCdnzJTftwOrMGV+6Vnd/o1U2aRWq8h4yTp6vzVQzH2KRkK+0lHxGmCKC
sGuQWkJQXfVAHLfo4Klyz7BvsnFi4IJjgVzq4DRb3X9t1XxrxeI6FJzjw04tsUabaJBKZ7oO4yzZ
DGBaniTbDTc6U9PfqULhhIAiPfTd5K86fLlZmT7xzGCuiep33hk120m+2g4SC/RUds9T531jQhbA
EmDZbJhviZ8/drJIjxTzumtUKwV2VRuhxhwy1IwDuxCTdctapVvRWG6wpa7DIS0wF875EZR4iZ9E
d9MblWjtSSPTw35DAcww96YfqNvOk4zGWHeIlPC1NZu6tFG3+CdfpWKVFZqL9CZU/P9AjpzVhKfA
gTwPiZvNbl/Fz4YfQ5L3Tl1uWtuuc14d234Swh6fLT7XQ2KUzcmRsfPIVn8CUjru9k4H3reRocfr
tDehUvuy9eRvFSkUyI07lHyGenkVOzmI8aLTD6K0nDWLAfSukwMfeCgoP1nZkpLsobLuz8IlvfC8
rVUkAOEBpFxpVgtxgPX8ppQJhkq4jxs99sVBogpAkiTtHTxTfMC1jLc586CNo2kubE0xrY16lC91
7DtXyuS8V8VYKNIivZ3Ndlq5wPaOlJFc6dXZptbGjKPGsAPTOp1gZWr3UPTTJyvlqfOm/WvPxFCo
/I5ZgGbeuZ7BStG2aV4e4Nq2YAXJbOCX3QHGTkrRrs+Sc/ot3L4Mnjf1LK5VWJ5cIzHQZdQUVxR9
g9QJNmFoTW+gKOO1rJik2C4S8HKU+V4TWc8MYP7lnHehqPb75jbKX+O+cVeuB6Wac6UE3Ebzy2jq
Vy0+lyXqyW0/UurHccfMLqlxP+by2rRC+ASR9TxLF2xL5WNzcU/1QFjIbNWpaRpMNXwmK/jXp7YE
4Y8ZGgNUb/yyGNrqsQJ0LjGR6L3G2kD96NlNsZiDGmN4L2yfRfssp4Mum+QFgYd2NvPEdxULiuMw
leY1UDl73bmes3Z8/0xrj6/c2bxyWs50TWNfo1w02PV0jfoprk0vQN5S0rXo3hWiHniRJuu8EW0u
pww9w7KnbzLHUTgT/WMSl+M2RnKycrOzR8EG306BafrLUOiOKv2JL4IhUEsSZEKduzJM/TB0ULJg
1jDXOzh9fpr16K21EDrm5S2WrnQltRGA8H07OwAax30SJzXHEwPVHrYWbTzbaXZCmIfaxJniav5q
rovzvO+V8mCgwoW/6Sd6+kk+9HN45XkaxtgYqH/NNPM+z+ZtbfnXHQNc13m7idrgqJh76K4F8ijZ
3KUQGButAB0p1ROHpwFsnWsjHO/blrdfCIRORmaLtczn4dD3QxBRCgVKOVGbyU6KIMv8cjeMc//N
ixx2xJP5NSrMapdob02Vvs0W+/oC2sHaAabLTcFb5UQv2Xlug8dBzlfl1PeHGHD1Kkn5VGKmaUjc
/Lx6Vip9zDnzajr3KRfFpm5B+o9a8d3N6veozamkZrAIi9w4pzJPCQM91i/jRiuiB45Y1rOc781G
l0fTxDzQmRymzTVEe0/Gz6Om/qS9dbAcql8rf2QB1DywXZDtU2fwNt5cxKto7E+s6U75oHcI9YzD
SB3sOsvCeO22fnYTj7p268bcvjHMW5Hq1zWVzHQ9MkMCG/vf5k6PqSPimUFcZiMUbsfciXxd1/YW
tNE3W03FWiUh2ChfbvyGnaQhrg5J9j+cndly28qWbX+l4ryjAgkkkEBEnXpgI5IiRaqXpReELNtA
ou+7r7+Dqop7tuR9rVsV4YftbVsEgUTmauaaI0Qda2XAbpM8XeRp1z5VsGHWMgpwN2iiQ1KZW9zh
vzFVZa4HQZhEjNdhiNn4yz4NqD5N41VZIt4V4/datlsCSQO39AxATfzm1n5/ObdRRx2s3npjvslL
/RxX+kB+vncmzv6gjcr7QNj7Sv1wHOupMOtL2wxX9XgiNFglmmKI6yd6H8ctqmBK8+Q1gznAHMkb
/ZS7+VsDwpJQN7mobf1tCFq1l6PXX3otNT8rrOyrzCpuqeU6CyTr9wkV9kU9zJdNW7coVBmDNsRg
LC01PGuL3aWy26ukpB3qtNdyKi6bInym9lmAmnv184ICGPbVyOarBa6sB7Mipa61ELuots6ATfB8
dbjqNcMtfWedMAjF0LcW9XlvindVx6yGPz9lvgkgYCg3E8KWHF+rZUcvbalkWbHOLHk5A4MF/oyp
CUiXayzey8XovbDdXwX2z6EBho2smmivm9urUWEPLdPxZyj9DqIlW8QkjV+JbWyF5VY7ZlR2pDz5
DqVXTKulS78PQZEal72YPGfDeExMIXsOVb1CF5bS0QY+TiBvdwvS9IfS8CfOFc8O2TLV6KNlU/VL
Y8F4N2hN0eW0byKrfwA+zYPGmZkmgiJ9E6UkWDF6lD2lT4G2B3+QMMBuVN1xqknRs4oIgnQ/uae+
/9NIjXJrMFVaYXG/SpMSrDbpLzjBRaIZ04xM01nbvftMadxdWaX41aT+rYt8UOSYw4VR2i4palZr
OyiyTRV81zggT0ZXrIyxbig/Jk+T0N5SphmYmAP6cXNpwqdMGt5Z+FThQgHdgqO26NPyZ0f8Z1p4
nKlAVESyORq5yaTzY8oLA8k6tBmodY67TyGtFyHJFSi1lBGdbN9zi/oJSpupsac2ATDxV5nuhd6Z
mnfn48yqxn1n1vlpdMdbRmXWkd1ulOyelK/VIlet/wOnz43pcuAFJEL0xN/CTGDLPkw/46RZmPA0
3kwP1kndMLA2YYVmpNdeHd6aFSl3aeeKpiRkLTe46L0iXk9BjIexAVc5y6MrR1vxxrfax6Gp1XJy
8yt6nMDXR9okdo+xSUBATXXme5Eihus4W+czXSoESatF/Eypi9qYGyU449Fo67pq1RjgHwro7q4b
Tew92Z0xJvemY3N/mqPtIJAIypeW9blsqvbeA2CwjvJuZtp0fqmE/x2Uz4vlN9/pMc5rw7PKpcjH
fMUB48K2K+662TrE5g8ha0WZ1Im3ElX1oRuSdDGHLbyl3JcPI8H62m6iS4E73ir3aGrEhl3dYhrv
rMq22Ga6JXWKQAPmFnXxAADCwhBV+kOPtbMsU/Op7I12ZcQUHaopy5bOjDitsjmglJWXt11E4hTi
/00uOdVPZIG3AS5SG9yFkXiqMWFXmuTWC4x6qVVfLk0pkq3b9Y9OYTRHM9DBevYEUlQnB0A4JuNd
KqvkEYonhWEZNXeeohQXReFwRefPXRuj596prlc3ZdE9V5GciD88EAEECPP1WLTBFamNvMsMbd5z
Eti3KoQU7IMzgrY64vhTY7JtdYQobqS+mXNfbVTW5Nxr9vLAHOzbqsyH9Xuoirs5fHMmfbpDyRF4
AN6LmrCZint7KuTaceLbwgPKaGBIuyAryVez6PybwZ29vVXl7CQ4US201K+MsuabjCAZU/sBKwNB
GwsFgrWhswDhuYL5O1fZPfTWlp3b7m/S2oHVPubJwu/w64sKit9ggo3WaK56QoO9WyoNBgg+ZGEE
ySoRHegjgPPbeSguZsHqnaLYWLu1HX5jxwZs2TUvsMkdaBGwbxgPMzAadwqIiG5Y7UVSyp0xWtYa
VNK0xIhhn2ZWs8Ri2z+moW9RCQw6hk4YnbuPhMwPljVr/ElwpVTJdAPdBxVAYjJwZ4sYl0Yn5qAM
8MxLY/uEMGG8iSrjrL4xf9ktzyvJHfte2nm6coyWxmPdzasxM56qkd7A0KY12QRN+sEP7pQrKdv1
bJzlktfDrngF42lFfcF4wDWDwtLIjDMLCBK2ahyQ01ZXbUVPzYDqouustOfN+zHiJvaTU+/CAKbG
EplMaK0gg50hU1Lf50kzXRaOUa7SwRmuB3UuOchBQX5OcwIpQz8OHc6Y89T4MLmGe6oL2HLTRpfs
50G3hdfkH8fZCw9WC10lGFP0BMNQb3pdQRAFWw0owcEnq7R1cDW2Y7xzR22/VlrOqxlf+IMG9FxD
oqWTBSKBQ8GJok2rSUUSemwbur42z6zM5F7LQFOGDbxFNbjZj6CRWAP1mSBAREdioRCfzeA7TKtk
5/qOtWurZt4NVicP2ElDz4ncOHsbeK1O/OVSLqPKnB/dvsW9KW0Bn7mNeauKNn2RiWVfwl4nO42C
8kl6g/2dJpmLBgb8cEwnb4m8i7OCiqlc6XmKrqh8hssxDK1j7tX+wrHNjAqySzFVMwF7sPIRDFcH
9bXUivG5pGl2dZdSzpt6b0MX2n6qM1Nc9zyUndXm7b4murlPiORv/Squf4S9NcETxH18ZWZme262
occXSFx0i3RGDJWxmo0uuh4pmv2SRpRtxEy5FYReMfRLoPEUvtPAz1dFnKTYxVQGlfwWVLAG33SF
vBpCWIcsYSHAFl/OfRIfwUHOP+w5b3lHatw8+7J7rc2K/KLI/W0ymeyMQD82eLPLn6x6uBAh3Ar0
i97t3LfN0oO8iuM//lAT9WjHeQ7BXV/VtZdfJP1Mii8K7HYXdGglY1pFO0abSUVcwxC5zQoQXn0Y
7DG6bvNQHFQTGqtMq2Idg20Fb0vLjmKot6n4nmhzbIX+rRq910662VY0FK51153tBmByGxSoLevF
dUdYVF5eTD+DFG0o3UKapWEevvaGGnamaat7VaVxg8WMHFaW1Yz0a9h4aUhT46Ma4JqAsKRPGbDw
ql8xK1fEeXOMFQ8TWZz0Xh16rTc0RfNXS7vDr8LvvUUcBxTYLM+5bmvFRl+N4a/RlcmtbjO1Up1N
2y8IhkvYo2oJLoJOjrDji0wS5oYc94dUNkzgTMM+de16l7oS6cSYuNXTXHD4+On3KFRhc67cpFvD
qoblUNXYs/oy2CbgTwdU7oC+p4KqksHcQDF4TLp70ZG+2GNScnJCeGOVmMFd6sflw1xP0AtDqhrF
Omsy902GA6Ulg58eDmN66VvswzFY7QtLJOIAwNVcQuxrkZ4h4wmodr+ahh8eS9XTZkpgE9L2VafO
llicVDWUvrqqYWzOmj0xmp2fYA96xtuos8QxeFDfAxgLWCe7gjnaJouSrsl1gSzvAvRQdNc0JRIB
bSAWgPBBhS5nqz8Lty8acEsXds/lGF1Y7ErmVVeR51hrI6lI1VVh73MviF7jhCakGaVPYZEbi5yd
wFhiCuboVSXy6kWFbvE0cE/Wyhk5HZgvxlgNCdDUI6tZaCNPNlXUvA4JUL5G1i/aU+OG2enmOqmG
BoC2b20tnCuPqXTtR5W0zVbqKaMLZ1OaGksi/caZyG9qcWEWQPhUn6L0cNJhmc0lajXITFwKwWxV
TC+WM52ZtUNwQRfHI3X21FrFsA7yWCSo8ekXzzAeLnzPoF88+O1VMycuDRN6Q2GABbMY7HZR0bj5
ATG+pxQNY6pD+LPQKTMtM6iTjR2MFLrMMLkKlQMXurXtcGPZkkWpc2flNrCKtMebwPmcPkd2XZ+K
0XtzW7M+WEPIptCcUfPAMB/Y8/t15FLzbO9NTKDu5FRSKqgLexd0sB1kpJL9RI3skFt0zdu8N2B6
1L+yzM0womqzwzDEFeFtjCfnMLR3A/pM+urO8OiMQUyD06S/gUU4A8kJhRo7L5qr2UqmlQiAnuJn
lFy4KTZ8Fs5UJ0fWzyx/tYMQNq7I2LLtmDXmc+IF/eUUDbSTFdol6BbmQ1wbKDmT8pZwrISTDX89
DCLjNDgNTFzlqRUKNUHilya0GRHD6qDVCwwtyavDhq8fI+mEa/LShcOMIMi1eS3qfK2ioli3Xk2+
Vpb+EdF/fNEqommD7vYycNMfkVd6m96naBVFJoBNqEZbDuNm73IMFXTaBmvfFwM0Wljkt9qaIJ0W
Y7CxjeBbELTWZoyAUY1RZ70GVc1vq3Y6JKp3dhFj2huA7tEugZa3KYs+vE1G6gKLfnCMo676YSl7
u39rIVMWfDd558NgxW+4n9HXRLrcqGCmjV/3b0DfEBGT7V9DGJlKOsueODihipeTQ0eqsoW8lIh9
oKw3Xf2aFMHII+zII2AEvyWdyPcAt9xrfDoR5ifGNxju6aGtaEta0srWVUDByVB9C2nHHjZU/abj
HBvdKszyfNnO7fzNDiO1ijJlL205NXegyev7asjqi6G25Q5LTlBlnA3PesgvULyBvS96SifRUmpU
FobZ3VJIpwze2HIBpK46BaNI1tpyrXBBQ5ufXRT1ss0itkNhwaGmD0m/bi173V+UUYUSONvRCF8N
3hTBCG/yS9Dl3K3B7O/7dKrWRj/pez0jGlOh1b151Kgous31ZTWVzlpNAb8NNR0IYohi4YzykX/a
XDqcuYBfrbcIFSX3s+03bqDT1xlfvIdBJu0FG0NwqLs+2ufIPzGcsP21OzP2MImkfRXoKl4M2Xgu
b04TrLLefOz4VhvurrwNQLje+a5XRYuy7vS6KuZqFYyAg0ejWk/gbPaix2rMaq3pjkHJCQ85aa/U
lOY3tSiRQiUlmnir8uJT6HvOFjs0Yu9adJcIF8bb+Qw5jsepXfVW5V81NKWeSJXJMCOoMG/GCBZ8
GZTkQWWsKG13VnuIRT+dyKAflJ1NG8xUoZOLsKsOoRgeypm81qrmatnb3muvHWtf44d9BiYvJhqP
Ca1IVJFMG97iofPixMWbF4QxpQBNfRWzBsoWbjn8Mq2Z1k8Cb5VNNW9X5KrAhyNyDNz6zO+WCuxN
VjjxTpZ+yWgbLcNgYYWhDXG3scYaG3j+NxRUYzs5YbL1bFeBJM1fjGFCAzrjUbd1fQ2RVU/oojwm
HVUJQK/Oy5z+qwN0xtXXIijocCld30zNPN5rhUldSbeOkTs65lGWDJskNl7S0YuXKLGcrVPSOknO
3pEbXBPDfeoBRaYpaq/skM0B09G+OqJffpgMQOe1LNNdjm/msgc/CaPeeXaQrux11tvfHA85Shz1
0YU/Bo9uOn7XmPetkiyTawQRDAMWLKk6sIPbIvG2pnMcIE1Hrgas52b6WHl1fuvULgclTCTEK2LW
BnOD0YxHPar3kN7Fwk2N05yWINGl/b1kQ15yuv+KwUe2ziasbky7aY8WJNWjy3Ti3LnhOgCutfbC
yL8y0+k7aO18JcqeYm8Te5xdXc5pS90uzRQpDmBK782vcGIDYo6aKpqBV0622VyMusKXjzrFunUQ
gTY+ajwmrb71TQGjz+ow3TEDZawQ/bp3MO7rE+jM6LpCAfEc62L+ZU1Ffm+ZCDFU24lbhB0JG1GX
U283FBjHPn5yjIaxT3R/4C4ROa4Q3aPSNKxt0BnlpeGTAcLrttKbNh3RElGzrWj7Bar67lvMxyLX
KdclIqytoAWLTltjlg2KCXlwKpboYDk+hkJuJmZTaXEZ5XVEaW43+pbeTrAgae6I5oAvOCElQIKg
GbJ9mg7WSKsroO0ehsNdh/Bug9iLE2tIAxjUU39fmUW6IqqftmUQh0tBrf0QaTNcIpug4tOT4Lj0
UxbvJrWBQVki9BOfEq393WsDCm1KGJQRk9nwT8NIID6Esb/xEdv9qOixko7PCJ2sPlk3vc4fK1cW
6A9raiHLDubcynEra8MUgentIy+hfZeSW1wlUwMAgoFLjdrGdW60ajkr8XhoySZ+NZTxj52MNXBW
t/d+qdxDotah2wnoiG6CbHaPgBMp/Wid3w1ndj3zclQl23j67qNMvSwMxgnLhPJh7zCOE8R9/NAj
nKIg1Q/7ti4RQgR+4V4AVRwWAjgQXwQFsDH59VWDcpVSfIzcIEzVrTIzJCVGby3iETUfkYq5Ka3q
G8VHGG4FkNw5REI+R/0PPEWy7745tkdy8OAho6618au5uCzmZOQ80yQlJQu01u60JSOylsLO6ku/
y/WqIzF6nPUMvqHpW84hAKh+5EKML5Lmsq8HhgFUjJZjtJx+44F8PeZB7r/2PVW92m2CtcrGehsl
RDNFX4zAK+hwXM5Db20Z2egJXl3iGZ8ULZrQUI5JOMeUh73quXbkvB7ZCxdurMeD0gwqEhG5MDkJ
HwAm0N20BdRS8G3tz9YyRr2UTVF8o1yd3Y4Nso9Cg5OssD9aK5te7yzghLV5NxzGDjElpqLMzGTk
JGcIGD2w1L1VIrqLzCrYmHlMPy4TzwhpuniZcBh6dh1sUcwWm3wIxK4tFQouGdrxoghdeWcDmTtM
KOZY+3WyrHiPqO0AExxg+jFh5VLJN0AKD1gIP/GSx8dAIj4lSc4eWx/HgYU1uBP1G6+J1n5nDyeI
9eFLyJ8vY68nK445PIsywMZj0t2lyLx43WARvC79EPjtQJ6fOlQ1QpzZcLRiz6Vef+cgbV/hn0kf
MdTV9wZkBvlAPGxDhNtLYUzdvhfw7io9JLvc95oLPfvjL+UEvAs+J+iG46dcgghNaK4O0DSMpmcm
pYnncM04Dvtyo1NKNeH0BMZQLakPv81m1617G2WlaYdTtMS33dhKt3oBXU/bEoHRGuEOSAREKQMz
IvA3qJMy4qGq8cfgzDBGE9qfneqjVTzoaFPxBh7NeGbaqDPbb7SM03WRMBE6k6zuzMlzL9PSi1ES
BPlLkqTPvTApdEbsIVIx1BEU07NhFDOjMdJBG94YyxI9723CBAMj9Cmv8uQoJ0E9AqzGDTteBwl6
8H3M8X8ET7svMn79x/nfvBXlxDBS1P7nf3z43eZncXzNfjaf/9KHf9P85/sfAw9avbavH36zzqlC
TTegSqbbn02X/tfP/++/+f/7h//28/2n3E/lz3/+AwFz3p5/WqiL/CP+jMG4/0tmOl/Jf/+78xf4
5z/uaOb8LTSNf/UvaJpvmXDOwFTYUOj5k+Fn0/7zHwJoGh1q6Unk2pT/zuwJWPJt9M9/2N6/g0C3
qZXZykY5cZ6wBXT6/kf2v1tUQyiPODYTRD7mme9391+QJW7c/xO69MktjqYRl+ZzdVLZPpMI5qdp
TAcdSwjbIbyGzTJdRw503d7J6oXTDcYRZmJBr5F9sfbgSwPdLumWl226hQrUHtwmjeBbpdJbMMU9
XJUs/hXhMginwFeAOy18pr+a4z5f0L+GB98vGCqalMp0TFeZn9k4dRkBqGvr8JohEuMGCQmFNivp
LtLaCpdul32rRkmlN/eZejIoJmwqvHa+GPb/OL99vgYU+xZ3jF88vndLwL9M9bYIpFqpsB0yYlee
gllZr1kvqh1CX/qUjZk0K1m10dNfVtb1f33Hf8u77LrQeduwPs5Dzh+/Og/I8gXf/Pwf55X0V1+V
SI8N9N+muI6aXLunllGoZydzreNkFXqDi5Q6zGUZ3mNxex6e6AthLfxy9jyE7kGiL7Ix926sdggg
sCdhvkbfKb7A5H2cCD/fGQzDhWcp0wWl8BshIAvsZurKPL1u/Sk/DJJhlchvYGy6KNmqrVkpsWNQ
0DnafTR+5dT0/uw/3SDfU8pyJe+akv7Z6uAvz6Ux69hWfpNfR7o+xmYZ3cPsJabBru7KoO19iSch
ZVFYAiBEpah3DZKJlZ/q+DKZIrH68/PiHf34uPgsk/fdUqgFeL8/XY2umTftAsM7AfdEGJiVpd6Y
xHZ7U2XtQyIpI//5A3///nyiJ1wegc3MoKU+jfz3TdPHZRYapwlzHyZWavKvERffH8KazNNUFvLW
KM4lgdDzrxDInVusXNxiqNr60tWu//jnC3p/ET48kPMFORLVq0CJZlufVizgIS9CCE+CQnZ8o4LI
f6tnMV+YSJEv2qb5lfa9v4GPTOo2j4yUDeEN+rbyFwasSPd5CzraoyViScOM12NTB3szZzp2obX3
ILu83HZDpzd/vupPPDcWsY1tjDCVsD3ecl9+2hPNnuSg9Sz7RCgFHrkp261RRT/oeVBnqwbcqNmB
rsM8RolKxbtfB3luHBRI82VXhBHd7Rm9cULgi6Ua9IHabNGahZTe8roXR4/T+OaLSz7fyI83mkuG
SGD6jgc25jMoopBJTlAYOSeVqJQZmMa+6COZbDSv3UXtNc6+hUC888LJeR5px18k4fDMFDQ03rrV
m9GFBZxMU/SFXYP4bac830qHtpxit+bqPpkUsJGWZK+1PA1REz9iHBRsYqm7h0bRCkHHY91kY7yK
a6YVi8D1wdpWE3OscWtciW52L5l7Ekd7jvtVYLvNW8f+smJWNV9/cf/Ohgaf759jmS7XaDsE+ed3
+S87R9alBrba2jolccve2TRjsdNTgkWnT7jOlVEoZWBwZ9fpa67jBFuBedoYhe18cbT8vml43Kjz
u8IStNXn89gwe1HTgLJO+A6Jo0kl8IdPgYdpsjA7Bk371eed/bI+f3HXcxxfKLYp2/vk9EDBmGO0
T62TXQSxCfT4DauZfFOUsbwm+XEQ6zOehqSvX7TwXr5at78daawPj8/mODN9X7qfXjVNMWVOc161
MRDMPLTugArE9Y6dn9LSbPtLJefk4GVSI61rS/SHVXXjROC/ijwz3saivPeoTd2MhFFfPIl324+P
t8ZUkoehlHItm2X8cU3MsaIs1Rb6mhIPEVFf2sPbLDueij822UVkhEwUUkJ4KPzKQpDAcDU7Vjkd
Qu5geJXkVoYorJ/aB/Prg1b8FgdR0WV8xzYtMjLlep+2VqjwjsYwyTtVpVnQ2S3mozdYzbMQvd68
d0K9jlYI84vtPo1j47IQRfLFCfcecXy8RaD9XBfw7/nQtT4bW0dxi48BfaHrEUXdxnW68kGQF+4G
tLI3TQ6ZdOH4LQPBSdRWS/anhKZNHyGn9tvieooiiiZGnCocc8P0cZLyjixyXJRO1MDe7jAdMM5L
nqLW8BYMQt2MEqQmmCUmE5Pxvhq7gYkfuB8MRiCLC2IcfkxRzqsODwm9GMI8e8yDiThoOj8o05xb
huKmeU/u1y7CFgl5NPvFM9MjXCowedwjy3gSqznR1rYu9HTyw3x4+/Nu8zfvHCE3nW/coVlX5qdH
l/UwZOTYxtdSD+7Byc2EEdqx/xZJSyC/xJ45KiLBbGyZIf9o8i8MY/7u49njLFa15bLbfdrrQj+d
aS4N+roxIuOSrnKyEhg7EpbU9bYcCsS4iLmqC3xJ30qsPK///O3fvXs/LhrfRENLemNbnml/hgxN
feDTTwnTa3OqWRV9hBa98tkTsXiZhzfhSQa4zosabxhxZMYp/yVqj1GlvEp9cBb48t+UiEhwJUCS
u2qZaKoXZdcIyj/4Ei0mgJe0uoIIITj1kmpn6FEc28rUmxCNe7oQjO11MOp5ZxbsjPVdYIzT04wd
PBPy2D8ItLhg3lbaGbkoI8vFMS5wIVkMegyHRT63lD+y81EOmsIclzm55YPj83tD+MMbNhXOnnZF
9i0y++qhRbpw6VKz3kfvcblbm+oG08/yOdMlP//Pd/fvHq5ncY9cC0Pz34LO3mnsfKid5NogQ2MO
xTbVdSnscGc5WmAtN0/f8aumWGxP0dqYQvnF4vr9/GJHsjxbOD6L2/58fmXMLNFNCJoT7ePyefLT
8xt1fpgoAspnmROJ/PkLi9+Pbvu8BZLAwiSXfOWP23SrxPn0doYT6SkvcQKV5DKF+8WMMIDTAvDu
ytGakWFT9YxhedVqZD7SYMDrq/D79yDMJv85h2FCMYTqfwq/AyQQoDm88RSZ+My1XuNflB0jvX0Q
Rvaidkx9hcAhWA9JlhzanNVEHIuWsi8UsiVGUGcCnW+e/goF91tSZlMpcB0w6xQOeDznP/9rcDNM
YUnOap6UO+iNGPv6EiO7iD5q4T6LAt2+9CexCItZf7Eafk9Z+WjXsQlMOSOE9fmUEk4XekyASwwB
SvVQ9n1KyTAv8kUN8eONhpU4Sqpt1zaC3mWIG+NihmU5UIJDjpFEZrma8mHYjtFUbL1QteP/+HVh
ybARCdt1zfMb8/HWVGaD8KOy5Mm0h/aha23Ke1XXvVCKrg/RGXmt5iTqmTUTDirM1P3+xeo9B8Af
N0P7fG9sJdAf2FSCPl6A6eKtjSyWKkLhG0/NlNH8gna6ElaI4/A5NleV0FdhbUSI6uMpfOzDIMa+
jp3mAUOl/xmz5pz7fLyeT/EgirOsT4ZInpAEfGOI51L48a8vvvPvQR+fwSdRwyHq/G1ReKKPay/0
mHapJ20uvbnt4GETcefM6B66MA0PcQI4IDfxyKf76WxDdJM71efJLkJo2y2FFO2PgoH1tfA7/4tF
+/vrQtp+rmF4Li+z+9mzLaSCmkoJvCAcA+sgE9nCOtQMl1JBNXVKz8ZHiaJy6V0CprK/2M9+30B9
QbaF1p6ZUt/6DCBw2xSOHcUKom+AYos0ctsHL/XMo8KbZKlam5rbn5/HJyc2njnTVrbteupcsCGc
+7Q/RAlGhJnXxTeOTutlF4XSpvpdMMlXFAzknbdRylkl9luivUpVWy9T4MjXdd4Za1Vm5fOc+4iq
awWhsfGZjxmRx0dqLq7eUwZiv3E/MN8XhHp+fC86kRub93/+Fu/0vb++SdKRSlGNI3siGv0tFlVo
85FyT90JW6by4NdWtXdkxUhNI++mNuUYCkWCW0HPFC9apeStS6qHWsycUmEVMkpHpLlztYxX6JsQ
iKCgiFb94CLX8rOrIs6/xTgbeoteJPOLOXbFht5NTWLmVfdeZA8/E8Z9r98jgCJ2i53v6vl2JA79
wbQs9vzmeV4/GZ3xJZst6ymh9o8cLCC61Qymm17NFXqVvbWmirkBGpkX1dDj7T8gp0Dx758CphBQ
2OP3306Ot+5doxQsTD/bFAOWr54/6VcsHWSNmVTaMrXNEOFGjzGfEJvDtadQjc9z+Wiwyx3IsOt1
73TdXSYJvGbnZMk5prM/+wuE38ZrhvT6pkFVuHaz2dl7bSu6TVKbEcNLEdMEVpv8inwjf1DSLnZh
W1rol8a+eECnbe5jFAKHtovnNy+yxLPOArXzpFPhrkuwlleOpb9YxZ/fG6oMUglqjqgABAzDTxup
4w/5FIvaPCGEJhAbO5IF5xy5SSdb+308fhHE/90mxoFmkoWRH5qfXxr4iLPfu4iNOUrbh3qoq82E
90y2yGqS0fWfF/fflKRslKg+q5pfHrL+j8eE4bSjlXsMBDOxTESly6Z/pPca7b2sGd8ykiyMvnD6
WNgGSgmSzn4tQQ4diKMfPEQHuO+H3P0QZ5wVCk8AUCKsMZgxw2ZzNp7YmlPUf0V/ea+a/PWV5DCh
8Ecdgy3tb3LU2fGdwbEacaq68ixDR/WzrIncDyjIuKTcdxlJL2u73StmV+6VlD/8c0jcoTz+1Q7u
cGmxUWB6neQLtzHS+56X9OGLW2v/fgLT+GDxnZMSn6v9eGtnbxZUx7nIpjJ7DKwQ5x1zleQXUqTd
JkxLfzf5fnCfngsyCO4HpNt6lRUYtTq9/ukAY/3KI/Fvbxz7GeGzwykkPpej+Ezm8StEUM3sOPum
Ee3DKJhQDXSh7mDr6D3k23GXWvHMpGBavPRtT+xroGj2zNi+M9rOPsRFS1pCA/tNRtH/6ra9d69s
Ctxc6adDA1Mxm5mDVNCGGMQRpVR67cTBkz+UzNZQP1sCb0+3eH4Ve9M3mbgrifdm19uRnrcngzLp
n5/j75VGXnybK0LIee5CnAOtvwS5IcN8GJUO4uSXg7OXuS6f+6Bkg04jtOqTsmoa2NzMP3/q35Rh
+FgPsBaVIteXn3syfie69DxVeQpzP/xudRiNOF2fLgk2m7VhzcNNzBDEvvZLdWNbMwYK70ng/+Iq
PNtxfS5GStjpH7+8nwxjaIw4ZSRM7qQ40ngNolo3WseuCBdoP76b1Ry8MtaNf9L5/+dd+xXA5G9u
Bf1IIQhi6Wn64nNdQXX4CNijNZ+oPET7ouD8F7Mn3xItxVEFQ4GCMj3OQ6pXg+NQO2ukt/nzjXhP
ZT7uOFyD5PSXhPQEb5+SQTWIEv23NE8jiQdmEa5Jmn1+cUMEJOkiYAAJg8ckcS/yaY6OMqrE3ZhX
xc+i09G8cqVTPsPIoyyBiyhNGqZYdkYvrRuFXejeOaevoe6LXS3cBqHJgNA5ndCyMEuZ6gumt02L
BEcTJniKpPe9zQbd5cs0n9t6fqafvipfkycuWHq2+7kJmeY940IdleL3PSJFv3CUihYTom51gzuF
2NfAX1ZFWL3GaH9vOdW9G0lbeQ8Og8Q4dORGm9Z0qHPrLtSuXI8G3mWFj2dm6jgzjjZy+Ildgn1E
5fGttnuqGuM8MMUIZAyvgP9D3XksSY6k3fWJMAYNxza0jtSiNrDMrCwADunQwNPzIOrnT05Ns9to
xg13PT1l1ZkRgPsn7j23fuFinBlHaCJ+j0iHwbKuakKfuep8EAP4CxRClsgGg2cO4wOgIgUS0QQ9
JCdgYcY8TR0Sh4XkbZROBZNAJ+nQTkzasWukOrQ1pn4/aZx1ovf5m8pC5hksldbANQoY+FVy79hD
yINv8GwlmFMawzcwVfHpa3xVexej8AHsmHoa/bL9NTVAhVE4oqXtzPAcce9s/dSc0K9rsLk6TftE
NqOTFDeXvRb/m44VVzETpsLp4DPl1lbiQjsHqRi29Gw8KnRl4r7r82IvWAvfKx9qU1ayd5mS4GCH
3qsO1QS6j70N9RCslVa28VfhwkS4Fc7dxI5DGqU4gHmUB6IC463DRHnIZLRJEMYeYGgM4HBMtTWD
bjhOvYnmcB6Dybbr0eyr8Tv3ouQSS2a/WR5QZ2Zpf1SWqokqs7VXkfff+ZT4F6L8ZIneKgCOGcCN
jazsI0ta/0BPpm3aJgE1J43oKnzcfRmKTBSbbTwCWHDujJQ1DMKzU5xosFL71ij2OIaa50xZ3QPg
QW4gxAQvnpEqVJO1MRAyDNBqcftDtp5CXYwq57EyEsBQLXZvT5I4Z/fgZ6rBT3/fVfBrTRxuTH2r
Bm+uhn3hPZLK2WcU1Xfkqulby0GeuVAOJjsmym228OfmMY7MAo4eM2PVKj6G25eGMcBcBggsPmWS
2GemMd42r1FptZ2fIy2j9N+NPZSUvj42ZVj8sILunHaGh0pe4Gd18mDJBefSRTjo4KCzr1I9CLeO
PTZPJZBNrEyOc4qdWhyqJB2WDeCaRWKqGrGhnSXH220ElyHGY6UmZphabj3RXpZnY0xI17CFdijT
Il3jZ7IvsRkXy5FZ8GdfqOIuZxezDx2tW8UDWrUuZ3U6xn258rqw2eKp8KCnsZoCxVf7Z5X7Dx1w
vFPuq2FXIVxexdqgbwKeZBa9IXr30o6Md2wxGPT1ERJWm6GgXjX475e2rUfIgT1mC2OsRSsDKd3S
LCv7tVYxcikkVxqxe+DdfTSFbglHB9XhEjvti1F7Jkdp8JGFafLQDJ730bfRW1CHxlrkdrYNQd/e
pcjPlmUFuuV2Kka8Zs9cQxvWKPxgcd6u8LdkS17Gj4nD+aJ0zlI22j9YY6MdG/Ki+2KTicNsbjhk
AxYCT2MHr6LprA88dPUzZW/zbM/z1d+j/EGlPIQsTvG5jkX0kVScfppENsjvybKm88TWUPhop4AG
ahyr8BTg9926tEHPClD/2scssRlmcEzd6vWd7EHxjXYTXrWsCffIxKApOXl21AyUKtibNIBHwkaH
t2BxNa7RGUoCcIR6FVIPLkHpRgxtPI6XWDrD2mvGBzJ9SDDU3fIdiTsHYTOwliBKMGkBtLjoJyyH
W6aupHqPFLLFxW1Scvv00tF1oYljXZRT9hWouEAzTWThFoQDUHX6vzPE4/QLiYLzZjl1/zMLh+I8
aLG4ulmhPeJbHA91bzqbaqitve7V/d6wJ+TzQVOvpzgrN7CPQHCS7AxkVJZwpiq1dGXaPHtiZBSe
TpTMU8Sc5naUjYPZPOOzADkBg9HcRRlrf1Pihlbt4By4cswXN+NU963iyYz18zRwy045WYWLUmuc
hRnDeGgLEN2aMR2yURVb2EPJqRaA9OJw5L82jkb5YmuYngcU1z2/ZwF2uW2gyAz+W9bY5XfZBOzi
vBITCXgI/b1w44e8N1nY9mwVEWQfBfvUnZuk9qZKJ3FuLGHtbcN0dgKW7NLsUPLPGOgiLpvH0QRl
4VfCWZtIEs9ZlN25bi+PXds492KuNv3W45u7TbhJSjHKJRWht8XJ2vdZ92jqFsOEyV9TlE7f0LCn
czemxe+Ro5yLIxlrNpYL6S1jvqpt2lkM+KxQ65f4dWArhDjcXC3ST4zAUtSFfg0ovmAjrWTI3aZF
b2BOT67mSIhqYX/UezT4WV/oTxkym61o1PiVU/etmMyE3kpO0DIXk2jqZ6zdKIdaX8WrMjCQOAz1
q12UGoY7iVfDCgxzCfaZ0Vwtx4Pp26R+V16GsbVipxao5FzFgHonrP5wp5OLMbQWAIWE6BpWJVuA
Ztg1sv67IJD0bKBfPiSspNaWokdPPTt+NBPdhQzSzjT0LthgFQweUm1ojqbXFNc0Hxnx2YGaKZ28
9bg39GdmNOkVVhR5QdFodD9AG9YAIn/LGFgdAay9V1aSfU+BhRprjjrN6yRc1JrrrgrHDhYioccz
en6chSkxGtij8q4e8qFFbiMLb/x+fElHTTtMZV7P8vLqQvhbvL3JAjw9t5eWrgQWdT5IqEuUmivT
qhn58IK/Bi0YYram/rm73ZBKToQ62YpIESuv2ECYMFvqVvKWT63PbVZM8Nutsse2PL/LJkVbqArr
oZ337bkPkANa55qZUheukpRPqhWCEbmkBbR4zYT/OFq9e2zBgGwpg4xnXYNHmqAy5bFzBOuF2EO8
10lxn4fFXBXP4q8+dN0fejpo/PpJJO4H0+Cd8VPdfC8pK2giqoq7W+FhlUB2ak4eCG/8m75XdJRz
HQlepnzHOMX/BfJE8ga4on2QNf92mnVOoTfWb2Ed8gT6AoAGfFj7wAQnOsTScL98KLGXyk+IQxCo
fPdIaOsjFhITBe5Uq0/bVvznUnazjFwnDNAoJJ/CUmhXUcTuRlnTALbHmPJ9cVvxmpoHlL0DU4Y1
tHNH+87GB6atRwUD5iIDFNpxnAwPfR5fk8BS07LrZsdK7HjdIwum+qfeat1bw6bsBIgd/JKrqCaE
Pkze/jblgWRq/iQ9RnvTqXpxNyirvrfaUn0XlckmGgRkCve9pB8HZ9Li46qbGOSbGWMRMTe4+SaY
c2p45+QBftK5DgNtCHVgnAQpaVWp/8A8FVpQIqL+OEzmcy1K+wF3x90onWcvdf3n0RrEnnO0w93V
88MbukbVlfOWFexGA3brJoXGenSltuJZx+BAvRJqSzcj2LosTJy8AEgWllc+OIGe7NnbIAKqobOk
muu8R17Zn4xE2JvI6vqN5QXucSqigy2dnCIiBibnRR/I76jcIqB81xFn59LEnYSfCS1m0oxqa0dg
UVMCnDwcw1b1NYhypraF7oSBAznQJzYdhdElbYJLTgZRvmoGy/7Jsxf4ewB/rTwXUSKqpVuMw87L
YArkbulcsGaWv3K/dPuNNsYRsQS+LV/TUZ9vACafWKgHq3oTXVRrJxIHOtC10szUycPq/wPshLcq
jdoPF8MwbtM6FcsA8/gCA+81E9Zh7LP2YIp+uPQugFNTpuosA/1bxTXtkJRxep/mgsubeyD54ES0
RtAog58t3ZjDbO22jnkaQaz7i770vY+6o5aHpFdH9SHJc/slDQnIIQ+hHa5dXfvtHfCKSPk4W1KV
bAkj1l8MbF/8fWJg6u8hhMXPPsVbKPf5OgXvdg/QK1jirbXZFqZ0AJNu5c7ytnz+XT+krqrFgpyu
4FrGVnu97alvM1qlwS5g813slUsfa44DVXQWaLzfZtbx6phZwatz+2NSN+JxBQ+y2OuhpAeyIgMd
6a32KOejVmZ0Kbc/WgfUW+m88w6ZlouVD2dvY1cg0yPXau4IchMr2EzGhUuT7aPLUCrLYvUey6r/
4jzvMdHRynEN818M5q45zEqKArI2XnUAG0S4uGATlgTHlu8o6wm484fY/QVuyeE0ms+yNJ8bgjxs
5dFyC+foum2ySuGLSdxLcfHSzA1vmPXMZdGgICWJBWedPRr06RBfWLO0MHc5m+fZX5PYHDtD6TYl
L1XpN3g0mgSvuBjuIWHUV832mmfLwVfu+iGvYRSYv3+Moqz5C7WwvJ2SNp9aP2sbcL9CW8bfIw6A
qnAd4+e7YK8rAgxVOXNRQ4vmCRq/eRQC6oiEUpvan4bdmEW/2k7gTVGI97gO7noFOK0zqnyfRX6w
43TwnsOeELkobrmk+BUXlLvhTkuC9KB1voRrRW2liTR8rIvMPPPOkk7m+92wlHZjPBRN2zzztfP5
UW2C4B+icN0kUD+hLWf3mR1M09KaLP1QRtqmbx0Agk0NpTnX+Icw/bhNQozeoRmvcceZehKs0MxZ
C2Ek4U9fE9N5FMoA9BXq0WceY4dd1HBYWKTMH44n5kcsr7s7ZsHWcdAsuOwjppffXyz232djMBgd
eom7y7jR6U7SbsUMynlIygwsJ1/tJHWdDibRg3Sd2/T2fd1knx6F9yN5DcU67rNXLY1oVzFswdeT
Rra2Dek+ZXpi7On/oA1OOsOPhICBAlX7hQgLHIZUCI9a3HDZcg7yfIRBDJgkoWvIenYgtydYJgz1
QqhWCNdIYVncLorfN6oFZnGp2Lzv1TyxiIA37ZmUjwAuiudIiz89y3auUkHo4ga0x5UwaclxDrWn
vgYsaLBDvW/HqvqCJiAe6kglFkcDH5itfO279piwLtMeNQ/oIMRRvZ2Ul3DE0665UzQuJgkuG9aQ
jq+sbggEmLeXZaaGTwOQMHMtnTJxbIN0g7cUFBjBkjs7SvW90Lx03YshuU6VrEIgvPGP24AmTEHk
LghlRF48KW98+S2c8lzs40GXWs+MsV7tdCYjJzhafmh1AsSwsRDT3CRGCI/zn+kQBHe3x12FRBoU
1BYh5S5vd5Im/pJpiHXfDOlTMs+vdbcgj9E0FKZ2RFucIrMiVPUap5EVM4RTroatVLMg6f8+jgwT
CIiHMXjJ+9h4i76Jp2KRovxy57nxVpdmNbM5CLaDQsMEJK/uY3ukgHe0viI/JE1ZU0y03Rme9QZw
dBVirhsCRbGjQwndNKST86QHZvYDbHIH3t+KrrfTzUZNsTMd5zGuYnHpakq+zW1KeGuRmHSoGHJJ
atwFVuk8V7PK9NbecR8xLERMR1OKbuYeshQkH27J4ER2irjvUSI8T7eDuNL5pfMgOsqmAMgYDaic
WtQABxvi+xEsYXkZTHCV8Ev4VzC4FXzuT6dyg7UVK/1O16toA3wseXfisdrHg70mcMa5MBzTHkgy
pHmZJ32lhRSrMXKYkDxr2bl3yuo9tSscVUj9IGW0w8Ntsu3DPzy6WU9TM2SbXjn2vgENd71JnaGj
EX8yDySR3xWvqU30kFuH0IX6UVtWZRCutWIeEdVdUT8kUDQvKbqa+87viF0Z2u7SohbZCih8YlF6
zodleulRny8+XLDtJfKhFUy6xGzcSZ2xCCZWvRrsjWNhn1/AXgnA61BBD5lOogkkxl3WjBE7CMv/
8qaRmQ3WgC73WvIxdHJEx+JiWJMBGKQh4cjXA6oiQ2y0Gj2jJxE6LxxFVd6JsYQfZzvRxYnZINtD
zSPShACvatA9dPFNGq8dDqlxxYQM4H/ip+1PA5KJfWhHMPDcOLL/ah1Wq8lNdni758kO4Y7ypnkQ
4CmdZ831Ur6HeQFU+HGwLHzHmw1Q4T0RGsOW6ZHH8ILIg9uzhPnD2BS+zdAAFtgBbFa1zZnB7lHK
i51QTrlXhLTsfdWvyzzQT4beRU9dUn7gt4tOFDQUZY5MTnCCd2BJzM+6tJvndNZhiNKzMd1BZgKO
Gp0NugMA0cP4lJj+8AT5O7n4PoWBC5Z560iiebKuMzeFLS4eTfXJLzTzJ89T/N4hqz3envi/H/7/
hdiIPZQnhCM4ZnAz/bEChrwmCgi5rBu9Jn1ieP5TTDEAwR7LeWc4+aEqdLHtM9jKcdS9dl3HGtTU
hLWM/Tz4/q3gVei0tqnbB/8ge/xPVQnLIaGjQ54lJd6fK5p2gDiVlsl0JTwJuyXqmuQmM7DtyMQ8
XiTy2EIpIkSgVIH/Tzr8/5QZobTUbQoaV6DGsv7YjgWpk7u9pwjmDWM83Rggy/fbicyUirC1OFFn
PdJf+jyVdBFNad1ZZRF9J3paoPjI4s3ff1V/LutxWBjsNvkcZnkYCPl/31dVRVQ4el+71zhFdnVT
mNyECmwcyneYqfU/LHn/QhWJn8NjKzh7cdgP/vt/b+TktNHqOFdir+TOIZCKByIuHrO0YA6YWZgl
K7J6UtTOB8d2vMXf/7o3ydC/72rouw1ET7NDg1/+jydTqwzCUUrhXBPNafdInMNdLtL8S81ZA4Z0
VsY4a9DYEbx0k8jP5iieap9EUpn07i4k3+offFp/8a7wEzl06a6Byshw//gGLNyKpVW67pWmz32u
ZBGiArFkuCnZSFMJu94v22YgFVWYD4JR27UqabZGFOXEDJiY6g2irT57Pey/hmnel/39J/YXXxif
Eh81qjwkyn8ah0rIFVpoeeIKv28emlQ2M9A267/kPOVPjGT4up22Ny/IMEzMtv7+B/iLbSbGJeSk
joGak376j01iMxS2H5OFexWdHB/qcE4Okgk24TE5Fk7THLMQ4JFBcMIuHoZ0m7j0/f/w3PyFf0qw
qEODbJs2KYd/LtmRzBbuhGHmznfaA5rEnIHu0Gzh/zJP16bpTQw9TLaKvoFptj1szPg+cZP2aBUR
iTBplUD3MuuPNgTxANchBjhutFdXox5X5LSTL+jRY/79R/efm3g6U35i1+Z1YQn7x6MFLIhSBJr0
XT37R2h5vPvWNNnJl+58rc1z49b5nxao/9fW43P8VRV18av503v8/69BmZvm/2xQPn0U9b/7mfnj
/+VM1r1/IdHmFSM803XZIv+3M1nX/4UE0WDnw4M/CwP/25lsmv9CKEMmFXYdw+TY4tv9L2eyYf3L
R+3DAcdgYn5pxP+NM3l+Sv7Xkfk7UNtD0TXLdf43HUdZkEKDqc7f29M1tFe1/g9XD2LK+bT9q7/6
j1uA8G+k8a2W7sshrxclBFKPKbgtdgysp3VlReYDyRYOaWy6fzakNI9NnDPwgzwZgi6dYhJREbTC
8zJ1SgcLdIVaTZU1bjzmMxt2W2pa6INjA7cK0m/Lb8Y7kraA99YQ316bwBdrnJvddWqa8o7ohf6Z
KSR6wN6tZipz8aI4YB+FEs03yRfglEqvhFMurPJeao3/KAgZfaj1rH9rxMTozeYqF4BI3lEKtnRt
DhlDwwilZjF4cfIL2Id6iF3NWhL4ZT06TgsVJUuNVRE3IDkLsIdUPrFO5AMuk2YHPCxnRCFZlMgI
cGXWU68RpTuk68kBy5EaTpWsMhyGrw2BAQu9ltJdjUnmb2jRIezhQP4kYaxd+1pAkG3bUnpKzYjX
NTk+yEKCgYWeM/4cpgy+cTAgY8qb8Wj7kA4IXXNsyG2mu1Nare6QPhir2qhs8NFSHslABYqfDlYI
ELzqP+xwyqJlB5hunSfecHFchwDYdJLBRTZWQIGFdhLxv7n2GxWca4Us0mYOfnVVQEif6Y7DV0+v
9d7G9vCG1GC6g8SUrOFbOQ91RiIGX5/zHpMP9QgFB26uQkS283GvXJMJh9HoNx2UbeWxAdD0cT3E
5DGTTAF+pjREtucHctij4egBz9bQ8gdkHaRWxnFtNPUvUxvLaFEh7Xrypkw8M2/r1cJM6wyZMcup
x7Z1gm1gMvXoEpN8UOIiWNB1SbfJeEGerDZ3WRVDGborWYad43IAmTORK7AR6KIfE0BHAONEvONX
kMeKCOJTS5xUupqclBC9toz7C1e4TkAfgQDLsYRtstC0PviFSbRB+mvoW7srp5ywB4GkUESMiUXT
31fCrVahT+hBmBN/gu6q1sliTYPnqRgVMXfDeLZcJ9+5wWC/4PAL74rWjH9IY4J8jObnarIdJpax
q5PdkLbE/oy9mBaBGkkzcwfx2dd1S4RYlJNo4iTlORyT6FfnxDZ5CojfmM1NerZBLOHdjfDA9mOT
wyFoQ3inlJIzQNX9mdV2dN9WjPrLKIu3hZPjMxYZfBCPeA4JRn6JtK6luU8V7SY/eKaBG8FIyzDG
9DUCpyGRVBvs5Nhm+rGBaMvv91MQILKH9tvj3SCYEgi56RFr1JD2gCRcaeykR1Q4awcrhyQmNleL
NktB4UMe+gGPLHzTWxD2JWTYo81Y7DmGGA2wSMuuUjQaj2xWvzZmbj/79RiyGZzaj86xiGPqoKRu
XD6ZQ0fA2SMKEedOEXn4YXVephFIE+d72MHlmhPNOhQWfCiFEesxLDubH43EYnvMLHUsWSHxQ7EU
fNCastg4aaudWxGyler0rPMXUd750EJIKCQdMS3NO5Qt3pFHQSyjkvfLZQVxb+oqEos68a13g9zb
bFkLRHCgj7Ia9VDQ7vkbeaV8X3t3R214DjSt3Q5WOzy1pceXV0J5S7oUXEzbTsM6UClrg3gUZGHp
LZMTTV+rJLHedCYFb6GdGNuYHTURuVXloEDyps0AAHvFr16Dm8+8jcMilolXlB48CVeNxMj+zVd+
vELhbWzaURlkQU9afxyx9XE0suN6aKZgxvo1PaecZ+iP06DrTyM+jXolmPcs+e6hAxfe4O3TiJpn
QX833MnOKE8k8fHTMCQKv+H6yF+wcYeGBMdarrWACgwR/GBsQ0SQ98SnEWars+J5EDkgbBWDhutC
WV+lodX3iY8QvGlHwqjbiekYqYxXFAfOGTebv3G1rnttU6o8Yu3K8d4yQsS7kGEZ1EyDWehLdG6N
0a38OoA1zhlaEbNM0EAalqzcBHScD6x1hJAbSdAhsdDaa1zZwluQGGOiF7Dc8VuLC3cblOFYbqc4
KaPNkMrqniax2kPTcB4HOXS7ztbEqdLTkTmKbb7aCtge2KAM6iRs9dNkFzzgWjptwkbD82SM1lUf
dKQ2PVSqk89BcI95oWZVGFcbvtqFGvrkgeLjRxyTTzOCdd6xK53jWZvO+eVqctiMBD9sDJn5T6Qt
znFokvhN/umou4yxVn7LMVN2lfwqy6jfN6HdYRqW2Xs0pv6z2bv1gZ2APqxllE9PUZL0dxHw0H1X
j9OnVbMha9kykP2Wx7sw19lwCfCRc3r80B8NZi1btKYDB3Ds87KGZBOEwxyLJ+JXYgf9dacq9dg7
nv8ZUeC2BO7I6DmDYbzCBTvB/MYQdmrGoiOmIJu+O7smqk6HC4qfx/NXNFnaSu+D7r0YLI2VClYK
TTQjo1c9G2AHIILTpLS3pSXZLjKYQOtEWFd2EUHeX32ZB5QxrJouVLyooNxOP1VGbu27KJs3U2W3
NuvO2pAdjYleR7KggbZ6N1JnTmKZQnfp04AuXH0s2qVt+T2rDmsatr7KxH0p4phLLEke47KN9qKv
zL2lVekjAl/rDG/MPtDke0sHkQaZf1w8W5J+GhZWwp3WXpgbTKusQDvlBBe9sQobH6weTwiqgTAp
OGTy5GjkvRVAkyr9B6ex5L1NRvITZ7PaNkHRoIBj87ZkEVWhfDb8EdQjpEZv5RSFfgyqzD87zFsO
deBDXxiz5iHQ7HFNPZTnq6Bp/HMAImLpMWbpFp5TBFcTTPjBATT2VZn6tItFvFYsU+CIpgmrQr91
X6NBdl/Mt60zkGv7NFHl/rDqtCEtoWMySA0UDDtm+PWexeJ3NoKNTaHuQrlNohVDfPvBT2QHkJpQ
4UddE/5DbqAB0ugk10npqX2hcdSrKkPVh7QRZikIIPbSofvDDhFxtENj7Er2TqQuuDjelmVdvTIt
kptCuPqRF3fa5qFkAReN0aGRvvGrMCx20U7he0zkQN8tMWMDhHY9uJqu0+vvqH7le2EXYiOhKa6L
cAzPaeoFOy9l6aAh/TkPhl/vG/bVGGdnqKhv9z3h3uC6FO0luyQUoRrvW1uajN1T69DalfGCLl6c
rMoYHuBtWfukrO1XB7XWdSjM8r4KHGfnF8ZUb51S117RtDeUHBp0Nrdv/G3E2TFDs8OHzE+TDVNc
iMI80+rRAcC2KuxILrlWrXDtlApkH6HY6SpgIInyx+0+GrS+C9xql4oSY8sJFuyncWbG1yxENkGm
GXuO6OB1MPT+hdZXPGH2C5/6oI9PjEObHylz1nXv5s4+CNpMbZLS/Q4EKNDBrolh6VncgeUsAh1o
N/nCzpJC03sATelsmTPnBxE34I10spMuPeoupiStdhEOr8M6NJlfd7VDRFDYts9ywsKwrKMM7wDe
jvuYpOovJzHDD70mhAPMXxKctNCc7i2KwXWfDeJCLpT/K5kyxVZqQniyGNMsBZTqNohWLNCThJtx
2y+KKHMPTQBUGw/9BKzPzftx42DFeUHfVrzoRZty/plJzDybcpmOR5ZfleYG51SNWIIq+JIwnQNz
3JlNhKAsV8SqCAFhb2CkzzSwJlciM5ocPJqW7/J4BK0UZKOFNQz55NSSxd3mUlyMUPbHcGhcUgS8
UNtGZmAEiDORkQVe18KNtSL3CXx3dyxzRxzLav6NSNjylsZIuxM4QwjHL6ogLtAGQnxwf8q0tR8j
1iy7IetB2iZWVGhrVgjZfR+CTEvsCaNoIHmchBO+jGPIq2r1ufdEXQU4LZ0Ig4rMqVukKOBOfUso
St6ZJo8W9+52cNEgLCRURgKTKYnXJohylldWrf+0DYI7ldYpcAVuHm/GfspOpZNpW83I0bD4TU4W
bDABp2+t6cnw43BfI5+4c0b0Nn5sFvdV1tsXhrJIoXu9Z58UVAzROoXosmtrdbCYWu400IlHNDpE
eXgmsFPQrsVTOmlEjdCmLSGkhidfA3Rsdpr5yyM/dkvki3qLS6c7Fs1Ur8okMH+yqeY9tHMgoiER
bBSE1TityXvMTl4y9Ftdhe0r+NGBq7oKD31pencV+57HCnDryXYaALW95aAdtmF/cC6GP81CWi/m
ZEjC1nHVG3QhQ8SyEF1HhMDYWLITr1a5yt0GnVXgr5GRAG6pR5PIqcREZidN69xKwoXttCF2VGbk
INWTH26IqaQFtXRDLl0MaW+GoZBp4dWqgPoV47IOCUYkpCZ5rwBXvPg1T7YvbaR0hk1yduE6GlhF
ZZCv1Oli6RNB9h0mLlKjUsf6XUT5ZQqN6Vh1ns63PJQIqMwed5ZI0qdJpC351xkX/CQ6/1eJvLlZ
DFOFtCAU9qvZo09mX1qNpAQ4+VOFmn3f+oH/HBCKSlcqCbdUIkZ+WwSk2rP4joKF2zjtL9NFRIKi
wTXuxlr3vhTyUtKdjDRZOFS6F9PliWHVXmZ3ae3tk1BDIKf4yBYOTxIF95A1LyRri08QfbI6NiPq
oWWH0u/ok7v1wQwyRVhlmHeslL0nQijI0wqiUawSfgokygNHej0F7YkwpeQsCYbdSqwhfCHNFJ5N
9rdsg1zn5LQehTR3+SqRpANNUPTfk7aTHwahMxuVOO6DPicp9RlWypUThs7eqkV6xzZR3yaBlv8U
BoTO0qTMWIi8e2thNGbW1JKkXDUW4qec2IQ8NgMUr8QOov3yzq1W6JdyIMC57ifvajoaTwWuSnxt
Vhsux4qIPbT5BuqPvNoigHfXGMXqR8RM+gnr4PDa2IVUS4gO/rkHYX4wvWxXIoYx0z5hVyfTDXF7
AIT2ToE70kFX/u25dfJjJMk9W0ykLG0qmqanACoZ0pYseYQfY9NnEjBbOUa3mfQiebG0cvpFWFi9
bUKPgGV2skvXI5mYiWb2o2fvx9VD7Y9PvcyOLjf8SsyhX9QD6SkRubwiEOhRbk4+XI0um5ZJiCBo
oAnoaL1Hf1w0RpgcTX6UrT3o7caPfeuFGRPStTjUdhTOT6xIp0eRK3tHqjuRoF1Omijn33yptxvC
9eDb6pVX7jsfqTFREKi+JqtbhoYZz2QKrkK9GsNPIat3z1GOu0aV075HusHhoDT9jWkD7WrezM8+
1N8VKsj8ra2DR0S/3dpTxnhGPUPXx51HePWUF7sakIVG2I/HDMVlk9qT0a1Nn56XPIO9AwBqkY2y
adxWuzfaRDsXRV2+dpZRf0stt39GyfxDq64mybbQg43OXUX+roZITReEimMN24zlCKY79w+DQQbT
VHBkUBXMv7eddeUxc8ecu8BPd+PoamcHBQ3yh9wPuCZNJiJm4f6AMRZcCfdRCHDolrKuwiNLksYm
xOQBCcRNt1K27RlWaHrp2LNAp+/1OaBcL6bNpIhdXsRZb81pyKq8g5tuK2Ytot5RmRgH+nEKLjeN
ssfGSsL3CKXCYVBNt+Klyh9SzLo/4UG66KqiMjq5ZtShpy3ZlzCVs3BFdGQCE7NK++UFnXe1yJPf
UuOVZ8Cvaq2XxmuIH5Ont8xJxmo6xvl5pRayqIdwMzCCMrhORvNgjDYlU1J0Q0GBXKgHKyO2Hro+
6wAkp9JZ1g0fqzFoItuo0FKQz20TCTtdDmehaXMdrprek7ta6tWnqRvDVs89DmZJg26jKyS63WiM
5n7IbEGUuN7VwSJmp3tH5+of/SrKv3Dk5eXGIFbiYjWae2p6NpGUXla/HoVsVxRNqb3sNIuYO1HG
bbrBhuZmh2nIjF9lnKSv9tRAc4nDhITSKg7qb9cbQoYLaanOeALEHS6s2FgNUZNNPyHij3ed9FzC
CM3KQJ4QEMa16OIe4wV7V54lGTvhQ4tZWC7Myfkf1J3ZctxIlqZfpR9gUIZ9uRwssUeQEcH9BkZS
JPZ9x9PPF6rsLimUTU73zMWMmSyzKiURgMPhfvw//wJtF1e8HGywUB/UtBzWeWlg7D823ejp0NEe
MVTIqJwFY6tJSbYpKyWERx2aaFNJuTiUVZgvLWQ0WGDNkdYvcvYP2aaDlj1GPa5pkJ5g1TiBRqZU
XvmaZONBqN8rKkvEra/18zKjx7cDcTAID1LMwUV+PhyTXh6dTh+aH+rcDNtGwUXdzpsa5pHRavlC
1/vhftQ6weEYqd4Pgi78MKPeX+plWe/hc2YXFW+FDgUO29JQswJLd394JtgGercuCnT0JpIRS0nt
j4hIgo04cWakfjehj8FBGB01V/tTFRTRR4YVh5fMRiLbsg5JDd9I3a0R+pCFidTv1QypfDy4GgRw
ZXkRLAA8apYaYz6H0GwQEEQwg9JcED4R+05E/FVWvtFGI1lYGV9+lqjiqp0oaDFe5xQoI7fbFpDY
Dwm6xfUQtsWig4KdOuSfzC/mGPLdGYB9JjvYxe0L5ygZGDZCagdXuIPrcx5Rvj7Dp44+gCiNJ13t
g1Wb5vWPuRPUvZjE08sczHBqUKssDXF40qRZ1p0+VqodSj71BRee6URLABs8o8uUDUrO9LGZp27p
m3mCfzIW31GsYFLF0SZoSNiryJXI06q4geBQv6t6wpaLSVB70zZW6uJJHADO9JG6UFJyJ4xKNh9M
uUhRsBnqfhBkzevFRNiGU7RKmuDGlzvwEazwIPSsJDoTbeg/yW1En66AgmsQUIsjliDDqDUI+C56
EZCrNOCWRI3ecjpKzceLS7DKypWFkm2auBwRA1+YTzCS589+kMb7CUPsjT7iCQx+mrfLwCqYvhqb
2kYWB6Q/4H3za1fjY8wSSyyZBemXmRmr6R6cVHtH70VRXXSD7zZ+kq/xUfG3F6fNZayPc7WUMDCZ
nIzn8FKyY4sL1RL1ispK4AgitvS2MWMJ4WVTa26FIGV9iSxiw6peDZ6brsieayOYzzIwzMlitgFO
4J8WhVaxwdpfWQ6tICxLTj7EDEmcCTg5cZipJt3Cnn0MSaDTje6uM8SYFCxB32AT2QOXkQZk93lX
bSa/z+60mdWPSFO4qSUGd5HaT+T6QkFoqrE9TspMjo5IyqjRV4TaoolctKwyXoqS5KhTLeDCPQu4
OKowumqJs4/fdxuE6cWBJM/4MRbbjnq4E/J1EpOeR5EaPuQBIFiWY3mxIGW5XuhdMTa4MxTqaxdH
1aodp8m7+Is8W9DAXVzPag+TyYBGRk6z11a7uHIZMPzL576nMPetczRE6UFM/cFF5DHarazqB2K8
6lXQYOvOhqDuxqiv7UScxIdUE2FSmgHcRb8e80VN62Sbjll2TIuWxNowCTgLK6OXSKQUuoEimG/p
xGnUQdDf4LAV1PESeUP7gWjJ3JMkasSunLdB55qsca9ELkISJ6RYekql3rzLa2JHN3kxFtM6CAud
/LmU6AUHZoT+gCZ12GVJ36+lcOh3QqOmgqNqzaQ+NZj8EADUj1a+kORiyNfASv39jOk7DGy9uYOq
KESklCVIegjjoM/VQ78LPap7vUerokivEVmTDyCVRL9Hk7+L+6R+JH9R29e9GoJE+5XvkWhOwpQx
zya9GUTSkkNqnWEuWhN66OXE1FpEPUTpSm4qSma2HQE7+GCazvTNfd3BdsYXSORph7vIt7ADyGbh
JVcVAaFEOwM06pU6WPTXlGLFqtx1rO9z/ViPmTZAiJX5E00/SSrcNsAPT9DK5K5Qa19yVFba99af
ehEFmJ6QCkGKgrbCnH0ivJL4kcnp6fexklgFZMtRx3XPDoG+UIiERbqYCmh7K9Yyf1nAogy2/Nly
eJ1UKfNfNH9q+1WDq3pkx6Ewc8JlZllQF6M5gc+epnpd4/NxWa3VQcteI0il9SEULoFwoTXL6akN
W/occ64bEFYMCdnEkMaEhtaCHBONDRztaeRfYlhnzYq1LjINJaOQCFiMD2UzjOs2MjPFqQrWF0OC
8rfAK6s5ZSZlqsePLqolXGaSW3AGqqUlmph40Yn0kZwgF6SlKPKRzAL0XKimU7iKiVIdF0NETlkV
9kq6Ai/MTuRpk7CbhsJ9FMnCjZQgjHcouYvH3DDjeTtkbXmqyzT+Mdf4t6QIoW6RUEET5ySwhC2b
gh0YnL/taTDGrSbIRJPmRTx/ZjHGuXbiGy1IMZkQkJQma7ZLJHeVDSOTg1KqF8a9huOgAYl6NkT4
6OSkTfN8D9Ewze0qLonOacouXhm4hQBRdlG3TeWxv4suHP5QrPW1mM+xtmgCLLcx+snfJ1Gj/g7b
dmnC1N6jlJNxd427x7md6kUsz2Jro/2Mtw1CgscMquua7zYn/isgeLw20yMN12ATWhWgTKrp6l2Z
5upnJ2bZc0sCEuIHXQvpbQFJORdhGSEfciXvia1NF2E6khGQUqd+tKySEGQtK91Wk9ScI0mOPYuI
DWJwtYEektaeM+SDjuR3KqHiht6d66mLTm1MYDqwb3FCwyxt+ax6rzRD4sX0KsODr+3vUqPscehJ
9F2jyNN61Mg0p+GApWYyp0SFlQrR3qX2qUUXmmqQE2AJxHfxTgtoVcSzWT1MUNcX0FuTTY8thW2M
E/hOS3iQEyX58NBGmdnaUV/FaxS/dEGkXH+NaT2otpk20mJExX0bKU2le3wpwmOb+NCc/KoLkZgF
Qb8g7WRY9CSYg3sM6kPQ1ggMGjQ2Nz6d/b0pt/QHUd0pNBD16iCiQmzAJvFHyg08C8HZw0CxW0W7
RCQhmqmiuNtNHeJiI+87DxMXugdmIoleP3QzDFwyyEbg6eckqfA6JU+lf8FtODE92j/mBs0q8Xcx
vnd0+jVp0m+6Fncgzr+V9KPOpcKVlHC+M4IUbfBP9sj/bZrN8v8jh38Nx5f/nECzf31/Lf7t/D9P
v7FoLn/nLxYNtBddVBQIfBfLCaju/8Gi4Xfw1TJ0AxtfnIkU/s5f/v6waGSYMrQMRQX4T1ahovzF
ouG3JNyEVBGaoo6lCEYmV37+X/r7/+5u8xeNBsbOFdeFdAmTw0vVb41e9XzrkBTKPX2bISDxdeBQ
4oFxPXb9Yti2+e7Sxf1ljG7/Sab51av+J6PyD44N171y0xFDtWmxqO+3+E7P3SaVzuJQHPLgXgoJ
0kCMf6O19auflq4e6G5jIO8qNjR7O/VUtSvWGgfhLam1Hyg67A6jZ4uws0K/GbAUG6DqGBZ08AQd
kEOdtO3U2Z7Gt6/vXf5Jx/y7m7+iaRpW12dxEPbbJFqP4kesEYv8Qq2nTqkT47UPLla+59InfJP+
XdJXYeDOw60YTyiSDtZ0O7D9GOlBeI7e+H8X4KKYVwQnS/KOmNJNlZ3BSRKLgiVbyMqm93GoRZtK
62lTvFSfCdDdBahbg7Os8n3+QtQknekFpuOLejmtfI8UZbfxOm90Z1ewtR1Ajh14gWe6hPM6sZt4
+Y1gv9HctRsPGWq4i3fy5LSqV/iPsAxJUV7IUKOHw8geWq196VknKTG9z8cNOZWGcp9AYRqImk8f
EVnZScOydMn21VwUWE1/I5bs24tecad089KAw26SytYuJAsbOoHiGM1KB9sq+LXQ4G75/qGdLDcZ
UfvYlXJMppsqdUnZNPRVWt9xQVyn2lpypQZzAH8RI3atdkN2UNuHKseVf6VohPesCMWR1NXY31bd
jRmwAC7Ffq30PxAIurJgd/0qK8hGwcOcRPPpRIgTaLGD10a2ElWvfMOI+b5RllqC3+9e26faglRv
CL+WC9tncILCLj3yWNoHDo56w0F/ctX6htRLfkmbIqShi/0igFL0POg6Ig27f1XfxfeOVZ0DFHEx
SPYwzSNGTXf5aUwY6TQaDgGBgAiO/k730XxDXPOcLxsGttFJdl0N5+hplNtFZUmPg84OEhwafzk1
d3SFHEKVbRJlCdgInYTXLuyJd5eKbUZ1jtMbehgpcOplqrmMU+iNBpWrHesUMG6YrhRjSxdUeZj5
h+VRTBEXpWFp/tBNka0kiPE2rfXQ9ItqIS96r1krHk2+e2slb7SFtdAWome5uo95wjJBtfUd/fh3
Avi/s/voN/3O7huBSsPWtLqtcE5v/U21kVbhjXLQ9somP4yHfJPvpdvsO5Om37n3/7ra5b//wiXk
LIBZUcLV8l33UB3q2/FcvIRn7Du8+FAfsufpnHv13jwU/90rXvmJypORkkNvdlvpRtxg+/swr6tl
eJPs9Z15o204ue30lfxoHpS7rxctFLa/c6b/9ZSXsf7lKft06JDIaZB+b6rKIRUTCkVDlf5oHaLN
uCY46G6k4U4H+2HaSOtqpXvzIlnxCWxIdd3w3xa1q6ybTb6z3skN2NW37U25iLb5bRQ5Gnq8ZhX6
eDmCdNhC5OItEbh0rtVhISdOIHtBAiKMv66NsQZJtIRwkwBGQwTcQ95DK+repNwZjtHogjtYnV1N
LqhD7JFDZNO960VndygWR6MhHQumzlrDeOWp3MnY5fDN7dr+KNac9xdlu9T0lQSp42AN5EjuUjpm
CgWqPX1OIKU89gNEwulzhJgHVgDG+glJDlwqW2ZHEUTIvlA8XqtTdbC2d82SPCZO2ZoEGO0k+3bF
qQbhe/eE5G26nQTbX1yIVQSrcck1F7gBuALc8+hAmC5IK16RAkc3lpLUNdpVF+BfsKyyTVd9WKy+
BTkWT0nzjrKtpY+WfwbgosbKjFfju7wftsJzIjha7Eqqi2eHvimDVUfE94f4Fu+VNSQlEpxTt34P
3ubnwbDhk42U1m/jrXiEV8eitR2TF5ysg8ytFUdAKJC5SLtrWtHpSkS45ttl6zEhGrqG9vweHSaP
48uqelCqo6Ve9hGooRwpV8122uKxNzzS9DmJx3Qd3ilPxJnb0SLkk0z3xapzaj6i1v0BdO/qi8QN
bqxbRl8aWB4X+A8GWHkzV2SMJGh+2u1acdNFssxXnMC92VadeSEfB+Aux/Qg/3jJoagc0Sl3/YL8
3BvxM7zdBm5s107k8qLsgcvHDsyrp8qzbjriE5l8tuQiLSU9cc+mtzY8cnltc8MjlmuIaw5qCgTW
7NxkbT5ON9h+vTTJsrWOAU4Q0wN6Ozu4yznvFCmde92Z8jfxw9pWp/K5fmYSVPxKPDVe1rNbNyvT
clQAO0fz6szmJPopgnV40X261QVhYfZrM1+2dxp6uPBGqia7uEc6wl/lB+iXYEFbOonT2QTxPoq3
JggAaY7mQjmJa+FYv8YH7Vg9ScfpxtwJHiu0p+xkr3IgY7qtHbuzfac7wao4CU/Q23aXwRQcOu+b
l3Zt8afjReXkLlmri2QPT8R+lhx90d2R+7gMPbhUi+fReR89c0Ec7Q9gj+i5fY1u04N/7p7gg9Ha
1yCI3CabKrAvP021pc28Yc9yQweITn1NFNLg3TjH48gFqm4GT3qTWhuJkofNnapve1JeywlzL4XP
01HxIpRtHS2aDwv5FEZocanmbMu2FvmCJgbgwI+4tosn0YKQuDX1waFSdKR8dqC76IvmXO513+2n
JThc5grLYseXCHq+A+kpQ87fO80TDsExEh6KF2PR7nrAzs7JMnf4HDDNwamRiS/vhX5JAArO7JGy
GK2FbHpa4yQvqhesYC0tYqolfS09So/KSvXaNYFpJnYAa2iCB6DlQ3XQN9mDsJ1vh2P/Lms2AX9N
6NSVyxdJpzZkJtOD7O34PabnecSdCMhOKAg3XV58ENI1rsZ1x4ETrf/OTLYdjajObcajpqzqZju3
t7KCbBFKMcHhIFGpK8+3/nQYYS8tR8kbxk35mJ+TbbBtd02yKcoHWXoujTcredGFR+MpmJNnussr
OpJ+JIakStrNXTB9CgjeYy++x6hgbO+aPH2j0+G1ARnsNCkuK+WwiveYblKgonHXTY/uBaDHkNrh
D+Gpv+tvrcc+LTOnqKoLPL4zoCCWsisAvPEwvPjErj6yD/PZOMm34u10k80jhj2oZm3/vX0NnttT
fwyequEWZdcScM6TxwpGkgs63Ray11XVimxtP3oJ0qWW08iizC8h++K1c6/W2COu0xynn8KuT7lA
tuTZ/Gh/qLpN1QyQiJCwO7Q36rN+psjppicVrxMDym4zyusLk2tijRgNe3qNopu+Xwb92pJXabBQ
T8WP2N/20JJp65zNB7F/S5ofk7QWnrKH9kk9isy4XsPwpKF62+gc2t/kzlVo8TM+fOJF5hAeXvYP
M27VsKJxDIYxMVJ9lj7K03FXUgoHerC3mh+K5WiJqxLBOJDi7lTKOrwv094rIPu0j6pr7AkumIkz
Z9lmkdUcDMt065RJi9zfKu1tJS1K5aaDaSJ69ZbqmS6mvlNXyU11JvsX5O9BI8i8xuTAybBGmJxy
cmlFtCWlnofApoyBCN0g8FQ0wckih1SkeiOIasYMAzx/Znfj0fyd6lpH/z34cSFk1/zYMr+dsmed
HlRIptrkCNO6R047UeO6VJkDslwFGNRWWCAUGwYchwz4XdJpto4IgfG7YJ3jncafWIAkt/IObJ25
V67C+lVRtqm/y9Q36MXYQevaGiyDs51U30d17mAIRuj4KoEnMtpZSaYxqYauJm2VeDumb1IYkyLG
9qzj6qQ7YfKQAabr44/Iv2PbNChgMBO7mR5YG4+INBq+emGrdAetOyRH1YtOyat2Uz4pxUv6dCFO
PUbn4ka5J6XdltoHWoDFunHHk/Ryy5rktU55H+GA4ZUVJ60wRWnNZ7bKE49GjEbUXG5PxLxZK/OS
/HkxPRrcSXrs4nwbSJIt9r0jromTnpezl9zWF9h/Nb0FxVE+a5aX9YkTcjwZ8rvuHPLTWtt8lPbi
XXULd6acHTr6nDoIz+ZwOR6HdwXH8Yvvr11FXp+u4Rrg1L1gQibvhXfpLTrqo3FnLprbVHNiojFc
BBsTCbLn9sWkZysu6CJZ5dZQ7+pyG6kOTDC6kbRnm1W8ylzsdjI7vccbwtx25/yYfgiFM+6Z4XRi
kUvyP4q36DPejbS7sUmy9ftwlzz6B7z8BQUUypGCFQ3X+Uf1aFGTQeYoL4WNLK8qA+6VU7F9I3hY
iCdes3lptjj/A753FRd+0m8jHx2mwGIkdgoRpPFReAJtv4dizg6QfOgYcOH6Lh7iZo99qe1vsBGm
yH2QR1ejylkMQu9gYOwJlSuKw7KsBVsVnqXqtUtxMuiyfQozlOO0JT0NQN1j8fmz/P4vwWL/e9Ky
wyuBvJ/Ftfzs/8HoS/RbX+BiTlEk/7ZuiLv68ZvA7PK3/omMCZJm/EORkb3Kl4QplZCOf4fGBOIo
/kFQGWpkA8NaoDAOLX9hY4L5D/IyJctS0BDKuoid63+AYxxy/mFp/DZOu7KkmHBY/yvo2O8nJoSs
IvchEd0Aeoey6KfF6i8nJ0Oju64Tv30iUBo8maxURw0LY8meDIM+EA2fRsBoS/N8/mWo/gYe+13c
9vPCBrpOA1K1ouGZe3UwzSaMZpugVk9KzhJXGCF2bMYcrr++yuWn/AvG4ioYT0iyLJO1IEJU166k
dFrex13WteJxFpS9YFQfPk4zDp6Qm2T4EahxvkH08E98+D8NFP39YP/nNS9P/suQYp5SlyN2LMeG
A2AWBsZSarJpUYrBrVnW31zsd6XpPy+morgTZaTCCqjp1cWEzO9bNC7HMB+wCU+QcFdpQnAP5kjn
TBzCxdcDKl3Qy6sR1QjXkUh7v2iDpaung7NJRHJryMc6SE6yrza72q/wWkvWgTDc1eokrCO521wo
W+w77Rza39wAwsvrGzA0TZIME1UByszL8P86vAqBu0RnyUcupezgPhwiqygxYhqM1VBQSJV6YzlE
f3JGI3nxnCxwk8FbsczjR1K718IaNm/7jfX2H+8ccQP2+5JGlhv0ZesKNg0u0S9lGhm3pKMFdtSw
jLdpQ41fGvPKHKvv5tiVeJ33zgXx2jDki6Je1q7fe93rjW5Ws36baxYbjRmda0nYSlkJRhBPJLy3
8nyX5uNohxUnbFx4DPrLjlBO5VrOtdoVs+IcdIbhfP16/lhPuC/gfgUTDsI3LwLY396OKMNmz6zZ
uC3Eil1aW6ut/5LFHZwucjuXoY4Gr57j1ZRK9XeI0x8zg2sjjEXIq7Aq4ob4+7VrjB2brufaRtDs
MiP+RKqo3EukyHC34yPY9k3I2W05a7XqqYoaYEXULwuDg7HST9POIuzE/Xo4/m5eWBheaCpLnYUB
xe+3BNtl1IJK5jWVdXILoAU6FXQfiaA+540pfzMLrwffuix0mFuw1sniZfh/v9oQ+b46sAqegBdf
SeRb16Ww6IXqbhzll3Bu76FF4D43+98sQj8/+l8XBVIZyLu6+K7LiiEjebi+cFiWPl7FJxV2hoH7
rxm4aqbYAX6nh17YVa2HVaitZW7qq3YcRa7SP3890lcxzozu5R5kld1WYltl6v1+D/A0FBVbaOnU
A9jv6TOHypsqLzr9oNUOc+HT0BdjtNIF2um4ADrhGhZyrP5Xl6fr27hantI6mtKATfwUfOrQt9+l
biWFbt07grEBEfEB5SonfUVAaki4E30z336mNf3xJn4Zhasp0BZBhhcOlx8IF5VWgbzqgSuR9xg3
g7AK7jm3hCRQzPeXI+YTKcVUhOHHN6/id3X5n6/iajp0cZabCOulEwcVR6ueezlBbUl+5Piei8eS
CVJb8Ns5Gnx9Yfl6N/w5+Bh3sOkrmC8Y15uTSBQ75mjyicyWJHRUEWcgG1Y1pPh+PvkBFHNlxdZA
VwFeOIatw8tMaw61+rAYUrrFCUe6Va+cw87Nyk2krhGtBPqeEv7rO72yrv9riPheyDeV2cbU62mi
CV2Nw5V0SmrwmSXijBt9RHLpFJ3btkTUuwAGiLHzc8/h+b3/bNYatf0S/QdmZWW+rABpJGS6dg6e
6IoL7aEp3I4TsWGrkmN1K3n+ZmrL11v/ZXQJBWaRoVo06eb+/oWVoYmkSOnlU5Ivh2Q1vdbyDvc/
IX/G+RHf6gjW5ipCaVt4VezpcGWC4wx/U/B6rDf238Vd/MyzuZ7rv97P1dseJSQOBeZ3J0D3OIM1
6RgHs98HBBZfXKM8bMHiZN8EsPbdcFxk1X2srPAcR+J4E7xkLETpMRO3mriCMShoi0R8jAa7Ljy5
2hiG19fqFids8gT03E2f8CBL/ZWOB+wpm7/5bC8fxFdPcrV2WWLbdhAM5VM0v7TWyjIWaQYB87Wb
HhTl9uup90cFZ6kskDrbJOcL6ZLv9ftrVIUQEkuuSqdLYs4RLt+qWPora2+9GJvq5uuLaZcf9tuT
XV3s6smGAkpTaDDPu8EtFX7R6vQiaItwhGh74ygPRzYJl2qyBS6AgSNQP43zKRpWxbRR4psesEuC
EA7yWYVehsrvKO7mxBvhd0OsAgwhzfIcnZMe6NpuntRFIdmJvo8xP0NCZSvDXaOs5p6cA5xY3Wza
KYHLX47e9cINhZOcb75+5D9Ks3+Or6WJlIEc+a73fKpNFanSJJ2mpXUxyHUybSG9K0+D7jQo/SFj
Y3ZluFG4qxIQ1W++Uu2Pxfcy4mzC/Is9kQL599crDKlqxSUjbgVLGgVxizLIvazANH5A6SRvinGc
JTALvHvUVsA64wVcHEy3ley82A/VIvThlcEcjx9QGGHl5tNOyY45npN8a+lubh4g76tneRUljoJh
5kd1cU59sooTLrtSsYAz5Jt3s7QVy5XgmoWbD9+t9H+sRT+fkpJRwQ4DQ6ur9bPBZ9SYAwY5DZcN
2pLRlV9Bu4sHQJGwdDppXwULedzALyoPCHIwMUS6OjYL7DpENC3f7fvG3w/7v27oauOFxSWRQzVK
J3Ny6EwJ8kOs7obEDW+EmK7QvmpvevBYfYNDq6RvcgJ6BRsgDMSRFBDdhs+Je4cRwC92aVvrIF+8
FCIUbswQnMzp3ggbeScM8hQetVfdt40zs8uf1wsd1I2EDnCik7nwn+iKKw9SAg5rq59sLfA8h4fs
QA1g0a6KUXDjUdg7suAol1wPt9wIP77+AtQ/tuHLyzFJ0dOANnRwit+noIw0HU/mQToJZ+tGe49/
WIqjvWWYyeCfJyHoX3Qs17t6o33Usx3EdnXDs2evFOLWExhn8SpIbnZoT4pXPmR31Vr7rA9MORHY
86kzHajYwjt+9jsfA25bODa7Zv1t//q6dP/5GVuiJFPX8jTipdj+5ZwpG/CDR4uHuDD5e7tXHB+v
gINQunUNFduWEkTQtvHR0g4gImSJzcXXw/jTX+t67bwc8lQQDM7cP6fcL3cwNLhOEoAon8IfmNA0
+KU60TLpsBde+iDMo50Oi9RChkAH1UHLZJvb5i4/8UK7NeAxCCVhokq/b+9JSDFn1xCWX9+hdHmR
f9yhDnxD8S9TEVxNeisz6lI3GSNATYDL1B7v2P+1o4eXanPb3lvf7JPfXvBqcatTCIXor6RTDvCP
3vAjp8Eg2lPt1pi97rG/xmUbIP3/8Dmv5kKe5L6ZXeYCDi/vCPyHQ/dh3knH+LV/tR7Sb+rnP45x
fD544/z7qF4nwgt69tfVggdfA1p2zFf5B82OngTf7r81yX652BVbLZhbPcTbm2k+O+K4VuilTzdo
1qgrK3ssnkIDeYdKb9Lw4FgDoqs4BZqLiB2YpoOxKuRba16V/kGklarVD2q+V5lu+F5iHIeQvRiT
b275bwuYX8fnMit/+S7CGCMVhUDrU4VFUehO96jyitpFbEiLIHpHCpXH3028S53yxUzXr2rffGhT
PYC+e/J5D5CjJ0+gpducqTEFbGXvUW3mpzhAbWdrt3753Yf2d9sduIr4025MFa+t+IRgyNVuzuST
/ym+BtPGf7YkL38rt5JqC+1NlH2DJPx5or/MwX9dULlsd7+MMVE5eWMVlXzSoU6Z7pg4Gk2l6Y52
5aRVds/nHrXLXN6ShInQQl/IxTdD/nebyK93cDUx+9pqVMXgkfs77Ls5FsFToU6fkruvP+4/au9L
+cCBDCrqBdH8WU/98qTQiIdx8n3xPKABCQnLgw9ULfqMnkooo9L5L+MUV9e7fq6kyw0kfuI5QX1j
rgiBavslLmqT7tAPTzO3zVy5OqY0Gzk83/dHcpR0L0q+ecPfPfbVRzSYquYPPbdhShuTFIDByZqN
FDxHuUMQ7jef7J9b2dVDX30+Gp5Vph9yNYFYuMghBrZoFvCxRM0OoEdAMdFvsr05OL7pBeMaww78
9oM9UjM1dBOErXixiwQ/ubTkMGCuJCBNYHynlBdfz4afIOFvH/rVnaq/T3wNiyCzxPHiDNuTLn1Q
7kLFm/tlDFJ4wDgHylEZLDHLamZbwVuYDwKiPozL90o9qIgsfR9KVoHRAU1Std4PWN5Xh4SkWdTF
AoYuKevoLoSclQXLDuKCxsalOwj5HB23025yU2GF3t8ROahWxjnrf3z9hFdOrMz0yxNiwKsqgNUX
0vbVE5Ky06FJFzGGv3kprcFR8ZnQoWW5mvKsJGuLo/18ewny0r/bR/8okq8ufV0vmPAnQpFLh6p3
0c4NDILTtS5uGg2fguzI/neX/GPlvLrkVcWQ59Hw1/tMMRJfizh6bHprIeo/jJAPbg81FNbd10Os
/91FZUUUdUXG7la9rtwwR490ONHSGRSurdaquIQaFSqAMwsCG+D/cWidHuBpJJYrR5s4WRghzrJ2
CJ9QtfuWXXOdpUu/u6BAMLliwfENeA0uSk7tNDxbe9Fc++q78DI9B8xF8lIYRWSAnI9V2e5PtbJQ
/aVIltjeJIhKwLCBgvVSqOIUH5o7rM7tVn00sRkKNqhYkULjjfPNKFw+6utPSVZI5KRXJBs0NH+f
aKkVd3KAE9Y5QiaEz1zjBLv+E8OQeWH4NxbMqNxlFqCMDt/QIs0EMCF+ehw3owNAYN4JJ1ySUpMB
2FPgqaEnmiulIftnFT0Hd8keIkdP292LTDftl+G0xSJgNJGK2QEZTeO9JcCp/+yETSo6SuHgGDBD
+4GKsQQqmhnMx1AHjv/w87XJGQ1UOP5m3fujkmPy/ToCV4tsazUWMUfM90Y+tiXHiGUkrPT1K+5S
tiSsvx5v+Y8a5epqV4tsKJiTkOuMNyDLun4nqNE2Yb3A1HwtAlYy4rBt4QOXHGSgbb6UKZo3nDE5
V73XL9jgsNH4b8l3CNDfTYLLUmNgsUoK8tUQiJohRskcS2dS6mDM4AvFueTrB/+zWLk8uCbqBj+e
C10jLnmVpBKZ09LZCDEjxLXE5mjc/kjfcHSOL+mFWJRCRUWOtgoev762fLn/Pyb5L9e+2i+UUbFC
NePaEXSgB4IuP8yLWtHWHvtHSEBZDJHeNjiOP4P2oLYMHn0wlRVUU6Tu4jek8r/b1H8diCu0LbDE
YojGQTpj3Y/MvDhmmiM2LtSt71pNf57Ersb8ahfJMdwQMlwmzg1mFGYCmMfX6IqdY0o7g11d4OCy
QLs6dd8sK99e+WoTSRA/ipPPQ8JGBOCqsIkbvAEiJScU2YZxVhFR0LrGt6fAy6v86lVfbSVZEqvK
pHFh/aV7qJ+ZY/rrbOLMYQsPwkcImbHCntWmMvl6jv3tjv3ra70sM7+UqFqTxaaRMNaaclIkV+1J
R1uKBwpI5WZ6VT+6EX883vT8zXS6yhL+Z6lAP5d2u2hoNHWvVnArNVoisESJfoiDA5ICV49MV3+p
Wa07vehmj/r8ri6ecgN2c/weBefpfi43tfJcSZKdSbc4qM3w3SBJB+TWZLKjyxP85NpR5IYOi/f1
QP399P/X7V6tNaFfSn3Llc8+IIDqlOwzDQKfB9qPaOC/vtafp9DLB3ABtxQRKgQ45O8vpU2FdCjV
UjrnrVfpsDjL0UHWDCmupGYsoc5HkNM230KfymV+/zEN/xd1Z7IcOZK113fRHm0YHA5goU3MA4Nk
cEgycwNjThgdDsAxP71OlEm/qjJllaaFFjLrTVtXNRlBh8P93u+e87cf/MtqaCwd1r2v+ZQc25n8
hz00kdlmsmAbSqZVGAXaqGGzvNEIKZjhR3xGxq3YVIZK8Mr2tj1U4X6LZ4Gk6TydXZrhHUH+nSfv
sIoMAhXyLh+Ow3jymbed9vGf5O7/x9fi//4EfzV2/raewyqDnaIalpVYd1SmW9YH1dA5/9xNh4Vh
hbzY/Ptf6/eS5F9/LTIjYcSfTfwa0CidG5yz40SWBkdv8ZmXvzNOz/2j2ojySMrVJLug3zeklsVh
Nmo3cQd0cA2pXdnuyuqTT4CuhMWycrsN017TwsgrSJcNs7YtTpHxEtz8R/qttT9nYHWG7VK+l+KI
psoND2V4Q9jd1Qr5UNlsKzLTLjlO6Tyl8R2o4j982N+eAxoAHlEUSXlc3gYy/7k058zPUjlxEIjq
i+ZoJ8J+03eUmbE2fWoj0sLXvH7gaVXqnKhjkO+Wkrbs1YelKVdxsa7qNTCC6EcXrb2foEFStYHo
2XNW4xDG4eHesrakEjE6DfLc7XEwNSRlsYTtAHqN7+7ZRp1Fm40QzCasrv/+8f7q4v7jAfjl4/3y
ArD8hVl+8LjPYoI7xw1xbZq1/gjX1ik6MgXNGEaVbtP2ShU5cPnit0lwFj4FKaRsO0pqNZ9NrEOc
E+42TtbR+BMOaksym6/Jgyy3zp21gbdR7/nsCtTAQVTPrc0oClMBB4RKzDPb6ca/v2H7MJm4mxZ0
RbLGhiCLD9VvO2ZbhrXJNr27oWPL6ESPtYvROQL8fH1fmKKrv3B9bd1dWS8rhsxEuGv9tzr6k/Xk
t3fW7bsCFC6gR1E38n/ZElsnc0jaJByNxHZ2GSUHztI9Vgl5cyJBYq/F2vSPSXPzfK5a1ETdjz/8
tX7drX75BX45lLaDO3ay4fzHzE/YvNbdfSAZkjhDUvn3H/T7W/KXn3T7Kv62q6CT8shEcdi2423H
1XKe3x15dYMjcNZen3DFFe05INCsN0Yf/vDDf9vSfvnhv5y8bLDSEBpZk828ph0tSwxwOzmdbGs/
VndmQBO+Q3ccx6es3Tv5fdLuZQtNcjXxWvxT6ewXcwfv7V9+m182gKUVsGfz1HlW1blj3IruRL8V
z/o7uT2oBrX505ns9lf87ZH82zL75ZEk0SOQs/PxCThW8/dmOKqQyRrvzVZP0Aoac+3VO986R5d4
Msd///J/v/iQTEAh7CFzkTdPyK9rzLglImRRPCsfEp+sQ7gxncq2XbR8jgMN8L1cBJfL/kvSROm5
uF2/jO+NDF9zGwJI7e/nNr4fW1WtxTz/hFc0A7eyfrQdTFpvnhmTm7+lTP0uY3DhjfWymLb9w2Hr
tyeVD+FxWXQw5HgyZOj9n8uXVn3gZU7x3Fa3UIVspu3Ea2v/79/V78cWruO4bkAT+eRuCd7+88d0
AZzlPAnS5yaUnyetFpxoHQFf3dFiKmJnS1T5LmJXI55G57Snqe4Nf/qsv9/Y/votiI/6PgUo+6/x
8789q1Mbamh9c/osJ1qZcKA2YQMsDvmaPIp2o0NiU5GAn8YNXemDZWHmcp/h8b32Y7b8YfXenoa/
Ld4QNADJFrqSEakhcAS/nOSaCXBdGsfJ88QPgU1eQls1wcrukp9jS4z+3/8C7i/Pyu3H+SKiAEdH
D63PrxFJ2Ii+vUSazz54kPEyZ+d4DP80nfsaA4Mta5EdOtdr8ZOpjwY85soDEnY29vKuB97i9RAQ
7Zd1s4Wu8o0GKHxd/9AMHrfNSWDyYmNx/BGvrvTLP5x6f80A3X75WxciZO1w7LVvEIi/b7LzrAMi
OX705N6se0tD+RDettgx7HmMu/LiW4FzrCDgrhpLgYNOlIX9nR5S3TAbBLLu06wb5n1s9+jWYbL3
wrOEHr/Jgylf+32/hSz4p7+v+/sf+K+YFelQ+rlcZ345MY8wkWM3SOxnhq/vU4UcE4z6ZgwzBtHy
+MWC7nV11ZLQdZ+CQ5nW1bYyrr3Pw/Hez+sOVRvFQuKld3Om5mPvOQzq+xdMC9BtbDt9jPmca9im
nAKkP9yndj/eZxaSM63yZf2H9XN7lfxzuUoCWMjdQlrsAf/5558AsiS0Ut82z0MeNUCw+fbhCGFV
nKpg67cZQaz8Hfhiv3MNZ6M4IUgTKOBxUnNma6t+OiG5oBpFZ7kqDLYQZmEA1MtdRpMbi3hz7dxA
cwiaFQSwmuEXq40Zf+R2/e8f5dfM5o36wQC8LXn+Iqx1jDL8YzXZ4xQNEYLZp7xu9RmlxKvLUVPJ
4N5nIQG9qJEHZ/3BX6iVepM/3quUQIvnhAVcjWLbj1Z+8koIPajSN8SdQHN5vO7/+jX/H0y2PNQ/
queu/fGju3zU/x/Mtzi3vNa/gF80NvQy+/gn94V/5X9xX6L/RN4tDuj+F91l/GG6//7fwuA/DHY4
Af8rFbnbH/i/Zlt84C6CARZaEHQiwltM939iX4TzH+4sNhVz7zYT4nOH+7/AvhD7/eeDEvDT2dL/
suv5/Bau/cuDEncWIFw7UJcUweA6CUTH0NXUuorril2Y8WIKBfFqw1YKre/ThDsPqkhWpJppw9C1
6tdcR6P9Q97Ezw+ylsMMzGwevwKKVMFHEWFQPYBzFfIDOOLorHTjDcsuT8yynEw11/1jmftFtSsi
3mnGbSnQW11JXb7JmcxYzdA8E6oFreM8Auet4QB7izR0KKzspeSAss79ZlQvxnT1+ChRoqg7KxLl
09AN0j4G6QIFMeERvnaqFJ8KzIXWaY5otsETzT3FS3XqDS/P2AfbVFiKkeZeEVcn5zUalV2cpPUP
UoLfgxoYzWAJsJFMzN9PfZ48L0aA0FqNXRN+lzXmCzd3cCaPpcdlBvTfwChjOqptPDgl1f2q6qqL
IaDBTP7ga69dAT+ci8Mywgc6g2a0EUzlWnXvYBLdAJM5crmj2/raHBKnds13GDx1ckwt4sMrqx/L
L8lSE/VBEjk+ONpjojjUaZC9LkGjNwqzaL12w3r+JsVo9r1vpr2jurGitO+Kl9HugmaHYQq/hCjL
I7woOGJh4tfEVHFqVO46j0eL7qIfJ9aPDIYzc8CVqKZNVdx4wIkyC+0SIuXcjGRGZYFF0TbRbjH5
cp90PfFxRXuNd/gw5gM9tNTJ7G1t/Bm6STHLnvHDDEBWvLKWdmh3ulqYSYS56psrzpE6PoluQORc
NK514PUHE2DUwRMr2QJOUd6wpm4wFaLZzpVj9VzWw2Le92GQMXMuR3B3j35YJ9B8fSVui4W9GkFU
6qmelHeEm48RYhOasbsvQ+UUb40HGn0d4tbsNiREqUuEqUwj+4AkIgy/D0lciOMY5dPsM9lf1PNq
GGdk1E4O0ozUlvKDDZ6gbmR+MezuFmcYxWeHleC9jSDHQRFWrUJmNEy4BMjbORmR5Qp3k/cKZtdm
iNt0Sm6im+Ec91EVqyM04jF9DMBoL6z+orXGrR6UzxZeJc7E2RtaO7TDaeyfu14xfDpX4WC2kUxQ
Isf4WLL1aC+8tKM4I0GH5mEut5PvUozv7CrLGEIy9bgeUFqQ7faW1nLe27DHfRb3OqJQ4PDJ581U
Gtjx1CxKkV/soAXMu4W0F8604qVDFY9uHvBZhoshgqYb4YuJdmlS1fmi12XRk1TYCDmxFaxSbfzo
LRrsiFoRepds/hGkk/a/doEYwepp7Re2s8rbIk980qGD322zXNf+pzoEG0gRY47CgnJqIePgkuIX
scJ1GcWu3tXqhpA/Zb1baH3qrUAqKIawLP1nuWThtJ/msfW+1N7MtL4XAT5eB7bx5EusHApbjdPJ
Zd2paChfB/i/PtFbz2TbEsdDtw6XLn6KCfGEdBBjoVCD2HRNYg+o7jlyCx8GwuxnoBI8K4geOVQY
vvs8rL8nE3PGdjcLuhomtTgI1fi01qZaigbOkRAvyqpCnp4qyxkaz2wfk0NgMu9dhprGnvGzttn3
M52d9zGSlt4Ugy2Y04/r+V1mVp/tmwlH1EuDeZJUBBzscdX0WrwrPZSbZnKmI7bxqD3HhervDKf4
y+wZ6m0jdWoqfQ0p4SrJEn8v9eCQ1+MEi+k8crLhackG/d4kyXLvafplDr6ks1+K4YH0CzTlGxzy
QQAlh28BOmOdVdkkSZcyOM7Ii97BkbQ+J4vVfS4MI+5Z5ngRZA0KmodxlOF3WxUzrSf+3ZUNCnoj
QIae5OjAzahRTjA0Fj80S0RG06gh+RTOBEALUwLWQovabDPEotfRGdWPArj6e+xkUOWVL+Z6B0d+
gl6/tAAhYxaxB8XVraGuplOCumoGssdcfOtfMOTpr4VV2O/FBCcakksDBD+bivnZhQ97kfD0uOs0
DIbNFUhMOPLCnnG/9EVcrotsCDvUNyYlpl3HlrzElt3rB9ll/bN2Irc86tHY/F/Rm5i9Jt3FLkDz
Pi1auBtVrar9rBUT+bZVykd7wWle4HMHUhC82EnnhEQ7lM3yw0w4rXLfpXuStpZ5TVyLVp4EE9i9
zc1YfEr8oYXHMsX2Oo4YtVsniagvTe3MnxVZteMYFM1DYjN5FCejT7DASZ8mqvQnDpDJHdRN9h8x
aCL9VRs/CzFY5zlZeCKlxReScHAe17hUyuMYO67ZGyvnwlJU/nK2Z8/6DJQW+ksvosfY6QHsll14
Gcd0xp8N2TI1JcB7hzUZAqDGsTA37RkrHLW9xpjXAUnbSrazdQkX5k/d0XfPUnTPBhw9i8wtqNjP
oUOO1xBzbXiJbbO+tVnLQA5HV2XfpVUfstyq4fcnxbUNTP5coFw56DqH3uFZ4Gb6FsIJSPnwPemn
8rM7w3KkKMjaMTo7YaxPPtsL0M5Vv4z37lTOZwJA9VqRGD+KkhfIGCTZKQxgTWeec8PKuXhf7KDs
NVa5FnZLNgRPcll6sW5kA0MyWOTKtD2MswBC7qoQU/4h8lAgQ9INRFHV0orFncQKLe3oGbJ8jhCL
Lnszce8b86U59NUM+KdbitfMGjROlRiwTpBH93JElGX3rvMRwwlejZEL94FSwrgqhiJ6d5Mc7nma
OPcBPohjU3B6Et3ibSLtRfcxZraPBK1XUZZwU5hXvXaJEPvegTdaKxfkVmBH19aOiqc4I1q5CJ/0
6uBa3sPgaXVfZk1Kwah8bDKBHoqjJmSDONvgcCMX5iCJJMUVocVKqzObMW0A0NF78JiElGaKqwYf
xTln6hpwv2rCM9f97DAFQ/BiHK6KhW3k3SRUcLXyWL25wDZPEcuS7RLMk16KRwp49bZWPkVELcQb
MU0iwLZKEsq1IK64or9ovdzPRDN5bBYPolwVVhcZcSTt0AvljKNuvEZ89rvhWxrP9j6RXrwLyhzS
vQODo2l75iTs5FuH+fElbPE+ZLxWD7nKS/bb2d2aGi0TTNVT2WX2Xd1Byoo89TgvY3Y0AXNjWBXv
A091h8aCuEbAq96bYNR3KKdueoWUO5vTNEn2yJrwgOFlXlTug9iR3qPOi/Ze9HHyQwRR/sXTvX4K
FOR/ozt9GCgJ3OXxRBONKYtpYrMLMTIpRD/fq8VpPzUCV55NlYUv336seh7kfT6Z59ClqF6x0zDl
KHYyXNKDHUOMKBTjbori3RqrgvriLd54U2MC3l1nncgfE8Jp7mrqRHetORPeebH0z3rpsQjxFYHk
W9qt35Stv0YeMoRQUNroDJ12OVZQvInpy1fOvfljZzKbt1dfpgesyBwDTSPms6p7d+t2g74IWLjw
h1mxa88CpglgdfDuu26KmY3LyLhputbJmP60LNntF8/hvZOMs//c5YapBn+wrI+ewbpzXJr+vvU0
1/Rmqfsd71fQQ7LQ39IZMCRxdrUum7Z5ZVmH63YKGTCY4V4ylhJtFNUurkME2MYpcO+NzM12mYgZ
dVOiL9rn7OZzHNrrXCQ/3JQ7QFZEZFtbl0aFx61ln8KvpVU0cCr0b5q2lLpVm/Y4A9KMEHpdZG+D
oSWfx1G8w9RTXSaeuXZy4b5Uwhyt1Ip3QKUN9hAP7Ii9+NPGdCALm5KLxcpypf8lGRrmUFxUzrNg
j5mGwf2MdWA42qbi3SErtUHOUP1MO1rhMHZhi8/tRVUlSaignelr9moXNmY6O0vz0AnHeap90MOi
LIIjM8rhO8nn1yptwh0IZlqjaQlgaQnteNNY1R01yOCYeBX8XTuq9joiVi6tGBXTEqb7CETisyOa
975QSBddTva9abGcqZ4NZyKAjK+i2piU+j53rfYpSfLy4DcMX1YGERV6QXPfUIjmSxrjedNG6Kwo
h9AuxFa8dZNoOJka9loXq+m9H7svVK7Ls19k8pQmSvKQV3RLgUjXarH3UamBg4XeuIwbbwrsTect
NbMuQ3jXTco5pxkc4sGBp0i2EfBTwSJ2qagWUVi/VBnQ6QSy+Dvb75cq8Jt9kinUCJKzjeWEm6Zp
x7XsQjx60nywwOYDJd1lK2ehn2ZdBxtd8l23HlAg6rnFoxNhpu2HSl1Enwr6zG27tqb6mfgtcChP
zCe/U9Bh2tv9Vwnxs/QA3S0OaqV5AaBjz4SE1EBorbd4jQcTYCbOwysvZANbJY2fn6uSnGSXewth
RaBRZoaOv/JcNUKKVNTyx2oAQKnyeBcufn9yyoHwV7vQHyhREwWrPmjLtd/hHwum+hLW1EsrI8et
V0bNM7d8kjocM27LelRcjRhNmdL56uV1ck10aD132hP7BWT5ubNNyT/s3XxJ7KXI8NpXY6XRR9SP
9TXT3BO5oXJFxtCk1+HsW5/xORSY6AIALnaXPtcBPVdo6P2zMPM3I6IEl3mN5zZPGt2vdCYV7cWx
4stq7eKhZHL0yj80PZVLHRzYXPPjkqrqlcvu8HkOZ/sxjhv/XIja20KQUg8mlfkJxSEjIz3jb+wO
am+qqb8PEJsCF5re6Jdwa9FZ+iV0ETU5kxNseTRBE/KK2SbSlKfFW8RV6/5FY0Nx2kKsxiGfzpE9
NR+FHJYTrxmGne1a0AEHEldmUf2QDHr6BJFheKsHoAGrqOVUl6Z9f+Zw8KnRjrPNfFNeoIundy33
6A+ZciAIZ1D8sJwvQyAI3s4yOctlgj1kc9GuwrQ4eUGAN0f5VzXlghHarthNyp13SQzZ1HhavnND
mS7T4Eg6GEAr9h378Km2wxmIf/uyRDDBFt9l70yw92YT0oaoS8+TtMRdh/bp2BckOiBKhJsYv+Gm
Trx4E1XO/eCYeJsGy2vtVc22qxKXXYpyQtZ2D2zY44+llR1XiYQp3SzxwiNWtX5dCwyoQvjOMZi6
R1H2zp6cwvApSzO1derbS0VG0yaPO0OgsW/2MY6RFx3Ja+51zjqt3OTozpyRsa6GaxgACv4WAk7E
Z84lcpgj1CP3esu2+8c2CKix57kPvHKcI7VOnVaCNU+a9hiCA9rPkXcfaP/2yNY8xo790dgx4bgw
m1cxfwlG/wZ5yNusPeBDgWLYwB1GNFEdeZ/3ZxQO83VBtniNQ3qqiD65ezpey0Ej9WkhV9VJGerG
vlc3HDzdFx+H4Tay+xP9rQCWt92/oI4rAWVlFr00o55sG/tSWEBMgZcgvowF4ygVWYlNVsUoQIVL
Q4bAQ3ZowiR5MGU87Nug/k4ALT1j4pq3jl8HK5fr7o8i8LybC4jM+G0I9lSqdgR9zqHthplJthQt
sXXzLJ7FAtO8CHrx7oZL/VEuDay3kErjhrqN2c+5bB7btoZSyDVoYIa+uNHlMpEcmBQvt8Tt5Fc7
WHxoXZa/rfxKcrzBgSSzEXh6M7fDiVl8e92lmCXsWZKmSMeKOKrp31Te1muPc8ijSRtnXzpVuyeE
FX/ilRyDEyRIkHsxCOPlls0FAMNZXudn0Ol4kO0Y+HEW0mQJPTw+dk9mhhMwF0a/Ilye2cNZjBJ7
Nc5jOKCLdRqd/AKncNhWnSR72y7jqnKzqga4Wy4/kJza2TqL+X7NMuEC65ObMjPZGRzOW8KVI5TD
LlKP2ZQ50OpuKs/c4IaTnv/RprVzF45Rtmummju0Xjwg7RHPbZY31ftMH+Fi131xcFvbQj3TdI8+
npPLPFc8qRMBqaWaq5246ZYMrqAvs0jniI5kQFS3C+eHKVjct87L0Gy4qX4RGdfEFRre9lLC9CAD
lfkPzezNe14gIIEhWH+XpefGq04pj94zpMAqtKYnk4ff48Bd7tS0jEc3pSyzqkO33wcqYaKpnEHH
hZm/ul3vL7KFY4jdc9hZlRq3MrEAGEzjSIRaxFW4zT3LulIzpQ6G8O7q53P2nA7UfKg6+3u7Ewui
z0pmTKbby6aWHtJuk9jXsV26swXH4yntl+kuKmS9LgNvoicFQrmOBsHxJylAO1a8DaN8RLvGvX03
1UO0VlLfqM45fq8O17LJ0aq4qDPXfdx4vPnoGtJ1r5yC++kQk01y+n0RduOrgwQA0YHnYUSKwz7e
tH0aX5mkY46pSxdArdGtzFn4kcM7ybPC7wzWF/WttkttgoIOXga0BulmjKm6zr3uifAhudoM/s0/
iMP8Wfpyag4mnIDc8viW2zC3y72bcK1dXNUdk5wG+jyn7dZVPT3cORjMV6nk7fw89c6HZbr0Rc6o
F1e8acbX1HCdFa4O94jqcS444K5tv9bMySKXAEUtKf7EE/H7FdbgHPjq/DEmpXvfj5w33VlworTC
6Tns7XKrxFL+0IzYf7czR/BrBM4XOPDW7akZrjRToztM3BaZxRn1RihT/1OiuannqfAe7CYYIEZO
yVFKi/J4LygYO7axsG4u3j7vU7RqBjJApc01LHVAzIjbZDH408qTGltd7H5RMs7WdcahY0js6s0M
oHkyzD9r1UxMtDbLHXoo7ieoZSkzet+LPB8PHG1/hFl/Z+W4rqkafQvb/p44dUHsL2idx8WroRhI
p1m5xbjs0rywCWUtxYaqs3sqEK/sJOuRNC5QlHzu5RqVK6WF8JOY2NAnXq6cWeqryPSpzm4vipJO
aA1mj8PrywD3oJqnr0lifTba4+S0LP5nlTffE0TSFCtCxq+XvGZmwVUPs1MzlCr4xjlGNCtBMZNp
La97RpMGrjHSIempuCAZRf5gZ+mOK69kLsaXqv7ZlU75tuTZwfXZNCUWkk2KsPw4qBRokc7gMhSV
10K19J2PuWG74GLu79m2nydBPcKTLRDhOr4sXcM50Da2dZxMcc0GpB8F0iVWsv1OsmL61KRet2mB
CN0K5ulatlQ6WmvJHtsxre8S348vgGbktnHEEzX01yZxQFFa1qs/I9+IwwZwZb1seJ5IkWVT+Gjl
4RnPz3RP2SZkpXEXnfrhUgSm/NYJNsQ+qKdtkFNRwI3CNQjrybFOuJG6s0WobBqHbTeV6inMi/CL
40wcrNyIkxtTmMepmMwXmBuw/2PX5artJwQYTfXsFa08L3NhjnbbjDvBZe8QL5pBEUXOi5ZJ9CgT
B0xvwCSbkxbBA6QojEn5YJ5sjGrgJ/PxSQseynEJocKIpPsU58BNuQqVb2Nx22RFQYBXOSPVNV+R
howx1NFotniIG9c1B3sm3z7V8bjPa4Tiqz4ZoF+l4kvoUGDVhKU3DE5SbHAq66uhJHCVgcWkpmIB
97imT9quzWMi1LI3yZxfwtgfXxInsvY38Q0keC+jijZLkuRL89d+nh6I8OSPY5j2W1Q27SHnevxC
I0rvawp2p84LSE9EEhOI8f2jcigGx7q4G6VJ9lNIRVpokvGOreK7thyXUz9wmKz4WD+WMIA3jQEs
L+PArOg0MTXtJNF2sqz8adIp+1reyx1t6vgVswGV2rwhQTCnzIk5Szu+BMDPgQBbfnQ2pddxlxh4
ErAdQQ6uHfbjWPgXoFizzYtu7JuVWvIZM4CDJMoM0iNDXUvOdla7cmnWXGiCUXQBpnNfFr6bbGuU
ZzCvzeeg8/SVFwlzP1NYIhXkrbIVE1Uke5goc5s+eLS9kM0Bostt0iDKgQrUl6rFtBDb/b1wi+cY
H/ijb2LnTEEiDqicdepQFDq7p66broOmz166ekZshyaaTYyYxNYLG7SYPdX1lVdlLxmjSn1cqgeN
ChiNncP5yDgxZ+1yGhB++lQ3EYJq3vqz3g9ZL1ZRV+rLTWZzgKfLDZ4+1SUcVPUYdaH4cFOLiicl
j+kpF4wNDR3JWfyWw8Hq4+COroviBNh7VGaj9Ks19x9V0RTdyvXS9hOFqZw0pyfTh05CuvJRv5/q
mlfhKqpRCxeaUQX0e8x4LnW0WQi4bFqX0GtJ8XdVOmOOsHsASZpwEiKs6F517YzfGlWN9/MQWVTP
2vfI5TKysv2moexuvi5pMB653s0UIzkkBVF5bSR939rXFwhuznEpguGRpc44IZfVedq6SzoCVeYH
UbxpW9Vm2yUfF1QDlXJB4S5eXNdXmsrqKW8Szv9RIbwXLvZSIJLX8m3O8TMxQ8mIrl4bXpsO7NzJ
z9auu3TdN9XBX6KCMtKDCf08wOcaRJ3/XjV9RU92bkVzyLOy5oKFwNxsfYYBvyFSjGjSdm48PArM
3vUqjd2nVoQMCfUqGHFuamesAYbgw14TP+nsm+FxzHdu2VNMGl0Ikl1T6p2xOv2qW97wVCo1nvJp
rh7pxFU7PcnkZNEGS45ZU2UdI1rY1TdzmoZfQKYohI3zyH+v+pEFIzlM3/7Qb32XgE9frPBEday/
smVSX3Cggqws5TYQaZvy2ZpN+o3cz3Wol+DrTHNo66bImdsqfGxZSCunysJyY+h1PGVKkiuL7Xi+
c/RS0wt3jPdiuW5ldktMs6MuW9Hf+WWsf+hKjFd7AJG5G7ixjUcrDvxrWyTiPUtHzz72eZ1fcy6w
MHGnEZC8LMM03BLvGu4FMvflZFNgil4KEbZUdVL2hg9PWEXHNFpszFZE1dKvZU5bgf2X62s5oU3c
9VTQUl7doqjvTdpZVKRQHZF/W3y5ywNhD69pZFrrWHYiSb91lui5pFmsHh9ZLFcUo3/iXxf5QQq+
18Vzh4dhTqBHxBzNDs5gqs8zLy/iygWwZNX5kKh1lcMJG/sMPFaWDVROLbxcEjASXxjsDstu4R8z
RSdL97sY2dBvW6LfRiPAmLQ5hFbj3/tcFY5TN/ZfOfIy/OG1ty6zKZlcLDpmHUn8Lz7MK0N3D8XZ
aB+w+y4XneWCNLRQgBu9+WfEi+BZuWiX18QK5Cuj6uJacKj+ZiNRflnGMXyzm1hvIysLGGEr6OTG
lUjvehetak2/+pv262435xXSFdl7IxO7tGppvUMcosHW3El4hFS9Giq/q5BS8yUYRu/7YBp1GBqa
U8Vo3sTQs5l6zcnXjUpp0ZnmpZvqeoXKcfpJ1dPeGHM7Xo2u+1nr6SOpjT5n0nHAkPsdJO9weJzj
lDpPlnDaZYe210XKYdPNO0rC7ShPNvPG+6bikR1Jl74qVtE6bAd9nefJPaSW1JBsJpawNc1AUQhZ
bCQMU+JYxXTJeCqPKnDeyil1vzTSdb7mkvVTWDp9mYZZ3kctfOY6opfSVLHcDGKOD8GSFy9BMSxH
ejPPHLtdZA9lMO7JJPAnzpbwgouPLlY/zOEZL1p4YPUHz33V2a8S8Po11L1809XMazarPLhjVo08
MBnIMGQNumS2KPue1IxH9F0Pb2FtipekTaeL7U5QhG6lcAYXXtmR3JeuwSTfK/qzwJq5s7pFE9Az
9KqCm07EMKvbjQQ2KE8v0te4g/qTPQbBs1X2/nq+Yd0a+/s0J2Oy6jKKDoTy2lNlLz1XND+ivZg5
W1/P8WahRLHm2a1IhVCIa+i6reDUnA1l0U0RBuHB2DI9FhgjuXF7jdwtbF7riU33UzHGy64L9Lcl
cdky2ByTVThIgF0do9pSUKqZAy/Arjww2c3R5vbQFeV9owkDSJnWiLY9Hq/E47CfjJ6k/5Kml9Zp
3C2Fpa+tl+CrJx7jrMuwndZJN9DcnXFfoBE0Bx4v90Cr2kevzSG+ZCE+9O4SPs0hyvm0NtdESNRC
Xt9/Sssy+9npyQmBrg/t92iY3EtXN/rr1Cze88gWwGhe5LwMVTf8JKcw/WwiHRyUlTOyQUtc/A/2
zmM3ciVb169y0HNu0AXN4E4ymU5epVK5CaFy9J4Mmqe/H7V3dyuZ6kzsBu7gAgcolJcig1wRsWKt
3xhddV2q/nCj6CwzN9A/BLr2ENudeI5cf8OpoJL+Gekh8V3kvNHudvQKRW0+Q7TLlbq8pxWFa6cA
f2IoRrLy+0n/EMdj/TCkw48xCV+kbVB0S3U3309p8tEy8TKWRlM9ULfETrOsSS78RrsJHGwKN2Zp
+dfuMCDuWpmFsZ2rsCvUfOvriPNzX+s5DoHSbugGD/QChqEH+GDiA54YBXDvIP7ihGGo4YQXt58S
nORgSSXiI6GBTmtlJpCNLWufBOwYlaz4SIiI3nTgxyj6CX3rgC3fgH5xNyq+vcgYZobGenKTYKNz
K791kfl7qLJ457RN7Y2G2r8Q9Qqk06l9iguZbFoXxEnY87VO6Pd7UZB+aF1rvgz0DPaW0ZBfyUHD
to+W+VOgJOETraL+o6BGf4gaH0OJVpIhVAmOLgL/d8yXolz/XNBK2Mep+0VtfOvK9l3zui4kkiBJ
EP6i+kE9NsyURIMPw/JH2L8X4c/CzLD+8KNsym8cCU0cl8BDobFmbyYexv2gBFNzAwrH2gZRMSbb
BovnVZ5E8Vqhz+oRZbSrmql6Ilr8r21bKEyuDY37urNaynmmTuNeMUKLm08KjnuCg6FVwbRKFNPa
K9YUr0sjbm8sK+qiTxke6lfqFOAf49Ril5RBs2lcXdwabVvf5poU/q6m3YKmcaXm2lViJyGKBcB6
AvzAExMLMRqmSLtJXUXXeapAbmzpkGBzYNnTTarHKPlrWJ/LbTtZRvQ1Vqlm44alDFG/a+Gitb9R
vLAgPmmgm1b9mFbxoyUDvcUHqxIf7QJUHvTzqYOhL7nUqJ/M3vGdR80eA+NGwaqUmzrNXRlt3ExN
mKjeuiOGZsEglI+9EQnntktAHV2bmeFLz1BS/DjqJMza7+2om8o9WLI0eKSV2+MEWplm+2M0XZkA
A4sUJfsyKZUf19C33BzAEzXOWM1XElUUO3xxS1VLfodKjwwNTV/6sGky7QUZ7FUnqgmAcklZw5RV
5llKM93l+oDQjxPjDEJx+Yl6zITWP9DC67TOxzsss5196DR1eBj9zK0QhQM9M7hlsNGqzN76Ha4O
MlJdr1NN/6nV9X1uwfAhQ8GGMbmJaZX/ppZUf7Ot0XgRikhtime6Bf8wHodfVCjGn1PZa1ctxIAX
qRmtfdVnRZk+FCOXrW2uyNi8GoqKmBsbof8sI3SvygLjDRtkFC0bvwXM6SeKustEP/62Qq5Lg2n6
bNdjVhvY4kpXbAbaR9iWOELbtg53oizoyr3gLBkQEawFR2FHu+FDq/r6b2ew5KHG+HyfDCh2IlBb
jz4lCoCYxWoyKbM9inIa2usAjobVrWlKiPFeRGUReG0Wx7p+Ew59pH/pKi3F0GjQkiH6CegzpJqm
W3HdyY9KYhXpfSY1NQAUZ4x2Vz2UkzKiDhenZgqSC5JgZ9+1ERa0V7AYE3cblH1Eiu04bffB1EvV
iIEXqgJPCnAiASX/sPNBxW3Q4CnQNBjSz3atNwj5ld3QeDZO6HeUtPtG4QqVlSjHGTWSj37wjUaC
/JoXE1bGfeCDLDBcqkijp9k+jeZNMZpZ8JnNMU0+Nw2XL1U1m3TvDiNmsC3XxmLfS1ejrpArdgtM
Iy0CzkzFMAKEfp2ilvdxn9bJRzBEBrySuPSl8vCPGYn8v6Dsf+gz4fE/g7KfXr4fAbJf//tfdgOW
MZtqIv4I7hQhcnX22/wTkQ2a4A9d8FdoRBPzwppJVH/ZDWj2H5ZAhlYF80lZBdfNf2Gy53/SwL7w
giELWehq/x1M9hLvLxxLoJDIvRpSOXB/sWCPaJQ3bO5Yuje11HjGxN4bVc7p2/W/9WlaNf1Hi+2f
i3L/owk05LkjfKKm8s7IM8crpvomzaV+S+F5myrUR0T79f9ZUMlfddvVv/4HoH/zP9su//nSRkX+
/wPm3+LN/+fwun1Jf0byV3OE+Z+/5M8Qs7F65d0hk0VX0JgD6Z8RZut/oChrAeDXZmI8EfavALP/
AAZtmOjNGujN6pBW/hVgivoH1rCQwFxLmHyhhWTp3wmxY+qzbYL6x+fBQmp9JpS45swJeEMsi8Zh
jKymVTFA+OBaHwrSfWyQcV7RUhxY7LqOrrVLJNtj5h5jOnC5dMTHOYDnCS600nx3QIfYDQBdVHni
aSk9qTHX282b1/DwJ8HnrZ/sgvb81zCmEKpmc5FjmR5PTfPLzMj6UPVYZiu4ghvD3zccfbihjisz
+lokn5N0X4K8Ta+qaVO566hcqwkt4dUYHKpnfPpmDfL0rlQ8v1i37RrBV36o5O8m3cD1hHQGlcrO
4wrKBSnlLqJtgKA4N9odRp4ofPTyekaF1yv0DowQ1711/JL8NF7cYiemNaRwVfcaGBA4bf5AEKtf
Ib1Csd8MYWXqXjRd2+5NDrNAQeO3J633SoRDJDU575Lu00kc8E44i6HA40ZgildK2Js46GuSRcQg
8I3VaXWqcMDDHkv4OJYfEpFCNZuCYT1O1uP5l/ReKJi25gJ8tS1YljMT7c2waV6KsQgYVoVEsuUS
SnnJbcoLVFHjmG38ZyjYOjs/TFFr5rYcDyMbfRwqkyYwagay9tBBNPNd2Nz2aJIU8gdyvqWOVVT9
kuWfmvROE/dZAQWPVILwHyFIrGeBjIMGpHrtDA+1+znB9ihX7239SrO5Vd1Hko7k5B+G/utoPFsZ
VVj5NejuhuS7zC+Q1N+dDlpkFvJ7mj6vouPp1GNoD/g1qF7grDXrHjDRGpzPNgxu+lHFFQ1ryng2
vkzXmIx5Q+GuRP8QC/5IJIOBdXZdeZ+p6A5fp9OLiH4r4UFWppfaw7puKFncpHWzKftDUm1Qdrfj
O9f0oMeuACnTq3y0OrCPJEnd4Xw0zASjfzP1/nxNGPSo7IUEIfpHx/OCB+TDALAm5KkEV+Fq2tIv
Gqg1+DH8A8lqqS5J4L/yd5djujRlXcEmrZvW4lkaYsrAioiJ6i7Oo9FLGiX+XShMwPAlKVoFhC9K
un3hsh12pRHunMn2zk/7mG75Om0T3V/LEgJaH9Iox9MuKGDbdY6cfQfYbz3pN0ZTb7Ih/9GPrXqB
z/zeWA6KT6z0ebkv3XRNxe5UAHWT50Sg6AYUPRzbBs9XgMLrVbk9P7N31h2nGEcf9DWd2tC8/N8s
77E0ikkXDKS3xk0RV0D7AR6ia4Mk5pjWnxLbXsdJQ+vbubDk39lYGNk2XeyaOGTF4lwb4CgnVSuY
IoRP2qxtvBulFVw4Y94ZhYPdxTlB02DKLgMWmKWem8zRC1vaMF1e0S2C/34hPhbyBK8BIlRcDzjL
ZhL00qYhiYwiNzpgEVBRNg49TGBp4cboNAxz6PiswNLnSgLYdgDOoLT9hU36nbNhFjRCugcCKunK
gu89uT1lcwBrHiWQGaXwUrUgr9RRwljAuQfPEpTo7PrCqO9sBhDvdbYBU2XUZWZCCRb0YxpMAEOH
ZBfqGg0SF14EPtagLOgB+H/xVv+jEdW7I7KrwtQGT6Iu9fcSDfJ4P9CrjgsabyZtXAoGPpaHUwaB
WaGTO8VucOHlvrMg4W/aFhYRBJK7ZCeXfgbLSw6jl2n3osYtOLCwTpdu8Xt0jAvh+u5YAMTndc9i
tOZ/f7McMbsJlSRhLDpm236MlE0xYLxuxfgzj4p2YQm+NxojqSj7Q4LX7cXlxW+jNEgJEC/pnuWo
90AcCppuIy3vCZu/8zvNeyuRZ0imZ/GDjfR4aoYaDDSTuZLrEThqHZocNtQApM6PcjolLnzoTMO1
NVVgb4udugumPlBdRsGA0NyI9JuUyfdR0MPWjWh9fqyTvdMFDIbjielgioDqwRytb15WVLlG1zdA
k12T4w/mWL/vugCf3UT9NGKVpdbadGigqTdWeEG1YCEZx4bD2BZlaZ077LxxL3bPcISLSw9rTjCi
H1OdPzcxJOABVC5SMOCm1Ar+Dfo/YH23MqCIW0/NMwiTS4vjZEXyOVwVa6xZooXMdPFW/QHUetPX
qtdP7U+d1bEpVXM3+sku0WdVBIVm4Pmn/u7USUdJBJBGgVS9eMVx5UzZIDvVMxLKtjP0q6/cRwuO
ERVs9NLtSH+MuqJfuaJy6FyYv3PpUoQck0ufZB7pKDPhXOHRc/tD/AKtmEU2pCoOpm42BAkATN0m
ytqZcKlcqXEFENgR93MBiyKY4WxdFb/2occ3RnWuhBveKaYMLySdJ4cAF04uifTgcctiP14cAqiz
0qLW4gmMXxnQlENEyo3X1SxW09cW3KfwKivD3+ffxqu3yvEzoMri6ibvHuNDdsnjRaAH1qCnkTN6
qlbAxf4tuSAEwZei/MWawfpVrCDp+Bj9hJvG2rrTp8y6M5M7tfmWyk9dd9CVbyGe9vBjIVk9Rvfi
Ku33QQ+nI1nb+Q7qRCJ+wbLAcNjEHDx98kOIS5tSPxTBp3j8KkNq3Y99cjs0F3Q+tdf9bzm3eSNB
xUYneV7aA02KpcWQuzhu6r2pXincPm3xc3QeMuADdfO1ykGTW/f++LFIr9F57saPGEMDKshCrjDi
ru4/aQDfg+rRBBoTtV+sbtfaX5xyn3OtLXawwkd3W1U7YD0OWqoesmOwTUsMvRDge0AEsm4PyEqL
fuvHh9S4IbLz7lEJfurprdSvjfKlmMXpMQVP9gZVU8vrrEf0FIfQM74MX1Mk69vPMnxK0zuQVqK7
wczVEpi+ivDLEH1Bft9S6Po+TebBwCs8wmUJMiY81c34YeYLIK7Xg1BvAak9tPW1LqE/PRcu7R7i
6mP/I4bChGuFv4mCXZKufcQqnm1a7upDON2RjkNVo+nYTBu39AAic80WBmLTj46ATIvtOm2M/tn2
n5CJduwbW+5IXxTnMKei4Fcq+xqEqqPu5VeYowOEH0B3rRcUnvyh3QgfFcB7Vd9maP6ZK/wrMuUK
ml0MfV57CP1kG7WHSX7Pwu9DvhntFWghddqjl2ZnGAWjZKrNmrzGi2rdVocEZC7kYrnxh+uq3WvC
883DMCPzL5zwpxsmtyeE2R1KS6rKlfd4vTicTllukzSFhUFrV8MGuQ7iTaBkn2Wc6muUEI0LZ+LJ
yevaqkX+S7EUQXgMRI+HBE5f1PUw5/j8Zp1Jaa6cFDrV+Z0Af9eT7ZDMVyUx01VOJjRzjseZITsV
LNjR6+U96D7oupb+aPizsfD0owHTpX4r649j92EwfxrmrwZCpWz2DuxJXT2EjQeXJwfbACNUep2z
gR/aRhvh7vqZWBCutcaznC8xdHykv6T8Ej7OjdgPynWGyB8ts034yKXF1FcdaSAe68GVfZtBzbC2
4XV72woPnnTBN6/W7g78zV31pNsr0KsWPtgREi2r4pGSQuFCK98FdzK9Kbt9ZmzdbHUwsGnJV+kP
2X7ElzJ3kb77PW0DdUNTGKVFCN4sejo6KOKBeojStSo+l/hqFHvhXzfYKEvPGe8iaGINJLEvKG2V
4V7XAO57g3yiIuDYq5am6rDrcDbqb43Ym3KWCFaXW9O5apqvAAPaR3/6XKTPmTmsTFaZ1L450PPb
rL9qNYBlVUSP8gVag1neGw3lMMCudfUgs6ui29v00sef59/4Sa7FnZEyOjUOtsj51+P33RZtalfQ
Ab3eiiskJOUPUWOZoQjzevKBJ/z90TSNMwb1FQxknEV06VZuygZYGtZLKEOYVPH6CsVJG7ifl0NE
Pz/a6Y1uFmB+VS1ToSKAEj+eXJ00c/NnHGGBOuA4MrgWgQE4HagyFDAiz0rsATJesqar/wQoRVw4
fuantzh8SJPJZQW2VyYIm+MPENtlEXYJ8x0m/FCTNALwqLvNhVX73ii03qgvkyyTMi9GqdVmchIH
9wJROD8jUIor1BQuXcLfCRS+Of6F0D3mNzfnUW8SZT11pWECh/UyW2zTqbZnJh3sHQ3BaNuZLlmU
niZC81gUi2jzCAobi7Qsrgo362QFBbGwQAaioalSRuO2s2oRR/Vz8P62E16S6l1O0tFIgniI5IRU
S/nd8SSd0p8qAaXTM/L+a1n00J6dW336XjXRJU/M5cWDoRgGYbdZ8A5L7cVSiOWQB7AMKGtrLsqs
E5QpgElW5T7PEAXdv5IRZpxGNG7PL4rl2TV3BRymRm8AiWA+xfEUNQXYHdjoBk4XO22VdeizaQmW
UTkaBzaejZNiXxjyZB0iqGfjw8RthzSbq/8iQI1QRdBE2hTWRQkAQKlvIcx5dj/C2VDwRQSGktCu
3qHrdxjUSbuwPk7fKsJODExdh+yWi97xlKNUgTWRuEhxwdyy4xHqSEHaVI/UGtrJ/XD+AS8jl8my
FjmkKVaRSy+TA8pLlp8qaOmqw33Tw8BVwTo7FSiNsrXDLaIY39r89/kxT16qziWW4pXB+0SS213M
EM5zO5HI5h5ErBoMWcWaBEjtVdBo1nXZ/U6yIvLOj/laGnq7uTmzqy6OvsCgqMxZYhFJECQVrej8
DF3EB6wtgQZsVP/GqZ/tyrjvamWllmSMAOBqsG04q5bAzbIb/kDXfeq/Jcl2UvZY20zqt1A+gxIB
24CVE35N5U1X3PLzWMSb3uXKK1d23cExBDH90GnPfA9YSXwDgSoEuXWazF+qZNlK82+m4vn8RE/C
h3niSI9phkFljlbgcfg46CeI0UlybyzrJ7+vlXVVmlAnh0KuhFUaF6L1ZGOghkPkzG0UHFjxDD4e
bujL0RrCLALjwjUQCCIJhAuquNQ3aZr+ngxs9xo1epC5+XB+ou+OrDE8ya0xl8uOR540MKJtUUXe
GCe/wkHrN3YvxLqSobJDoHLrYmkIyE6f3AsDnz5hpkxBkIo5yYH5Ku/45mzp9ChpjCqO6FKqu1EN
4FxGNpetEaXnMrt0kp00IxyeLc9VM+faCzXXxWpJRQ8Qvp1w+0kbGlU4EdQA7fBJPIjeGu+KZtjm
rszvaJQhvpjiYAu788LqeS2NH68eCkD0Q6k281loxhw/bKO0xYA7xOAZoHEylMBUBajqsybJRnUF
Nle0UQHe7lUt+CgVuqd0WKODGTa7PD0Q8FPRbX01AQC9GVF3LtBgw+8ngDkF8pEFkj+FdKacdqta
D2514GLPPRR+d6fhPQkCvo23fvVC80Vv2Pvnn1mEGmInNQUOBM+m9FMfbVuYhmQ8K6NksBufb406
HIo1F2L+vVeCdCdldzrIVD+W7j8y1tCqhGVJGfou0tDwdETWXqdcRKCdaes+V1eIcQg8I8Rj0TYw
y0QYXnglJxv33CwHRkAhFXk+xPOO34jqiwjCG1cBTabKakI1bXCUVSk/2YMdwKMeN1OgbM8vudPI
5yQWjtBf+8Lso8djpg6ovrauOqAnWG92HcCuGMhxYFIWMdXV+cFoYvDtjoLOoNRFsRiIxKxLvNSU
7XNc7nulbz310fhRfGBvUT8hsWONmyR4hGzjjxv+qPzI4SLRzkTytruRFH2aFVZrSOI35kp9nq6D
w5B7GpKYyESJn/zcDZ879x4EWFztHG2r6HhF15BOjZeZzU8IKWtdUGI9lKh2iFWKHLP+oRi/DuY+
CccVbKaCnqiyztQ1FyN+Bs0MFQ52eNytTFytMux2PHB/laD6sBH62q6QcPfsbj8TTl3Qn3sFC1tK
GSEgHPhoOz9eG6hpkXX7UH5W+YNxPz20sHqR5fxof9baFQiEMFmPyl7L92a8w7/SDH7mDpxWBNa9
6c7lSifX9D8oaulPVuAV1h52dOrelWJb19s6Xrf1KlYPCFe32i5X0Xy4K9EyA73rwhzb8Zfof6DS
Mem7sT0guYgau9Vv429NfG8EV9rXMlrhtRXe6HfDl/53dm1903fKTf4LPT+ZiE0g7hEw6sebwmiB
vW8T49kff6CfUiY/ouwxg7dsrrQHUJCBdgX4UYk8S127P8Pb6cIOfXI0zIEzy1K6uPzR1VhkcEqq
Ab7zJwKnwQCscUvI/jZFHaMBwzIY4dWE1uM6svXAQ8TMOlwI3Hfjlu4GwTtXy5dF2kgUA4xoDY8D
Nd8UdbxCTsLrR7lTYE/ztgS9HAnLFBQ5AAGZZZvzH+BkmTJ99KAtaj42FrInSTMTjq06INSU5ioL
wxbQc/cEM5+qSD5cGOxkHyIvp9AjOJvUeTta7AlOFNqt3UAHjc062Dejf0uFflvCMV0ZY/oStARD
PFbywu6wUIBmXq/jAhaafWVxaV7sf1kSVTXcj9bLYsDNmtRn/AagaQQ8zR27dnYdCYw4bRA44AeG
e7wnxUaRkbamRzp5GWkaJnLh9dRTB8o7/RdQbueKvE3H9kfIcNtG2Mn5UYv3kZ/3f3f3NkghCM45
wzdVQFbHOym0OV0qbl95Uqmua9HBGQRM3JMzdk06c+QLjI8uXO/nN3G8nTKmjvrbDKUAQ7g4w6EI
O1hptbgkdtW0Qy1oZ1ndlaz0axo5GJxAYboQG6eBCIaCWraL8a7OLXUxS+mD2TclkCgKH+1VqnxP
EV9z+k6568fq4/mgP43DuRcEjGwOQw0nyuMnGhWFbOyoLjyFs2hXqVTjkLxhn1E2sC68PHDdK9Li
fHt+2NOHSuypGiew7liUOsXxsG4082TzAh6yLqtVAxcQuI26S30dZ0oNvcC4yy6E/mn6YRAwc82T
VjitR2dR3MhFoyGClBSeNkicD1qqjL2kpmlNnX/IdeDtrZX2SA1meHZ3eoWyVT87riZ/e5udFejJ
/bmrYhmwvMdBsENhozIyT8WQY2iFTiUnRXUT9Wy/6pGWI4SH2YRbTI/nn/ppYB2PvHjqUD07Gykl
RrY9e3D8jXQjF/6vsDc4YZ8f6/QwOR5rsWxK6s8221nmNRVWgQ73/bDDxAk+mtHeTe2NqcfVFpHo
8MK45slyZVy2VbYCqmQgPo8jK4vgmpcdDkMByr54WjaQX5U8uJDLvvckSeu5YnBQgIpcLNFgEnGg
hHruwU3P15Fqwb3pESQMIoivuHaef5bvhC4uKjPyklsqMu7LoymGjeBOBbT9eEh/RFbyG94LBDTN
v0Vg/rbwq01BTh2mtn2g8xjsaYUezn8E/fR0nj+CYAM00NAG2Xj8XIOaZiWHI0I28lsZzuX03A7p
28dYoZdQg9RaRtcFgo6r1tRezFGB5k8jAKE6TBZgctwgTOqsGaLG60Yg2hyTczphVq5DZbYYx9Dn
/Cc+3dn4wOgYEWhcvXhsxx+4M0RsaMBivTBW7kuJ3m5gllurxq3KGreUq/CzjGrtwgl1Ehgm/WVK
QoBxKbmLV3vON7dcR/Eh+DWYSM008C0Smd+Ufli7pv3ZyBLnvxkMyDki6NzkqdEcT7HwHfiMTZgg
BlEHnN4JPY1E+9rhHtTQtz3/PE9nBj4S9XQubwTgCdQY3JLa1yEND4RBv9dVk+9Lx93B0PZyDbnP
vz/YjDgjFzXwI1ne3v2mg3oMn9mjfrmHIbcTvilXKKvgCB5Zv88PdnIYwQqz6SKQj3HeYnl//BhH
ZQDUBk3bQ4OVolNsIaDkOi8zf1fLbPxkwt66sEtpl8ZcHEYKynO2jKiGOD7YB6RCdkVptSiNdOqX
rtE2VC5oY1faNtEszN3Ceh+EunuVkLqvc/RKJi5n+GyZ17bvIJli2BdwKyerh2cCWIA6DQ0jS10C
1YYRzQPKkeiMlI7idamR3uvt96rwETLGKNhNwgcHE7oLu8zJ5g24B38Sk4SLKIMGffwmssGCjaqn
KBiykA6pMn1HDuJS/f+1jfrvjM6hGgSZBKQ+9eo5kJdoKgfsUaDrSKom+G1s1agA2BtSnlaz/hF6
Xvkd3vcjFEttPyqIwXWu9rNJui+jOV2HIeJgSj+Vs4bTCxtveejVWctJM56aGpLU+cg8PkT//KTI
CZAkUK4jzBc3MoSm697HNJmqpIVdcHbXVj6iLk0QH0ruuK7xNYyCm8gazQuvf+GSw8hQdahNkqMY
KBuelNPDPDA72kGsiajdx8gnrKA37OsqTbeov+s7FVR0I0AU+1oQbcYh3ESojRaHXNT1t6CfPp1/
EIvuwuvnefXImY91sJNLH5UhVnpbRbjcQ3vH8owKd27HUwK73rgNRrNBgYlv634BeaOuMoRTL6zX
4+X61/AUjUzYHWTJSwRl5HeqlDHDywZUA/z4jwqar5OiPsD5hJ4vleHCiMcL8J8jckuD/GRimbRY
CuWAECRNhVnMMwahJib7ITLWU+GgxxiOxr6SiPEgCfFnxP0vt+0fKGu+iTnvpX35n195G7Xj3Uv2
6//8A/LRC7rxL8fkI77k34YjtCrpVbJlvNaw/0k+ct0/OPHJiTDdZssE6/aGfDSnAWCnqf+x6/Bf
/kU+Uv94fbFY0Dgg1c3ZeOvvcI8EG+O/tzRIUZY18+5Id/iV5Tof3m/SjsScUC2RZbMzu6ncO4Ly
4hSgAJf6frx/81ge/vymb8lA7w3FEwBuBb5eBx5zPBSaGTk3hrjZtUZn7u08+qINqorDH4IF50c6
3v3+nBQ9L/IbYWgQuOaU9M2kwiQtBrbhZqeak0tVph13jozKja3YzbagdvEB0GJ1k8q6/JJ2ZvJ8
fvhl1v36UOfdhi6qac7H0fH4U9YIHSR/s7MrZXiaXDy+EVSKt8hS+s8iyuPd5FfxD1wm4iu7a5Lr
Sh2NFVI4xYU8b0Fe/OtJkKJQPKdjrS0r55Xsyk7Reb2cmugftZiTPKIUR7sttDKwKhlg59Eqw+vQ
1+o7FwnI29wPww9+r3ZwhscQxBrk5Y+Jlc/5cEvfsu3xwxLQIGVfuLfnn9wcAototG263eRUfOAT
HJMYojSJh6nduXjbrVGAQUkW2w4IwPFgXxV2Mn48P+A7MWnbnFS0Y+m2YOl0/KaiRHeHFqFyUDmo
Pue6Q7HUNy3kOdtLCb6+yFH+LJcIHZ9DQCdzvfB4rNEF3KF2NVGBTkVDHSGPD4WqytZDGSv7Ytt2
vrFQop+ZzVqG9GI9OU9IcuELkk1Gfp/ojsS+xc3ampq1FXyecsgciuZr7kaEEskyzWjNKytOaOsY
6IVv1HHo8k2MSjdl5DiZECYB4JJdCLLTZ0g5yaTDCxUX6M7yMpGnkQzGyG92SYMcOOIZcm3GFEX8
qfEvnG3Hp+kczgxlUTumQ+c45pKL2yjSBTFTEB+RVO46EyXFWSZJrvzGse/xjgshgKA48neDhBAx
UR1jJ4EgtEzzw7FFbt8hb4Hvm8B8x5rYtptmbWpdtD0/1EmMzPhaNChJMG0IAjMX+u3OldcI2bSt
rHfjoPZXzSDQ3EA95MIbe28UOmnU0XSbGsSyhlzmjdkNuVPtcuR4P7q+cPY+thDthbe1yAV5XQAr
WMTzbRZsBYWr49nUmIDEcaXS9Wmgjx2MWkl+jm4zoo1j1PKbGGX500fp0PTQpcIB0EhQ/16RqiDJ
NoLFSW7jLqDQg9MDfgyoov/TJu0/0k1eUfRHO858jNowoxxi1wFrfvwR3RGRianQgCErVbmBAZAf
yr4xv8dBIfbTJO3VFA7kjZYSYFBNw5Gnau8TR+89q+u0qwzpw6spL6rrtgic6/PRsNwO4b9g0+CA
TTPnmtGSQKVlfY2gZ5/vFHNSMTNvPhSyRLaWpd7iXHohzE+OrXk4h4SENrsOUGRZ53S7VstqVeS7
vog2tlaKtTS6Z1Piv5yMgDS6ALsMkCqZTntr0oC1igt1xuVW8voJKIEI1aFcxBXr+G1YiD+rVWXl
O9kW2aZxx2yXhAiZsAdqu7/9bDlkWGPUygHqLptGyGlFJXeZbBdZAjEkoaxCBCvXkQQEXVX2hWd7
nJTD6qZ2DAjP4bEC+DuhxqAukduxPqY7zY4Bs5rKkFEq1uirk5dXDygGO3v8NQxjE+ul/C8Gp6vL
GxU6gnLq4uBxHLgUrVOmO8NMFO5l5ajjXSn1Kz1DMxRIWLMu6J+99Nbkqhe2muWOzcSBAc0Ec2KL
y+FiCwhGyi+qVqW7qXLErWaFyVY6irwvA1C3cJHGT1Gs1xfC6GRQGj3Um1ydgxaWpbEII/R3nKAy
6KvGvSb3kqDeToQVKyf/5Se4uK9QuRk35wPq5BUzqE1nzGTJQkxa0iT8tHW1JFT13dDGzk1dO9Ge
RpO+H4Ud78fM0XZxmic/+lzJLtBC5um83cPYul5bPmxjNmneEg3ZV7E7lY2j75IhBC3CCr4Rba1f
aGe9M4pJyZBvDzEYOQ7jeG3qmeT26oTGzgkaicKYo6H4PVQXnuLCEZuVQiGNgoXFmgSVe4J8bJyJ
ooEWGzRv/WrbO/G0UvCV8WxcH+u1KRr1qkvHYY8Sd3mwsVq4xkm5W6sTNF1MmdI7JGS69MJJdrIv
QU3WoYKR5sAQZAUfzx3FGy3LqbPv6qxq2B7R0CmH2hsgYR3OR9HJU55zXzZ7zv65p24vbu/1aKFH
NYU6ZEu7uE51NYS3MV7iBJ8cLLBxSXqxrERaBeDxPN83FyQ4pBKXKkYxKkTfGzeyd2oEw6PudHPf
SkDQf3NWloaSHE1kzhVKzssqCPlOFU2Tme5KW0v2aD/bFKbAv58f5WQFMsrM1jJYfuDjljTyWOZB
B3go3bVTMfwsJs26qZqsUFexY0VXiOnWV2agqzgiaQhCnR97eeWkmwOG9BUFSNWZfOL4iZJWy75H
U3wnGulXq67F4smLNRBXfmFA4s8CkZD1ANqP9DQAAIMyxoX24OlLnU+yeeNjyxbOEqHUms3EpqOl
u4RM5NFpawPH3zZb1w56tH3X6xdKfSe7LFMGJsdsEU4hoOZQfhtEpeUomVOkuyxC/s6HeoJmcmg9
OYmWbtM4cfdDHbb788/5ZCW+Djoz0eZ6BSS440FNu55wNmuxg3Aa4alGKQUnWpeKtVEo1YUnuige
shktRluk4zMM0jKKBnMp3y2q9TA12s8OG5F1q5Tlp8KyM+0Ku5zxKwlwPa57C9X5A15/yYVZn75a
ndsH/At8rB049fO/v3nUMkRll5Sh35Uzcz9x3LVAYBp+CMJXSlJc2INP9iCEH7gaWDRQuG5xoC1G
M1Ss+Nqy3/lRZ29xkLDp1mCpc/5NntwOAMyYLFiQ7tQpYbgulkyOo5QSm4rctbA0JH4fmrs1y1F+
HxyScQS47IQSBF7W+7TLncjr6aq/JFPuX5uNqTzrWmTHaF5O9owJS7g+nP98p0+ByyzZITQDSKgo
/Rw/hbpLUbsMm2ynpzxqBxbFVsb9JWf1k0XEXdbgKgPTnZIAfJTjUcwKbxP0xLNd61Aq7wogcPGk
j545q3K3tfUJF1Xtwml2MjPwtK8IAlSyuFZoi/eLc3ze5/i77Bwy+S+RL/I7OM6Xbn/vjgKIdUZt
zqXoxfNLGpXLiz52O7/s3IOwfX8Lwce6kPucPj8IuFwxob7RW9bMxXnJThDi5aN2O0tJ+7Vi4LHW
KaN+Vwu2fLKL9n6qkktEuHempiMvxr7HRk/naZEO+JwvpVJQNWqR6/HwaaOvVQBy+psBCMmd8xko
pkbrlFvDcWik2Igq/Gh3JQLC1QqAPzBbLbY/nB/mZEcla6RPRLeOQxMM+2JH7WWAtVAhc3IBGnZj
DHi9ckXnZUVQbc8PdfrcaMjqzAjLLKgPy9YEzs5Dqvt2tQOWAC4/FNbGKpQf/8Ugrk1BHYIi58Ri
PrKeUifIrWrXSzxdnDH0b9zAlxeu5u9Nhe2BlB+lVJKKxRrqRR6Gk9L/X87ObLdOpe3WN/QjAUV7
CrN138Z2TlBiO0XfNwVXvx+y90E8nR1r/fr0SUtrKWECRTXvO8Z4mn1B4C/hkxR7geCILw4yn98N
PTR7PbkhCbD5ij4OgTi1x2bqKAAAc/LOKapDTeHkdjWMbfPFMPh8Q79VTqvlHukvnfqPlzI0McfS
K6t9YsChIwhRPczaon+xvV0fy4ejCr359VjG+d7i8Z0uLTFdeQpp2IBzqYoDVRntNRuK6Ixm4HSX
eOX8xfTwaUtI642sNgi2a0ggh4qPd+VKKJ8mEQl8Q2Oxb6PWvSMK0iIMrDK6M015/lnhOmk4xcXw
xfbo87v7cOlPpzJztuGE5hMZV3W8nSGsbeANG9u4U/kXM8Xnp4pPASUeaW6UzT8NRgdeuw1HjZnC
daoLsysAxeSDejcIAT4QITZ+pRX/POvaBmEIxCTR4McOsg6mP/Yj2lSZcwPXmeLJ4pw5rZF6YAR8
dysA1JynCU6e3C6S7b+/7FMpESq8tYOKV4weAS7D08m+idqIfE/Sk0XSjGXQTUX+nGfleN5mo9+G
qczi5wVqkBfoDvMa6m+RqR2dGPUwiLKJQ+XL5Y5812YIykUvnW2UeJU8iAJ30M3caLO3s/KqJc2x
Gu0fZTyj5Pj3PXze9awFwjXoD/EiYgWSAz88OpA0xKyrtDn0mt2SmFxLUoRAZUDThTl8hsMbRR2g
CBoAU4aAeReTTPPNTsdI2zgj6vyQYBzTOeuXFBc0Cc7YA774iSfDCckA5Zo18IPNH5vOU5kDuS21
Y0W+ODqoHLu9mebzA3C56t0BxPcmZMpeIS5TE8Wx6dfZZhkyA1W7qmc070Y6wQjxKs0gKsyMboG1
wCSJrA47epfZs/nFAxW/JZ8f55TVO7hOw9QNPLQlH59oElklEVBmuUen4xBIkbVesQUW0r81SEZQ
8tdVnQEKw6i1TTVlPjeJVO9wBpOfRNODCHL7dra2pT6t2JEyBZBnNamk4Mr8leLRHucriipjAhak
c/utnscmd+SQN08sup1noe0M0XktVkQqef9InluUTST3e1l1zJSdbbPBsFZqpOZ+SwdS4U1pP+lR
586hD+ljV3SetkOJJYvAs3KKHXZCDhi57wCot9C1xEPm1UsOKGFB6ykjE1lvUlO2DsC9mQMjwiUp
27GXybog6tk2Dk3F9jmcazO54ckPd4Mlpi7U9KV87cpmOvojValw8duOdAJYEcVtI0tdbclFRiNf
sim+qTjRDxvQ7/LGMgqAf9qgD+IcGMeyT7KMIHFjrIvnaaa2H7Tj7Bu4+sdW7aq0iq9yRGV+wG3D
/AN2Fu3HLhP412NDYUwocdBrm1K3chz/kNLSi7VA2m4Q3s3xIe/muL5sifm2Q2aVbLWcNd6PoW51
KNVu3qPYHmVtx1ura8gMlC0YlnCyZP4yWGV/3ngTZTiLOMXlIGFOXS/YebrdMNlC7nwTGIMbmx2x
JZ7Kvol00H5oTS7eQdBTDjY4sxMj3fdyv+RCDduWTukUuLKsH/OxSB0cJwDrtmbSY0mPXBdhC/QW
51mLiHL+5Y6lsKLQTJZB37vw2wl/rqbmh177i94EAirwq4Ob8TlXSH92hI0Xzb4HiKNfOPPoIcMs
pN+T8kgqVFi0o79G/40Z0dNL4pNyTexN+xbNSzOTlA9DYy9VaQGMn6DHbaTq++u26OAiZwXUqiUT
5GZkqUA8C0AZv4AOczO6GPsJWFWV1CRtGqBXoHrRFfewayN7DXJdx4WjiMK+18ExDgFgA+MWeC2u
GDMtEhUQRDA/m3Omk5Tlx2qFIuv3s4Fkc5uYmKEZ/8V4L1k9CHsowJ+THNj3E+SOPGlDs07Whwv2
D5E08eAWDjPZvoEu1b7XeqW9xXnpgnyLHjk5Ei2hvDRsqUduHWsEf9BN8XI7eCXDC6aqVwWWXjkX
ZbuUOxxU2bQxi2oQB5CazaPRTkvJQ7c7+OCErN4N2HPhf5MDvbdsVy07TZ98P0hjj4M1OxFCRAQN
1Ps2M1qPZzbXF4tI/Ww7VXE6b9lIIqNSJdK5zZQMOB4NPVfgF8zICXpdzitnbpYavfyKbGDZgL/t
UpE+MNLSm0xqVReyvA1DUI8VhaiKo+WPrE2jciM6RhVkJMP4rqrJ9YOWePsbRN62Ec6dnjqh4U4J
U5O043MEnCPY0CSP5cbKVnCbMryYmH30aaiJvQbAmR9n9mNsmr3Y6LWhPXeRWb92UH8xaegEaVqy
GJpwsonWJ1q1IPBlYP1crVnE67te5MaMhHUBbBxzvu6VmSZ7jeOk2iC+zA4NubHlfe4sE0E4ZmIx
TMYeq5aJMtzZj06LXtcgzd/ZplWVlPfOVJCAA+eSYBS3HBrCHZbWeKzchMVYm0QtAgn3ZZuXtjnu
CJIvp2BBHtNtOpfqIU9XLTrH8GGh7gqyAvxKjQclg1wAutzMI/uM73WezhUN8icTbt6rYHVzEQjb
7k83yXziopSz3JOLQoSHn47tkwVCHehWg0gPn5JSGnpKUbzrBAiYfBIybXc+b1MLcxtzUwYAoKDT
brevCXfhQoBOc4AjXUGVb5hnO99mfqNlkI3SrgmUGJeHOUnqHPlpQlLHGOvNsulE0RJBGw96jbO0
LEh/pLn3nPfjJFZzYyY32jxJAMTu6Lhb1n2TtJ+h44dGBtQMGtwiv6njsTDDUQG+6hetdjaKkJUe
G2IDTW2kanU+QYBwzgCRsoSZXto4l2Awhwp8DBiXXbzEDjfgJY04tDKOoutKZUW5NafSJagkYiIO
RQ3tPnDhdvAJ9cI8W2P77xxjdl+X3BdE8aYmVgidzUu2m0D+wCEoDbd7LJxCzA+icMZ56wnJmBqM
zvtVCF9+Y2YXeqjDk0NolKjxrqP+wtathz5PhzcS4ybFYybIgomNC6sDKxNORSwzgOBMLaGUHgtu
JhVzXJH05i9LNqQiCulnBLGxqJFOVufGzjeWrg0Sf8QDLmVXWNtM0asOfSeu3rqc0hKseM00zq2e
5M9QKdSSQbPE1s/aBsATGBkz3Y3e6/oTDZHS3fmwm7E2ZVUhziuEMumBXI9y2NWs8oTZjJ3QLwVR
ZWPgSW2wLuJSFMsBPaJufnGG+p0R8MeG5/f+jMKkADqPlQndxccNzzC7fQlN1TrODJ9LZrfCpZUH
9DmoGwsDb9ZQkYX80/Q+nw3SS3YeFTlc5TQ9dD3ljI2lavYaJdX4OUhQXRhb7B3e5Vwn0t+QdGkZ
YEhy92ereU65K1JfXZdzXRfwt31WsX/vN9ef++l21m6PT/cZ6fDJjthXKSHlTWUdezsaSMxtETD3
k9j9+yonx7HfD40GLFtvNHdkfZ8U2uzSt2OrqZ2jnrNFsCbyot0xi4+eP33VSP/LpTiP2bSvOUnj
kTo5tSPpnFyVSOcYTbQ9QGAICpUdna8zGy7Df78v6kNk5K9Z5Ehu1838H0exsRmNps4K58jp2QzT
gSglbW6ZLGy8BP/5Ef5fAT91aFS+p12jWaeXO1e9c/RMciQmS+mb3MbBwfQSf1F8/csRBEMp5XeG
OSXvUwVd3YjWBANhHVGTZ48LATwHIzE1zMCajHfa6ib4972dFArW4WET8U+LD8oAd3fyzlgGMxe9
tH1U+fzM5mnbZ90jlMyLrk9/TYozmT8nX1md/n5RAl7WUBAUVCc1l6n1vRxZnn2MdC8+b5Zu3Ma9
8LcpvoHtIDX2tolOPtsQWV9pmv7y0dkMUioi+PdQv53UTf3F6EAZ1/YRaCbo1b5r97ntLl982p+/
hLV6SYolOnDKMJ8yv0eN5JUSaFcZrbsdt9Ff1moMyFb/q+/78w3hZuGwypYAcd1vVMSf3wEWnTKD
zK0QNXJosnDH7rx+fPr3KPnL/ZDASC3WJQONcpz58WObFxiEZmf1xz6rsU3VvkkVs/avu140X0gh
TxvhjEishjRokTHQZOOSH68VgXuq59objmPax2eRrIyzEqb597bqtTPVaeoGlI8bmu5YbT1f+ofc
8kGUF9lw7JXTH2j92f/5I+HZekh4kXRgvzwtFUv0b6MxR+2xcCDGFEIznktHGy5rOzfhU7qQSZ0+
P88zz/7PA4mOFHV+IAn8AHHaQJZGKUU/1+ORjaUKlrkZztgkEb2x6PX+3+/480BCs8tFfncXkaGe
TKh1WdmZ4Q3WUVcm+34kCnjR5Fdz6amfmtdrUZu2mUrpwtMEOvkAO7+Psrrh2/dzhDFS1knoOFof
UB5VO8pc5pGCvUfAgGu+Ou0Ybf2ob4nvHaoz3R+ycDJwbnFwN4JUxdomtqfkUU2CvEd41TtbdNF+
qY06AOfdhJpja1tDx874398LCdAm0nbKuug2Tu6CYnQS6yKxjl3r6I+1MXAU7VOMDeXqTP33i1kH
/B/7hFVCvwqYmJtp/mLUPPn4DNGQAKDGBhmmU4W2J437puvZv9Pl3lvAsqsgzqfpiwTlk+FAzRFF
Cv10GupYKpxTnZjClGeXmp8eWPvc7UA3PLT96KtQ479c5bdDgOmLnivJkR8/dteOlcpMFzpxORlo
njlVHRCHmOUXz/C0/Ph72KEmxGcIk4MS6sk2aGryzvVTWxxjhPrJ3m4ivQuXVpj9WWSOQO6SYXXd
ulEeRAL4k+CMY4TWAhA3KN1xSMOZ4iQFVpbnX3SICAT991s+eRLrD6RQv/YLKWZzuD15y0p6abpQ
OjhaA5GDtSBjtJyt8vDfr+Ktxj3eKgLLU913XVCl9NblL4s7CRU8Ehhyh680hp/vxSZsACvian9c
lSkf3yrJsl6LSFgc29H7joKADm9ZCoQg/76Zz6sSWz888aiGqdyiQfl4maX1jdFZpDhWaac/cH4h
vLK2kwNIWXP770v97Y5oHvM/KAmoTU4mR0tboZ2I3I7oA8ajnRrzDrHSV/F+f7shG7kw9lRM0t7v
ufOPPW1bj1D6itEEhV3YV5BR1Y09kyWCaGn4QuKxPps/JhWGG5ou9s2I9mhncLmPz65PzGKa/chA
oTPF3qb1KndnKaEOlhVDh66juaZ+VDdkGXZl/8VY/8t9YlBhrKOfZxd2undHp9ObccXJh1SD5qIc
CaDD+j+fOQPBWv9+cX+71CrG5shI0ePThlrPOguji8V9LpTThNGCQ4wtyp1ZZfz3MbJGhXO19f80
Lj8+Urcxp3appXlEgp7C7W0lecfyfzFGSLzFqs/XRfTa6bycR40lImWJoyyHfMfNRaEa9ZHseXLB
//3s/jLouRQB4Gw+kBic9npNbfDcge3acTZLypeuRwxrFandv6/ylzfE6oJaliol3S1x8tisQtat
X+YMejwOV1SjFkhE9XDHXP5Vv/BkJV0HPZf6TXZYm8unp6sy9lXSZb15HBz44QkFY7iFuj2Jo3IK
eQACqB4TaKD6F4Pwr9clmgFdJ+8NUfDHkaHnS0ZnqDWPZR2/tFTHA8CJe1/5Py1rbgN99B7+F890
je1a50VOWCcXVLY1+OABTRYTn0aWn9CmQssOZiX771diNK5nqXXck5bz8dbGaci7NE8E9t7BuG1s
n3AS0N/XVAX/ozzL57CPo5UOIpIh17d/O8T/mB3dKfJQpbBCmpNUiIqX7rLzl//HKvz/OiM+vav1
Kgh9+ba4DgqsjzfktVrTzzmDHjKPAsIxN/VN74LLsq0SFHBOs8PmNB7nL/9+ZacuBPZafAQU39fD
P0di/eRJGmbuFjjoq2M/ji7Z8GjGHzy7HB81q4arm9mdR7l1NNJDr9vS2RQ6+VfnXjxKCpdli2/g
3z9oHSMfVggKELgkccpw7KBydPJdVkxyur8MJXSmfAkrKPAPkxL6F2qB9XGeXgXRClZQVCL0MNfX
8cdL1VRkO3KeKjLgwRVrlDYPs6qinSHTxzxV+heTzV9uimUAT+rKrmMuONlleTPMZ9taimPfxzgk
azHs8ib6Klr10xhCoslGDkWCRRlArIzGP27q36+B7KRPazXlTnZSxF+u2ivWzQ9/3f94TmGk0RDF
hwbF4LcuKuiSxLo+vA9j1rxTTIeW3vgOlkY6JV0fFJY/dmFBQ+Cmk5P2PLGzeZxwg/6ylWOAbU9V
1pIMPqloy1LldvtYaPamLkvSIuLSMsjHsEf6QHVsDGT+LLq47OZqhrydlN2dP9KoCpspj8twiXSS
z/SmrM9E5eASq2uL0j7xdUC38yRu+eMK5z85hRk1eF/Ghb6XTlWBpl4aMwL9ouYfyiXYK0w6LdW3
VTlETdiCJKVRSffxR93Xc0RqwxKJrW9YI9F3RYzqwdci480mcynbEn5Rf5M51pYwTWnxg5XNxXPV
T/sxSWY9KFvRe7sk98iAmKbZvqsRYOYhxqqeeIxMt9EjGFpOnAUZaVMqlvlOofJAi+l5cFyGOZdZ
YA6SBsboWuM9plovJgfBJXgPxWEhwhnJ4XGxqFjsofTGd+WAZGHDRi++Uk5S5dt86thLmTQxXgug
dkE2evznATuMzDqQe1EeYWzsKUyHSzY394uBWziIk5qEVdr2Li3qoRGXjauRP2+g7WsCPW3r+64r
sfBo0Byelrjqb+1Ys9ytBucWAbScgarXllO/VdJabuOIwDgyU5MBVKCr6Ju0dkkCLhUX5BU0H6mN
L/OSR0E/ZvNBi41pBBZt+WFvyzyE7avIb18SuUkHfvTGY4vfclyy3RdfuiAQRlw+isiNYiSMv0VL
sGFrkV9o2UwAYV1H7r1yNfNR1B4lmqzrhycoGnO69frJfMmsNH+PepQOmy6x5XdpqdyhuZ9OHc8o
chigo6utjoeKXztiNubazJgpsO7ePWJjMzQea5x9k+NiwJGYOOEhUvOsLVKP8ZqTSs+YdBjSYd2n
7D4xBVdvVQWla5PqScpL4KR3IMHCe7XFMpzHJkKQjRLDQvQ0xyk/NGPfmiCdAGYPptwYir3TerkK
shoIAT1hTVKW8HVIzspqZoJG09b8yTFaJduWrnPHH4JvGSazMRq08OrmrI8WYPIzvLdzJdrKDCtD
eD+8pWtue59OTDXmyUQxQ2U2BQ98yttuRn6+KUUZP+nSXy7gQdP7iDXZ385O3DyhJ0DFOOUJYg05
DIpfVCrCGuVizO9uuvjx+VxXnUXvXGZHmmIjuT5UhmirjUL5IaEekpQM3X6Fk+nRdDT16ZdRxQXJ
VD3NObrIMWkSBYRqVHmsWM+a7y8/zTRq3souaW8TMx0fC9ZxMh21tHzJqqy/VA2258BPGmgnEmzy
k48n3NnEI4KjMNdAw5PKGqfvbialta8svTDPyR1fnmQeawm9JQuRSaVKlBCy973XgsTOYusstXd0
KtrEh4WI7NcELjaIgkZVWSAoz9xAjVRvUylo9aMqal6HrKeKF09WFlhG0lxVpb1kW0u0+vVMsEu8
pSm63NtJQ+6sbtJO2hpTa+QBRPTyrcPbEIeurWX13p4kfeeyRyQU1g5lR4RhbRHo7RTbgdahT4Lo
4uFVrKTTio3VFy6/PJp76JojuYmEPnU1rcQhKc0AqppLuw+7p+KfZ+/aZES3zJ9214Y0UPoFaYo1
X8+lUR3E4vf5alHP7Y3CI3tLc9eIMfA1iU12NPdzLt3EezUrnbWA9hzlhNnyCmLU9ZyRYtqNW2xH
OTTFdhmX6uhPMxS5TMsa41A5FnexLE38JgUG68CKcOWGhs2eI6Ra39ShV8QYqk1Rmt/MuuEvj3rb
u7X9ymIKH1q5ck0ivu84LmGii4ap2m5U/IO0eP118rLaDBY/kZdAWG3AeJq2vhttmlcdm9WJTbNI
X4VV1zURTdgUBEuNgtP8JuusY/ayFuepmRAoHGjLNHrg66PzpHl8GoFPDYn+8+KVv9ouj9TWZkmL
UQm1drKbFwNlAp3s8sXDvnXeFATabkjPZTNgzUvWEevoLBAvjDovD23VVq+56SYMPZIkXqqpzEkp
HTokhanh9/beLXLDDlB3LFepM7s/5rGtkv2oDItAan9INqO90JmMaXs7QZlq3Y8WyQnIz862SSq1
te8p1sEkUNJ2Do5ELBbOU5q+97rGR0i3QJYbS88a94AyR76rIWmeVbeUNonEWkoTjxAFAdKwohWa
ZXmrhbMOKBxFATfRI1iTGwqXhhEmjamN56OrbBaOeOzqh7yJHfNAvVVoG6vWinHTzfzA0CSMLA+t
sm3dvaZGrL5oQhaEd57VXFM3yw1c+A74L0nIqH5cySt5ElajlZlHTj/EUjtu44kQOPygPziTkYwH
cI9Ztsks6b0pAzVvkJQxL1aXYuQk3mvaU1qkndjr+UjcAQGeGVVbjwx1xlIV3SU28oVZ9e67NZbq
PbKlRNIDjYAIp9ztgMrQFI6CBdEO8BPeF1gslIVPFDXMW7N21TM/Yn7GODHfZVaT/UJQ4L+PU85A
62nUn5OLyQ/RKq/aDo6CaDTk8YuGYOKXMXnQaPtu7SlPSaK5G02l0fsUddljVgn7FvWid7sMSrK7
SSud4Mnamg7u0CKzoAxJpcFvybbYrCn7NLRiAaoQxSViu15rdQ+eiy2+N+UwJ5ckfbf3zFK6u61G
Z0CXVNOo3cKd6bNNNw7LGxlxQ7dHLz1WOP9bQNxFV6LGiaysifaDAzYkTKe4HnZG45fO3poz84pP
OJoAxRtpuqXpO7+R3+3E+8nAfhIu+Goe9V6mxGN4C1TD1HLrm8bOk+9pJPmVuSEihHrAztqgpvEy
YBeeEnBbLP7fNB8Z4MZTFN6cIfPLUEmAxzg3kPCAZRvyu7QrpgsIlcNr2yMG5DZmPwmmouV5tklX
qFD4SpF8XHiRzjpPeO40mYsIo6nsUvaB69dCI4+tYkmZGEpg0pE55eWdvG0ae0ReQtbqjcfYj4HD
EhwAdQ82GMdpNGYbtoTkyZmD8MfN7A4pw6hbVT2r+ua+n6YMG5EDGiRARZT8Gjgy6Ee2rtO518SN
Onhj96or+ZqklkwCNimc/QZAZPuODedDVzik3UY2op1AeXZ1lYkEbSLDzL1sbEvykFIzcTfU3vRh
Y3m904QYSUUULoZKrsiKEBQQh2GR/B63HkLLbKLpG97H+Lve5vrloqfVz1HTxiuNbeubAQHWOIyK
aIlNXiERCqvcUAT/zwt0aIfPNg1TQ+OtJkWRtxuREjd86HKT3+76tfXmRIv5INGKt7vGqsezNJ2d
q5F1bt66S+NdqWgw0DFm6SwD1K49+3uUOtFuSOKhQAOS+s+LkRfJWZtVvC3hsYJuxkEjl506lDGd
+wtZs5vW7JhkJy3W3mY5ydB3KfraVZGLs4aD77hp0rKeHjVHLvdikD0KDcsEzhUbi+URLuqw6ch6
F7+k7Ai77oTJOyRLq7tOdDG+RpCaCXat/Y7+ztLXl1YPzDy0xsZ1wr6xEWsOwAqrUDUte70+TWu0
mKmVNts6TxcPiYcfH5QRpRdIF02Efwmq5bBw9fQ1s03txUJQxZaXfR2jEgKZcT+Uvhvms3mu5f1L
I6ZDk84EM4BBDmStNnLWGO5x1AW2297U9rKzLW/rILefe20343B6jBqB73wZ5piAk6ZlTW7y6Qem
lMvWn4aXbGjbbYy2lk0g/5R3/r3NTuA61VPzBYkqJLVF0vfdDWnl3WoIlIKqkd4VSQH2th27beZW
myXrb8XEEogQ1UYqNabGlmoFirW0Oasn9z6xcmdDtP5u8gkOLyK+uRAlOIcozb5A+HOmWpL1yx4h
cFRcCRencxvBPbMR5VpIw0NjSvwgcq1rs2sQgWbO+N2IzGXrAmx5KLTY5cjmTmdl0uo3KRm4N8bg
wiv3zORs9quz1O27rZZY7s2gDQN8Q1EFSVv4T56FHqqOHgSFgE3SRMuF70fZ3QylfaM3P8juTno1
3U6mc5UiAmuW5DAyP65+c3qgpKDoPyamRFsO19OS/YhMRKHTSJzAAJDC0UK3abcIEQMvdo7kjx6G
Yrp23WVDKN+dLi/RkG7SVP6UnBKz7KgbQ4Obc3rICXwdl7xGEDUCW3cfWraJmkmUXUZGKjEJE/Vx
OZdhLESAUoOS8iZ1kucFbDqgHE4qELm0XO40dA0Bx49NrJZtHl9A0vU3vUjKLe1RUOo+HtWaV0Bt
dGQvoPobz1VUJQ3p7mYYX2Ips3NNFN22N+o3d+ZoodE8unDJv3lixedLQJBN9q6R1pybHSOe93au
NovjEP4U9YcyXjYWaxpUVxaBJr9Js/pnK7KtFw1Q8cbeukka+6KI57ckL2BraKDiHKxde79v7gpP
Jg96nZjn49DpP4eGxHZEct7GWeI+zIAZlsqotonr9aE92bcOVqdNoeEuSfO72BHaeZvWZSgK8WKw
YQ1jlNlBXVVtwCHgEnN5d603rf/qutUPQTFvYzi5vV04k4d2m1+SL7n3WGeB2y9zMLTJ9zUP9Vw2
qggLrz04enVvivRuZmZArDgFipR1ooR+zmbyIJpvhdG8ecOy64VxVns6ks5+488E0CfeHfLOfa7L
R91bImR8+CBGh1MMs4JPwMem1nzgF/ynGl1AHfSz9z2LxQtsku9xLp4EVU9yiFc6uBNLcgEGzo+I
Mh9nhR2PxrBd1I+mJV/drpbvMt3lTL2mk7F+ZdEmn0j5X/LylsYi0vfqWWr1fIVcW91bZeyeG5ld
Bk5nhHy/+8xxKU0DBBrt7tgaNdu4opuDaKybO1EhSzbdoj+r3fLABI0CIc/0JbSlpXFg9N450jG/
2OaGGGPC+tN+Z7PxCaya5PG+3lVx/z1N/DpcRXM2J8fogp1y9WYljv82Rl56z5cPEUlHrYrr7zni
CL5TvrjMhbzPTIKPNPC3V5FTrSTaJdPzkOLoNkkR/7PNP1eae6VMKxRICZVbfS+tDn5GXDTwO73l
hmVtJwrvykqmQ8uWfkC0l3RSBXZZmkc3Vs3G95TxS/lLAnLTx/HS7OJpumas/JwrmDfUQRrtoZY5
O//WeiSt+VpqkYt2qlY6P64+t9RRpVbEaqnTYBiMwTkzRCXOfOs743zZIJsXZYjZcGSlpoyDe+K2
ydMiC6DcQn/ze+PMbDrH39RJ6oeRJxBHNUQhRIWcx41fiGHv55UU9GDSRu1Mkl7Toi1dVhrDZwes
99RbdGoOoZUPVMfkyBZqx1KbH92yap2waTRdP3oRczBRV3F65+sqLy71LjW1eytvcYkFSGEd/YVp
rXNDo3WFdmxzSC3Xcd70TxVSXB6oqjvninJhqu2mojS7h7mMK+ojS90cByoY+RbDEI7iKkL9v6c9
J9Hi8i8qXKRuPL22NE+wFXQ6AzP3bTTWZV0TIldHuVc+TryJ9qfw6lmwwJI5ag1T8tMy61nb8ceZ
yCmXRTvOXwVZ6BnCjG2cdujGvXKc0GgOaor3XSzqcpdlbfWOPZYQSHRS5gEtj0EVBY39ezk5LHl9
T4zDfizr/ptJhP5PvxTJkyjTwQ3SZpyovlCdfl7k5N6xDOCXmEar+kFdxRTE6C8Koibl/YdeR7gP
J6WR4wUPqma9IJjVCi3LLm+mWPDOkFVZ8zE3sVdt9KFK5TXF0Chnbsva+zj2enJN4njLyX/Kj2bn
D5xvm4oAMkW5dAwJkcumncnc8xq5XcNfvSgNc4ehABNYdVffm1ORXA0OVACp10xiRaquGsoZO1+v
mxcTI1N9sCbMDru405CHo+qnrq/17DODceELDIU9L+dtjB6K0u4yTjfVECevKLFxlMyJnnHK9Iy4
Y8VPOja7w1C+aJ1k175Y6zcwL179zHt0yFjuBx/bgUhGFLKLaH66baQL/Emem/FqCvawfpPrlJM7
DV0szQbKTox/VsnMGOpvLAn5uzsnaIZbcFr+1sjN7HJxCfkDQ5+L7t1SrUPhzBZaGJtYWHDKDeo1
77PYCLI5p5QiAQQAUY0ANqVtWQ+sX6XPCu630UPe5tOLMZdRtDFHx3wrLMoUYRqJuQnnKp+KTV6S
vXtI9N6b8Ojk2V23uJeSkuuPdCin4VqAnzgDuhYp1klvZubq3Iw6dUIpldkvSShIR0J77wHLv4hs
FhdGLJS21ZXO/sxrs9rYtnXkdPghnOUuKWbtfmwTvwiHyaqpsBuEhgS1mxhPzrC4935UNuXONPLx
No/QPgdFanQvZuzUj3W7FPd25CR9QJ2ezZnoZb0yhZZVVRnlWCx0HFx72FJT/kVb5XOfw7MQSq9G
O5O+ymnrljwju2uyqD9aSouIXy2H68Vyui+u8rlnxakInR5ZCVgUQZB8bHT8T57MENX1Vj/OWm2M
e7bu5ACn1XOLdAEybmYQdOtEB7P2xT1av/xsohK3E6UdfdHX+dRERguMekjQQ0O5Rh/tY4skLb2K
nXGORLeNMycYU0XRsNTq6WKx46+inj/3rIh1X/OFkUL6/4e9M2mOG8my9V8pyz3yYXBMZl29AAIx
Mxichw2MokjMM+AYfn1/kZmvXkqllrr3z6xqoRTFiEAA7tfvPec7uvP9GHmKcy3LoO/tatp5m55j
3MPIFhLMlsmTX5vW/S9GQBfr9rdDMr5Nvkw0cxew5/d6WW3g/uI4O+yczA27d60T1hvAPORvZZ33
tCEHjRy/IhEzjWGZmuPG5cnxogpc4ubn7+XfbizmWTD6Lno06JoMXL+90EMzSrshJHGnS1HzMlO3
qfTyV7TvH7wKmTZ0hMl8cRikXb6Bv00FtZZsm9kkY76eO7lxyyw/uiVjqZ9/ln8b06HnQQLFEQ98
lQWK49tXGYmZMtIkXHZhY2knm2PftrEM+WAhJ+K4FQ1rg/Qr/+cv+oM7FScigl0wgXBzvgdfIOyC
zF7ay65LiKQmtgO7ogbwA+nI8ouH4kdXER0WqYsoRS7apW8/X5YobWsMzrKb9GL50PraOEWO6H5x
R/zoKgJ7BfDGo3fRlX37Kk5Is6xd1GVnicy4xlNJzHEuCbYZ+rZaFwZHSZWkyV9cxj/kqN88E3yg
C0EEPR/JZAyPv31ZM27mVmmtZcfEKgakGM5UmFaf6V/pxo6coIBgDJdx1vRgGuP8NNM1tS7HIjej
ddYZEyOJ8VJGq5k46m2k0MxtVGaUnXaxXf38S//BNUJAgxgDIiTHhe9VEpNjt6o7jejBRzpe4pKx
QMTwql0UsqOSCQFnjQT256/5b6sUQ+4LFQ3tKF+/+r3xI8lxAlZMhXcxE7aOMMFVYaTM5eL0uWT8
+/MX+9EHpFC6oJtZoSznu1utcZoxoeJSd6UxA7irIgmRrVGSPhjtWL0tcd7dL3Oivf38ZX/wMCHi
B1+JCxoMwPeqzli4E25im85dn2eH0EQ9URacDiqClX5xOX/wUghdIM4B7rlIGy9X4G9LkjXniDYb
fdoJt2yDxpX4oo3IHnZFWWa/0IL86LV4ZolswuCN3uXy9397LQdcuYPRd9m5vahfdHNmkGrQTPLy
fHZ/ofP9wW0CABjODwJ/QEvf53hSw8eiMwcWwcqyIg7aOfxcp8j2EV+nQxFHG+/nX9oPliUs1HAZ
2dAuaNnvlt2ObXpSLytgFlZkBgkyHJnmGrc/f5UfLRDgspBS6qx86Eu+U4dKpUJmrvHBCNFt3xfu
3mtcUoza+7jSnxRLqldFgk0YRWx547KZHhjuWm9TgQrR041kOoZhMgVDEiKmoGUYbZg7z7/4pn90
LeDeUf3jwkH+8t2b7JKyqluhLDuBMG3VLaRq9kM//OLe/dGrXMC6XISLTPZ7NMwYze4kW3fehYuj
b4qEKUmjRb/SFv/oriU/lEWHjwMU7jstd1xofSjDdtnNNhG2eiHG9cxEhmM/4pI/vtz/D93/jfX6
b/f5v0H3Tx/1W/4Ncf/y838S9x3nd252gyr8wn7/M8dy/Oj6f/7mqL+z/v8JVSJlHv/Ev4j7hvo7
tQiuHtyBf6ipWR+6aujjf/6mW7/D6kB7ZFoYxHha9f8NcJ+38u0mgalUoH6EEXhZgv62nKVKMUf9
mLZbOzfbG/yZw3Uch8UO/fYSmI6i3Kh6ldPf6SW2jkTBNLbR207ZpKyvt1UGb4KduQnCtgi3STwn
AZHvw2dRJNYKskb2ZTQGuXUy+3K6TFP5kceJGah9kfvVOOgXhOa4RjRFCIcl4ju0+90priQSAGKZ
MnDWRsXAdZyunCKM7mjLLQFiCfUjA/RO3ODctgyJMntLsy27cVWmIJUc1fuFFCfEFUno3CLv1HaW
2zvPEn/kjpy7/MsC7eQFhzXUm0ZpmrVV0ZAf+8I5KJqWql6kZqSoNyGN067MVggPy/04EUglmDrv
miK2by8NppMRj81To1fhRRcL3Z/mhVba8AuEsZ6apvpI0HfcNHoscLIPsfJijyg0PNmG9QleQXNl
qRIASFKY596xfadSo0OXZNoJn9S0Zew038q0zp8L3YwekqyxWP1Sl0GHq8I1EbGxvMqq7w9FocBA
zukx0gTMminA0OBsslz0xyHR69fJpMkDnq/7NHC5nxhIDl8z6KTHtHOnzgcJwfR+YtLhDZnUdg3z
mKfJyrRV2y3GfsaZm6CPiqPcm0EGi1UTi/YpZHDMYBpv2nvdzMV7pRflbum7+mtmYqj2UoVkOloi
KQYDdV516MDXnSHay2TkTivhWhg9zUGXSTkSKK/Jqqcp17YW8wWwCpHrJRld86Ue0tuIrlctXCbZ
92VNqcgxyg4AAhYbG5upp+AQtgjXbqJYbGOtPxla6g0LLeuIo9ItRF9tG6ajsVKqz4ic+U1iJLnP
HL7xFGMIynT5Ys3dVnOLjaJlhNibBHZKwvV0EsDkIG67Uly4NvmyDTMliN0oYOTyhiQAIItz1jlc
fqYlc3GbZNHJQwmrfh31IVwBpP2sazk+AiLuggbfh9/kOPMF/6d1+mZMY7J18/hpdJl9dEabHSBj
rqbui6XTExUYzXvF3dijrfiMeZG9vJoabyvLliCMlV2SpRtbcctXfZ7MtVPcosGr16XCFJwuUq7e
D5hSqyK+whFukcFMelliQ49hsGGX8gafAxVvMZ5HI6Sj2g+bqMu3ely+oyh1MAkXQcEowyqnHQFk
8PqTxbo4X9inHTQGanMtqCP3sZ2sosp8cZLoK/NsktRbkOm6+ZHY1jlLwtErRoLVNbunL0lTzhNT
DJuJ/hlSKIV2WnQsFobDHYALGslnO3aD2B7JV9PR8LVEG4siuV1i+6YI7fahcRVSaPsk27RDuumY
hJ8A4fiTVq4Kq05XPXiNyXbHVQ5zd8Tv5vW2k25rjTvREqKE3F08qRf0j1E062pAY0C6ttgVIr/T
m/JzyB+QF6g+XDCS3aiZPYPnE+IivA7abYFK5PgeMoHuKbOxc7Ve9Vqeuntb6s4ZQSY3yPRhUVHv
sSw9QAMsz8Ok8NGdyauZxqxdNGI9a2xGzjCML+zug3FXNuiR2ujGsen84xlVb+Y2sj/Lnsi5eA6D
QRbTymwz42SL5Q1Uq5pixGMSCq4JpWRcuS0Ky5g8IRwIxY3VtsPbJPjStKlsr0dhRhulr9OTSsMn
YT669IeaY9FK1lq4zyrG556yLMAvJBCImCX2gJTsGhZF/T6Pi/GmVGPyvsRu+WEUqnGO2g6LSNMA
WXVJuc4dQQtvHB/NXqHrYIXm1lS0x7xiZuBqNbdbyiHOMYfRs9yx3S/08jgHThVjsUxYn85kHKA5
Cb/tIuEvjlohHO1fczRuPVDlFWXYdNCYkuxLZj5BPiFo0vruBMqh9vtCivuaoMQbXUyHskQqkUzy
bUi17FwajJxtqXaxZ1fhdWhbxXtYhfZ7zqB19oyhFCc35VHN/iAYgR10Sl9L5ilwUPLcTHOZXjau
eSDO4V4Z5YyYQrspIu19EUu/js1EW5tIdu6lUl9wWRppTXgKJpazbDrmOh7qMF7s535q7ppCHTWv
QhTzdplb+TVKAB9+5wYr9xFAEa1ztg+W1Kgw17A92XNcLd8Cq5m9C2iV47yx0qJOjKtk6kxtNSP8
sfwwttovtcVMA13/eOil4CybO+PJri5hhGzugptvGbU6YBnLVyJhcO5l42BUq4z7rG2vtKTv+UVy
J/Sc9op0o5WbNqZHb9KXnMGNordOQ/+c123xpWprw08zsHGI+cKA84IZ9LBENEZdSFJJeuerKNiM
kUKkio0RJlW2fIl89dgcqlhXrtuJD+qpqDc9ZKkewqTyNdTgqKJ3VVEqT6P7lMaZ4XjOYrM1uBed
paM4rd+6RHsbSOp90Ut3tdQtmdPxOTIjA4rNZWhMVm+UlxDulGElexOORopiwurWi9M+t1m/Gifx
6agTqJFmAn1ndSFXRz6MFfiFAYP/VUJcSOPxKDlMBkl+LNp9bSgZOeCWccBvKr0ZkhFRo8uMSpeN
gxH/CskjasomXFf6V8XuZQAzCfE079MqzV0lLL7DYfxSZM0RP5d9cSrnqykfP+Q0MjxvldFkeRmh
nbD6SaEm3pJLfYv4u/KyCSOuPe+dbGQqHPmDraEOayy/s3QwJ2Ht+oaBuE8xVYAz7ipOcuws8lGd
ldfJakqml7ZJsOecHmYJSytejE+6NtcLWiDUquPeUMTWzdKrNGO8MwEmqhf8FbTz3+2MKWoyLzB4
XOKyYc542mg0gW10n7Nq4Qm6tsz2RRbGeRLRvKkMpdlD1/dCByG83RQfqPmRaDor1iIEaVHzSpHT
H4aeoHPSY5ON69TaajHGq0Ga2U00HNQ5VLyimXQQSPXBhvOWXUhiGuGnVnNFIIF8TuSwNaZbRL6q
P4TvqNb0Y6RZAdCqVc9AY0UMpy+6/lQq8Vpij40gmnV9+RSXA0rIsnjUTCKeaU7M+hlf9VXezzuV
Id4+bRBW8rWQSxa/wQxk/Cksv+qZz2bGcoMh4jgn1Qlay1n28P7iQmwla/TW1AkyRE22dqZ+Z2bd
lZNYgP7BStl7IaXXiCHeyQJRIRXA3i7jxy5XxF25OJ96NRMwfxc7ceOXffZcTwxUAeC8u/ayBHAL
s3FK/SmXX6wlQUsS0r4puFkVpkuDKF6dMUmPyK78TKUPgZYSNbl5svNM82RigDSbnmH9J9f1INrV
5TKZKGPXVmE2V0Io4pRZd4wMH1Hg70xlDJomyW+NYfpkPMCcrKpUT3Ycg0dHtF+VxDyQ2Gd4Q1g+
yES9H+E2EzbYHblnM4qu4tlxEwZo9ej4c+4sPGXZWmTVyJa3FD5AuDP8Fg3lkYkKiMRVz1Uyx2+L
/MXO4UShaI0s0a01c9Q9beZJ84pSCTdmEQsf5lodZGV6Im75WKDD88iMuR0ia1v3kBQV594YRioN
/Dl3A1R3VHcTNUaJar3iia5mf0i+po55Hgx1M2LUiS/Cy3EsmFzO7lGrF0zbDRPC4WxF+SFzzSsG
tNiOJeJxNynlts56p1qBu2MUDzQPjzz0Ih2wnoKgBYcroXqjIgJzysDzyHcwXenatOvF06cy3gDl
27VOHXOumT9Y+JUiOszUojtQTXs90qiplm1BbZqwrXQ6WltmHfUdTSbUMplqPSiZsQeTaB7Vujq4
drN4eXqL8WpeaSLf5m6DiM45pIp631Ly6I3xpZEtJ4XevJYdi2gtDV9ftOvQzKhw0+rInnRUw+pR
mZbGh3qyj1jEHafaVIzy4jyP0cn316p2nTj6rrPmm4tclm/EQlY16DysOtGN9lIfEB/cCbV3g66L
XwnxukoXvB5jxLrRe6aSsE639b3VjUWDEtstT0yKrZcQ7aCZqhzD5PiFG5Z9eG7jDZFbnhITUcYG
+mmaeArYHo/pzLgu0qOTMsHQctRniqkw5t2aqzQZKHxcdQzstryzExv1uK6xrFbZo4RFynOCho6B
LbfDQlSNVWH4A1dWlUqzc9uvrYUYc0ZejBZ0ubPZW/wwfFQ0ubetXGyLHBEU4g6RK8itVHYWq+58
RFj4EjI9Xo2RufilozvvZZZMr4PlnhJlnyj9hEw3CuigHXWVt9P3Eq0khFnOvQ0FUC9yEswQ49t9
u3Gz6kGZrO3IcDUbYHaVPZQSIxO+0ohNWUcPZXcpQ9xmTYR7v3MqE7alAaeta/u7YjRiHjHyV810
0NepZd2UGeIqmIDXVZe8271yY2vLVtomzgjdQNPm7rVWjzbNoEKJh/kN8kyL13EifWlwIQp50lPt
GXxX4xt6dUSf8jHZS3JC45d6Qi+/zPxIH+r5StJbWmeKvlFc7VnqKlHokdbdkqaJvkMt+OmOM0KS
W6nHEvkKjU0PqimS58Iplhv6e52nJapvtSYT8HRpPbsuz1XT3yaaEL5bYPGvZXk0aqvdyXpoV0qp
fCmG+Cti+DdbZGAkiSViPI9QCx3ls03n7rkc7evCmZIV54h6hTOBj1FnG0vLj6o9pixFl6F9IZxb
01XuGyWft2lYmxD8nMPo1h8EBYyYT9rpYBg2ceZGdwEAatHmomcx62lvjOot3zxWB9NMgktMYd4B
HKOD46zUDlE+t2dx1fe0PjJ9DOhnRH4f0x+wEn2XQ84oZYP2pwjvOjGtx7YGk6T0pHn18tCExdZK
o3utLerNRG7pptMLdQUd/4aR/j6V4r1LkKu412nk+NHgvEcpS5zbpx8lUg9Pb0Wg6TQFVHqJo6uf
C3ckQJyS2qbymgWYEhctZlQ9yAo1Jy7tTRQnhybNI6+N4dwxK3dwL2sIfwmO18EEeuOMgK9PVR5U
3Q7qdEYk0Hhz7C6rBL/UalFbbbsoLZ/U5tjZoIC2ZrSEsm+DWRGIemWiHWvFQtKrHgpzkYEio2tY
ieulGxdsa4Sv8q16bfPUskrvRg0EbWxZ6SqqwxeW2pNww7scwKvXpPSOMjYMvR1BQLbxdRXqz9hC
z4xBs8Aax+4Yh86+rtUvyeh8DFVyMVBpqT+oSoHIZbrRSk337dSh2GCI7rGvrhXZDzel0Txp0nhw
YnZda+oJWhiCeDA3qkZt1cNt7XN0t5O4L/oh0GvdT8au5yGNd0oC21TvvvRF9pCilhdpdaZbNvhR
5nTegk0zn/Mb5BmfYRhd7hRE3HimKhbZxFeg+q0VgnKaOPvMoCb7kaHcGkp6VuuFO73Q/MasoFde
aK0Le1/G3SNiqBgKgitsGhEfMIWOt+SY2Iaxe++0MVwVplhHekw9arprdRFX1QzVLmrXoYg/Uy1Z
j73pqdokH6IWmYBCMVrTXoH7z+mknptHI9G/5A47gaw7frLL0yBV9euCDLNN3TBXyqdQvyADlfjG
ynE4zC71AwenFWavZ96xb8jitiga+FUiUJqivQ7jutyTItg8ScNEx9k5NIH65IWB6Hmeqy5oDeuu
iriIiz6t5oQiQI/Nx3qaOHjMNho9mj5D1tylcR7EYQLyJ502uDnuW82+KpfxKk0kh4PiKjcfgMU4
K0CCTwku70yZP7AZHDulvY77LMCL3awNR8HF4wx9oCjipSjFSsFOFCRcD+bNJJZkmAS5Fe2ixgNQ
7XRT2bqpoXKjG0FhGjH1ZVR7YxTuLQYbKOMd9Dwol5/ay+ICADg0zacEXIkG3m1tK/WuK5djZy1r
0lFupYMMcw7jx2yI1wW64DVYhEPTyJM2aGt8MzdDNKA4i9GyRwzQnIUTxxj6tYiyI30Brmt5aEXe
rd3MxqMzrtXcPcuLoIe907d1BUVUjZXHVKsTsNdrF0It9XN2HQp4K4jdtmFZrnNBs5b9KVPj23wp
n8SExdeSF/SvndJwAWszZ1rmO6V6A70Qv07b+zi/xw3BAw0Pd6TeTd3TYJXbxFhfgDL+YEZMNen9
MORQ8Re8XxKaulTtgyHW7PNoZjOBW+ZGi8JNqofO2mkpVLjVd9JARpgeFOEcbbe65uC5L3rzK7kN
Xpxp95PMO6DHymNc0cLC1U5RPz8NUQLdUKcGqO8sW2lWdvXkZlTaOAi9rp2N7TjdqRg+ZMvZfwgT
iK/QQlJ16F5zIKeK2h0UBGWIzNo93VMyyFQL6eJgrPjDuUd25y/xfI9E9BpLzJ5H6mgs2YOUAFyR
WD+SXUhKYJsgp6oOZumcqsXZWNZFur3U2s1cDTrnq9k3ZX/goVhBFPE1zXgMORN4QlG2Rlqf07F9
TmuqNs1uhw0aCca1Rlgf9LY5ZDFtPlNcJyYgXD3fOYNzTZ4riq9sNeHRtNHYE55qZr5GjyxvONrp
l7Ny+1rXGOQHi7asPm6KaKPq88mcS1aBrtyjxENriT7PaXVK+8hsL3LkZqVS6AuL4nMZk5NtcPYr
YCIwovfjBu3XmO2dUjCnN3KIYNq7GiuP+BNUv8G9SRCO+4FFofJal/tblax1Msvn26EbkkCp+vqJ
3qKRVuEqHjnJRFTnqP5WzWy+2LJ/AWycrHLsnMfwYodVlzY6OW67NbNxbzVLugaTsprbijJLLr4o
OmNbAS83+72W5J8jOrwHS0XYK0y7JTWRL0VmrrwpF7yXc4Izuu3Qn1uI1ZDKcFh10uHAOBA2d54d
8ddtS/sZc2wWzF1XcRjHbjIEi6B5VjConCa5YU7py7Z+cMzwJS9cbUX/BTjem5tH96qcjo4M18Vy
m+sUjg3BQNL5jKjUBZMJxzZe9bx9L9Ua7mkSTCZmAVN5Mlt7Z+lWsIz5loi8xwUa5FKmX4H2f8wm
5Uof3yn6DdJZakf7oFr5jQ7t1+st4zg40TFM66AG2ZSqVowmWEkDV7cqr0tppyaWnA9qEomrxEpG
v435FlwaU/Njqje6T8N6ZOd1z9WS3i9tfmY+QnnrMBQIaR21HO8Im0ETPY3RvdXShnZc1hQ6Rqx3
ZFc1Qt8MZfzWqxllbLi28cWsLUM8WGE7MkfRztmkgNUVtYEoshvXKOsWLHdDtZ5paQbNfKVjjZzq
23YQsU1TFML1XL6ze3MkxAsFYYFbV4+jU9/jJjbtt37UsGmO5tpWoaJpNEfsjrqkxy1XxBv0woYf
V+qp487qrOmOA9w1Scczf21ZR9PBXqk3gZtQu5robY/4luxVOymvQ5tdyYRWt5J8paR8dBhIBVnN
PZNRv+2UWbM90K9hkOnqPi4uPVCMhMnFNBshbPM0BgSJ+6HjUPfsON1OcXJR3w++LjUTz5kKR2sJ
aRO3nz29DrxB8UqKpDyUjFymfFglRaXfAFZPtpz464ObUKLRiKbCZb/EEefWgdRdUrTcxO8gCG2Y
2VVYS/AVYX6vVOVcDyrdFuLqqGDUbRzq1jptMJUn+qsx8OAs+AvjOj2YDVifSU0KxhY9T1+uV9Qt
s6WoV9I0u22BQWcv08W6Lxu3JykMwep5MioTHrnjvoKzmq/asKzezI4mGotbhMSk07RhPVgFLn23
QwDUZZPjGRVYdxHdjPNIouPAlHqi2T9Z93mtklijhEV9NQ4pLsdKDWW/xlXb7Fh3aB7ow1pPIOPP
KkZCszu7QxXjRkjf1Tk/Vhrq9bS4wAKWK3xW3YUwsOocqz4ttAu+NHVYnqccw7uZp85NJCSN+2Gm
lZY7DVAFGeXppu5zvqtIb99SVZY84tTAOkjgoiPeJtFXpLEue1D5qc0BZqIAqQlzkeTAwqAdVLTI
KKKtZlbX8B40zMSp4X6ttVRhdEPjGvycc6jIoQhyDl4B+R/N+sKuvpQZWrBgND5mEIVOMWjdVT0O
uCaFCU09LOv2Y4Z96+M/6gN74D1m5QDifFrGfkuckL4f4R+QL5iot8iUbRh8joleZMGw6FHZh4mf
DZ1uYekY+p1crOFLZDX5zrIzDs1us6D/6oLQrDn8K5SUNSYevyrm8cgV7dcO+7G+VtKlnPyJ73bb
U+fofqi3WPtp1xfTerExyPpl3k4bFZPX9WxMzjFULqaTqNbazwngOJ7LmkfGRUn9sMiuSHwxSLpF
qqbYTyDVxqDL6mrb6jPH6yVzjV2BiOfQtdRW6zRU2InMuExwW3VCOzbRSN0kC4j0YZRjI3SS12wp
lK8KzuPFi9vBWhutFu1CrajXJi9XUmkDvzG4Y9+iCd8C3Y/lZNbxsmZSa5d4xTMMXeTm3oil1leh
dNt1zyOSeWlIiPRs9fUhohG0zabiBT3Vcq9pSrUxXE4Z7FfhEfrjdHKoZ870MOZdWmHnMqAhIsIW
dBnMWuwsY4hvwUaL63iYskDFkLKROYd4DyOAGK856zCWc8DFULzj1V92kAsjOuo8/V/aOLVP3TwA
HasU99YxOLD7hIUoVwa9naCekll6SuomL70bt1cidvLrUavEQRvd9gXbVjvvs87Ei19RFR/psZOD
rdqJ0r0Qpdb7i5yoKiu1Lj6xuxh4/IgOWEfop5OtE0XaxKwplTRFopnxY3nIy4GZUy7xgBVZj/Fp
GQcs86Y+mWcWEIseTYZ1Ub8kOmJ96etoZddMs0dZYZfT6V9sFqGEt2qt3KLy4ytQHJbFUCuL/dK7
0+OiyO7JoZcbNLAc/NyW0Q6m8HQFDc3Y6M5r4TTmBhtO7GJV1ty7ZDEKeAhGHSzwEIlN7pP4pstk
wxpU9TAWqrbINgNLPEHysXEmQNuqNjztYXQUcuQoOCYTvXZnHK0aA4F0wd6Ey6ExYos2I85hzbcc
OjJrp+vPupVj0kuH+MrhGAkmSlHmQBaYz4wwdfOv/LfaeIdcgWcbblC7aYuSGAM2hn5C1ZQjcFDH
/j4ydNtgJjuajwOHq6fGskHXK/Y87gcxTEe6bHBdK1M9VvMUvmIwMWmJ0D/3q3KZV06shVctBJ+g
yuji06mmilDT6K0QQ3brWsBJL9W3c4jcXDw3E/5sKQpsDGU53DR2I7aGs5jrrJymx66J71CVxTdp
JKO1RvIHntO0sV8QDETjehSWYCKIjlNIq1TPSrsMyh1QZ/tkj/aLyBv1Y6BXjENoZNJn4vvEn11z
XmsJSfFHu3CJHbHq8KxhE7hfjHh5KNiULJKH6LnND8wr3TuZCHyDqEFLr4ZsCdAJm1AysSpMZToC
qp8QQ5CFKrBwVsoTomoRjHmFw9PpL12qlGiKwrDmJy53cRyFS0NPUcLsoHLwxSpKG4cUrtaXeB6O
Mw4ylLBCGC9q7LhPC2OGjSmKdUyASRBJO0KwbZtPg1vYAMlM1d65MdfUU9FIBNi/x3uQjeZeongJ
MqviLDOYS45/QKT3RjXQ2W6Y2SYGDkMbFNSa3PFw3RV9iuzAngjRIAVuheKFPZzk6etcl91hzvLw
ptNH/EFxRDc074urMJ5V5nh6xpl2ImKF3hHSGIvQTc5UGSOClKCMU53pGFWnsjIyr8Y/Kv0lH9zJ
i7hfrlrR9u12ZsaYgZoo5HmZLVqnoV2Lq3kxQqrech7hVtkL7tS65rSB/LHjsDCJI+e8PohQ4tHa
dnMvd+m+uoOOi9II6QR2c2iw9jFBsdtm/BIqlIa4w+R1NQvTs0KrvjbJcvOV0jTzFSvzjNlXq+17
WeVM6UmfT1S0K1H9ZmG4rgJDUBtVRUe/VYnyPqGcgPY/quxHBsygBEdPlT3NTutG2IEzeTW3Ur6Z
mabfwAVlbgUqV5Drl47P+I0ZtRlwWYPIyTjxM/otrnUxWN1Wd1t1ZXCLwaRFI6ArbnyyO8VY0SQu
93M/tp8WAypvrOzlrJtqd4TBGO1UqtMAKwA4kP+9bu6+Kvjff1y0du9VzUGRIIL//I9v/rT5qE5v
xUf3/Q9982+6//zjr6OP6qJS++YPQdkn/XwzfLTz7Uc35H/+/r9+8n/6l//4+OO33M/1xz9/e+dW
7i+/LYKJ/43+7RL3+n/+eP9//f6//t3lA/zzt/Nb+/b+kf9j1+VvAFr+7V/+qZyDI/878eCu7qrI
F8Gv8jv/VM5pmva7RgzmBXYGAoDH/l/KOc3+XWOVB8GIvp7a/aII/ks5p5m/X/jiIG2RJQvTRHv6
f9/h+U8NOxfvvyXSaT/UzQn7D/fN33RzSsjFyFCf7pEKnVLSHPWw2Ge9esoqsVommwaG8sy+dppQ
uust7XZXj1gLoq0WWoNHtsh7OYU+e+32b9fwr3f4D3bXMwElfffP30yux98MKX8p+XhH32UMTmav
k9Eyd/u0VveO0kTo2GtGbG5RQqKjHq+ghiHTIyF77o+OSTxaIzrVK5bhK93Ux8bpdX8Syx7+0Zuw
m8jTFMdeAfJgdAwhZ62V+T3DHHvNsJQFeQH6Y1VMn5DwoTui8REW6j4fkhdhLPtlqe6XIj1xyR/n
pYuYf7XjtgQQsS1aBRuxU/UB5XnEZGb5MJ1wFxXVCsruWa2qe5Ro900xnOwiszkrxlBozPTZAPXh
N4r2PrbqozZM1qbM1bvZrCKPrhy/qbeuFygMP7+gxrcq7H9d0O+tRHgyYF83k9y7KRIk2Tj+gOfO
j2IHkSNCDoxTKyuPV0OCMDKsj3OdvlSlvaNvKZA4RSvZIYVhjElSYrUtIusD1o1XyFfG9/ifpnOf
msoKRka0dsqx2I1QdFa9jrDPTXUZtHNxIVDIAULLlPukK7H0Cuue/j1zXVsC2rB3P/+o+rcy4f/3
US/31N/uZprcqkTKKfdzOJ4Z+h3aMkVCZFxxkbeMudmThcz92Aztp9Dg/sXG8YKWJA3kQolq9g1T
KzoydXRHcbOBo/s+OD207w7UnB3lz0alU5/WRnkTz9F5iBhc/uKt87D/F3XnteQ20mXdJ8IEEiYB
3NKBZPkqSaXSDUIlA+89nn4W1D3TIooqTn//1X/VEa1uJeHSnLP32udee3Wh/Y85nwPIUctj5fn7
caK2ZR5DcBcYYjeI613V8B5tmlM+RXNKEi+dVD/JuKGpFGziqt9QLUnWSczrK0o6Fj0vLSQdce3o
EMqs/NEf+qf3f+pC/f7PXV5obQMIo2ZsBdWxpRQgwmyT4dKMOzyAHd1LjlffKpPXx84/JHr0NFW4
c7zAV/fsuNZVXlynfCqrobpkmfvTQ184GSS7BmGaiFtsvV21mC/Nli/r72XtjzPkLwT6P2agf652
Fr7/9k4BdKV/pVbkmxNYRTERY/bYr0pJapE5Fy86K2vWgYrtvjKEy4zHah7gWU+09MlPqS9HanDn
zVKRGpqcn8SubmIDtZLwhXifJ6HV+zyyfrz/bP4wnavz2/Xbj7UwPQ8j6IPjkCGQ8n84aYX/K6N+
TlPPsi5MKYsM73/uiXY6DGladQjirzyKvD/MhTlZptwf30U6uDLmfVNV3LZ02RxzXL9/Zdps8zn3
HBb2Hy/z62xIshIx2QRLEXVAjILJMYJkVffyJ9hIbwOhR/kY+y30u2gfSZPqhDJtFPZ9vBgNJb+O
2mPiq5+jkgJgXXWvDnJAEAuQwaCmXsoyPq9GNzBFnN4faY6K9Ea7ODZ991KEBDNq8A9m7cwEigG0
WVgmrvSdj5pWo72bhrVtpM+VhoHZ9lHUsbxsR7X5nLbKxvMpFAr2tI63Qf64jgMCqIbwWxlqjxBC
JoSImroBTLitU/VCUIZ2fjbCvnh6AZNdl3h29PI4heyMY8SmNQZMTZcf1El7RshAlb11UyNed361
GQu5IyaRY4NyR1P9ZgTZhWH4QUHqO2ntY5/TJq0t0HnR3ktBE6NYvhSb+gt4+va9IMTi9KdmGQ3v
1HPKY1QrSAxazb6eGkR6E8eMW6ef5NbnzLkOBgSqiMZAqoj4MZeFemcKX67SWduDsJICk0/AZUqR
2/SQemVeqtOQqus9AXQflT76RC39I3F9XxyivjivJC7Vja8qJ3d2IqG+Dgc1Rzs4Xtkp2Y7SND7o
2SWTjfjT81isDl45y3UMUdDhCNYyC6+k9I6pBDNGICU409u4+szjujInfccR6YqSyi5LMuXCB/8L
2X7uJi+m/MxuqpZgzQKFbaKuk2mEUpqy6UHNFtwXbCmAh0ABy+jtkvr3GuvGtwLIMYA1Cz+7o1eu
5Ayl2rjMkpFOqdN+H1KOOBAMYH7UEY6DVBBbVkD0XEHkSDcIex+KIjb2g7+2UrnRi+oqTborYw7a
AGDSb7LANrewbZxd1mrXdtHHLnDMfeJpXydNsdmadUAGUsTiQmE3xdH542QnBx1f5opFiXZAqT5C
zO6BK1VfTJAzSCY8aPgBTfRcue2y5mOcWM+BHr90TOKoZhBr+fq+CPzt0M+Yq8C44NXSTm3Y/zOj
srM/fYstte5hV2ntUR3Y0NZ++aHuUHAVOKBXiLyo5AQa58YKppHSNvoq6TNtK5kUN6zE8c5mK7Km
Lf3VCShRhcV8+vdIvyVr81j1A8khAxvh92fiBTP4n9+6WBFxapALp7fdkc77bdXdEJoNcOPe0Alk
rHBYGK15pPOubQYL0AH7AsgRFBEwAThsGGo/cQdIkXkwYTao7uLhZfKTG0ux3ZI6T2GX+2IAfgQF
rraMfTXpbmL4XCtJ1nAek1huqhJWdf6FMug+1TWxHq3qEYINpWka3bQiR08AUnpI5DVzL4WT67T7
PmjWzgdAGtJpf/8+/PGZLRZbj+COMOi76mhCqnOpficf4ozOdYO3/CDsyoLjgv0gJ11xnVPn5M1U
N8rkuK0wp684p/29EU0lCiUyT2u1tDZ6iVVBaB1NaQMLSD0CdLrwY+el+dwXvFiyiV+mfoIo7gh0
xgQBS/jiIZTReONlgcde2b5DDgTvYv4AETRbawOd1Np38mtDCh/nCCh7tMRBeG/TQHzqU5tu6mRU
N/D+QCRmeTPDvrB3FHG0lfWF/Yz808S3WPVHlD2zWSs/UvRtNpNBLnPcxHIf1ygLO6eYtnpQNOgs
InRvBurMLiWiGnslcku/vIYk/GiVHpLRcW8KBIuFyZ4ZUFuwHVpprDu4LqsQyyr4qKiBqonMW2Jl
W2laJEFwpPCcYmugOYWow/HvGyg4iIg0Y485Jd7rNByxIIPvSgL+oBSYKZAnj6uiwctQjdGj6bHp
m3eNXp3kmyCu992YvECQuA9JkysMEDx8RYfSoymsZNvIQ5i2sgALbn1dBWqFhPTgjXHMdzTv6tVs
cOtOPjfxrOyzcn/boWtca0mCYrC3LwV//WHTC8T8dDoSZSxbDq/F0VNAZpJOyG6p7mGT9Kk3zGVH
n7RIindW3v4YDDw+jVIQ2DrUxdbJ2n6bE7m6LXPxLGrzGE/6QxfpSAyCktOJbt4NWndtZIhFMl1c
WKL+cCp5Yw3N+yIzrKhIjnFsPwdd86WZydum2kOk0oJ7EhKfNc16TrXgbkDf5pJFzkwpFboxGfoy
clbv61R8HaPw8f1P7o+/aLEz0Zlyg8HKqGSUIrwTI2ojELpa8+Tp2T5QJC4TzSk3wI3MbSAMscFl
1++TUjlWRh5YLhMMst6JmtGN700hNiHPv/Bd/aHuQw7o6QPWOpimdaMWRz+Yej74EjKXXvuungAR
YhNF8C6gGUuRdw3h1dB0G/iZZEFsrVRAIsO4QvsnV3dK32rUE8D5FLyIF1aYP5wv5DK8RaAws4sW
1WpmxAd0vm4PCktV7BuLZrfkU5+Ba6Zpr1MRPPyHT8s8vSMpskTyEehYeKFwm9hz1dSEHBraV+jv
YKCqbu04m9IkF3dATxB5H2tywDTcj1RQkGBPOorwoLm68HPOl8HkEnnBQzf7UojhCOvvox4lcq03
HVK7eLj3IrCccU0dxYyzH3RzryCeHfQgfyJ1AEinMZlbvUEzAeHvWx4aiBWq6Ku0lQu2/l+ZImfW
kiVqgvdSLVplaI9tgDyDGo7/xWPP/FOMwjlWXU5RGlkwIEV9F4bdVUw1LKnrL6qZX1fgo9YdXvp9
Z2Pxo2IQHtld9g+NL0HXiuTRhKw4yejFIncdzf+IOK25e/+m/mnFtheLoJco0HYauz2KsvtowvhG
xDWshkYhh6BKX0TcfAFY3qzpx9CFapDkEkKMZjOgphDcgiO/qUOfVOzW0nf+xPvOTdDQEIU//Ixd
7fu/UsyHrHO3d7HmyUKZAmw07VETKPodNboR5RDje8m+62XL6Sn37yQH3xXxBteQ/a4FsXorSDr8
spSfxwz7YbJZsErv2arYnLX9Rim0xv31+/6VQf7/UOi/Cb9VeZ3/bP4/qPTPb/ifC/2rH0k4McH+
1TQ4fMe+zn//V3mfEvJ/GY5KhiOabxKTfoVk/lXfV2znvzT4VayiVPCZaplZQO7N9ndh8z8ZRFHC
jKPVIkzOVf/U98l4wk9P+4vwEo61i3L+e+X9ee76500yTWJCSGJzNI1OAmFcs5//97JQq4XYZXS1
dhslONgBfausOlK83P12O+7/+gt/r9mfVp3+HkZI1QHzwez76/T6W/VpnEoIXtNYu62iXOWNukvG
V0//rg/BfYIS9P3BFp/H36OZIAUYigAiZ7H9jrmkGQ9bu+y0b33QXWDI+89AtCsOjCmqIqPYAvks
VwRvbCo7uI86BaBs+pRZ4U0xBYehejQkhyfPr19Vx/nQ1MqnC7/xdPb++zcSWQQ4hpsvrMVRCYuZ
pw0OACsIRiHEVRPpPm7Agh7Rhmr8UyDKD6XQ9qavPNL4LFeTgskUXP29ETnX6rwMK8EsZE60TVDm
zOQIMt7/jYvJ8K/fyDuGdU5FSGibi61AYJj5FMuydgmWwpdRjivRVkjkKFK2kXZUQIcanCDtokQ1
Gg2Q8Cjs6aXlDnq6rxCUI7lpX4Kq/NJn2dOETj/Pp4H5yLuUkHc6If79S+l4OaTUQHdZBsoxeetW
YnE32YCnbpGO9TYMcZGBeV5RQLf2HFVqON1kjE+9emFjOT+q5TfkSHyb0jI4AixjJNXWLmTsFbWb
VKGLb4jvSLlw+l9+pqaqzlnJvM80pYW+TOuWth3CQohqN1XtqxZDZmjGrsjl9ftPfLGt4u+fx4G2
gWccchdcjtPpQDbIX6MsqN3KqVi57OKmjsOQTTsOMwLPEze2kZmFRNJsSGKJV2VUXdgTSya2k7s5
/wToQyrTnyrRXMx//ttUAXLaSpJYqdzYcOLrOIz6LQ6R7tXux3HXpHmlHOF5jM9hEdKzIobnxY9N
Y1UnrX2tmjEnOZkm4Y+uoOWxpb9hr81UHwB1yX4vTP6qHbGs9Zeh8m680rktyKO4MTPLIZSvO0zR
hDfcECs1BJAQYx13IbbetYXSuoQaqPigrDu4CejxJu9jngOZbiL/mqgnfc/PuFbUqtuOsWIiqhv8
D0ajGuthDuruDdxHhpff2QXOEiMEwYFEK1r3FazmWg2uCQhJtr1FANeoCqQQ86ba8tco+JVnpVfi
ner42dY3hldjLq8J9kSQ65Wt7Dhr9tpW7xrn2nSC7ftvhD5vKX5/uefHQU6iAwMaUyHrxenjIODB
Rqc8B1WX3i8QKbErmA7XTA2PFrNW1oePpFmFbjlgr9wURQDbNauMAzEtCGZCdD+t3t/hxXZWOW/2
mp2o5dYpjlDVp1IAwvGm7gg1q3wmZC5ZeR4q/rCoYFcgSSKKJ8oACETtnkXE3Pg6nTVftX++f53n
PjBchUArDa5YW0KKRl8dzKlOKiaQWvmY+GFz40/1h7JNfrw/0HLe/3U/Wbp1FZqXivbu9H72AoU3
/qnKLejx7LNyItnAHhJC1luVWStp+2bb1clLxHtwYdt47hrxvRmCD1tHOrA4uqt6Dr+5KSoXr2j8
o6ztm0AO4gUp5b8jzv2aRgxNRYJgM6/qb0YiKMBsEtUr3Cmz7s0Wz2aRGE8+2wxjgvjtFd//9U2V
mqqbMNKgQoIEPb2pQum8rI/VylWb0NjWunUUBDniZicmoRA3RixmR9O/v50MSgvHErY2P83TQZUc
CPcQ9hVeA53MMhldG30wriA0XMwPPq39/rqfoFR5cBb5kST0LqZls2cnSTZJ5WpW8cMf4686qlsX
xOAaHSey33449G3zs1TrbF2n8bf37+6Z92Z+bZiQSUm2YDydXqgs7c7C4YDET8cYa5o3xE/s6vJS
H3W5R+TLIJzSIE3Xdox5vNNhnDaRjedllZtPGtkZU/YprJJNPqJwk4n4UIjMWb9/YYtc5r/vq2Wy
ZsOfs6S5fG9EWU0DmYuuhvPlGUP0WivqQxA6zL5j8jiOQ7BRdFkcZO9rW1urohebQlbfyHxnouWC
bljIC2fnc2uw1GY1kDQ1kAPL90q2SmFnfsDD9tRdY7UO9Ijxa+F8q2jd4n2DF2yo7T0SBBK9Gru+
sOs7+xgcbAsovuCBSe30MVjQuc2qd0rX7KNHQMUuFJFrTWa3hOq9Rgl9mvcfwq/nulhhWOpNlEw2
2CDYwKcDxsilCfsOCrebnPhgKPW1EFy0UZuvejz4q9AfJSyh9DUk6IpJepPF8ZUYsaYoNX772HJK
AuUwLPr9OK39CjEcPBydYlWebPwq+mYYmAt6pd76Sl8jj9TNtSDxBoH4qxM3L3jXdZpK4qMew94D
Zns7WbHi1sjlVnYefC10bbaCofAxYxunLL1l3GuktmG82lY1fmTLqrRdGjvKpgvLp/dvz6LQ+usd
nT8HjmYQhkneXTwPE0VMAWgyd6FWRGvVUozZDGrsCpRNFdYyuuuttSs89QhvvSCKTSu/JNie4jqZ
nlS8CU0LndvK04M5EcIgrNzgZsAKj0LjRdoR0RF+6OxyGVxab868SWT34gGBlg71zVg82MY3wyCu
Cpz2klbdwO9ZtdkkNn09+HTleKptCef7/fv15vDHW8tphZOVI8GpWuqiRpIkg6lVk5m7VW80u3ag
Y6SRn03AJDsQiRVjF05pistCIV0hCYlZFwYy6YhapuPpH03bfB365hPQpB5J5vQQFdI4grQot5iv
lQsf2y8V3enLL7A80PJmFtKR6y3W5KKmY2a1RuaqyPdxUdAaRqoaItSAOkfQLP+an0nXWcxxILDN
0n2v9ZdK48vjE/eM4E/qANw0DnxLIdiATE14dp+5yhhfJaN6i0x6HdfjtgnEJoMb0YdY+mwQQxce
1puFbUZjqgA05mM6uPBF+cGshtD0OiIAkhY3nyIcF8sC2KQG7b//WnnBE28pveAWfsmFeefNqrYY
erGxJRBOBKma5Mz94z72hgPa4eu+6C484QvDLDeWdodmGRk0H4HT3WRJyxaldrX80qw9L44n79F8
NcLQcPryCGn+nE6ivgo4FJx07sL+qQ6eLPOrRBiXUnnfrk3zMBBo58KTptmaPB1Gm+wW/G6Us9uP
d1pjPAXSuJVh8NoRutP6KcbDxL8qq3KPaWX7n7ws8KRBvQsdacBiPikIaQvi3mfwQjlmrf7QevgG
4waxXvG1bMoDCjhSL6sP2ZgfLoz95hg0X/hvYy8uPFKUMAh8xvbDdmfOWRZyrncUbj5KRPTdh9KI
Pg+28oFG1zW04AsfypupdB7eEHDCqRJSj1ssAn5m4Yci6Mzt7FfSbVcVWJW+vNOQzaACvjDYfC1v
3qXfBltsbCds+jLurcxNCV7vbG0lkWj2JoEzuO7fv6+Xhlq8tp7KEVz37cwl9WOV9+naZ/YT3aPG
1vY/GQkRNcvCnCa/mGl0oy1KKfhA2sYytoRmIkpSR4Bz1jTi4rlYoz97ZfPqzReJOnvJpE4515tU
hjJ3dKoWJ28MdaJLih36ZG3TDviJ/4Pr+228xRsCdLzD9chDC/3i3hL9TV2VBxTPa1Vr9v/JUGzS
ddPka1+eRqLRIREg8jIXhWe3Kmz4cnW+rpIUd218qST15rw8v/nszhFqqhwOls+tVrTMg/vNdY0Y
H6VMgRZAanOabV1OhyihqqfoH9+/wLerMvUvc8alzycuTV1uwY1KVdTGmx8eKVX5qCmb2gteGzJL
hV8cFCOFYAGm3U/oQTXWU9JVFw4BZ1aNkx+w+C5aozB6deB7LzHpQpXZG+zzId49vn+hZ1YNXhkN
zq7NVp9T7Ol0nqBVlcTh8vkJERzZm5eEHbeXXk3aFm9nFDxQNvsydoLkfS9mz7qZmLYBbrtSU76E
oeo9GlEqd+wIEDRm27rHlTUWQ78d9fEbKnNKIFSlNiQ8kcg6qE+E5/60c+rfMJo6F9ZldWjawcL+
XzzFKiYra8L7o9VXZa7fRIP2AIwvB44rh0NH6uiuD02F5NISm1tHUiN7fAWLZ/HRt8P6esx9x23C
CTdglRlXpDqT3qe3LYXEhthw8Gu855ScHIIodXBudZfaP4FI+vsqCczrvCMULlPuu1ZPr2JG2hBF
7qydXj2KlqyyqdOvvD5udh3xPfdTpmz7zon3XSU0N7O4+jidvhcotG5Lz/jspyi2ByonpVkhLE8b
IsgMZW7zJtc8pC8m+PKnRuL7Jh8Z5pZeTOjgKhMwimftZUGEgGYm5aHvQDjB2oEtXEZX7TTs8yKB
VJnS0LSStnwIIsPGzW55dwYCOwTtM8NHUqk0sDD5UjQbH/Qjsn/1pajbD72CjZvU3TvLE4dYFJjE
5KiZu6qGukBR3Hohdgeql6nV1ykchbXuK+PNGKs90pbJm3ltHaHvUXWk5GSvS76wY1CpEhlGDMM0
iOMfCpFAR6mNxa1asfWcPcIjqedbJ8L/KX0twtLh5yREG0DEAnNryEY99Jl/LRS93ptp0h9CQ3QE
EYknffS/eimkiKh/CgXOwRB246orIEU0dvwN7Htx203VK5HkE5ftbHTHw0YJ8NLVdUT/vZrveyp0
W4O2Cmsgzre5XL53BN4zmFH7jsBQR9MJnXVGfQv3GfpBnel7RWZ3zgDJgaCfDswX4bGrqc3Nz2NB
0AgZezAYKHHTprd1b5dEoFzXEbaWLX7sY08P/KOgVExqUokU0ko1V2Cr2FiTkR+Nth72aeAHRF3N
uYJ+/jm362Tn63g2elydD5g3PU6HentQau+mkKP63Cu+eYQoFt9DZNaVbd5i8AaJDNnV8K7p/BsI
GIz+i5lVkZtx44GOUEvTd2S1quW+G4RyI4muhVLak9e+wvuLzycg9c2HO6hP9UOLxtK1JvyenMfI
yutMZEAKfjZzwmSX0q05KCppyHUduVGeS/73/JOlNnsB4e+r2cqcTD/zkXN0/Im2p6qRjKo6h7KT
zVfiutJthIPUW2Eu7X+ALNQMPCJ9R8ySVvb2RhmVaE2OyYeZgGwVmrfS0oAQrmFbKD0ISqfZJUEj
j4MGcyMYxFWpzuTkIrHAmVjTHa21at37yq6teCaT3nJCLmv4W4JQVmuVj4RxZZPTuYkoAURFWMiv
Nd+HAdFLNJSsryngYMLXKn+6awqaNK5vjzTpOPZg7sGDXOhVi19RjLWPlGzSIBTl2gbDXjWtC62m
0I9eCq7YDDZB5TpYKGmivLhTlAwBZYplBa70IIhYbLMtQoP6KRwVcUBySox4nxrhtwHsqxVAqsZ5
Lrc5nIVZvaY+KB1cdtx9zGRjKjPQGf2h62uY3n6/9srsu4lUw1wXQehvi9KZKqIDMbqsvMSTB+RZ
PuYeDCS3ZmY+xjo04YYTtEMV5iqOCZdOCw9OtjKsyTC5i9vonobfQy8M9KXFM3SX79VYKEh8lSsz
SW5tbB5WiIV3IobMwpm8sawgWLeVeIbKS1lGpZDZ2iT3ySQ5jhSrXfIIgJEmD5NK3qkdVtl2qkGK
cv74LDWLsKNMNrtYFc8WnLNtycZnPfr6vV1zDBm6VrhD0Nw3xAmmNu/FUGP/BNd3EIHRr1lyPmno
t+GJWT8ZCAM2DaGm7K68IvyYtWS66M9gL+lnVu1zLdPnQOVM3iHFc2GTPPZO8xTb+o2SZjMzI7+2
Q2sLF5HWQfnYNcarYVFV72W/RRNz3cpw73NnxOg8KI3HJ/aJKLd6pUh1m+QZFIL2JpNAM20ifcVs
vSKUx9yMJVQiWQXXXkb+eZP+iDpuoAMSCMp24XzMsnDnCAl7Nfg5R0REaX1DYv1VYLbbwW5/qAkE
y96APiN6gMTaMbbnXTygVrA3T5ZQrlj914JD6Riarq6pt7r/IgaCcYUXPHeFvNFjCxFXH5XrPs7u
NX3aO5K5YIA/+6gIvnSwBJ901Ef9aLvCzO9CvVtLoLSrbFC+BZ1HLCVWeUOkQHnFC+yKByMe8gPz
zKq17S98U19ikMOWFW8b+NavDgU/P0ivsNXYru88Yq7dKWKwv6Z5fNOk8qYCNreOOl7HvgK6mxjH
xkPprvMvBt3LiX8NYC0aJt4otVrHZrcN2ZBsMrhxM5obBY8NArOsH/GE/+gJeDqWGdGzx6SGljm4
gezC+vOIuTd8MFPSyPMHL7eGYEunUe78MJ6OVDB/vr8NO3esnuUhOloMEnNIQjjdh3kDwAxlpFJG
WMi11QV01eiW2S9afzdqKnbe9JNPujcciEtn6jMHS4dXRNBYoOAslseUMhs6hdcod7EgrZ3A3ieN
so6VJ+Lubh1P3uuFcvBUwucJdONR/hCheRwr66ER1tVUfwVQha3rwlHtza6URoDOdpSaMF0qqhmn
dwM0i8/uzyzdZHKOkEefy6i7MMSby56HoE9ERwMTjFi27H0ZtYk39aXrz6VUAwMgyJxq3PVi/OwT
UUB+74VH/LbEdjKitdhq+5AFhiobGRFmCWpepbsrKljuadZ9rc1CG7aVlUWukcP6tHr2MzT3W4m/
oNZuE1lAYzMHl5DHr12q3filkvLf68M+ssIf7//SN0cPbg2hE/R6JYlDHAwWd78WfA9dS/KrEn2y
kuGm18tb2PgP/2/DLM6rMftrKduuhHBRon0HCuknQ7zx1P5SkfHNSXxxQYvXKU8qh809FxRO0zfm
p23aKXeAwj41pMC/f1FvP+R5rLnzaZnkhIhff/6beKHnNBmAqSvdSM+TVWZcxy27voq8i9o2b1RM
Jkqc7NWQirNl+v/2NMfgyEElJQcDQsQy3A3rV9gT8lm6qZZB7gPj/UrQffH5/Ws893X+PsriaArE
cIBQpZbuaHfkahCy6CcXZChvjosc+VVs7ejSbIcN4uLdGNiLe3WpF+iah5su71/YUT+KOiI3wXtS
SakgFhc3yfvXdfbZkU/BnWNUqMOLgnAm0TZPhVWgrh7glGYDWNvxMUPocBgs2mFeSPsFHss+yhId
9I7x4cIPeFNj5PlRb+C6gQAgRVickqNh9AZtSHl+hfgCXPRZCVDTU4pbCz/9OJTxi1GEPxstybCf
wWBK83Tz/k9wznz8qKeo7FAkQ/QlF7NUHvJ6xUVGWdOsMDdXyY9wEo9dxlm7MhVr1QUjjQAreSj7
Sj+mady7Tadtg9CwtgPKpQ3yuvgBXkbggrQ4+rWMYHR1yW5wbIxacuA4T9I5yKB1NXerqny6dUzI
IU2nPNVVUF8Jv/80KlXHBsK8GgYndpuGXKoSY7rLOSBcC71TOYwoh6TMps9tGKLy8UNYNUqdYfUf
H6UCOEYqQGBDzcMyAVOHPL74qQf2TPK6cV+AoIuCPDgGjgkG3TLEOujTm8wvmmsYcMlKg1cHmWhm
MGI7Akg9VMM1tQLdjWcqIAXLaJ1OJICkSqxuDNRmxiqb6i3892TH2edJYuzcjYov4VTpd8EA0qyG
drClfJ29iMnRVmruXcEJ7d16UsCJ2fZ1l5vJblQVuZZFyzFGELts1KQ/xxUAV6RrP4G4vhLUdatn
4yFUIo7ptdOvRF6ZVy20pgMZM7v334czy6StIjsQlja3qdTFt+5F9MxSdSzcps8iEIkTDmY/eFDr
8N53okf+rwsf4bkBkeDQw6D9PKtHThcfi/h5JQrKAre0M+LGsUHoB+qW5ISjPRGB0jfZhUt8I3JE
dkBHQ9OR2dJtN3/p0X6bso0qSMa4hpSUT9BmS3PkBAI74gnQAdG5Wfi1LflDCVpxWzjmQ5qmP4q8
ueanZTe+VkA+LYLkICAabMxwGO/MJsteDUXTd62Y+TJ2ApX8/cfytj7Jb2Y7ziqtsnljnT69TSMJ
eaPj+IVbg7qyreJI/EpznNLgztbBdle2RahDNEUbOKg/O8V+Mqq+vTBXnJkqbAJMkYOwd6R/OD/K
3+9bX+pWg4mT1SZdmwB7ECOY62Cy7AtXO79kJ+0ILlaq83yIXRkN2mJO0uuiaPt8oFEXp19kZO6Q
oFwot57ZnNlMeMhPaLJAn1zcT/RruL6xJ7hxr32q+wr6Z5aR7RLsUeqF8Mbh/vr6g1Wb9YWLO7fU
Ua1jz2CatJfeLDpxlDg6/mA3qsP5ePYjKbwPEN3uyYiChIZJPou6Cy3y+SN6c0Op3JuzwAQV4eLJ
xXZF+A/nYjeOzQpL5PRUgvi2QqIdDK+/MNi5W4u0HIXwrH9/o3drR9Agg+0UbmLKeyVqSTxrEW3o
8qqwcui31pNeSijH6pf3v5FzN9ZRLUmPUlhsiBZvjdnLIFfwRbudmL3IW0pD0SrJw3ZTlGJrjkA9
qzh+fn/QN98EH6RGXt3czp4bI/OP+u2b6I1c8X27zVzf69Y9yOgphQqFGvT9Yd5cG8PMUOU5DlRF
RLiYluNY8xyvIwJG15q1F0J7VKhvTI8dYV5qF2zyix76txemclYyVEvj4+BkMP/5bxdmqEGJNpi+
b2+Sco3PizbBzfQ/yYp/RGm8eTPnvouqOobBejPHaZ8OE0Q4WVgoc7er26PvmG4aKKghq51aahc+
vLfbvV9joUtRgWUJaS22e0Yu+6ixGMtKoVRIbyfHr1r2yaixK+rZDADWDfKH1FVhX1rl3nwTp0Mv
hZh5Ck8U6ETujsl45Ye8oySkUbQsSCCJVxOMBVY969gZ9uH9F+f8/f3fa16e7WplUKq0D+A6eg7g
/XpnZsWuJT5HG5oL6ezn3hianza1BRo/HIhOH+UwmfFQZDTMwa7NJfkHmivr3G4vGLbmv+ZkLptv
pRAwr1kMbWRkp8P4Wi4kMSW0dfsW3sWzlpCq1ur7oIZnq1gXDibnXpo5d3228aCXoW12OpwqW0ub
Q89dKkdHqXbHNO+UfWXHr1NVIH7g9q68Uf8IEvQo4V68//jO3FMGZZ9iG7h/rKVJLQ6SuMvTnMc3
pWiZmjHeRbDl1lUrjAur+9spRsV7NCsNNDaAeFxOL3Qs6i4cCMZwg24yrwoznXZpquHTN8nzi02O
7FM9ESE2NfLp/Yt8s9yT+fnPyGJJSCkUYk1Ui4u0avswrxWebbjvD3HmM5i71zxGh3kaa9bpxfkT
gNgp5Pszx+Yqk3tbvyUfakP41YWBzrydHCU5R0Fx0whdX0zUYDiqwOuZY0DzfdbKx2qMv+cAKMra
v7JqeeHrPvd64ENB/4NLBDXlYvacFHuoYvoCLmK/ddXIXZVrK3+4dPfOPKC5s0WSr0V4K9uI07tX
hUA+tIBPjg3ol2ouRJnGheLQ2SEQMyEzwp3FF346BDCfSS1UhoD6eiMJVlhpjf3h/Zfg0hjzS/Lb
kuZrQybJuWTnlZqAM4kFiy/Jpc48EEdDAY9Mgn/OEbYnQ3DG6QsasZnbOCqI7fB7V5DeqY6XhJbn
x5n9gLTY0Awvbhdk23RQJeOQa/2pS6PXTs8wpvbK9v1bdmmcxS2zCPUszQJVAgczBYxOt+ltG4yd
f8HAd/7R/HM982f126NR+lGn4sL1YPF7AIL4AOz8ksjp7Bgm9qLZT+WYS8tAO8pKOt68PllET3ra
vqwubTHOD4GmEumDxWSzKDwW9mgPbEKRrjTKMWqy664z9u8/kTMzGSIJtvDYCE2uZbHLVTuHWpSD
UCWfkp+G196MafBa1un15FwSIp+9GgtlIdtaXbxRGIrKSySPP3MH9icE7HFJ3b8+mXAA4iyko3/n
9G/9spX/9uCFkxNgEMvM5dR56/zK3LC7nVGGazWyL5z5zl3PvPnDUge2w7KWH2ffJNBDVMZq1Iep
fvS9SzPMuc/FwB5iGfh30dYuHk4uqlz6ZsfDGdPruR+WezHiiPDCSefcMIjnHU47hFzry5MOYJLU
9j0WGZ2gSSMfEFdQNdSrC7Vt7cyuleXSYneO7kvQOTn9KidUPLaX8AIgn4F8OwfW7DSg50VBDElh
AlGn3uAAuanMg0kjWvia29cvsQzJWQQgWWbr+Fs6zXuIaWWUELU1x41zUlUh9GU9SYH5tFWseF/p
7Urot51pXlggzyzHJ1ewWPfroEbD7OiZmzSExJWvDYEOkZrfaEa1BVXivv9tnh3NpHCBoZLnszwz
+Q4BBRappW5YhRt1ulOgvyhwTob8Z+hckjeeewnYafzvYIupOSUvTpDHyJQZoDKxQZf/N3Vn1uM4
jrXpX6SGRO23kh2LFblvnXkjVGVWat93/fp5GNUzHZb9WYgaYIABCnXRWZ00RfLw8Jx3GWzPtr79
kynpQChJDKmZbTKMMs76DiNbYoC5eBwYfBXi+4guB/YnlWW/Pt0ldP53tM0JHUfQMnXFaGtl39n6
cm/ihiN20s3rHw4EOhIv3J7q5sOFIzYwRQ0A30HfXCk/qC6esW2zM5VrcZqM/f+MIvfKi8CWj6va
2ZYAUJiiSu8GKyLpDiAVzfi/nM5mi6M3koyLzkAj3rdO8TMX302sT/7BNoBjoTtwhIAtbR4H3HXO
WAyazAO6e2X6rWMVUSn2gUY9JmHuzqPr6rf772jbzimo62ToJkaLjO6I+8ZhhQ+6OIIt/upSI/eP
K29TAO4UvbebwWrUWlethc2AIA+Np7sCz/rb3+7qfnsxxGYndEPkqKMysxOQQQMP41TDIdb/0X6D
sEvyyeVGR+d8v4FES0JwWSXv1DdmrNKnq441LimIjt6eztXF4YJzuHrQdtg+8yNjsUvL5hbtAQvO
toWyDIY1ovSM4vNrR6K2pvH6lYwicVGCKkWN3klCqlOauF/ozWPXge1qhncpD+/bQ13edAwFOIDG
gP7M1D3/eqOoY22A8naPy8ed0yxfAW7fx1qM5UN8L50uu6BE4uX2oJcbg0GpsVmqSlkWlP/5oNnq
4r9ermQLGZa49je3yt8W3bSz/S4vJUYxuY8sCpWSbnk+CgqVVOgL1mtK1yMNRKCLBY4K31Cfoqpg
7azZ1TnxbKYiqqrsRXE+WgOEwIwazlOvZGhAUgTGfbeY5uOrP50GlZoDS+2QPtVmUuAn8yxOl4JE
C82dSnli5l4zlDuBSP4157UmkEKg/gyTWwn+i5ztiyCOwYLSJZlT3EeditagU6v9ZyfFP+/1O0ED
PWC7Nq0VlLM2t2xUjnnSu+hYFJWB3Rduv5P5nlbmqxNg2UzR6XzxjgdZv4kR2prlem7rBdy3rPUd
E3YXgno799GV/WZqDgI2EPKo/m8JXr2TjvXcr8W9cJejicdqobpP49IcBRospVH+eXsn7A23mRNP
6ykEUFDcNxOud6J95wgsTcEvuU1yQIzo+z8YDsUR9HsoVgNvP98R2NqoYkRX8r6pWx+FnfvQXO9j
5NFy1B1TUI23h7sSlwDrEwEtydcDo3A+3ILVFMLwRXGPhrc3a9Ef5tocISb5tvk2WZaHYbEflGgv
8b8M8drZqJtDPFh1ti5VWdyDo/brBEP7ccYyLrnPCuvvg/z/TDiKRsN/XSXu///xkaCv+WInSEeL
cx8JcANJXSflX92ZxpT8f/3HQ0JY/+LF/EwRRtpBNTgY/9tDwvqXa+AdQRHKQlFFRq3/aEwJ3CWA
EXCnopSECpEUqf6PxpTxL4vCveANLk8v3SbzNSJT54FTVj6As6iaQUSTL+4LBXtIATiYlOpTG2fK
nbDH4RiZbvv44pu8/zsQv9SYuhxFto0s3tq8UYmfm32qpaTx9VysT+5o6sclAanRYV13//pRDFjY
MBANSORbwaxl7J3cHd3lqXRCrLx6ZfWdDiDs7VE2HX75yQz+bljBUpQEecHNlea4isODqp6f9Knq
1EPs2vDPbSO2vkCSbd+tqA/8Vjuz+Zw3GgoyVhiBGzTRSUgPiSLlom7/nivfVgoCUZbRKceilnAe
eQaji0xgX8xaHRFMjqcGIwW9+vv4/4/tv2uzpihKaRnvVKLptuuAVvysxFE9PVExy/IDQt0DuqBr
RxcAO6Va86NJB7M9IoQw+mrnFF/XdcBZQIdgS9tTEdP72/OW8/rvlS+XgcINx0l1ZJkInMP5vEun
acMeYcKnZK3+tNGcvKOo82tU1ubu9kDnQfZ5IB4dPKvhtdJi3RZx4lrv60Q049MSxdXPKBpx0lsh
uzWRPr/FMMHdGe/Kp6ZtBsDmOcMgKujnM4vyoaPbysxGe6z9KkbgKc2m+btZVd03pQxxeVKK0f6N
wXX3S0Mg93eeWLavuMsuQPNic9F+BSoJokXgcwPq5/yndNVcQv6q7SAlfhyKqF98rD+NnSN1OQpn
ltxXauc5kJc3W1hLazfJQHyBOVDFfVRbvzW8b3fqsVcGoXYJilCiHeDRy2V+kSI6eqmxLWvsIEzY
Ar2tNV8SG7Hb25uFuHy+K2mNyEY88AYyqr/pdi9GaYehrpoqzJ90/OfXu7go0+Y42O2ItHmTTt9r
p+sSbw15sO3EgeeM/exAMDTb0wacTYJKdfN8giq+1ho0k+rJRtihxtE7zcpD2zh60I8zpBBztbuP
a163KNfFEPXorKNX6bW6pa8HN1viD4rTK/3HV38QB5l4QVMWhQz+ff6rEKhqxVja7VPqQLby9aZe
dK9u1fJ3jiWZcyeK1fjdpBSvdiLWxbElpaX0DtyDhIyKwWa9Y/xXmilP8ic3jI17POLLA4JZ4aFT
1f6pyYxo59he7i85ngVQiGeObPacT7SwkFFvRJmjNj/h5zeLSUqc6Yfbn1N+rvNFlkIj9O7hLhP4
tsHIgCtRD2WD82iX6uJthmca1jKr0c93OS0TJxjdZv5sGUb6V2f3qO7fHv7KJMlHuMPpYsp/Nkl8
VeZz3tLmfqpal9s1UyZvrBdtJx5oF7GdOraEuSI1RGGBvXz+LVHzQxK1cconAQSzQBMFAXnPgKD5
I07zun4U+TD/hIuGzFzUVc2XET7eN9dqMszuF7v7Wlg1aA2rU6oZKXBpAZylBV7wtz/GRqOImwG4
BleDBBxIaNFW/yXTK5TJc1E+KVosvkz9Et+jb1JAEoiTe9stx681dqFfxJykYOlrzODSNXukVpx8
U/syfNDXmpNXWvlOENpgIfhhSEHBaYCuQq2MLtpmmZZpTCe3TJcgV/r4LTZ1oFqpPNaeW2vJqXCs
NYiwKpG+SfCXV/hy8ZJkv25/nou98vwjsCFhu5hSNel8EWl1YGzZuHMQxfbw2TbxKFPxyNtbBHmu
zk4Ew5hMUiZksHS2ecAcO2qmddMMkzeJsBkfdQUpJl0vI5T9JvczwhP590Et9U91BrESOaEEsVFB
1+qOck6K+9A8Y4B+e+4XG9gm+IMqkEhZ0rItcrVvM+od8zwHsPjwge7c7nExMa3QG0Xd+QBXhnJ5
BtDJ5q629G0hRxS6NO1thiA19RgT0kULkgXf35Gew+/bs7qyomD+uaVBASOmtB3KZE/hzVoMgTus
+kk3W+Pgdkm9M6GLwM0jCfQqZ0vK05Fznu8bdU3VQke8NBjQD3nI8RX2UFde7obJqD80rR7uwKGu
jqej8wN4BeTEs0fNiysbRk0uVp3xVKH0h3musyMmdamvhIZ5GKjF7DxTLlIEmwopZWbErmQI3eZU
/WSFUxPZTRDN6nrQnfrDsGpfe935NCvT+7CEeX972S53iAVkjzBFr5tF28LptDYr3ZykJ1jwgUWb
PuzC7wuepQ9DVqofbo+1aUXK0CODD8m5LNKDEJF76MXXjNolCkOzXAMMnEYc2hOtsqk4V5iLT22j
Ln6FFFjuja6WJo/2jBS3ZzWa0/hkJHqB0MjafxYYYCp+POCo6ncVwd4nXJbxXVx2SgRxMIQ1CGW+
L33VpH/51KoRcih11+DXQYq6ll46zkrmp4oD32AZ5wpPAXOhr5kMYimwG9WmyHfUes8J5vKAMHn0
2XgeSXWKbdEJk6u5Q5xMDVLR1bjurfl9V3WvzjTkY52arYRGEua3tyP+ymj2RoYWuFUz/4WFooE5
nm5+ub2Sl7uGUaiqElrJZvVt/mRQV1JqY9WwhymmNzlayIdoKMZjmL+SVfj3nuFRTfZPTR+bzc11
v0ZWjjXqogYWqn6+niRU7Czc2G5P6MqtyIx4x8mCCu/lbfhCC3IOVU1Rg0QHDt+UFawU9BoWA04/
ogX2hMkHP2V4iwy/4fd1CBG6G8pX1Xb/niy6ZWgAUnvlkpD32YsDorUW/t9ZpQV2NlV32VpNyCA7
e82Ey9cAm4S/HLaWRAWTCpwPI+J1RUGr1ALd6SV4dR5GP3W65V1otSnuJj26mQghGOUXybgSaL8q
quYZaZNXqPT2nfUBsQUkmm+vwbUDIlXGKZXSMAKruflVNff41IdagJZYiRAHDLzSRbfg9aMQ8gxD
qtuZhiMj8ItPvJitDhJUaAFM/s7rXZQ0plXXXwWFel5Ioim1FwCEXBzbXkCItcxgzE4f2FZWQgir
9RN2JnvlpovbiX4mqTDZJfk+tJLNXCylcDrcepfAqLL4D7UU5g/Jb/QzIvHHfhqq195Okt4ncT4w
TBGesfXzb5cm4zRSbZkCJU+w4XNDu/2crHn572TQ26dKX0K/b5Nm51BcblcHmgplLKBS1ALo7J0P
q9qLgyNFrwVFsk5BWZfAWN22Uz+0+TLcYdim1F4t0uSDcKP51Gr68FUTY6/jSlfUD+qqF4+399Bl
tJAsAaT/4W1SkyC9P/9FiMNBScpzPXAnZB69cjS6A3BHA6oJLpiNahVvrLSJ3vRk0o9r0wL7nVSa
krd/xsV7T/4KQ5I6efDppNHnvwJdyZSDVOkBODvVq+wQ16O1xoQjjNB8RoV+Bbiim3+qGI2/tmAi
h0YPDdIXKrosy/nQultmoPCQyKGNnP0I5zn+s1D2fHYuAgLKeJxTkhKN1j53wPkgcA+TBa0IEUDH
yHHaDFXVr/TK/PP2Z7wyjAmDk1DI3QxxfRN3Kt4HK4UyEYxhmn+Ha6I8chntgTCvjEIPkv3CxUnu
sxXln+2ui8ekFIGF/vDXtG2KO5XXVfXa8CarGRK/T7meYtt2ZwoFTA/ySiJIwwwxjEhPfAcfs8Or
P5kt5dgoaFCRQ9z4fGVo52tdV6YiaBwYM/Ssk6OSV+tObnrtk1G0ko9EgPMkM+ejZHZTid5uGAXR
I3yN7P7Qro66c5gvUm6+GBJakElkJQrt3PNRrBJXqaIY9GBIw/pjarrLjwLa10FFNMbDuS16k8dG
spMKX0Zu4ofJm8whIQSKI//8xS3UoguYCCUvAi1OmmAYMusrwUp56MtuuY9sBZrT7RW7EkR1Kpu2
xbpRtuV1cT6inplxNOZxCYA9nfwUpck3uPBNXq6N4sF16gz1XeRETv1qGAEmjN077LDHh1TLmsci
cos93MTGqIorkscvMg6AeEl3ePZsPgFg8XhxyqYIGjqxuedgRvbRakvrqRrU8S9HTNY7ZyggTVu4
ZOUHPbJ6B2l/tfujVeooOijJ3CTHzsEu7j5zh7rwZer2CZXaVPMUzMiyvU8oA8FZNUHeQZLMKNXz
IB5uAkUbhhiGh1YR5DPmGomZhE+iHaNPdG7MIKqTMTt23Tz9dtCL8UPkCrTDMPXxXp4kw/rmZ/DC
fi5To/kKAuB8JTMJiKuyog7MKUxiTwXsdNe7dYl86IjVZGrh+oDMmNq+qTAZa8BbrfFwvL2dLh4A
Et5Pp0cCRIBIbj1ah0hTh4Z+3amx7OExTCb34JIaeMOihjvn8zIKyHjGaSHYYJuzjWjz4uZcNjW+
JXnYPYow16QhgfgHo9C+Ah0CkEyOtPmoXYEtSx3rJ/a7fd8gOoe8VbTnH3ztsz2bANmUL/mA4nyU
KVaTKkUk6ZTgcAOY7acyGlKcq5nvXr0+gIRklcQCTia2H03oJIRaW4Qno4yG01Si7NM7SnFKxuj3
7ZGuLA8IHpgS7AZi6Nag2s2bGF5g7p4cJWlx3ZhLHDnhf/+TUZBp47lJ0XdL/VlILoQZcQvEo9U+
mJ0beX1B9+T2KFeWh6wG1ASBmai0zacrE6N1+ObOKek0kEhNUj8kJZqDmgNm9p8MRXNSRkBu0k04
prPRtsriOqcq1OufSdP9ieKNRRHCmPdMva/Nioyd+xNCLezTzWXdY/vZKXHqnAY6+D+NxrDvoAmk
TxpAop0QeZmRPmMVYO7CNhAXlo2FptY4rC04Gbft4uVuVn5KKbSStSl1caDJ1gd9ZSeHCYPg5nD7
iz6LDJzHRQaHfIAYFhcLUz0/XEqlQ8SOq/A0NQkCHAThKvNn0Op/ZP04YeBaJNjpYvj5A1E/Q/X6
IVP+qiq3fkxSR6Wmx6b4BCYT9TNNJHnn6+NYjndplzV/Wq1AcsvoZoAJahFFqN0uZfvU22JsUeUS
Skq1QF/5nyMx/WpTBA1xLKLXJzUilMRzCtf9Ap5qRR0MG+OnpEJGy+eKiGFzDzbCZybJIBxnt/vY
QO2r/TG0o7f89/HgGw5R4tj0tfqxn2uxHLFkNf9ouk7/lsYIPAVVpKyttzR1uEe3uUyOpKgQmxQm
DF3ebaIHPioq1jp0Tnrlfsnr6rObLC1y8Mr7Ig3fK/F/LOj+RyjBlWgC6MUFxQJ6gl20WUN9pter
5qtzsmoSy3FxplMRtslOVffaKLwkKb7DVCPzk3/+IvuCyrzYuTznU5ZkhzJ0TD9tiz3W6ZVzx1sZ
GRKp+AAucDOKmM0y6kfmEgIxR31Wn94bJfvOELvn7toySaYa6Yn8dM/NqBcTqtu2tqZxck5Fv/YH
CyuTtxQ5VPgYVid5n6F5V3X1P/qMpM42VybVeHsTWLCUakMlJ4aFmYMqQYKvWZvM485iXaY7Elsi
L2ae/3xG+ZlfzA1rp1hfB9U5OXYj1e3d4W5Z6uGxntrxfbRWGqcGpVAROeKhH9JlJ1BfeevTEeWN
jz4cmtzQ98/Hb0tzqrDwcE+ojXUH/Kny+zaMhK+hkudb61KfKtcAhTEVxxoD+XeujgLxTly9tmEx
OOJ3cFnwXtlkJ/1QYUeoZu6JvK/SPNG104/MnOLXZw0gSmW/jGY1HYjN6YMgHQ7jYjAMnk2eMtYF
Kqt2oj/hXuHuVMiuLSuy3s9vEQcRu82y4n8HmX7VUYqrlPB7ruEYOtI3/muYs/lB13uEUIfhz7jO
xTsF5u/PncuCRdvcFbRAqfby9pA90M2i1mkZIUeqKKcZ0ybhVXUvjtGcmnvtlSsLZ+kQzlFBAXTG
MTnfPHokGhMxRgyA63Z5qw6qfSCJMj++fjY0wxEQQ24FQIP81i+OSCJ6/nrXDU8iRbvV6vPhMGOY
/eqaD0hE8CtkYQQ1OmLno8xxWbjT6ISnQSucwyDWFgX92TzenovcY5uVeUYUAcaR5jLbl4WB9nBh
DpZ9KhOy8dUutb+S1nHfN2UXf+70ereleCVM07GkBMDcmNzW7qRUC3vAIpbUcpYtGUpbp2lA4S9C
i2onllzZDeACOGCwLqQ806agNSLPGaeicU6j3hsPtFWcR96ze1XaKxNyUW6gAESL+fJkxZFYRLGY
zqk0V+exabA6apDKCXAnyb7cXqwr9w4wajBFMAupn23blZj9RsNg8+0cnFv8vHHUQ5q2y/usVuyH
cUy0z3o4NDv78NkwYrNFoAsAsUTggDluezX5SJuekqd9chejPM2lUN5IENPvqhPaU+Y0Nnq5vZ19
sgfNVnwz60aX3DOcA5W2ju61s7D+TXsftKUCHwld5W5av899ldFMNq0Q07EhV7/qcCprTDJRFDvk
Wdhzr1IX6L26N5EcbqGIWvc8DpwnF+4MSsEYH1vov5bWd30ua5yjy/krJlTZvwVh1PDUMSruTaNq
FnCQkbocbq/ElcybK5LeKq13HmPPqJkXISCelyFs9cU59cpQ3CNHUT0Ohigey7hVUGBy0SNLcWRG
fC4xd6SCruxqhiZXwy4BiMXW36Mq5rzBGd7ByGhVvcbOnNOcT/3r7yZgImwzlGZkiVP+ihcTzBCR
c7KGCepmUftiQKcxnZPI741p7xVz7QDJEEcXTipNbOmSc1OVdVbWhKBhXhEAzoajVie6b7a2+Spu
iiyCoZPqAB5FyIYC/tamcSgq1SnDwT45eYhDZSNMb27QMry9Oa6tENqA4GHJoMh5N7eQoVRliiMn
NdRhbh/aNnWPGBO8is/891RAnbMBJFacN+1mgTo3sac0sk+VHRtIv6XQiRtR3Gez0Haqp5coWD4b
6HekOukJUxTa1FEIz6SEWESd3D5GaqtjC4Bte0ostKTjuUM+Y6kw7jDKh0IMh3Vdgrmuvt7+qFd/
BKwvkl8NvCDPifMJ10XUKfVE0g1KnldEk6ZHoxrCg2qF+YHKmXtARPRHMw/FGxZWeTTDKLsPnRED
sNu/5Np+BQpMV4FSOedv8zUcgye2siY88BecbM1xzB8G7MZ9NBTWw+2hrtzOUuMPmiU5GyJy2zlr
oQuem2RcZ7/6NFijT2gwug8q2UBg5Fby+rIcWiLsJlIoSZSQU39x6st+LKykZOeuttnfuXZaH1wN
VOPtWV07HzYcfBM6ECd+W1E11dbGDta0Tzw+7Yd6NLWTKES7E8GujSJDJIkGZ53G7flcElMf44qG
16lD4d2nPYMo5mju9ZmuXckuBEhJFJRPlk2OoaRiiRJVMRAlb7R7IULD7wyEL3G3R7zTnNZjWZTd
jpzT5Q4Ez/Psak4OxcN5kxqCFcaiZ4mtk91pmFvabXywiwzfFxyhdtbqOUk6v/0Zi0gmhU5hx2wF
IJR+shVHZOYprscKwU0ncsXdGrb26GEYl3ATV272uc1GK/M0e5CK93rYPZlDqNqewPvFBeAXwwY0
JlWHgdHUzdHJSqPyxq7sV29VldGU5tjazovn8uzY5EqU7GWzFpmfTYBUdEeJge4bJxNfhx9gWuo3
k1GsD1NmmQiFmspeo+BywzEgxQzaZ7I8u2Vg58lQg+lqjNMiIYD9oEePc2Q6O9v6ygPZpjmLKKHB
mxGg4SYmpNM6OSVtz1PvRNL4vDFbz0WV92AtLe9ikWHMbinu0XQK+5RH2fTbxSF051dcmytVVOof
ICphR20+rovmaeimunHSC0e9nxvzJ8YTe0nWtUEksYqcE4aVu41Go6o27sAr8TTmtuNXprMeemON
D7ej0bV9Qi7FXU3ySed7E/NCYD/KGGnWKZoi8pvOMu+IkLVfkILf8ZzcaxlfO7xIvYHpYEj+tSku
xFqvdboRmqfVxbulm7PmNOE38w7oQ76Tul/5gDSmKdFS2gMFtw2BRmMNc1STI9BdGkavb6YmwH2j
3lPquz6OfNsTYKQu8nmoDUXbxMsYWqeCPsybzgAWkirZx9vrdBlp+cshEdALpC4FOft8kHLJSzY+
JiVot9rHqhxoTISq9dTnoX7oTRGflrXdU/G6LJuwISR1lfgO7mNbuLBrBYciq3FPQC5WCECjOnxd
24ZKyTy6qSf443fYpS7xAYVcF0dRIdr3t+d97eNKmgx9JaZO0+x83pYTJq3bofE/LaPxqYmRlTGH
3Xvsyq6UQYWUmNyYrutmV/KMrGC9u9SiJuOTgy7vO7VB2lvtl2rnvF2ZD6Q9DhtShGSvW24MrRiE
W40yPDWklT7Ea+2AcZ9y/+qvxih8NskT4wbbbMlaVH3RpHF4SnmOvi9ginl0mYqdzPjaXID2gcqU
/taQjc/XJk+MlZcE28Nyq/CtvriIVOdptfNqkSu8uYKpYtC7IgcHY7KF1WtGyj+j5Zxyu2kejAzH
GaJtFlhuSu1ubOYn+M7iToy18ep8EHy5dDeGrQXFXvJlX+aD0+qs1AwzKl3Ie74d9LpNvHZK8G26
vVpXzjYBGIUpyZmSngrn4yR0nIs8X+vASZIq0OPQEJ6bNSLzVADChyzOumMTDtauq/Lll2UnqthF
ogYIqm8zromIVmhEIS6gpYY+u6ICzIS2uhOGnzWfNgtoS6dqIrDcKdY2XzP6RRnnMA3QBFyV+7ZM
FHY+Jf7Yyx3Ed/ti0lWvjHTxu1Uc46M66yn2ydO0BrUJw9VfxjJPDrGyVI5Hf0vovqU2WMGSk/XZ
Q5SvcXZY0mX9oRhZH/lJU6t4Uw35hPVMZjmfwUno6lGDWRL6WN6oidfrYa/d9U5Rpz5tZhEfpyEW
X1dU/VUvjK1K9wbC4W8FqEp+QIkDa7gisROVFUGf/X1Dx1s/pDmGdY9zGrapR4IdDn6WWM6nvFL7
2mvafIi+JWtsYzHVuGFxcGNN/ZEtuAoc6I6rw4Oq1Fn12C9TlfgDlxQYfCse+yPI7sI+1j3kA1+f
m2E52nMXYtq2JsmPyBw0HM+dvsECOIzmH0tf2yMTNUbNt+ep+hSOZtUfnNBW35m1mcJEmTv9AVca
4OiJ1RGye3V0vajU0m9d0k5Y5VCfpixeiHw8cjdb0zucicx/p3YxGm+iELccDwqsmjxhW5HpvlIW
9e9Ycz7YIMycUodNh6+1tnCdJ3n+UFm5Hnu9VrsWKi9r69456qjd11Hr0iiNQHV6Zpjnv/WiUIK1
NcP5AHakCGGPJeG320frORXbbD6J6AL9gOQHIChxfracKSqGOLWGYBzb8iP4oPCNUxr6p3To1AIX
oaF/RBt2erAVZbyzZqW70wfFeqv3UlDfzKPQ0+vU/aSp+bBz6q/+NII0WTPMe26eTZDWBmwy2qmc
g64ws/fLOohAbcZV8ZUK6iYI6CHsfrfgBJZHFfcysqUCE6l3YT5k7GY7L/+skFP5FRao+3u6O3Z7
fjSX8V1SJ+TNz/MOeIf88xfvYX3iFqsgkgZZEeKTNFDlf2uadbX3Ir68fRkH7TEdjB/M2G2lWh3q
yJ1SfQhQGbYfu1LRPmi1EHeUkayvt/fDM4L/fD8wFvqE4O/gKfGv8znVTtxVaqp2gR1rmX7QrGT8
7I4RFqFrldf50cWKNTmOcY9EgBD0w6duNJ909u4XgdH74mETkzWH3GnLt3M5YFXXlQO2gDPv4PKw
OAts+9F0pfiFE5/WKC0nD/B28k7Xas2gNV/gq9doRWn4M2uW+VmZzT+mwUIegG5b1J6cbh1dP8cv
9HUGwbJoRhdAYuBs2USFf3M+dwuDm9Sa8yGYCAgHUWTl7zrpE5RCsIKfIK34dvlK3Z3/DAr8DtiO
5MlviZq6aJOU9GEIlqwUJ9sskidwPfNdmkTKzpv3yn4FUEURFZoBsLltYcAoE6Klhj8IW7r1u1WE
j/UoxldnBVSjwORKXTPohNs2xApJD4K71kJ60arDVGs17oi4+93eqFfOBGRlLhaZ+0B92eS9g6FV
SaolbYA7mUB61hn8occCskrivYfm1aEg0jId4Ugt3fNtkdtRbvVN2QYKUpSemqmqN6swE5tS2ZOJ
uVLG5C0rJUNIqKixbXvLaFhgVitTHeiDujfnqXM050j3a2WMP8612X+gqdE9wdhMUg9Uyrh6Ncjz
Y4TfzN3tL3z5uKFVCmOTvAeMNESc82lz3Sp96jYtAEulOZmp6bzFRxidsELPYYpFS9Pe1cUSPeTE
i6M69MrO3XTtB0BEl8VcYt5FeVOMFUQDV2uCdtKmuxLtv/nQZWIpD9jLDn8ois3ktc69KzlXdzGw
/x2ww+V5keUhjiiCHUT3bb9Yqa15reCGBU5tYERVDOtxUvRi5ztfGUV2OlF2Qawfgspme6VzqnSt
AL4t3EEDuGG2D9iG9q8+lRLXSwtSip+jcit/xYu7CunTUaCUL4JKHZSjRd3bx4x3L4JemQtoNdoA
QLjpeW77xfAvpIaYpQep0WNJmkzDkXtE2cmYr45CJKOfChb1wtuOLiSF7zgzAvyj+8c10aaPKZnd
3rV7bRgpUkOLhqOPIOP5J8t7tzdbN0SVocy6d+0YR2/WObV3qrXXRqGJzw5n8S99uuyqtrMhUvRg
yRX6TWZevsNRVPt0+zA/313n97or3+2ASWR7/QJSmzduw1swMYJaLdPhaKiT8kGYsXtI7F4Fbde5
75e5GA7OVMzHbhnrX4YyuZVXNEl1jLK8uBuGQjvqaT3yohiWQ5Kl9rEty/JIeqn4xjhVx9ww4rsJ
k9wjlbjpjZgwi64lKEhTG0T/+iI6FKCg/dtzu4zPdLx5wyMnR5pobx/Ao62TpduZCOgmLDBYbdfv
EuSVJ+pFh1cPhboK4ki0uYB3bekJQ5WMhCEN3tPkOj/c1Ar9mjD+RUSJsjPU5aOXqVCblsIFTG6b
iK0zJfuZtw+7Ly6PpLzauxrW2uesmXEOjszod+kW006UuPIpeWHTbpXhDgaGDMkvokSYT/aCfxmD
1kv+sCJV/caEyFZ4y6ipO3WL587t2Zak+wlgTdJ8nrWBNk8PvRZKkbfWFBRxbf0q0TpYH4csFJ0/
DV0ZHk0li0BKl2XX+KE1EUsyR7GPSbMayWGc1jUAIab/EL1mpUGHiPeT265ahvWu1k6eLrp49YGT
hL/7OGu0A7lfE7hZpuBGYlZdc5zUnMdfXQpoYenCi84bxCBcP+kbvT8UbR8leIh2resr5qiLu7Gd
lo+399PF4ed1Q10IlACbikrDhsTQq5TK7UyZA90Ok/dAQlYS291y/MWqQkyAfwyj1oJkepHAhIqa
diVEhMBsDOmBDIumgbVwV1nGLhlPFis2i0rZjoIouBpC9LZ+F9tq77qKkQRGiTE5OKnuoOVacp80
hkh8a6in92o7jY9pkepHxRxKL0YEx6+QTdi5vS9JNtzeYMdpB0uJsYu+dJysbSkVPbCrtrsPvOxx
WrOB/gaFrWWpFyu4j91XZWf+bB1t/uJUaLZ46lqrf8zLSuGj6Gm+7jxqrywFhXCQEySudEe2T4w+
HsDUOnYWtNoSHfN+FHf5XKbHjPrGa7N9pg8ChFejDPz0A8/PMhLGg13mDkON6+ilw5L4qaEnO2Hq
yg4GygCTni8tn8Lyz19EDAhuNsmYmaGRgB24NuSZ39nFerx9Ti7zYupjKE5xh4G7VHkInw8DqIUH
a7OkAXdymhzFqA9v+q5PqUM5LLEXuvlq+8DYou/utJrYmUeO8nPJlvoTxIFlz9Pv2qzBw9FeBd6u
W+Z21sXEja4oWYC7NJZ2U1/cz32z1164NopcOIklIgveOhojUtkpTlhnQbg245Hn9fTY4ES+E4fl
p9ucWF4bOp19ByQBUeL801KZCo1ZhE0AqD45uDzljwD3u0fkWUof505xuL2WV44AbGWA3kDqSO+3
VeMl0dV2tVDVUONFewzRnji281q+xe6vfm2iCMdOUttoJUgm+7ZAM63K4EyrCqdP2JXXhm51ypGt
2Ani1zYnrFiJ+ERXlGO9ieJimnn9oLIXKPXgwvnqjOJLlFlLfrAXN/olUCG+N5Aq+GVri914fUst
yhvcGb1TY8q0PRPWi8yBgh4bk+bvs/XwFoBaVb2VN/lcBD3om+MIJ8/xl6zq7xvNLRJvYExQD7qx
93i9Ni43jJRLAF8LIe18IzlODyjaVfJA7Wr70dGj7KBMg+rXwwoDJNHW5klTeIbs7Cf94p0oC5hg
saVhnOzQbpOWNesaMeRlEIlW5fq3R1DZeahpn9jVcYF7ZNe/HyloKl+xlMp/IhdR594UG9ZPpWjK
/GhmZRlopYUgbNICMfR1XKJ+MIvsx5oPw4dsWDG0FfFs+z0dZzAMCFjaiF3hxg66P/mj7QTiEHT3
8oNSqVnxgAgj9KG+rtbiWIk5XTxQ6dN6IL/KfnaFQzmtcfRcHMZGMb+MZRmq/EyIMp6zLM478EXh
o1pPeMTdPntXIgqPWboN4FF5oG2LTbkWLaKdphKNAjP0bWqqx8o29jbg5YIgDcK1A6KbjiFi3Ocb
IR9nGvOiTIMkg+OUwAX6Akwk+dRVhdHc9bOax57SZOuvrDAsHC/j5uvtacqX2XlIo9sG6gYGEs9q
dZvGIkfQaqXipKi7RNz0wmqi2HOTqfzlYLJ5KpAwPMVdv0Teav0vzs5kN25kWcNPRIDzsCWrVJLK
smxLtmxvCE/NmUyOmcmnPx91N1a5oIIu0DiL7gNlMYfIyIh/MC4FnX+PAdGGfA7ReG6qf7jlltNB
c1rrctO0qGOVl9euPVpXK2zMOF80uwf9uTevK9uesagMIgID9PVkxq2eS9fjeqyqyf/glB0spyZP
86fX5/VZjuxkYnlCMgaIOQoyp8COzvdXMVf5cOynItqH5RBhzZgt8+/UDdJ+N6hw3PJ2MxVJuGzn
yRy102AEKo2ffTeCmzA6nZL4oCOYxQt6pL/CPMrnKy6KdoYc6yMtsHBB/Fhc4FEXIsW/Nw+6fxCu
AYsAEUCq4+UspREvWlvQ6yjYF1dpNP6OCucTOZF99fo8nR2IjAX3HSoU/xQnnUlR9IgGaroQ8ee4
NQOxQ9YyPTYiDN9aPyALYTVQS2DDkeCcXN+eEG6Oqdx0zJfQPMo6N2+swpze5lHwnD5DVkT+AfIU
JsanQVYORRo5Y9Qc89KY4alDkYtTQ5V70QCwLErDuYTPPzOJW9MHYAskDGB6J1FkKOtZDMprjlWJ
vMmCwzXNB2XvV89UF7Lyf8MiwgZ/DXXSgZXr4gndwSU3vX7YrS6kQz2/XXcSsOHfo9gvt5/Op9Zy
8qA5NjxCE3MN511gXNQ6PDttBD5MKyA3U4N/OYprltIPNdPWlNPnBp2rpK9wNmzSdD28vsvPzhoV
eNSVwRvCeHk5EghacjyXkbBy7W8Coxn2cCXDC4f231jOrP01ysnauHquZ2rmzTGYA/OqjDr/qhN9
tuupKnys7KjcAScZbyARvRm+QRa14RqAhHuUM5/zjr+eNkUJ06tZou4YRKO3r63a39k6//b6JJ5Z
LlZqE4Tl0Uz2dPJ5eTNUDiUlPm+JzETXQ3k96qrZIYpf7l8f6sx6IVFEdoaCJDJIp86XjTcYSgDS
OEo7G3/WJPpHGVJ7ePsoASu+Oc8y2qm0iiTMp0PGKLqduYWAbmy5VRc8vn0YAhGHdhPmA8T2cvMF
DQTAPM1AUppYy0ovkDsEDuub10c5szqAuClmo6UN8fZUwK3x8lCELh3BepjzL9YS4fcRaf2AmPTb
H9JIGJE8bxx0SkKnz3Wn94zRM3hEdGloH+YpHPYpQh8XTtN2G7y8wLmRWH3KAtTPn9Xq/36uC9Kh
HFa9OMqu9Z7mcBZXurCDd6qqy4egmacLPIQze443JRnJZnIJRu0k5i0DBh868sVxyWb3nd/YOsEq
uLzwhD07Cvvt//obyOC83Ax5a5RTbWtxNBxbXOUjqMzQvGjW/m9iR2OOPbftbg/a57ZZ/ooHtR+i
E6BIfsKxKT5WcqWfnc86Ketguh+Z1sNiXBShO/O43Hi2oMgIpRuR/mRU7WWq89cI8BN759a3ZdnH
aSOynTV7y33mZ9mNBYT9zlrM/pDR/LkLZD8+ln16Ce5wbu9sKrUg82H2E0Zefn+gUyT5xlQcx9SC
z9W5+aEv5+J7M7vDFSALDNNeP31nKnisJdAUxiSfp1j8ckR4blvWq7qjWYtjYEze3g50sdPKFxgT
gzGIkXUz7vGwivZN5ajYkaI8mKGy50Q12YX4+Zwf/nV4KD0hnhGSaPGr6KOfVn18qzdsNWTesUcv
F6MmNx1juwPoNBpu9q5f6ykJUBd7KDPlPvjSaXZVj5hfXoTqEZyZj+FjZLwt/Xv+TVy/dKa3fUll
7OUUlbYnWf7FO1omb5yqgOo12rPxtoT2eRSE1dAHBiwMJOdkFNHYpT8Eln+sKStuWg3hVY004i6d
HOtCyH2meJ7MMp1Q4iAIUNofp0D5pjStadWpe4TRnt/LubV5ppH4Dkneu8VjMY08lpFmDH8uzgje
u3cHp0RoZ+mzRM1rcSXDKS9wjFehjIeg6X91rYmV69KgxB2rSYaPerGRIW3TKcp3VG7GW8Mb6j/a
NszHbLC8OtFTDl690q2H641F1eZqxA/YTCZuPZn0wo5uwkCh8yYdW1UQ4MIUO8aQhkxCAkadWcwN
3bJ2dKwqodvSfW/WcMCHIlXrrazXVu6qarWO3pIPH213xulxmhy6ZQVokEuPw1NOAHVgwj2VPZdZ
YmJPVWGaJixd3SBD5raqAzTZ1NHdUNtZGfN2kPslaLMbX+g+UZrTtQlBdVdrHV3CFp39HSCL6EDT
0to6Py/3KgXODIGLyDq2gw24TLgFPhTS6oRxhQgzZxY0YTTHJlQxlPfXFdHANXfRpg06z7qgY3hy
ZTzPCbgG6oLc6oAMTnY0+gR5VwB7OOZauh8qJ+8/zMg2XOhBnB+FJxPoLRgEp/1wkBnTVBomXXcV
iqvAhv6pzK68kIifxsnnj2FZ2Xz8D7YtJ3dEC3h0cRrbPuL6q4pDVErLOyzSGX+BJRmewnC0Pms2
yYCv+pD/gOY4gKjUsngifrYPvIv78kLspsvCap6c401Xe9P0oA9D0/nlaudoEoZgTNfjuCzjd4NF
+A1puXyQAB4iql3piOhwhH+jj1BkE9ddmDVxY3gtlnFt0yyx6WdFtk/zQKzU2kZnuaoMmtjUFHLw
p3VGuTGxq8XoYrNfTRp8hpuq2Hf7lVDhBCo4WEMty53pqerG08H6ZZ0bxGoXe6qvg0rJjz5GbkYy
VOhVJx48j3vRmH2VFLYJsb1ir85JUChZJTKPinw/yDJ9D7QK35TBGcf7fMjX7/6gMutqccsCvM7Y
o0AGicmA87+uc7nTc9ajXdv1xoNe+bNxVbv0vKTTh39Sj5rNfhgy0DTjaIW/ukgiDdWkjf1x4LPd
vYOCRxcDqEhL/BgiIXfD1nnbsZLlE3YN3tdGZQQqs/NbFJmVkBoOlVt+DcN+3lB6wWTwSg/Hu8YE
2beXhk/NS3jR/GjQVbVj3h7TVQPOQiRRbrTOvpgHtHaKtGkeHBnkctdYAxPcT+4wJw5RcYjhAizd
rkOEhwNbTNSyPBMbjaiOrPejrdIfVtf9kaNtf87zggar7PL8venI8WrVZn/VKNoMcYEHzoNbBu37
vhqWx5Qe91PvT6FzQNbUupnnZmB3+GlxPfjj/B/+PU535Xvr5MZRVNPYraJpuM+yGd+GtnRQpa7D
kLeTa1SjdRuqsrupZ88uD22TU22UstfqkHv28ivU7jAkql/7J3NZo+s8GIfffrYqOx7gsoNnndrh
hxdqwW5M5/ahHpbpJrWd8Xc+lNWU+FEdAlH0VvNXu1rG3SCy2k46Nei7iR7it8kq+wO9USIcpffO
222Y8TzJzb77SRed2oJR9MGRerKcDqB/zQ+1YyBx2HjR9M3s+vJnn+n1vpzF+kOiHPBJY2SyxmPp
gmhemeDY03mLAmdTLPsCu9ob4VbWY1+MU4dMSOp/DjkHazyN5lSzHWzvaGstw0TKpb5rMr97iCbH
rZK86Zcy7jHHE8mkVnEvq9Is43F2g4caetO8N4wiNUilu8y9xuk5/xJZrXzsGzP9gUJb+NBIiDVX
SxRU664MbeNpmmZTx60YOpnYBvapCRvZlh81vZ1PjecHWdKlRSWSlU+qDuHozOouywEr7tpOzndN
NbhPa2cD71Vj65LQgFn5o/wMJIqAbTVeZ9VgNQ+121jTnbQ7+ydmAsujBy6t2Fm6R0YgsDIzi60m
z4cPy+SaD2g7TxuwxYi+jrTPvIR2XWgl9qIGnB0KueaJDrqofV81oyW4xmXdxl6pdH+nc3f6kJcN
v29eGqKUqqaAiNJ2xp2uzRa9c1QHSDZk0fjx5AkYJVyvQwI1SO5Nr4xW5BDrtUd/ah0+I5BDTXCo
vAftG/4vpIQrkyvfCR6rJet+V73LPijUjFuGVYuZdrWk0Ho7dUXxu1pSmX3KRmE9mip0i72XwaeK
Kwuxh1trVD45+NQ3+DBD7KKpXppLrKewwtjOiqYikQi3/LTBLOuY0Gf/AMu4Zh8Lz2qqfbp0UxRr
wx3BaxVN/U5Z4Ak/bBrC5sFqRpD7wzgGRSzKrPoPQEaUxnnjqXxfdWX4h8te9uzKRV+PM4/LxPTb
NU0yAtl/1iJndRUsswF4CKpU90ulHvLEXiq/VZZRFru59PoujvgwHjZ2Kn5MkMyBp8L728HIj/5U
Y0UjpHGKpktSoaSM08kbvTjqc9gMEzrdTRzoMfJ3hmjzJRaq4x5wCgNJIAf1gGs36KchZlOyH5vZ
dK4dbxAT6PU2/Jqvo0psWB5DIs3MuK3DdvkKbTf4PJpy/QIaxQjfazsyvplmXZVXStlTfuWAe5oS
o+yjNW7tYV5B5PQE+kxV6dO6uhHoo7khMk9pBYZZw8f9nFJm+F7203pXZyt3yihLLogcEUCekGpK
xaOvdVNf9zk+vXdtAQxlZ5eVej8PCirI3BnlVzgu6ZcCPPrRzbwR1kuGPj5eyL71zS6a6FYMBteQ
MazFJxxfjGxfANw5WrI3HeDpk3J3KO4h3JwsfSuK45znQl4bcJOHO8431jSLlSvvXTXOOoqh75b4
LyGuEWFq2Ybf1noJVdK5a0/avKbhdVuE2cepdQbM1NDu7/Z+BY4F0r/IFla08fNkMjJ8RAWkHU5w
NrThDiRBy87G+DA6hHO5OTkUXE97Y2zH4n1o5YBgsqidy/3EN9kspKhUEupy/ZR5ECXI6Ue3TPLS
tBFALyb9rs6dBqA4sNlyt+n7lHFTWuV/s00+G5dGW8Ah61eLxD2c/IizmYqnNaiG/qBlarRXYEy5
6ZsBr4cEO5L1Okpp6b5vaTLVcReWlvPgpq3Rk23UfXETid68bqhKX/Whn+c7/m2KdOtEq/4wqqA3
QR2Ny+/O6su7bJrTKvYyeCvJTEo88U7N2K9LJasxsToP8Tps/DyZGINrPw2u6iNqf2K9cwHZtlxG
0eofEDft8LFdhu5TPlKOQkrYRhjfSgeDdw3LNMbpuoCKohlQ3eeRxCYlWByDh85SfO/zrLyHCez4
iYlGDL4MTe7XyZK7wwNUj8Hc0WzJI36ltRoUihcrhAdjL9eIe7t9Qkvb+Q+m6uTu5wC7hoPqtAjj
LHC769HrmGJBhvKuteb2KaJ0joND666ctyzw76LKLfnLgnfxbgj7/Kdj+O5/bmDQ7SGiGeanhaVS
zEeBdbhDJkaytWLFlQhdpVmcEpiiuFu2WezSLnISyDvLn7Zolv9Szx3GWGyt+RhooKTT64dqV5jD
+FGFJeRzyt/1d+Eamdo3RRlA7O4ipa8bXPe+aN6KCqRZ6uXfU39s5V2gaejGKqo5bQjlCGooPAbj
LKzcxzUtUsQkZGDmMQLYAq/7CJ/EHS2s/KOsouqnBvYDDyJf3nWAK39UGcwtBEWHIZ7WovyUrp7I
k7aQDn2TVM1dnC7C+5q7FQCL1JsMOzbqyXo3F3M2xMaIqtpunIpN+r/S8w3VkWFB1qzonKsVN+8p
7klZxthtlwpEgWll3s7HMuxLPUbVdKPbVv8iN6rK/YKr321bZhZv5A2RgbPQVN6jrzBPsRK1U8Ww
c6UFganTf1bkCorYoK3b7YpZ1yRqdBqmuB397AFvyLxEUigzDrOvnHBPKdE7eu3IlYr0lBKJKid1
U5sD5iGmX+HrMff5sF8wL2oTiEZDtzPTVL6vskhXe/6a/CKhkfYfo7IhsesmpJ8SWRpsZ3dqkJYN
O5WSvNXLhgM0vA4Aeph+y93ILmIYaig8pkXmfhznaHmXKVGMMRw9ijJcqaMb551V0YRfmvIPdPxm
2JWDbd3mM4ClXVo7KcdFT5vukCEQiIQtvHwHtzK5POfN9oPtLvx9icgVMjptxUFrC1sWD05DSzPB
WkMaMZCQAXmTTMnmWtRhjkdbVITffafwghi1dI2+g9TFD8s3uhEgQB9hAOLighS7A4r0SeAszXj0
Gnf5UCnNe7ziKqG+kg3RQ92v63BV8+wb9uj4tb9bRcN758gi6m6QOxqetFV2YlfnGAv91NPauQdn
zLlEsz6sRTLkSI/FkQobGbeGj6UUOhS0oFvF8zzmyvVswu/Y/mmcdv6IFpJO93Uu8keP/EccmhqD
9YfJqqIf7RRlf3BFrb5ZXsOJ00qjcp9lwee8lOkvf1iiQxnBFtrnechrvVEsyJ1aKo1bVY4y9G7s
fRcF0rwgzoF0Ss1EVeMKpahlkners0hvn8HPAo1Ata/fC4Qgst1Sa1/czzalzIT34HJH1XNTiJx9
/dnFBUvcpKiFy3erXJb7RQYbxKd3OMI+N90HLxwDGSttWBlggyFP/7hhxZeX5qreZ0bVT7zqEMSL
nRIZEiwLvPwzEZyeNacBD5zFqp0p9pXl/55TqzmQ9adyl2ltfAmkE5bvkGbBYqHux/neTiVh0KBs
9cnOxyA6jKDJ82vhdvZnfODc984QeeOfACyXvauMEeG5tizaz60xsrtyaIHOXuZpmZIipeKP0XaU
NuXQQYLqQCHzkwDr+nsDyaPhBrkDv9shMpc7H+qg8b/B29dLIsiG05jnT/ika6Y9zihmfgm6MXj0
yqw046gN9VOehauV5BWNBRmpimKLsZLzG306NAh0mP0PMDTmOxGaU7FbtWX+CMa2/yVkNSCNbGvv
vTf4EEwjW2/0bPK5NOkDv/0Z8nR4D8aHJBHazpLFftun2fUKYeN6nOxwTDp7nf5Tm+MZxjFNWt4Y
U+pkewfLCnPnIcUxQRhtJ+dC1fakf7jVRkB+QSEEnLhhMk764wZOBuk8COe48v+7bcUitvq5phwj
m7VS+8ite49sbYoKNk6hL0nobbWXF2UQGogUd1GLpJRt0UF4WQahAIOCXgdY2fcHkZQIDCdNZk6/
5SrqN4pHbN9KDQi84DOiGFGMl2NlY9NiEdeZR3PwnE+oJHioq3j+NWfqkjrlSTNgGwqxc74KkC++
jf+gBreqTA24+TgJ58Ngq/YdtYtiD3jT+j5H7YUq99nRoEBuPXqPOuFJ5dAFej2KzLOOqbDva7WZ
UGnqpILay2EQ+hLM5d/hUAQCDmlShabxd+r8M/WT36upUEesdO1q581NZlypfqmu4Eub5c6Ysow2
tDHWJBOBPw+JQcx9ymvX+WqRxsp4Tv3avBvCPAOF16/yq+Xj0BTnbZZeIgr8u8EAgGx7bLP7BSx6
MjdNqBVWZMvKosOO1zzaEpUqStCLYb+tz8aiI5ROmZ9yHsAC+g0n+ys0nHxrSB0R9LP2ylDdzgtn
58PrbZ+TPtvzKHg/+OxiPgnnjJej5GlQdtoY9NGHcXqrAcrdL27XxZ5hD48YMFm7aZSXtJX/rdSi
y451C5QE4E3gDV4OCoXAGhsh9HHUppWk1jInEWWP3eufdm4UYHEURT26eXCxXo4Spm24UmrWxyUI
O1LIyL1u8vVtkILn+XNMNH62qAcE4+RT5k2pzS1GfeQyMI8oNOT7BdLEEwYT89Xr33Nm79GawzB8
UwZB6fBkqF6bY9nwyjqiFJpfe90qH0Mff53ZoTt4oaJ8bqxNVIg9SL8fWbOXc7fOfVAgKrQeJ16c
OxwAKXGJtd0zVHnhs86cf1g7BDg4RXCgT5260y6w5szH46inTGBPE/VeTJ5Tw0qpDrnWhU1xbr+D
AQGAzcli4U4+bODqbYMWhStuTI01kUK4EYxu+l6YJdXxdayRXFDLhV1ybiv+PerJXWGGZcBTu8Hd
DI2ox9buH6Mx63++fX/QW2ETbmZx/7T/6XmlEym8hYeJlte21zeHdDTS71qt83+vD3X2ezaRJtRI
wZWfmizosXBaKirW0TashTTZ85I0XdYLEfDczgCfAcrY9MEbn64VeO6q1QHOncNiNvt18rKbksp3
kWyGGUvc2xqV+Td+GF1neq6AXOBv0hU9WSi7SslNMnxgrKIZD/VEuTIaeutC0P1n+rZR4PsCzQet
AeH35ekaXZUDoo7outZNfmU1S5+QwFdvw6k+95G3JeIckzzA/3o5Cv46bVdto8gca53cEkPcDOX8
/xnFDQEOcDMC+NwO3F9AjTALp0B0nnscLdXv61qYWL/43c2b1wWFZ8BvMOqBQ5zKtnjk8ZWzWsGx
ANW986uqSZY6qi98yyn+Y5sy4MSgjwB3msAOTu5ctwlVRNMoOC6tZ39yhgZHTbFGJOdud/BCdOTz
FbZGK117H9VFeOixxjnoElj6G7+XwAuuHwQtnWT6pic/RDblMI3oTR4tH9Pyflq+2MGYXoiF/2zD
bZAtVebyt6E+nsTCKm26PsPf8Ngj2J9QDjXiPMAd/fVPOXeVgH4iVyZxcjnNLzeIbruaNohlHY3e
5AVNY2FH1pnt/cLrLlwl54I7Zu8EJryFuY5PhrJdyqfAVYiAlk3tE3T1jZk6+raCCXfPl4ZUdhut
lgtBY5unl68OZm+DKTkEDXqvWxz76wjYHaF/lJi7hpXlo4Q2yAPV0Ygn1lCnc+zJov7S2mtrJ63F
E+nC6Gc+GsguiU7koOaOnsjL0bEEzIsUOufRysrxe4bQs3tlqzm7MkFRFMkwNGadCNfvL4z7nG+c
fDbuABwZgowNNetkj4rBwnvBGpcjrpr1YzHkaOgVIi2KvbKc3jy089h/a5AsUbzE8goaQjR3H12v
RUXJ0BvbtfQzKHl51DbXCAx6dO4dVyDI40X6K3orSHgtoTXlu9F1x4caOOr3srD9nwgl0EvTre7K
eCiXLL3ruxyBqiykvbhzZ7NGvqfX+ott9PXtXFLm2K1wWHXiNKn708ykJ+/ARogsdjBY07GzmMMT
JVyj2NXmIr8Bo+eBSn3YdndDpimLrVmOxlxagUtNzEFP75pOaQWuOMi/oW1EacgLc4SS28VBC8/t
KSXWvE/Vjp5W9i2w6qm+SjG+QR8Sh/rP+dLNVLj5XD9epESy0XHH7+Pi5tdhsxFmEEhrUfpSabBb
aYLf1Wwc44jwhl3d9YsR/VJG6twJRGKCZEyN5TNCFYN/Vaxk0dDYPHFLQowbmEYNt8BPQLhfo76g
FmTPlfXk2E0z3dg06dJEtpb42FRhU8YmLio/q9EJmoPVuRSxQhNLklgIS37mpgo/YYkylXehboVF
Ob2R91JXwtrPBjT3PR1yx4knWoSXjCjOxClyGo8XKUROHINOEt9iqmmTOhClS7bEVTHK4VHqkS3w
eqA6d5CYy2jzEyCInOKuwsxA1oz4cBRqoTwHCeCASFT9oemW4c5sA8AMKK5fyHGsM0kO+zmARQbg
C/T1yfF1aovuar6oYw0/90bLqL4S5dD/cqQt9uM8VgnkGnMfDo6+o9sZXqGCmF1HTut9bMdGIqgl
UAkITUugbL12O9dfjN+vT8yz7ubJSSe6gM2GbEMn8PSiCMxM1G7VqyPoLPHNNLT9Xuss+2nY05Cs
S/GrdJSRpDQ9jmy9bK+kO7+PmjS6mbEfos0T+vTYzDbJss4+vP7jzs0fkT7iZ4F7Bdj3MvyNRcCl
XfCABTxi3VdS2J8y096kEMzpa+5E4uubx9ugTJjNkPCgV3IS9aQCuWYIm1Re1JiO2m3kgNuQ6Ts6
6EsH/izLLoC8z1ygFNNI7BGL2gQlTkYkongjj2Xr6KbT76oKW+Brdb9rgrZ8c+XHZiOCkN+oXBtn
+uVcmnYzssyWe7RnK4QmVPEE65S6bdZuigNQMhfG+xfkSZJN4WerbvGiBaz2ckBvznjU0j44ejYw
B4Heyw8hTCq/BlWf2B0N60pYmRvQBiqDd9jS1bemcNqfea+GJ0BzHZ0J4yKtfqMmnWx38JAQ2tC7
peJ7SpqVJpARbwncI0UdJjufqr2PHdR/UTmqb04grC8KtCQd6ba5x/lqQph/9ICLdE57E0pneN+n
a1m9PY1i9YEWbraRQBNOpqpb+gGTttw7VgtP1qGljB5YhYppIV8igJ/ZcJvOL/JLMMHwOt/i8V/5
DF/uzNxx7rFPnV+mV/vXc+Q9uaMaL2T1Z84uOpNbmYtPw2Ly5JsilYVlhQLpcS1W+2spdHtn29W+
AF27X2srvXB0z3zXMx5/K91tD7CT7xIodTsLDLpjqKjb5Q3dN2RSVjqZ5njhJXFuKHYPO2iDX6LR
83IKs9RtIJi28jhreu7NqDx6Vku+H630Uv1k+9Uvd6tDtstTwaFKvGH/Xw5VzNu8ZXh8IPHoHQfa
Ebuin4cLYfbfy5FVMnlJUuaCanpqHq4Wr0SJqtBH4BnRB5M6yWMGy/YLRFr3W47Q5qMIF9qtrwfb
s6PCHfS3HUJmv53Uv3aitba5k5mBPNYI+mM0t5rjlxnN4e/e0Dbfy0C016suYSC/PuyZKUXjFVMB
TtuzrcPLYbEPz71RLjMl6THcW5NA5KYZLuFV/939wHO58ze5ATh/oX0ySijx3Eon1P8gjO97GuC0
VGkVPxJN3E8yTS8phf+7KR1UXYkh1NlYzVMN6myxNBeJWo4BCKpDN6noGqbIeBWppvv25hlEZwtO
F3I6XCen0SryZs81Bns6jmtjHjwsaBKpfPf69VHOzCBFFIYBhvvsxv1yBlUHUnJoq/W45qP1yXNV
dFXbS3EoXQxo11UAVX/7gJvy0cbIoExwyvbXHYyUsgv1EWPkfIgpfZiH1B3SnaFr/0bkICJeH/DM
TsQmmTo5Zbbtn5MDgF6UZRSIzR5FI7NHq1z07VKI8EIcPgMW3wSdGAWmBcftlEemOm+mAexoGkwS
njyvoo/mDJcsylsrydTqHuwit682Q9zbzIb5NZrpGy1It6iygcMpedBLwyr85DJY0IL0a0Otx4Vw
cKODwNzpBjHqHOj622eV90KEqR3WFwDGT6KzE2VWIEGlHtOpMz61y/JAYjpcuG2eXcFOAjMMlk0J
jCACmegkm4pkkfFU8/UxG5fuoE1RPNSAJ27HMKw+eAOgvVWhDhCEygDtnHo71QkbWZV6vlZ0n5c4
R6vzVoCsRRPXib7aopLX0jGHj6mgk6/LGuWVzb267uzsApXsTGaGuAaEQnJdhJKht748Wo0oVrR8
KwnVRdG9x4Vedgmg4fI3DHJY5nCIQGN0ZWrK+2UAg3aAFmb9Zw1ZFt5Q8knHo5Al0BE7lP7y8Pqp
OHPuPZ+biKyYhw1ycS9/3OLj/1GuroYM66NO5Rf9wVkAPRUBMollGtgXMvAzD6Ct4bKJ+bE5GfJk
QFSF4SY6tT42Pfg0BIdQUQLJTuc9EEp8tMsRwPVQRf0HHRZBBhVJdgcnrWT3bsxT66cB0uQPHXjg
lFrJ6OsUSEoBb58UsimY8ARE9E1PQgVQKpc7K9Lo9hZRbC9ZEVtKP+q5GvZ2bnXJm4fbOhohRkRU
n5Awe7kGWA2Zfg7y6Wivbo9UPWLafZYWd05Ump+s1pYXxjtzeVFFRAsBFfRNymz773+lApkcZuBR
pT5aSjWJHSi9a7OiS0ApXrLeOTPURjuEQknrgWT35NOC0nDVmGv3iDmiIBENegDTw3JjtDK/8FVn
4jstfQI7xCY4r6c0R2mmthhS2z2GffVjXJFKoPMa2T9fX6uzozzznqlwo1B1sn3hcPlp7vLMsoQ9
XzuUMu6mYXAeXx/l32njT4dbI3nDwLrPh+ivFYIS0JTAYJ0jLkAVcJUMDtaGVXbSOrxQNfn3g3AL
AmsC2eVZiPDkg0wxeTMWaPax7QpYDDRh0SMf+gu0pYgt9TKA047cDv4mZLGR8V5uOV+bizur0ILd
L57CPL+DUfser5qR2iACX7UORDzZl0jqZ76NzILiILf9ln+eXE5euxqqRp/52NZptxvUqHdy8c3d
64u1/faTb/NRzObxvRHVuAVffpsLGqtoLVrWqXJLagnitvAdibqWXVPRsfZlGL61t0afi9gJsIQr
kcB9CpiRJUmDXVXRjSgieUfVd941yAleOFGni7aNElG/AFQCboKFe/lhGRD10rKxf2xUtYK39Mvh
hw0x8b617ZHasrH6951dtjcu8EuKltMlTuU/Vye/gO0fbPUDpBrs0wXEgtttW6NOb4LOL2ewWQ68
1Ew37g0C7CBfx0wdQnhTd9Ms20cL782KEqrlfwHrKyGOzMH9AN/nwoKTF58s+fPvIrvbVFx9Ki4n
+UjnGwWKk1Z6k4rZePDge03xwpsvjUtrnZ0kQElluA0aFwGmGs88eB1jhWV6OM89lLHWguJZjxmm
kEB/3Xw3TW6BzpWaRcUtP3lTkhl24+9a9Et+VFEePRilVNFhRYn31qo9upwz+HARlzmdAbhJkXGX
b+iXxANu2cewO0y4GbP/o/Ysv0aevAh9aIrunF6TT5g3EFPc6MrMgtKGkwpw4Tp1AuNOjVkKvDYg
fQJNq7vPuAhEdjyXawoI2MwhuSyoUu1MZVg54MZyrZMqDYOd5ZRjt3OMyIOXZmph3TSlV18XvZN/
GvrZ+ihcMb+3ax9ukHKrMBk7Uf0RFhUrqvYrRgtFjfjPPhVG7e7qaOw8alaDB8GimCNwBaKoHoSb
Am1c+6mL4sYuiI4wZ+atxjvJ2wAF4goHEQtBfUgggfnoN2WxvAvXwikSe3Tl57zovSpphGsj956J
4psxFnMRB7Vt/Qi9sb1zMpguQPxtrNWWsBks3qq9ryDO6/WPl9XOXZtXAtkY3FD+6yEOgBnvvOWu
t1erTv7H2XksOapsa/iJiMCbKUiqKsq2NxPidO/eeE/inv5+2aMtpBBRd1I96xSQuXKZ39R2Uz32
hVLlwGyxTwmGbMCYC5cxN/CqJfsOdLL5slpL9LOJRAJ1L1aKkw7hIjoVDfVIEPVGleDwELuGn7sQ
3xoz1gSS1UARDmg5Lz+c1bD+wS1qIVxG42wGdjGBTk4dfT55YxWNPgQLuAIMU4oPRQL4MR8M763P
8UM/zpau/KrVyBt9eC4GRJAxKb70A2Rv3xDD0gdzHWu97wKJyw8a5KfXbmiyf2bgEN9NT8DVM6Kp
sw71rGLTPXiKiE7DaiKg6IqhHQNNqOtP5G8QzwTf3f3SoEYixduk85cSIBgaZ3ICdohmZ/25IEuX
+V7RFyUZFqkzbmkenco2GfXpRMFpFDQplPiNXHFlzqlhQHns6rJIAmHk9bNw8/rzbM4WXMdoWSFJ
REo6BkpS9f+LxQz5r8/H4q1duhXWZqcl/1i10Kwj6HAjCoxu6v4pkE/RDs5kGn/AmdfznaYp1WOC
+111TL2++5OXZfxvH+fSAQDT4NrXMkX7lplR/dNqvPJTxe2cBH1V6C9zWU3fYYoNn4eR4Q/sxSyX
dD0wSESGPGtI8K0Z4lvHmeDkzGXnp/U0fRpMV3/KAFB0vrX08FmbxVHWo8OXGAO3jDPjpPWtsvrG
XAO8VGAJfDXTtPh3ys1ZHIF2qy+tVy5V0Ltm/T2O2qr1aZC53QN20u4vt3XcF9Msok9MASHd0PYy
4H3Os+gPhtHmIoibecpwr27zmJEHMK8nzBIxnYhBIr+o6jQrB7Xx9FccWghzadI5P5xIWcZjqWj5
q+i0aD3WozHmeFglzXzga0KxV7zKfo6YEf1YR+P3BIK84ZVV/ppbUsWOffU/ek5zFix6Ffd+j8L/
W6qW8RfK8xGIuVrrio+zQR2fFODz1ZPVxukbjIMYxoGIytYHrEzXukWG9XtXqPqfcfSy7thFdfxp
SSXXZzBKEcNtWuJvkBOoZ5Y6AQqVmIpi+kJ4bJdSc7NXJVEQM0ztIf5iNanVQC9NTYC/RRd/i82k
f9NyNs2hSj0sEEtPFN9FlHoPAwF4OI4lQc3XbGiXtT07EFGUtKn9wiraL7fzjG2pxhkgi6avIGsF
Gq+bS6eD5lVi0QtN1F2fFq+wv/Z2Up8SQxcPlZY4Ox2hbVrzdzlszaVCqtRO2Nz+s5h0I45gpWog
fl/xfY6eis6MPudU6AdkX03o7amx17rYpmx/V4UL7EnWP1CbTW2SactERW5oobNqQ9hC8ToJiL47
Bd61VdDGIXeSPRpGoeeZDea8da8qhRYqTQS9OKvYD1pe7KTW2yxePgvwJ1sW2Mj5/qW//yeLzwrT
RcFh5oMBb35MPH0NiKfgJwcwL+/dGxxmVHNBhlBWY4By/kBJgiCjVP94sDtruZuURPwc0rL63dKQ
f+mSPPv39nqXm4MRIbNCEiHYnkzTztebSlNAbdaQk4BT+qt0hv4OCkL9bEGZMfxl6BBnnEAU75QR
l98NqKFEDcuWEwae+vmynj6tSGMO3oOVER0MJZt/JvmS7tR4l9+NVUBPEpupVPiK56uUEeyqWc2Q
ssRlCuKF4/nJCFdSzbK90v/qA/1nqc17ZPxbljnN6we7XpdDIXE8mlHseftegLFkvoocjRQ0oKnB
yPX8ieIm18oUr6kHuwC+4qsgv55nXpzwiX1Sc7FRrTSoFxpUfmF2XBNuDlUoQJjefAUt3pQ7pcWV
53YAfXM26MgCytrUTNzxau16sfeQwuB+cBdX+1DUlbJzzP9uw/+WZjw3Y2VGAtIxFVjsJprQNNQw
kR+cB28dwLNEeEmkp2JJ8YRKWy09zJY9feiGCmKKVdpoq5NFGq+GCpiVvkge/6pBm0aBalo4RONN
baCT0qJGABAJNsyDVpjz+3e49N2l6Prb7vxbefwnZkAyNhJci9wHpS3NgzYtzmEZYADePr6Xr5+R
NGUdOiJUrGzz8/2Q0g7l8m2sh7VOpwCfujRIGz3a+cgXvXAZALk4EJSEagEEcHOFIEMQWW6X62EB
afvFUJX0sQXY9iVvHErjNI7D2LMgXpF73+vx2B5GNG93BuOXh5mmKwgk6nKM7Qn254+a44XSyfZn
KCoYNJm3RP/0aRkHk6WU32+/1SvlKkgGrkqKZTlq2GoY5mqGLOuyqKGVq5wh3GSXF8ySTX9yItBT
wxjdK02anXTNKcMc7e+n2darAJ2T6tVr8/rFMWr3z+0fJY/2+RGg78KtwDuAJnBRqlb4iyiJ06mh
3or5QW0LQEZO5x28qKEXrcNPvb3elfcNzZKeH7GT42dtTraN+qBQYHIjVFuioe+Vpj8sa3Yk0O21
aS8AP+wseDkMM2mVWVy0m+iJn4owsRGdQ03p8kevbRFRi3TvTp/ZaSBp02BZsvIIQGN5tkdQXhFe
68hO9NPnGKOIQ7da1NRTnH2uRW8GEBO9vSMgt/jm9RN94GfQ/KRtuJX0HbJEKeCDDCH1JlzV2TyO
TfFJEdq/CnohLgYtVjd/qRM4j8qgPSuYAx5vf5DLs457AnNffJWxagQkfX4AqgSY4JBYU9gUEPsd
B8bfHIGovL3KlW32t1eJpitN0QsyAFjXOVuNdg5XMxJvprE2H8iOtaCb6/SUL+u8k1tdeyrZGcIO
zJTXyObTA6yLwTkac1hnufJZh3kI0zZ/r0qZDF1ERyDMjEFoP8nN/p9ovGpZ01izSXfBXsXDYLXj
qWt68en2u7vyLOirMkam+AW5tv1CAgUhfUbxNLS8yjrArXSCGu7x+/cBq0h0Azh22Tg8fxbVwLMx
i/hCZW2LwM6H5tRr9XuxNQh006ljDujIMwmc9XyVureUDMchEbao6xzQ4FHvnNSsAkHPZCfSXL42
oEWSJySnavzZbOyyqDMpG6GHkYircIF96pfCSnY22mU8A8AFMpcxBn1ycwsZQz1mSnNHGGFDPvo8
am18N5utuGux2bp77z5gKUzB6brS/Yfmev7usG3tPeRJjFAfE/sw6nUVIAG+h8i4PKmsous04iV8
AXG881UMc47ccWGVotPsGfGgOX1NHa0KMHBrfdHV6fPtx7pyLbKig/g2cn9yzLjZeabeLn208KEc
unCv7dQXj1VSLw9xDfxqqVH9Q+NFwRcjT19b9Mb/jOVCxxDS/091EvmjNRXZx53fJK/987jMa0YI
A9oIku8X12K2EBGXpdfDvkqst4rJ3lOidsOdFcv2mNO49rFr2/kw6Z39Ac+eJjArPUsOhWGgDaUO
2vTSKF3zPR4T/SWtjPyTYcyOj+Ruf+jUYo+Ne/XnAuuz5BScN7nJYhwl9+YZycYwt+L4IAaj+8Ft
577Br7Tv9Myyg16R2HSl3oNMXtsuYBEYvQNVohGw2ZS9aU31gD5pSH7suD7ZXhZmhd75KHKYz0U7
1h9uf5rrC0pLcKahDIk3u6VxV0DnqauHUzypD4WiKL7KRf8tp3N2MpCM+3J7vWthhAERLQ7yIxwG
Ng/YLtjUC2PUwwUFxdcx8rST6aV7h+BKGCFKkX+SbnMXb2tKpAGRS7JLI8wSrqpy6JITWChayZP3
7ttEhiqgBvIf8B2bpNvGzqJEqFcP0SAqwkKhcV5m4x7e9Mpbk3QyloFIDUNksyGtpmyGSEWXwmrt
8pSkdRZ6KE3d3/42V/YCTQSwAoyQCSAXhAyvTqKKGVpIu8l8pIQt0Bxp7PsK9TmU09phR/fwylc6
W29ze01ttcbWQIutLofhmMXmEmgKOgZCYJFx+9GuvUBJxcPXghIYsebzMIy2eYZFXaKFNBjnIHH1
MYAMsGfqcO2BSI/x0QLTDdhq85lmmqaklKUWzmWZgiMfR3KzYbyrsua9w1ZufrxMIHJT15NjbJPx
DGmOJYW4FE7D0B1UhEv8rEZp7PZr+wtO2ARuzpAkcbMhoHQZ5++tg+Oeu72qhirW2PZBRYr+fzT6
+j4g0Lcne8CgO+iQNvlRtk1u0dezFZS3cP3UA5rb6gsdP0sq1Uzx4utasSAuCSNgDpDgcx9EXLTt
YUjd8re5lspvyY1CbiRqJER4MviPMBRVDhQ0TAPw1V7F+5MamTWRRcGco27bRKOpEQkUacsNc1O4
h2EZE8Y/057gwpVzxYmR205WJjSGzl+iaTbGquaGFyrKgqojcyjCu9cGC06tp7KJsp0U4Mo2hAlI
AU5EYJSxRYnZtWI2gL+dcCaonNReGe8mO1GDqbeNnZBxbSmJFSNvBzRMNn3+aCnz/ckyUzdMut44
TYwzfJMp3ymyyn9vb8UrK/GdYOwC7wZOs8VAwxmYx2nwjBAdLqhDAlFe7mTladVc8fD+pVDulmNw
mp+UV+cP5cTZ0njM/kJ1qoafVa96fgQx6mdWp877N+BfIQ5oBFLLYEvKiBXHVpWkcELRFxnzVN07
DpTJOzCwK9HPJetiage6AMbJ5hSPA8aBXdyqYdVXzslGuxKhSdTv3v3a5KDEkVkuY/qt/MbQT/Zq
qr0a5kC6QlNT8mORNuZd3KzD8fZSV04UHuf0V2XTwwWBef6FvAI+HDRlNRyKMr/3mCkePSQSjpU2
Iuqe2/+7vZy8iM6joEsVJx0sCBGcqk0SP+ilrtROX9NWqMYTmIP8YdLV+FgrKsNfgvSMLBedkNur
Xu54iDPAaIBZgamBt3P+kLk0fciYL4aVadfHSDXbr1VplN8cpMp2lrrcINJ1hLKLp2QCuq3vvUnv
GQs2ZThQtJLwNgxDe4R2bz/QxSokMCgzSFFnbkd24vkDWfpq9WKx17CJVgEdrBgerb7ba4ldrkLK
x6QJ7Qyeyd2eXnzlK8abbRRGDkRHaP4VKmiLubMDZQw42xJSzQbAGMklzgU81PmzGHqGT23WeWFb
QyFMvaVLfTezrQPE/+LYofFZ+IZalc92atg7RfLF7mdtYHfUyWDIqFI2OXskFQutuozCJUWvrYy9
zre17puuW5/nQft4+6Nd7MK/C0HccRC74EE3H22Z+1YsxuyGDipSryrCYm+orWcnFBS7nXvrypdD
oY4kA90OOrq6fv5OcXrF/RPuWhiBnPa7VBkCE0rczpe79kAkggwIGb5LjZDzVRB+JhRHlhfmeTQ/
dET6JyQ1u8NkVeNOgvv3Zt/sEtgtJlgg+cEuprrTmtnTiAh9qC3JfN/GCIGKRSueBt2O/0Vw3b5H
qaFATUG3n5AmkzKvnvfRSUQWuHpevkaDZz1UVp6EjBdXy0dwCx1CBK4TAA5Vd3r3p2aWSZNH9pKZ
Nm72FZihCpNmxwkVV1nuLa1tQoPf893tpvX/sRRTWosdbMvRy+aKnfsOtb6u5SNA4z/E5eTcA9rB
79BN9pgIsAAuzqr0vpLdB/rWhrvdVziLJGAkTCLC5Iy4JHe1OoB0Xie0JFWJPahmK9KocECDn7hH
YRRPTdc5KPfV+u8576Zv9jwWht/YS5XdZVGUVMGAYaHnr0pqfYyyvmSCBZV78hVwQ98SZOKe4NUb
FTnlEkWhlig5iPIoiYYD0tvWGlgD1zXisonzZYYS98GeMeWSpMX6lbi2IPA9t+UnfXBpnld1kvoz
APoXJYk1QExqYwOZ0suOdBXZj38B4jXfo6ZLuwPNHwuQ1xzrL1oyVq/mqgxPZunlPwahabmvIXmC
bHLVWvFBSePxqz3RAkDXcJi+MT9qPtiKU/1s3M4siWqx828al212nJjr6J8bT6urA9xitQ6KbBnu
mfX3fyrPHTwwzZ6CzxfAluJhrhZzCOUc5HWqrd45FGg5xH6JFUYT9G0jWNAcK9WHM5DE9zO4GDhS
uCv866SGAnWgyGbAsXVKh2yB9ODX0+iOJ1tdunvTznsdeeTeMII0nZUPqw5e39dNxTqAa02nk9EK
65uhFuJzwpgKnGhsfDNQVEtBOHVDebKzVGsPcWeh1Oxm+rBAXffU5xLgC0Phyht038P4oPe9oV7d
Q5xZyI3aVZx/RPo16o+m4EAihmf0yJarPf7PosX0JcBbJlqfnNbIf9jDCg5Qydf6s52Z6ZeMcu7P
ZMLFAjFW6f84yHy1h0TBGxAatO2cHKMdXmocASVesbXdcDCaFhDgaHjtMa7sxjuC2jXUD4pVSLWL
KVF/z7rChvOsCLnxnBzBuGsrRLEDpzIhdVqFASnDSLRqfHcApbGCwBKlhcTIbJvOFhKl0Oa06hHd
aqRqbbZ94eeNi1mebmD8cTsoXU7TwTyQ9UMAg0FPwrdJg2ZghPTyy+5xHRr9s7qs2owYRxQ5vkJC
/Y8OVuyPvnIJHtyVFw6iq1pgYeadC1ypLtFi2PtBl/FEEheRpoFFzZ24vRKBDABKXxBS7tzcsg+C
SeRyEJFr/6o9O68Dd1aVR0UU0H+W3FaiB7q+jvpkxugnInuuGaOvl2M1HxkPUhw7fYGKicolm50M
N9X/l854GCMTUSX/67CL6e70xBVfgZOKX3kxGRDWlzpPjnraFb/acchQZoz7+A05UeS0EM7P3Y9V
jQp6vyJmzT26amU4Air91lJwRo9FHKkZFZTV/ilNrwWvCvBCuUvV2siOyIeq+XGcXLAJeVeiMdEq
ee2GRpZnbw7uhKNPM9G+K8e+zw5FFHu/VfpdsS9Wp/7e2lop4BO3mjjkltO+pVrV/iySBfajAf//
DjXepQkKLE8QPneMwjuuBiqz/lIUfe4blapEd7ab856mzOvmezwLTLjSLZqhvuaW7lNfR5g1uMNi
3CE8C7YtqaMMSc+ceiMgrxyyB8R7q6+NmDGZJg1D4lUkBXrXFRbPDkjfXtQBYvtoTNP5Vd46rbTj
Q+NO9Xyol9pNAjpF5u+RDmKMvPyMFgW/X6nu45n7xe+tovP8Nsra+plKFHvuslOAnNqZN+d3HiIi
b7O0sgpmza3gYBut8mWesaw8eIPifhv4kj8xN0iSILbTteezZ93neHEI3dRKIqRzKtrnOO5Ghtdx
3GLPYKi/cm+cltBLo3i4q9yqEZJYNVQPo6asoGBz+tI7hf1FyUP3lE4FOSYKdGjfb/LbIUVBf7Lq
+rEfYhPAbNx/JWEz7zvwvMGMw8Gp5E+1c7YuM0BWxRXYxcmKicl2NjcPfTPmnlVjUZKOp4r98RE9
4WYngF3mz3IVWceRDTigMs4zQMYPRlRZfQ1NXsqE0EtQX+fUESeQMeOT0IY9RNCVgIE1JakVBbih
Wltf8qISc2urSfuImNryCBa4fIyN1Xvtc6HufLerS0nFKWpjiY3Y5NCGOiMdgfb44zRaDi04TALW
TGUSPWAxejsQXl2KSa3nyaaWZW2W6soGWRd7bR+h8mGLZNXBqtY46C4gAW6vdGVbADeAO8VIi7GW
ITfrfwfDBtz3Yk6bx9ayxofSXh3skWzlvW0fLho5lJB1/l9T3vNVEPKdHchybIsMyduO7qWv4cZy
yKHr7ry6aw8kR2GIFBg2eP9N+qvpaheNkds8LkJTwjk13edatb/ffmt/2zrn1QdUSInYIA1jmLTV
HhvqguGf2SePVaT0pV/VpcwLDG39ZCfYJADzp5njz6uVPbZ5HyHda3TJ59wYtIZBXTWp97PnVSiz
1OaoHjFSg0eh440DbmtqirDFFhvRb+yiDNIvO/tdRPb004rVOExK+pMMG3Usc24/1JWza4GokwMK
xpwXqikd8ha9Pi3JI041w29DTQzfWYvyowGu+WFJAZXdXu/Kl0LKTFpAIVNLF3yzyefV61d7tBKU
HrLBHyahffdKz9tpMF1bBZ1Pj/YI5TwV0fnWc/Esk7yQ9LHKlOS4TAXWWioa1bef5UpMR7EHjiXR
DzuxbR9aGwZ1zJOBVTAPCVeNtEC3cxOF7WVsTjpj6a+MFPZk1K48m2RNgYlkpERE2jQfsVxNlZmO
4KPmVC62ScYKuyKlrbezM/6KvJxvd+ZwHu0r2Rdhz2+ihDAXM+rcIX7Ez6A1fW0c4vXejFoxBbFm
JfHBytPM/DTZevw9mvrY8F2kzVD/XjvxtbaK8VuMERRmG2Jan5GT79wgneLZ9CtEpZZ7TyvIlarW
bT4PxRJ5mHwwl/PFaOMghYC6L9RSwtLXef6N4IRIAnda3R9IehvfM+qrMdATc/rEiC97tqEB/qk1
qlFfoIX0GaNQbLk1BrGzP+TKAOTRw8PW1/Jmap7ipF+HQzXE2c81Hu3+YFHvjaQis1e+xI2VToe6
FfiemJVrx4Ed0TcMZiceikNW5+OvWpSrfcAjQX/p9Nb9tCRt7x7URSyfZzWHCziT1CD5P2txGZiw
vLFwiXI8sAzYMsOxBQZdHUr6796zcNoiJfnztA91rKTfJqvU3tRp9OwT7gHZvYop21PexI137+GR
4vjDkFqpP6qiMI6VV61DYHg1TyNMrfit9pjaQyVxre4xXbB480npqgkHPBG/UmvWv8RSK7AgvFTX
fMwSsEpfzMIm3lTpmvh23QkhsYXLmz0X8Ys1D+YLP6nH4KrxIPpXVWYSoxJeP/YpOZIpt0/URTSi
p0YsotloI8nKBOn83LaMDzBSnrNQMb3sLk2Mxp8q3cQKYInuxmIPKn0J8ZSK03IKDMhNl2i88/WS
uq3VHqW60M1W59FsvO4b2Irxd9RCOCqNQj8aXZ1jWRApSu7zBeL/0bgud9palyea0YgEKEg5DgN5
rfNfsSaru2ZNnD0iVCxO2diuTxRuewzjy/SCZiCimRK5jOzttlucWknPwWv10Gu8+NhHWBcNkTmR
0zv2ez8jEB0TySCuSTill3I+WRyjQtcbYZ/E5u/SWdSXweKEwTcucWe3p6+3t81flMMmVLFZ0CSj
iAQIsR1HZzU2FwpK1aFBJnpPj5+WDJTaB7Vht1qlV5/0XmvvWsw5XpTUXj56VhUdSixUXrXIpFLK
y/pzJupdjKfcsOc/TE55ASuTaYFd22aqEV0DSWnMHufM0L6uUWRrXEek4H5hmEYRiAnJwWO6Zlhl
ZrYwj44zUmfPmiLedt6RvPM2P4UOA8A20iPOl7PZZSVzhNVpq/jRKFKbJ06i5Sszcfdfa5jL32Vp
6t/Ai1fPmBWaI1yxCbckR8WKw3dUYfyiwiQMeDAX7qPRWX8XGcJ/B7ggiziMpcD7plK1wUUdbB2d
37d/++UBAaSh0teUmCeUjTc3EU6FKx24NQrzKmMXqXZ7gP9i7Fx4V1bh9ZiS7w9n6KJYQlq/RGek
ikI3KpH9K6Pfamy/086XrjWYTMZ6QBpIu7ztKXRB76fYrrihm2D/1xjRq+hhca6p962o6p055YVF
JT1nycNnGdrPjBw2eXHOz1GRpIgelrIuqMejLgvqrixfs1hk/6JlW/gMOaNjTcPiYYBMf+iFpb7q
3lLHfoHvTX5655dkyEiUIw+GSM8r3gRcONjR7C3CekiKGUKkSdTtpiraiT8XX5LnZWxKAih5E8i7
nAdUoSSR7QlA6yV8uGM3oredjsqeSPC1VcCKS8VTqbaxbaRNbROvA28zNCJ3QZMuioNo0sTOcOoi
ySR2SAgvvUFMMy5klRtjiFXhNjHPMuh3U+Hq0lIm5g4u20MaL8Uxrcx+Z3L0dxueBQu5KsWObMoR
w9XNG5wTeqGW3sVhCipdH+YvyewF5tS8weUNBw8ZoGZ6qrPprpibf0a0+504x1Kmf0nE+tJZZrAa
+cMgrBNCdQ9dH0/HOseCsXF2ygm5gTe/kwALaIefyE/dUmS8Em8WqxuzED23NKHhNVo/m9kufs1I
J5wMCAM/BzIjDKtw9dx5SRcXqnxHDuBtNMIZv26xBiAA5GHn4NCl8E7NmuZHU6G13dV69OH2sbmS
F3GS4XQxT9LpeGwCYG/BgVpFFIdjgvCpg6kWLIysBNBrpl9TE2vBnfd6bdchOobwBPU0FcDmsogi
nUFexJxMIK4IxMj0fHVRT/C1cx9vlbBso/e6GvyFUvxnyc2Ws2uEkifUgcM0Lb93paYflxxST+7G
e+nJ5cFF1BUZU8obalBg+OfhYfEEG6OaeZurtj4UUfRz7Buxw9y5xA1LHXQSIfIMbhVu3PNVRNtN
qmu1eZhNxFi/NROmPFPitoRXTfyJNK+YjkyDE9vXhzSbfCiPJkW+UvS6n2oRosSkwvazWgB4Otze
T1e2LsYAEhJOUCEV2LzrQVOlETXHhmIiPoJB8Z4p6ZirDXbx5/ZSV142Rbi8tA2GDfw9fw2LCW+q
MNYsrKoSLTbo9sehzfY6gldXsSEKgbkg/ds2OhlHGpx4JwutPl8O5jRXr7E9aO+ltyFRiWYNHSaT
phn19/mzTI2tRaVVZSEVGT7BTj8yUJ+snTzkymFnxg3flRuSZETdFEHEeZF0ip2HiWm3z1Gi2k/q
HCv3s46Vr5+o5rRzxVxbUFYELvwK1t0yfRm2wvRV8zIE6IYa9KhaRGqUMEGeCzDL2Xh695Zg8sRY
nJQEDvN23tOj8+qltZ6ENfs+SFfE8pYsN9//GoGrSEIKDUg5Xjr/WE3dt+WSyotz0tKT0usPuakn
x6huP4wZc+Pbz/QXubm5iSyJXYECYRNWtgSVZFRG20AcO0wavUju425qX/H8i77GyTqGq5DiCGCc
tN9WpxTCZ+A6/YPrPEIaXhXXiMh6RaWfZK+hfKzWBaEVbF977Z6V+g/SSQ4tgN5W04BBe4uF/di2
QZQ3gpmpJel6NQY+YOuXYb4T6qwWj5DLVCtgZj3bB6hN7cHA9tI+9ovmCD/JovLniCjvR0svimXn
9rjcULJrBBoE/Dt61tvTyMg6HTIn0sIpF06gOD340wosKDUhCupos+9sqEsqHdUfQ0uyaqnbDcfg
/FuvaTLgmumtYVorjRkMo13+TNuorYMmNqbZ152psfxeqUftkBpmY2ImnOvGSQzCi4HeJo6cMurt
m95kRnTKVRxWHT1j4p0n9KBub5XLWMWPlcUMQBYayvamOZnmoqE45cd2eGo9CTd77qtofm9PQb4R
bnA6oBJmty2ZdH0Y0INR1jCnHX2wDZzdNeHMO2fs8h6RIF/JZKNlQ8DahKpIr1GsaS09zDNhHnA4
be7R8h1fJRTnvV5Rkk5BMCQRprlA1r3JgVKtRlpkEWY44Ujkp5ZdHnT0gnae6Mq1DXme1AAJB6Bg
BI7zreQChxiZW/Yh6XZQKiK/y7rkMOZVCKvGb/LkJKeporee6QY9rXH/kMrDtXrlHlj8yj6hL0W5
iGqwBLVuXm6jaMB/U68FZkOCjYo6oiGl8V5zGF4r1EoZsyjL5Ojp/HnJ2XNtEXqHUIbtfuvIhII5
zt5NU2EVQgHhGKgDiDT9fBWU2Re7y+0uhL3snWKlG46QWeP3b3qmq+jAkpbb6IttwgDYiqQzlKgN
bTdxTpWrVQ91S0/i9vm90jVE95VZE5BcYHWc4fOH8fRksEql6sIhtqIH7A/qZ+ypbZzui+JFKfv0
TpuFnfmo7MSnlXL4WZnm6P72r7hy9Bx6hsAHSBJIMje7wxm7pcWoog2xhrACW0/KB8W2oydNH7Od
Qd4lZITTJo8DAsUk6KRx5w/cGnqt80bbMLYW1LOq8gCaxQyMKHvBhlWBKp6B0VQ0BhGtWUCbnhv0
1abhy+1HvjwQ1HoS/yebMw5f+vxnkCu3Zb0YHTgRI74rOtEeFLjTOxHg8vL6K9omgThM+TgT56s4
Lb7Yjs1FbnWxQtvfdk9GoqtI8+jJc7z26c7lde2pGC5TwCIwyfh3E3CMdFLUeJyAlCRpeqiQOznM
o+kc3v3uCM9oxkttGmgfmz3LYJyuk6KUoSiLKHDXBqWzAbTU7VUuNyXELQjbHHQpeLft32uj4pRa
oVehJRAFSNdUP2Y25p4JXqs79dXlUqAauOSovYmQRK7zz5QWrkC6SCWizLOhAANLrcAdpuhIH2BX
sfCyzUCMlMYXkgBHlbFZbDXc0TLBV4dqGo1v4EU0rMewerDrln0yDsbnJmrBAXqda7/dfqWX24NB
pmxtSBlD+WrPnzOqHCSmklawPUYDQ+26/FBWtnV3e5Vrb1PqCYH05ibgMj9fZSKDSuvCFqE3eMNz
M5vrwXQX2DWO2e7VN3955+epssWIxyRZY+oMm3sTTmg6FaY1liNg1UY/FLjGPIocPAT6xarzLA0C
Hugiu4htjSLx0elDug1OgPIlRijqT5XP+FVbOQF2oJVZnUyE33diwJXX8RdfjGUaoYaTef46llkK
V+bjGHbDDMDEzMu70Qb9jnVU8fH2m7/yfSHR0eED804yuO20mLWoZ31WRYhYZXVsVrfxHQDCx9ur
XAa1v2NwbAEMAigNqfMHEriVrXpM6ERM9UOEwXNW9ZG/dsapKFF0u73YtUeivc1Mi+uC63GzmNm4
wkXbqwtxSzNfByVy75qk3IvTV1fBLgIuh0wutiowRZuiYalrXeiuy/JxtWv8B00x7ETnazuBhIJK
BqlJGjObDnpqrusAtolVWm8Ocmf+hppiduic5dPtl3a5kE0sM2jxQr8hn94sBP8RE3Rk3kJw6sVD
tqzjHeLO6gmn9j2S1OVmYEuT2iJjDYse7dfzzaAwh5S48C6M57g6oeM4+7aRA5jT1uLoiWQPhXbt
0f673ib5QzGvQzmed4iNbPfVRPjCF20WfR5tu9yZeBgy7TmPLVhEICQmHYQtABKbtCijRbLoc9bD
l6rV7mcOAuDFNorWe0Dpz6tAWONCDhK5J0XJk2L9p4KJbCJmuEb5XU5RneCSnmEELkxFXemDRMnA
RF3LsyenRtH6yMY33MBQS8c8JYO5fI3pqUj7cuF90NBVAsNeWst3va2SsIDpWfirbU8/orRSud1F
U33D2VmfpStYor374HH9ulTt0o6IuGqcf9g26YuVuV4Z8tndu6pIpkNC2Drc3qmXvWFwwLQ66LMx
XbkgBLWTHhdV0lRhqS3Gp4W225u08I79aLTVO+Gqxe8GdPfX26te2bRQjTF8hLVIK3yr2YbbQm+s
qVKFjJaxVR8RgFyBaI/kpn5f7zH8rqS8IBCYIdESQ+CMS+D8VcaF3nhtbVdUtnHxRLWIMzGomzfL
U4o7UUCLSztUP5UMqtwwJCLM8WmnN14X1c5HvfrgFDQIXTtUHFuiJrdDNVDMV4wlWzX2czM1PlKj
VkdRJLUDXldRd1IrmVJszpAhoyoDNAkR3MZvZcRKw4qMnG4KLzfNqx+oqX3oKgtAsPjRI/Ph6555
moz1/T07idgifZSTatnAOH/rkTqkurUmRWhbY3JXrdjS5YpWHQTKfEdEYOOdfPUyr6PsJbMg75HQ
ga3zCqUZkw38E9D20Kos6Jh2ID+42D8j+sh1oFV5gsIwxkQfZ20pdnb05QXG4lyQVHGUGQTj84ed
5yyC9WgUoYEsy7cYpPuTVhbvFkv7P87OY7ltpF3DV4Qq5LAFSEokJcuSszcohzFyRjfC1Z8HPhsT
ZAmlf+NZjMtNdPzCG4gbLaoI5Nwk+YgbXY5SKs4cm21anBSpJ7u2rerH1hymjRLyrW/h3jEx0oAb
dAUuqd0qdwc4PacOwPq+DzXjIYnN5v7tdwAEAQixxMKgB1czFtnSHWWXUhnHCuxONcfiqLWxdkip
M997feZt3HQ3Hi42xgKcpu6kI3RwOXe90c0xPmvAkf6Ky9gyr/3CAes1hZH98e3fBhmDXuIi1sRo
l2MNVchjBuXn1DQKjos1KJFDVITlyO1mTUcE2xBqfX3IG4u20BBJ2ChCEkysptOjetHPkHFPoGe9
nWt03i5GA/ftoxBwUpWhQ7psxVWBKQGe1qTg8U9Zojc+5LvhvTRia6P0c+NR+hugAeNaFETXCKDI
mdUhbYk5VaMrnmJDU45C7afHGX+od3qjJg8qUh/H1yfwxv5gcyx4NZMdRh56uWZYEPMMyqo5AbOQ
98Tu1g7OW7srQ/Pt6S6RtIElNQBnlmwtBNg5iaX3qlWdpKGGQWeWv7DiMyC4xdXbN/2SIlCpo8ZF
bXC1K1J9zBFuj+oTAuTFXqITcJfDK7sr0n6L+XRr0dh+KvEa/TQsDi7nbyzjePJGE1pk3A+7pHfk
k4MyFaSbrMoif9ZqeShEvFVYvTUsHFKsophPnprVsJoX6VDn+uq0nPmd0uZRkDjt+35IabJ56nRQ
terNjHBU3nhp+FJGRs10NavViJCzmk3VqdKz5xwF1yAWk7uxdDdCBR4zgP3UWhc7h9UdYk09InkZ
86kMbXFsk4kukKuoD9h85f9lSR9v9ENvVELpay+WRlSnkWddm8HB5CaNrtr6ZA9lPvlc3NqzkUj1
CXJPlO+UelKS+6wdoIRyoelH6SZj5eNFvgUeuHGV/UVTQUIGB3KFxYEPZo3JYNcn0RjaA2rvzgMy
82+mwi9qyIvr4iKWsFAaLverXqWTIrHk4Lx33n1jiPLebvtq//qtcmt7/jvK8q3/sDOmqjYSr9br
kzNF9uQDIu72tppSAylz8xhPkJkHCM9b+fSty4yYC5I/3N7lQrscVtL6D3VwlKdoSS0QeQI7XUpa
3LU5xls9sFs71aGovPjDUFdbRyUqsr1qotJ1SFIo96MBFzuLh9qPG0w/GwL7jSD6xv7gONAPA6nD
DbrOjFq4gjhMVsOpHD2Tb5uanaskW03gG19FrY4shVlEz9pYvQe60TptLGt5IlBq79MYUKfdiHCX
qkoRVPMmmPDGki2+gaTxFOWBoS076Z+dYvWAsdO6lbS4CdQljgH3nZkUB7e3rcPrm/JqApeHDtdA
XiFkQkhpL4dyXZn2RqGYxxydv5yTbliHWIVK/dZoYTXOavPnYKy7qXXZ502Tne0CWECY9uHGEbuK
+xll4aqRJYMcu1LGLI0SG1WCyKPqlIX1UGe2+tzbY4fTtVZ2D9LsDXDDUdt+mqwu3diLtwZfVJIX
eR/EAdblT/gahZxlZh7dSC2/WmLEiLFp7VzbiVR63r1Mde1+lKMn7ou2EPWHt68kOwatq0VJgczg
ciVVBKMl6knGMRYxGpfqpPiWEf0v6whNipiFvIOq8mprNi6Mda5R40i+Fwdmkll7FEqNjd1ydVVy
zmABLgg1eMNAV9bfYoWOVzvh0arV+G6KUufJcEd43kX7164mDmSeipfXJ/Dq1C2DLkV5DK5gIK4x
h3qkGyGF4PDoWfH4Qak424g1xkcIyltl+WtgO9cxgQpFFrDjxM6rD+xaI2+NsXSO0q6NHzgJyjuQ
OtknrbSURyWKindhm8WPqNxXd3ndKndpbNt3uVfUh8xTlc9Saom4GxK72zhB1/cBP4wdxO+jXIWM
1OXMh2JKHEnEdqwxmT/kcVq/nyd7S+jyxlSDp1ka/guYlwLp5SiDbnbClYlzjKkIfYtnrX8QlP//
mzOhb8Qyfy/ni6rH35cPdS/0qxcOwWrHGtJx577WGSvGP9zOU665HuBIHww1rrr+oJR676sgTL5X
kdo+WZibjwFyWaEVUEzXHf5GGj3i99LIHQ7V8WeGKZ7oYtVwoCcv+YWnSNcE/Jvoys1KiwabV+oj
7nwNFcMO1pCRpT5b1wyDktfCggWoh1+o8kCtiotCtD4GINSBUkgFfg+cY6swfB3PMQcLWg82DHE5
sIPVfFseOyUz7OOsCDSdHWojn0Q/1akvLKM/uF5W3POqmY9aPIw/Z01vZjRG9Wj3+gm7tblICMDW
LkB8Iq3Ln5EaApJbgUFYjAnQoqWRwnAb4o1RrqEefO3Sd0UWSkenaf18jnkihgi+9nHWOB9Uowzh
V0XT4quSlIc478aPIaxz4ES194RAdDbhW99i8D7ruq+T6J1A+cS/3/7tiwISwsDL5bkuPOZ5qmpD
jrOrnoBY16tW37fD20vyfLrL1UUuia48wKnLGZZ5HieeNeHQCRA2MOYGHb3G7YNUeFtB881NxVOH
VgwdP5p3q6LeZM1wbErcQNtcOp1fVDAkp2GyTr1U8fLqIivQ5FTCznE9X2QuGgmOcLr71+f1xlWy
COUTc0KIoNS3+hUKiMq6CUv6AE5jfsU/QL44k4fUAWiw5MvrY13FgQvZZ1F2ZkQsCtZjTXmIKxit
HoKltkffzNX2yCObmR/3hhWYcy7frBXHiItRCwwo9NuA2Fyup6EPUechCglICdmbyGrEfZ+FX/Ep
erNCISNBeAUyhIgl2JPVSAhIRC4eZspxGHv8tpGCUOCoS0PBYWjW/odFWyrfABdI0zmjl59FNORM
c64rR9TcjKc+LId9aUjzOUOrZeNBu7U/lheGhx3IO97ll0OZhR0rjelFpxGzx7OjmMndQBK7DzHm
3rh4bgxF8Mf9SvWBp31d6uuXjndR5NEpXeRdRgWJJh1V0F1biWYjQLo1FEk3fgYgDqlQLf//nwzB
GAa4yN4cn9RJq+8ndzYf3Hj2Hl0ApBth7TJBq/eT8t4SEsFN5lZdbYzEtWo9taPkJCTezW4bO3eo
jDS6X6vK8KFXq+oHcNBYBuEo5Kc49rZKLNdxNWVh2D7W344N19rlt4rFMmEO7eQ0zX14cBYCb2wi
EIYI125SGI4IIyCgsfdvPu3OUkxCjxwZG8A1l+NaJWG8UKrwWOdd+iONWvNBSbX8XZ7P7nsDxYKN
SOXGmjqA0OnzYYpAr3b9nZoUStgL5QgF7rueNAm2pH1MDJoqd69/2fLcr5eUDGGhVXIK0SC6/DKy
oAiWGtx2rXNnb2cavdfcz55XoIKTG/rHymtn2H+8jN9eH/hvoHE1MuC6ZT6Xht8qEInb3gkHYtfT
aGf6bgAxvZ81gQRgJcNdnuq/chE+c38jDzU9ocCwd1xlj2QkuBwtLg+zlZT4bUbyEOnoL3ull2ws
wq3dTnFUW7hZbLW/j94/B4v0sTKNweDC9VrtlEex+aMcjPyLLaR6F0mv8V0Ub84wtcLnOkHE5/UJ
uvHCAHmiPQU+ZWmErALjgmNgqA17ruvUOuBU5C+47XUPKNdkXyqriD+/eTyH/gfnm0Ifm251OxYu
hlkke+GxUPF3KpEB38P0z55Sdyg3Nt1yp6+W/t+h1sDGDj/YDO2I8DjkGB259YR8GHp+b7+DGYU0
nMyKmvoa1+FVIxdwyiiO1kfPY6G6u1lRqvfTiOft63N3jU6nJov/BiQg1owAZLWZS4r3Za+X4TGd
lfqoj2H1HxQ6bFX7punBP6Xogk/pfEeJvyLBaJv7qnDnO6zoe+xMhRMfk0zXz2GdmX4K+vizE7Xe
8+s/8sblCWwCMUiqSMv7t9pQamwPraqM4ZGfczArEA1DVT0743BScTWi3xs+VX280bS5dZPB24Ov
Q+wCGmy1qwRzFTVo6R6nGAdSYZT2SwIs4sFJW/N/GYp6CyhnEgqW4/Iq6yiTeVBZlCM910+2lUG0
Asp36PVw6xm6Fe9yZS0oKxQ+qfmvgpZ5UGWPGVnI/azP+2Qo5ketBJJYOgXkQDPqn1S36u/DuBkP
7pBO990An+/15bx1iBaZlYVEhL3Imps6elFdN+h+HRsHNTue5XAH+X7LyPnGLQSlC1LUwnEDnbF6
idQqh36Zud4xdyaAL3S76/uOJue+MjhHOwRAq41lvPVdSIuDhVhCQp6/y2UUoUzBkjdwLgFA7/An
xAUqVrY4t7e+CynYJRFGiwOG0uUo0HbKaQbifRxCGNB0nbMH1ZHZcSya5ENqS+XtYS7POMwy/KKZ
zLWkCyqWY1oDDDuiYzh8jTKqPBVJ5vOAUNDG7XrryMFVpuqAbpbGPF5+WtJUravYjnJszKl6sOus
/OpgJbLDOWJrqFtrxWsBwZCXgxRztTs61ErR/swiWPuJfRJx0p2svNxCI90chWeY6BaaF9ns5Qfh
OVQbJQIQpwHjnqASRvwDNk328fXztFzRq0cJbiFDqETuyBatglu1RI0Pgwj7aJbO/NApnrd3WhGj
qF+Zw3OfI+JGPFBsHbCr1SJb5X2CRLqMfUWkCps+zsxiRM0llc5ubCLjPlVqd1/axbyxMa7mcUmM
2RccUpgT3F2X80iakoZVrLRnNx+dR8NDwKaphy2q4fXluPge0K4gNwbnCOT9chh7QIU4k1F7DnNN
w0kXAZ46mGK9SbCOKvKRLkZtvMMoN5UU4KUO+N7sol1pusqfNy4pv4TYbWFicVdf1Y57SvMexsn8
EtsaxI4oeMS5Ssucp3Rq4/HOSB0PKH5ioy34+shXsSPt+4WBDFTPISpYo8m9qiYGmNXuDCwe/cck
VXVEHp1B27uTrt93bhceLLWw/5hZpziHrnDNDZjk9WLTvPRgUHBnE7uuyz91ItqwNavyrJW19wuE
vvkhg8mxca1dA72pri1FLGq36D0gg3K52AmPex01Y3k2qr5971WhsW/VofkC5Mbw7SJOPYKcSRJe
UMP/MdkuyaGn4R41Cac/2KKCSJAp7QM48AKaVe5sTMON3UiKQRBPXMs1hVTG5Q80hlzrVCuqzjFc
SEQMMI3fQQrPPtQxv8ICf/BN0sZ8N+Ir8DDp8XAHkOvNAa9D6rggIBZxOV7R5TX6J5XIXAzk3biu
zn3Xz09WJtyTaBPrrQitv6P8dbf7Swhcv2noqFdT31fnVHGaXdspxWMbG+nu9a19jZtchqEXSSHl
r3fBKmWkoiq0IR6qc2Zp04sbp3EwyUQ51dXAUZ4reZfLLnqyPASWGtMcPhaRGO4lWeab77NF7ois
lSccNpi9umj6WtOLSVrZmeK9jT4yIo7fNavuv7z+wTdOEjx/QB3g0QA5XXPByDDQNMnPTt5T1bcb
D2maTS/S63eAKOsvHhNsJM3j1fOThm5Wu0mZn7MSd1Uf0qX2lI+TBe23zMfvr3/SrcFQvGQhF89F
LojL/Zhnam9NM2I05aQ7n8C1Ko9EY979UM9y4wDemj1uBhohRJAQp1fnLwSrPdSDV509BLeNqW8C
xYUa+Pr3XEVzi0AHjQS4Aks1YQ3ylG6ZOZVd1OeO6vAvM7K1Qz+W4590nqOdarIlXx/vLxP1Ilhg
QHDR1IQIwangO5cTOEWug11MnJ9D3McUsPyeNiJhRpQSZJORlT5KdYhhmknpPNSh7uHens9YABXD
0CFcFcedg5sSojWRiaagP0/0AOE2IfkdtENm/Z5SKYBK9I33taHifmrawbqX7dAnO01rWqT6otDJ
fLMZwxOtlAbRgG5In4QraI3msUnZdqpm40daSdgmmHuFlAZztXmn5zQX0WjIPMSglSKJdi2akamf
SSs1d1EvqmMzNH0D0jupIfv1s5h21dCMH+zO0KM7Y5Ddd2MRh/NjsGWtr4rBzXBJjtXhKAYPcGuO
cmuNyHY7CN+Vaq35YxMnUH/CoYm4e4vyZzHIsHjuhFPHx42VYeJXCwMxEWtbtA6YurX4pNki4x4n
yITWPFoowkObd5ysoK22qWR34xBRKF8Y8IuML5ihyz2gkFzEA6zzsypSZ+/VkA6sXoUsam7xB69l
SR1uHxosyGcTbV9BA2keqsPcMZRFWrrr4L/eyzG392Er1BNq3u6pUebolyti7cXywnavV6b5EqFx
9712Oy0oKql3qBCk0T2qsNkTKl5FUKaF44uqzwlu5/gB8oI4zSjf7k0nM34jdGC+f31tbpxSGvj0
ovB1Ztbs5ar45xW0Mbf1ykXCNVIsg7BAy3ZT3SOLHIZmUKf519eHu7U+wPtZGprqDvvhcrg2VzQo
ySqXnI7O2Wjk0q8aVz0oYbVFXL8uZjpg0lBSg6rIDQSn+3Isg6x1ttq2O5s177/vRs6U7bq+9F6i
eda6vVvVfXV0uQeFX3uje6d68TT4ZKfqTm9AeGJ5HmZO0DsifPHQ4PnVwVCnkjRr7V5YaSM2XvEb
a4E8MEz7RYCE53z1AlRh4ci6b9tzWrnjH5p2Bho1EuE+bi51foxKZytuuA6JTTApnEgKFnRG1sTR
mf3VTU2pnqOx1faoD+EIMMhJ/qeNdL93BWjohxz1sGMyOcNJs8OuOby+IZZLeXU3LJQhHj2WiRbC
6ptDuJeLjJ16tnpnZxidenDj7n1qZn+sMs8OIAC2IDI4WF+PyXMEpwMSJJ2gde6K+mJbljZjxnGO
90TTJ+CpuPT1+SHKY6PZ1TaGtHcZO+HOKeOQjRq5VogktIFJXdH0BDYzGG5ObzcOli/BtHlwUKzk
N+Jz2bEom2n0TTsO3yl2OqZ3amlPX2bsl3I/HKmxNTaOGZRR0FHwJ7Uon7nS55coK8QLGuoCnlaH
FIBhJTV9FMzj2AaDo0heKrf7aFrFBOpsXH56rg/y2Zae/F0b0Yz3B5zmD1ZMxdFv5mr4mut5+t1J
w3h+GWwlzXh1wuxDCS796zSY8Ts4Ve7HptP7n3Zk1mlQZ0P6WGpRquxbEXo/56y2k8CQUYS+eDnK
/9rI6Qa/QDPlZcoKYDi2GX6A+9+h/2/N5s8IKi1PrKopZzVNwh+xKkrhy3gCpqqFUYFgfzrIwh9z
alU+rW/rU+0ldbGr20h+NGKBVj4IjdwXSczkwEoABNEmMJ6AazBV6NK2GFvMmtPhh1R4VHNdWul6
kLTt/NQXjviPPNcB8N6W/ZOjKlG4t61qEHfZEMbdQZSjK4I2KzqWreq8wZcw1vqdE4faHe8qqiPF
6KBjmaYGnfKmG+Yg5QcN6OUMeAmEnRx+K4Wkm8UzVrSPVlRk4xOWA1V7Fwrk/wOhpjmPb2i6c0Bu
req86cIr72IJpBRgYhOxq1DOLgI4c/l3d0B/3DcyzXmXZwO6MmDP+H5ttDuU+Wc32adWpn0nPCkm
8vHU7gNe8b4KRFMndaC5dabtC+mmzW40pFUE/VAWD11u2NUuxJEBJV69V/6Q2POxXRIqNuT6Sk+C
OBzNXzADi8JXQl0NH+J5UNxA8h/hl53d/VyIQLFfi1QXe5BPue6HSVraPjU55dEZsyk5IBomw0Oq
aNFPgPJ2vzCzJjVg8VASVo2QfxxRmB5POHdqEkwDTfk5RZ5rCATRLhtWk5hGJBV6+X5YT2F6BAbT
v6AfnX/PXCf7LefBkj6Blcg34tMbQTCVAGIFZBrhfqz7ls0CclI1oZ5bGG5B48XpQ1ht3rA3Hjwo
GCaKdBDZueGWO/+f9xVdzcGbpDmfKf5Ue/LeeZejdrmrHa3buEpvDgUOliIP2Q8wx8uhKsOYp24u
1LPL2/VYVIgteVk33Uce/gdvv7UXpSxKwSAArqTc0CuNOyL4+azrRXPKaSHsQleV+7DM5U8nc+Fw
TVbz4/VBb3wf2BlKtfTB7AUodfl9dUV9f+ZyO6eqWj+XCpBfnxJW9SWa2i2g9DVIyaEgR5lqKRDw
TKyZ+Q5vRF906nTG4CfsfJMXgysO1w3Hn+einQI4UcrTrFkJAtnuHM1+AhvrD14u2uRLHtUPPVfA
HzPvSmVjna83LkjIBT4EMHEhxK9iqKKPom4mtuTRbqqvFvrZJ7QIbem/Pt3LdF6+zPB5lo9nRy0w
yFUVaXKdPIoiV5w7DOAD06QTXVVF6des766OucRfH+/GZzEecTRKUkt/cBUJqBnCGC0lubMa8sQ0
sRHvU/wR96+PQmH/1nehgUZ9DEkJwo7VNkJecaKn2p5r+shToOuDcqIUj3+WpqR5tZ941Ol4D17a
PWZ6HJ16Z0xRRbBDS+ysNkyKAJBwXu88qx/HgzVq+tm0RpkeAKY6H0uz0D916JM6OzWvu9m30jSk
cd/1ereLQIfindNVzifHbGvkyOuEDs6YaaO6i9QmrIPEM6tfdtTUqi8H4Wb7plLin2EoqdJ1hlt/
1J0p1ANFrb3p0DiOovl1L8Y6sDH47IJsVNxx32OG/V1kkRoTShR64aeJDY5xLCV+Cb1mtS9Org0v
JSkuaeYkDONQtmOX8pWZ8a7gqR1xwgGYvdMVkf9wo6T7nutxl+3FjFGSL1PTxQ/I9LJ819OomYKe
KKX0rdG1XxrsrLKgL5KhP0eTQoEvzBM38yW/LIHWiSfpU+bNrf6BSYfooGR2/3uMPV256+K4+TUV
ffIjqltR+XYbtbT0x6InBgsbR/VBKCDi7Cx5O9oq0YABmlFVAcot5fNQg/AJaImIPMiwRkFwRdTK
OdbM6ZMCEubnoFnDvVlPUeTzGolvI/GSfogFjoCi7JX84CUWSxC3M1ppyqCqAilrD51gbe49dR+z
oZy7ZJA9yj+Ros3nMcuW5KFHmnk3gGH8FeZ60qHcPCMsaRd5d68aQrQ7wJvV79JqE+nndk8yIhIz
f+FdFe1eRffqY53Yxg92VaPvkOlQ9AB+cVYGtjGTLGtoZ/NnJj1kVhRJRPT6mVgujPVJp+FBVx40
96JRcHkihDlqvebFw7mNk3EXUzY5kk2ljR/JqNrFeTi/H8I2we/yfyjCAtQDbKrBgGFh1mJbrZMP
Gh5Ew3koG80H8hoFatNvQf9vXGWw+4n1l6vsut4lUcz3Mt3tz6URJg9QE9pnY6mBpMWU78A59xvP
442rjAoeoANefHDy67qhOruDFmeJgEiRWu/mYVAKP3HD+s21ZUoLoAYAUoAO4dMu103JIilrIxXn
eQrz82wssAUTfefXd8dfzbrV9lj6b3TDlvcekPLlMI3rtF1XxeKMgv1oBB50iXfIAZqtj8Kv0/ow
jsezq4j2u1qVLVHnqBMAcAKKyFec3P7W5U74FbyWKXxTaVrYAVNsftYKQtpgthCW8WcykjIw1cpJ
YNbP6S89bOPuaGKt+L3UmzTZ47ox57uhV8iGu3AiHykHMYR+ik9Cugs70N2Ux0Qr9rkz4B7Rpw1i
6YqMniKzcJ8GNet/iXwO/5iiyQ5sxKbzYRcn0yGWuMD4UZJ4+c5V0Yv1dTFjAMQTJzwcJCgHBISQ
AgMNWGhbNN3rXHTBwYBX+MtdIqpZTS6mW10eq/05brwOKw+hdBjVJOmxi3V9j6JU8ac0W/fD62t6
HUoxKihv4psFRLWWKWybMm9ka3AgzCz8GE9O94CPvPUIk3LciFZufuBCQKaZSkdg3XXD3yizvXns
z6SZdnrQSe2fTUT+ntGQ9ihxetWS1WxV5259IHw6MMfMK6C9VYU7zYwhC0OlP9eUaUY/VOvwcdaN
/JMSWfrd65N5K6IgYaMECP+Z/NZcn8OozWnj8tq5Rm2NweiGpi+p8wfCLpSgicqp9hVDdH6qRs2B
50N9309j9iiIoAM9Vb1D2MjmPhOJ+p1ylkItIi+eMAIY751M936auYgeG+z5nh07Lh44G9qpqc1i
Y6VuzBk1oEUcEyIyYgKrAMywZeKKuZdnE+eYM3lpdk9KNp7aKorvX5+yG5tiQeEu4GICbOqBl7te
bXGEHHQhz7pWd58pQuT5jnSQ6oBKvc7OQmVXmBra5q8Pe+MdoNyDKC1ShYBY1iD/2LP7Ke0HeRYq
uEWrpRTghl1xtitVfsqGyt34zGtyC3vY8/7/egaHtq7o9XQfEjc35TmqOvWnnlozd51S2WmgVYP5
0IL7/5GYffeS1/McDLiyyilzfy0FB4ocFfpRPraf5bfM9OQnESZdtIcVIT63tqzfYe2O63QD9vdz
EYei3o+h3ZyGWaue+kRRPrZ9F77rtbj/jHxl/iuxnVb3tVb5bCdUCsh4taI6TCV8yuD1ab5+/rgT
l8bZol9ImrK601xnjHNzzoZzpXgO9qtlTH9Z3zJkul7MBc0NgGdBjYOrWf7/P5l1ZIteNQo3O+eF
PNDbryE2DN3nqLf0Y0UbYuOjrrcsOlQ0mAB1AxlCvGE1XJnXFnj79CzCeOR5GQ+pGtYgY/PcT0Pt
E8CBLRjKjSSUMAL9+aVOCelo3TiJMlytKtvJzzXi0Hlgi3hMl0cXAiFMjjk76OTEP5poKP5rSAob
30R8+Ct8KiTP9XKAQ4XdpSL2NEvEm73f4AmBoYf5TSd+sfO5nA83A3BHAb3H41BS04CUtZQct07s
9axfjrLqa2s5JkvqxNXKI+7eiUKZUnKwKDvr5Asg/YQ8DJ4o7l7fwDcQFLxU9NJBBrDo3BWXH4cz
dSJbO+nPQiComxKzP2utPe+kUhVHl2b7g23GJcjRdDgavaPdN24yfVGFZgdSqv1dpwrrnHuZ9z6s
k3zj113f08uPIy8HEPWXEnL54zy+d3ScuD9n4JQA3OsWGsOq2Ht5+2bJfhaZFSZ4XsoAmPxcDuUo
YzFPTt2fKwIjfMb6kTKv2NSRXq77ywiTYWgR/4XALgfscpiyNPQuKonPTRLPHdXI8EtJp/MpkWOF
RkSKNm7o9Xu6IjqdNZnulW4YP7Wdnd2BdWv+h/nF6I+1p/pDoWCZ/38uli5SenJZjeQ1npUznDT5
HkPF9jCiT73x5F7flHTIAf/CYsDNhBjpcqi2JfvHS4RD1Bm9z9/qAqca0/3r2/n6poRJAGCURuUS
7627PLqbtkWo8bBT707uSfOFb1DP2rWgEvdNN3cb+eTWeKtDWyGnFAtyk/Nk5f1niDZiZ04C+dha
eRz1aUtk4Ab4ha0DKJ96FS8C7f/LWZS4CHe144kzdBykU/DIq3wn1ov7uqvjz2HZjZQ+4tG56wa7
fBCjU55RIW8DtRdii3Z343ACqaajtigiXyt6dlGYaE5lUTWj9eNHSj4/IKeKwqRot4xwrlnKhFDA
ty0PsqYFU2vZXf9s1L71ZNW7YX8Olcb5mEGnT4Kua7Fod9reprGVJtMHt8CQPFDEVHxWHFd+Rp4E
5cnMoKwUjDX32X4i58GGj2L/lg/Xck2uzjUKaohpwfmnwbwmd5WFMxpipoRoR5bzoOdTavkNHMBT
YTQy0HKtvcNKqQ0sqc0fXt/zN04W/kvQNLCZw+b67w3/z9yYqF5rvIjyrBRkllFYGHd6028lNzdH
oYUAqZN+LZTDyxWwq2LKtC6U5xj1hF3eyurOGsNs4/ze2FOgoWnTLthIGCardcaFLy/D5TxZOUKb
RpR+M6fW2Vm0fjaCnBvfw0ikMOhGQZRbyxWHTqQNJg208zBjEVUOtdz1uFZvjHL9qLuULcg++QOT
k/UFO/HDVbfk1uP64xYaTW0HdQDHKGOaAxop/V0yK1saybcGhdTOJJKjUZdZxSs9Jfq0TslDFdBP
h05MMVDTqt4l4zScjKGwX9pMUTdw89crB2sHvQswItxLvCmX+wOQXZNCZcIxWRk/9DVCbY1efcUb
ItkY6KqRz+XHILDg+Dr081dXYFVP05QXuoX1Qyu/hX1toB5VoCej553yMcFoPjvURe68S5FKeYg7
pdm9ft6uvhRy71JIAIIIcOGqW9AoFFAhkDfnrslcv82MedfqnRGkBNQb2+dqkzKUvsAkDDBFjLn6
1lBVPKE4UXPuvSEPotHRgnnAqf3NHwQeAVEeBKQgFP+16vrnAhloWA6eUiZnR+3tA9SyFwd39X0f
Rx9fH+gap0JrkDWjerB0IxG9vNwkssATKDTT6KxnoIawV42dGjerEdmDapyqMsBXNKd8Pk9ZdJgM
d3rypmb6jHZX8pQYUubYs1cYx5lN4RS4bYjot1XJaaFgVo4Jlx2BjPvXf/PVYVq2NR1LgDWcYehL
lz85w+oxMSNXOU0gEn6gQdUpuJjayTk2++EJR7vEDmq1kW+1/uJKB6O80F4Ymp7t5bC2NyBLUkXJ
OTesEpWkVgR1UjZ7/LrzLVzUVVVnQcRAJqKsw927AL0uBxvDaIwHczaIW9L8RwLV4nkuRzJyPbLw
cvdyLU/vp3mKTiG8IhmAr52Lr52cmxeta3Xl2UBTx3wvkig5ZolS1L6qT3a5s8zCGlDAURqDUqmn
eEGK3mePrKrq9H6Yqd1/KF+GT4OVggZQC4h5fqpMExDFAkExoAJdatH/cSKMfbMiVXdzLWv7ofcq
bcEttGRiTmjW2am3ouw5ah2nDDJZhXit2KnRHjpUdVHwr2a5G6Ohsc7e1E2fPaJpbac0dvink/r0
guE29rtaT5rT9RP+al6ojUgeYR74vayloh7jAvkTDkRqtoGTRFbuS00kIoh1O7cCTOGr+yFUQ6xz
ombHuTF+FmZaLLoeWfsQ6nmkB1Fe1GEAJcgakV7EHOsgYTDhWDMnYDiKUbonnDqjn7RiPOsQ2UOd
kNLC7wrybrLC+2xWwGoklIrelU5Cs414o+l2jTXbT1bYzP29Z879HFgmiIK9nYj0i1tldXcPDttW
D5OW17hBdqIvX0yR1t0eEFz0WVEF6MQWPwI+KVOFulMNemHMedslQFdi62foDSEHDAIwqgm5mWq+
21VVw+Osx79ymAS4DuGbgp6XMmPrGRb98C0vig5LE6/DjWcaLeWLUWTuQZ877WuDtMhwmLAEflJb
pVAOeVLkH7BJ6w5TYrmHbCrUeDcgRPuemTa/a0mnnxrROEfdG7y9FFr77A1D+Yks2Tx4XVo8l/0I
qN5xPk1zXfLzUI35PNm67AKE99g60GpQdp/M/xA74qJR5/6bg+zY99oBgtxi3pcdcE2nGFnppfhW
6nY8HxR3wDu9jpP4SxH36S8K56Pn6ykX3K6snRaSsvg/5s6kO27k2tZ/xavm8EXfvHXtAZAd+14k
NcEiKRJtAIFAoP3178uS7Sux6lrPs7dqpJKYyUwAESfO2fvbkj4FFG1EQnnozMliq9wlv1Sg0O7A
VLQbu+lDQYCh4/dxNdnqvTu2qPDT6g/JA85ZYa3a5zXM80dGsC0/XGE22jptmhaxQaj9dR+pkQi3
tXtmpmq/uCTmPfOFZRWj+dW7c8oibLaV3U7oYWvhiA0andJP8s5yz8a1zKKkSG17by2Z1YI5UXPD
xZqWNHb7iLE2VH5d3kgaLJTQlWvqWIb4tbp+kQc/kGa9FaDpX0Qkj5e9basZB4MawtgvjY5r3SLB
T+owbJaTFJccmp/BVC+G39WPao10u+HAxwllMWh47h0site1LmoVdwsKmqRTac9Idy3FnJTWfPy+
Zz2UJw2KPDsJmzB7K6rC0tuVAOMsod4ZHywWE0FAazpeZobbPHtDp5odvqjsrijWJkwy1IrRpUQd
fBll3XJmC8ea4hy9kk14YzT7cRMRqR6HXrnMW4/c+zOOkuAy+jSrLiYqoxU38MRcfHRbND2dO1Zf
8hk+JVk9ha5OOcX2RUlx74FW8BbH3UoewiHRVj2cVHbvlzioZvtWhRDIE13b+o08QG+AaJaD8MkU
NdGu5yNF+8jQ3bzlzFTrjSWD/I4HcTAPK6Pqy94vBGtiBtAgJg58uHaXdJk2gg8VxX2/9G7SLWkY
z2U+jTvJ6SiPva4Mu+1cemSXSEwncVtNct4G2lm7WE9zCcw5DTM7DhFq+9uF1RGctu5DFzRQbo1I
n0rJYzCw+sZhpBACYlbO7idZVnZcDshjknVmgU3MVYTtNhMOquO8BKYm8spyk8jwvdfMLcO7jl0g
vRjHcnybuIVu3NVYgSB7zECT1CnVZSUXwnNcVcyXpgparql2/LtKjrrbAACp6Ff7Rr3sbYVqdhMs
QTpcyBrozIUuF0TlRmqx8yKCl5dRYzVPkyWJTC8LKZ+1YSNDpw8AOkChnOtjTRYE7hrM0Rgo0p6U
9dRaROKIUmrm+So4cysnzbea9XmT2WuWJ4MdoYkPyFt7GkMLBa8xe/TC5HGC5gu83XtRF+atz7J6
5hBH1mw03dJL9PWugHNPr+W0XWyzYr1xuyc/XduTgqedATs5DXVs5O1CvEQNZStBNMbzPthZeuWG
BMHEpg7MvblQdiT5tFg8aP3k3LRNy2XJa5nrDcGptR+jtdO3naycYUedbfcE2ivvne1bXtPDXd2D
xdqjYr6a6Rtyo1LthpRW6ZU7RNKN/ajU2SaqU55nFQZru1Fm338wfPf5S2MO5TFvFUlAMaz1xHaL
MPY8HAKm5Z5H5v0GMX4b7ssyIP00WGbjI0gX/rdd8t8OVKjVbZqVvHfGpnWRX+cl/MzdlJIftF8a
ay2PYSbDOzg8s9x1Q9R6CdxD7R3wjrEdZWNnBlsS7xq1VdT2X5VnVrfF4E4floGsZLeizFgSpzBQ
JAQaZ32XzfJlsOv2DeNFSdx1g98eC7xd7YTNdsd3lzn+1vLypdnaoi2LTWlJznxR5xpObELfQvkq
5/nKNbNi2dKHSK2DQ84vJ9C6U3sCGhaWSGYVXTyCrnBj2UqY2tZaXRm+MzDZcUTw1q9l9FTC2vra
TmvnbyzGUM1OY0u4J20L0ZSQYCRys5uwQgJ/30akF+ykM9LOqIwMtWhdLsSgDqtIjYSAAEdvGN2K
a+yZpZ2sBTpbu+8WNyHG0emTCcVgnvjSAahVe8rxgB/J4MmxG/cSjU5Z3ij0MdWmowqE7Oka67wR
XpciCPBLiToX3/8llhC2NqKeWAqltDq0Hjmj3GRNO6z6Rce67k3h2OD06KJrE4Dok9aR8eDVvdfF
0uitGVWQa5exYfnyY4CG9Gj2Ye0gifWn88Kz+HLnXhuX3WCCWa+jxXixKtu8shxhTRtnHpY0gTSz
nvlqre7sxQZx0Q8OethIy9XeMJLMPqpRWffrYFavhlmE0dZRxPbFOlTth09L1YlbDoR1rILKXGLk
vaQQ5fXovBeIdGpWs2Ip4iYduiwh9VWeoTFdxJb8kNDZNB4nk2QaHG5wp7WORV7NUrzpRZHO2Opr
OmjjYldPzWi1d8aihiwJ6iOrMmst41VkNWKcekz9Q58G/aso/eB5YZPh/u8H5qQuLYAuGZRnpTwR
i5IxzCofgyKdLzqi9Nrf81G14jAxQvvARFJz86Z6tA+qiEiK8JZII0RA4npniGnZkoDAa6xm0cgk
EBlKgGhqWvytwoHDbsnWpdipVXEVYTlgfDZlFZqvch7XU+wv4EtokYrzMXesp9BYbGjI6+idmEun
g4RupnHfmKju4l5P9ZtIJ9KVWzMS7V5xErr1dG86iawbNsFUB8iEppLcp0Pd9cONO9iDkwx9lT95
up10TNiCVHEFPvCUSWn51gxrHmwK0B7PZR6OZ8orK3pjK229OMCM6l0340TOwZxKr4ozQK5fw94R
NzNCXiOeZwaJSW9nnZH0AeV5uSwGiWEEA1oH4LVGUnr27G7csC/tvU+c2GsbQPnYDvgkvlYkyUcJ
2296JsbWr2661GUNyPtV94mJT/DrTP/hfsnFEH6t/aL/aJtGF4mVAmVEzIrAJllqSGNxwN1ZAB8q
vC9qjIJnWwd1d8jTiaMo+nlv3bp11V/2ZbiE8HXZOdFSrf0rlgg4DYGOcuxaqMuugyU0kHqN0mvj
iUSAezsrSgOVcFne1gNJprE7lnLkWpvWPU1259sACETuOjvIvG2QL9jCaYhHv0KY/KHtejwYgn+x
joQx5pyfOdaVQYveZH85LfIp35tppr/QBbUuXKXq60kQVxJPbtARKFRk6zF7ZD6ktZYvgVuOSRik
3o1iasrUsPGWXwiPfu9K/Nhx/f674Rpnw2RG+TkqtxXjuBb+6JzSSsiSbPQGAk1ndvhUV9TynpV5
O5WGBIZXbrfvNCL5WlrZrlqXKDHn0rphTBEmfS6drddbKxWdnk5Lt1D7zIQoGpoceOO1U/Ouoz/w
vdH5X2/z/8ne2+vvv2j/9//mz2+0pFSR5frTH/9+Ubyptm8/9H8ff+xf/+znH/r7lXxv7rR6f9cX
L/Lzv/zpB3n9f7z/5kW//PSHLXeoXm6Gd7XcvvdDrX9/E37T47/8f/3Lv7z//ir3i3z/229vLW2u
46tlRdv89o+/Ovn2t9/ggfzQYTm+/j/+8vJF8HN3RZO9yFa9/+Fn3l96/bff6HL9lQn3UcMGzYa7
j87H9P79b5y/0kQly+KYU077g1ZM0yqd80N/xRWNAYqUDTRixy7kb3/p2+H7XwFDpwlKOAA6COym
9m///Ow/XaX/uWp/aQZx3QLM6f/2m/tp4EOHk1EkY+ojxIDXMz+1g+aicJdFGbAEm7R6y9mZhRoJ
oy+QO5R0LL/Y/iJeNMawMi4jB7/DnI6WjgXNytjre01QfJASN5aGS3biTSrf9ihEGfsFw6ySegk4
r3ajFezwAVzNtvQwhWRmicK25K5W0sjGhPu7uVK1Wq+lTMsmZo2osTMWxoPNQOquoH9fYBypwiU2
o/XKRB8PZBsmfJ2k6bq3TI76cekX/mM9uCF9GtSPTkwJZiTVFFRVrAVmnhiokUzqqltPyAI2f6Ho
+71x9sPzyzfJzAjJIH1UVA1/sEOxUQYaAWi7n1fv4KcY5ZTyipOwJ8eL/LmUfWwRO0X7np3EHE9r
/DppOT+7gpMcctiXWRvZAUBOc6lc58xPdY2vo35vMy/a9pFz46wph5F2VKyecr1YUTRsgrIYlthl
fNFz2EZUl7rrL/rTxzvgD5+LFid242N07ec7hOlv28/m1O6byXiNkEIhDHQusKc0iZUb92VDrZVW
3a+aeH/2rsf73IKsSnPh2Mb8oYfr5XlZlygi94Yz0ljF07Mr0BbFkRjdGBSEtf/hof3Hg/Hjg/Cp
Lfr71QuOlBdm2RA9Pg82lBid2TC8dr+49nKN+NA8t72u21hTlnO6WhWuGftXkcOfOu9/eNNPfcoW
LJyv5rDdR/h9YyRALN9Vam3JSwt2//7zfUZqfX+vowjm2Pw9srR//kIbc5RZqCLJZVzWHSJ6DiHO
aQ+PbY1Ka4OwOtss0Bx3a1RfVlpnSd6M5Vsg+2ojcsOOByHai2bFCuRT8f5nc+fffzuUlIyBj5M/
5FY//3YKl9qQBRRjQ/jo06o702pd6ZCV04EAnv9sCvH9zThZH+0oaCM+O41lxpwef2y7D9M1P+EO
zHZTXf8KJPlndxTAEHzTIdnLf0gpVUvau2roW3RhqXuiykxzVpfLvhbVmHgzWvjVKufv2/BPu/CP
t/GnAcv3jxbg7wnx6NLdP95xPzw2vl+0lXb4aNNUlsncAOxvzfJX2RHep5kVb8O8HlkC0mL+YzT3
89voqa3Q4vvtPg9OsuE2VCepMmlWRNu2tc5qJbeTuJ2ag2E8Dt2ycSVWXFluIuPDNHaWinZk/iY6
fcAvEDetsyNFb7a+0VE80oEQ7VRJwWFwKXfmJEkO3KeOf1DOts76s8785g7udmHinfUvIl1PMIGE
dbB33a+62+bRSVpfSM+LPdpNdWPt2/TGyaA/j8s5xkIsdVMihJdUq+QEQRdLT1uvLXaZxv8PROQX
N/bvaNKfl89jJhrqYEztzCQ+65FU1EfGWlTdvkTYt+NYk3Ni9bybpiSgq5TBknROt+5ah8Wftr0V
N+EEijakV+B5Qp2YU11cFnSR9qmxmHuCgZBmZ91LR2hr3JCgtqOtgn7s3y8Xf/prk2VDIiBOO8qC
T0sTeaPjUlhK7ZcQo3vsAuRmX34LHpwPQYhrLLeYER852vd037LY3/u3N/53YuR/VFP+22rxpyrz
f60+/3+sKY/Wpf/6Z932h5ryPn8p6pfm208l5fFH/llSen89Du/YkxF4YYzg4nwvKaPgr8c6kvAk
AE1HmvK/KkrbpKRkaT0efCBsMIT7V0XJi7ESUv+xLZCEg5rpP6koP+9pSC2h5TAyBxNJWfl59ub1
dQdwruwPozD0BcEMwo6rI5q9dHLxKznC8S788eHizcAq8+sTLIBa/LMFvWiMwrYtpztgSNBH9Vl3
MIo52zA4yg40hmj2/XAd/qRM+LM3hEF1LL4ZLhKG9PPCV1pD64SqUAc7YgyH7KswLon0wZBg1s31
7E+/ymv4XH3xCam50LIdgf48iMcF/4cFvbXanDwpjuFYi0uOb5UfnJl52Fz3Iw64Ns2zHc0J+S3z
2FX+/Wf9vJf48GWOpSyOCupa3EU/v3WUG2ljmR1fack4ESKivatxbv7iXf5wv/AufDC+TZS5+Po+
faOCSEQKZt6lm0d9yuzQ+yIyw94pUsV/FV54fK2fbpfje6EOZMvCIUoj4OdPlMI7blY9dYdpagmD
nI+N9P5uIJU9zquUDSv9RS7kn304KHQooSg2OM19Ol05kzJA5ojuEETGEKd5nh/MeTL2S+C9/fuL
BSX9eD1++nS0KrwQGxhXjLjSzwogxkWa9htwniqcxgu7qo1nSCrNmjAeWm86UdLi4ZDibFt3DgEG
5NlGl5wPGfG5xjcAfcbXZhnVN1WubMJRXTGjMlQUGDsm6AWHmHwdpp2HaT6NDfSX+dEsO97ldl+g
R7PqnP6Q1Vl3WdfPl/Zqm2084NJ5Ak6DJ9FsnVojjHesm6o76hgRujt3pi5cL0Yn7UC4z+j/gGey
mLfT3Gy6DbEPYtxUEbyd8yq3+uxQlw7736j7lTJhAvho5YxtmfgGPl4H5kO15vciCMAlf6IYRZif
rkxCiyCO+F2bRKDpebK7tJ0OhtkF8459W1ePdm5XOD2gN1GW4SnPx3qD6q/VTVL2q8qvusCIGLDk
jDOnx2HyOwqM1anS6Wyk6sEBr9MwF5vRxTa2MaooKjYOSovnMCgK5n2MCDgiOx1WdfTWdOyemxKY
Ll2dUXYMihs1zBxyRBCcT6bbG1dmuZjjeetEgA8Y5AQwwm3buO9qcvJiX4phhYFgEaiLO3G4tvku
iw1kwExvw5DJ2dYrpcxPPVmqr11qeszcMlBibcN3wgh+V8BfXBiY9I04M+xFTDvHLNcCLQCmm93i
Sas/o0MqpgS6nx5jNXMY25jAMCTjBrvzmXkJk2GsmSnzzmycoMQlByw99oiKc+KSvJzhyZ6t4qGN
+mD4kgHnlLsgdwAxZHLBwaWAZyC+g8UTXgwCm9W+yruGwF9l6OMxb2rMGMJ8pnZBlpnLq5tXXU1q
cGPAK+eF3evRyPJiI0xhg1QSBVM8GCjzesOkOvUelkwhgWvyoh4ZKAPoOLM8BNHbcED9AU4hmoLo
K8Qh29Bxp5wxOs8npgCbMMvRNaye2w37sQvy6NRMIzgG+Ryl2WUvnJBJQuogpeZ/MUdlCJOqZlPm
1szYKLcbu0waRxYgiqMspKI1O5zCiW0gAoqpz/vopsrbcDiHmjGZXxrPGgz+jR1dkh+ycO8ay6pu
a0Q0/TWzgsBGg+E1D0oiRklEJxy5G4ppIkO3lsOjU+G/21iNPRIZ1FQqfwxztyKOvu/KWNZp0Bzc
Dr/97Rhk5rqZeTwYEwKZck9c4TgXx7gQBvRCQYcp8Brgo5vx1t1zt0cPmWYIFEvoZg9tQQ9xa+Qr
DOs2IsgFY1aT9XhbSwRSAfk5Zv6tgxs2JGbFgnjZo10B5+UGILzQcUwr5JHOa258xjpTjEe6tzZ6
trBhoOlzGddbjrTmgzOKKeBzBhUDLIxW/cYehVvvXDrd9mbM3OVS91UpN6UN7yQhmWkSMZANozyk
DDXtTbl6Ff1yIbCfNx5QEYai/TRcOvViuhi68VssGlYlA1QD2zgCodfG7LI1cbNApfA5REpzNTCG
a7Amst0VfaHfGsdPX03sGOGG0/pSJ6YtaDChzinKTR+EmoWtnOEvMS4fbqRR9gR0pJbx7rXpJPcQ
VtdHmZdiOIVOsw6gvjI8NZm1QN6vJoYeKHwm3JhriWqESWR4E4o5t5OURalKarcZrntDQ0qomHsF
W8dcJ9zIeSbDGOpuNSGpSZ0T/FNFGk+MsJtkBnSSJ4WT4tA8xhE5F0HTkcutYeI8mIOe76TKU3sP
wFTVu2HMG+OyKSoD8+cYqas80iCs/SIi28Qb5mhKJCKdR2doMz+BQGK9+UOmXsZVTdnObJdA7Tjt
dnfDMT4GA11+nL5AmWk2x4mQvMh6nW9nW1Rp7BjgAZJgZOAfd6ErTwqvNod9vvawQ0mKJ78vIM3u
JADg1CSYZAZc5DpwXzozzCtuh8bOE6cnuzQuoaiAAZW0B5MG2eGFsqcGNZeNcrtZ/SbAsGXMD4VR
ive1bOtXrEblrnH1/Bz5s9yz94knr+3XJ6uP8AL1EQHDaIIYVXHNJjYtgV5rPnFajkOJdoYp4PG0
uNqwQPLdCBxgPHR6Mj5mJoNX1N5Zj+dhLp49cOTPtaPUvbaw2MdV25UqaY0iNdFlECW2t4tFv03C
SPMkE34mE6Zy5Q0BNmnJV9k6SKgwz77bVsOYUYbZwDfX9vJLkWYeQKw89O6OBLOvi5ltnQJlyiB1
uF3HNIPWg1TstS6c6hztIqlWGKqqtIXMMAkZPsimq+4N+ndnYppRcjfPsp93tq6LTSoABJTadp5F
0RmPpor8R71656AAhwtDln0Qu1PVn+veAw4TlvNmsKteJapZQQWBpcvPtSGnrTIGcduhPDkT7nph
2+2wEb3dXoBUiTym5PZ6XXS+PnjMIxG8oaOj7RswbjWcR1tY28nJb2Uog2sRLlG4derZ+0BiU5Jn
YpG921qzl4iI2Bam/HozrJHYoGxtE2FWD9wUFudR7GX3Tm1Bcli8GxFNA/H2o+smvdHA6PLP+AjZ
qYOinhV3DZ6NFQttSys2p1fcuKcGPEIZl1inwf3VA0qnObTfDKNy3+3BtgjLWMaQ/Wx+LKbgAyzg
eOpGq3PdN7V5gAXWbIhm6d69JSedceoBGib+rDKR2IHiuIylAHVL40P004sVxaOhrUeZSvOylOCl
POXpUyNchywuppVIlUFbxqGOgn67OigY48Izl3tHj2u+z3kS34t6aKt9WEX+TcD3ctmShHFrzvkb
GkOPhQWE+hmo4OxCMmFbr5VU0bmLP2tn1yGN/qIDth/X9eJcMh5aPfYjUkkisyLMpSBA64B2zLFo
qIs1RHlnt2msgPC0hB9pPOyYv0EpDC7giz2RsDXlh/QkT3DIGHLKB3s7rc16I7Hru0kN3t3a1Qwi
LY5py5KTIb74I2gLO1NJ1erKimn3eD4EnOAK7kIlEkos70nahB0tTITHc7eZhydZlX34TBGkEAa2
U3NXicp6FZpZzaGv5mnaoVWa5WVuZcgnmbOPN5nfgUkS61qXxOYGat2vkBuLE8Mdh/HZUvAAvtHq
7J2TRTrzk6roSD61qJ1O544A06SZDYuBbmUCmEMOts6JHDMQX3BJ9E6Wtr6Da4gkyigLFY8ESwT7
48iRpChTFE+hJceZWYeHttpzjGjepJoPlRBoJp5T6ag1nihONoJ5iU661u4+AMaMF2XuOKfUOvLW
QR9h3RpexOZeOG79wYAYSFXo5E6zjVgkA2LQSnFt9kv0ZFcRLV1HNvIxTUW77Ts/Z4hducOD8jiL
J7bbcfABPYLTuRpn6IWMthVqoDSKYHNxc+Hrx5jGo56WxRu+zOGm65vxEFXHzWVpdYH7WYgzLPxo
WznjJU2aVjz+ohu/VG65vPVTGIAJrIP63DSG9GqVNpOanjazSsBfpfOZCFNKQsSnaflC5LbUm8JT
fgWwzSqvwrI07n21ZLg2Q+hu8bygX76qU1HpvTE62RNPLNUuMsjhkfFJCPHCrl66FI059BSVXrcp
kyfEBpDVwJGDIxuc8y4aLQzdRhfdYkuD4VIFqXxYwqEDY9GMza5K3eFM+ypKLFfLPnGraTosrTXt
CyefYcRF4mbl1M4j7WenQnszBFtEC0Xhpzigy0dAWByg7HL5cjQjIo8ZqnOmWcgXDDtn/HU8iU1o
cB8MYFnx4lNdBOiVKIIGCuw5R4Ix2pP/RYnoBmAZcJPJ7reoNLuPuVE+3wPnn8NgUfI2s+ziARkm
sk6ZPzhrvW+ipjtZVftsWumZQ/D1VSjsEyRZAG8CwTreVLER6XPJ4XDj+9VZllruBxDbExRo1LOQ
QvDf7yCsjrERlnsvs64gOLDsRGypQZM9wtQFHK9tCwmEVrs8NXfo2mMvb4NLQ/e7dMbzFbsYPo8q
jpVR4N63xRcqdRcfpsU82sl3Wbj0SRamO7M0r9eBBcjL3JYiaCpfMDhXsRWIM69y74ntyx/yEa+b
JTPGTwhc91lE9U/R1Z0Udni9mKzXUPxaWD+h0cSW20RfhnHx4iajuk5XeZWr6ox9oo+7op8PnQ3x
BkFWcNHQRNvajPPjYXJ0UvPlMHufp9tKW3hwu/yg0sA7MZQ37Y2huusou2LR5KfENXFdhnJIxmmy
D24/oRpyui9OY+/Ckp9Na+BTU4CaU6O1jZfKuetzHuxyoMoDgGetz1HQXVouIPepnrI3Xn7ZYhFG
ZZoj+QEy9G6Z5dncp8M10JxIoxitzlUQ7YSjrQQ7CgKMuo9Oq4j3JLIOPVKbv/rraJ8EXufFhQnm
ramn1OaiFltQ3d7GlP2N2Ux3WWFgiwyCiyW09IWGnXin63nuEyMCwOtKO90OqjLva7oazqas0RJx
H+N83xqDc2IO2QBzXBkIT2EfUI2iCpT7vNDTYyHWLucNe5TGaqlZYRAtx2nkXFaTru+dJhiBgVhj
weutr6FVvZuusGg19H120mDqZJDZEz+l/ThM010/uhwW+7D7OkRedTFzrN6sxQgP0Km2ZXeM0tRR
VSaVwZwh+oK3+Yk1ClxJMUdbt7AlIsiFQxzmjUSo7mpthBEPhH9dBLUhzlHv2RtFh2HbGZPx7rA5
xBNi9cs1EB88auf4xG5LaOwJNR2pJJSxVnei/eCE5uAdp+/7zqyD86gVDxV0lXhwSGCvNFDJbPAs
jiB0BaXxqPt8S67q8EUMZltu06qQJ7UxcYyWzmM5wKlkNfvIjmEPbRjtOGMwcJvD6Ap/YHtnTXZ9
WomojcXCc5INqNCYzhG0QZYprgJ163c218Ca0jG2xNR+O4oRroNhpJLLjMfRzdOzmhnCfVB55m7I
skNR9SyMnRoZoWduc4NlxUXNE9qxF2R3Vd/edXnlfDGi/CHyi3CDRsw5Dbr5zBvYrEmvRQiAGvwm
yBEt0zFq3tD5nGSpkpd1xyjFsLjr2hQ8qZHdolD62q4Ap2qrBRaoU7bcYLC+WqmInlq7xOxkOHP9
lfc4UU0F1bgfzLeegIHdRNE7xcqSy4E7tt9XCBM4IlnVjh0Z4MtoptNDBcrwpLGG5rUyPeFc+FC1
1JbbNY3oD6RhsKlzFF2Ov1q7igYW8GS7I2HQPIpBOT8B8K36GxdnQLWRvkJyE4biq1fyUvPQeYcq
U9XNQJDKBXV/mGhd3w1okLkIAChfrcL0L61I+3ypZXNft9HgJ5NU9Z7QW5rECwX/lZx6hk+K3njO
qcLmM82oS7f05K1dFk39QfvO/EawyEhRDfaP7Bv/tLGVOqDnafdFba5AxErdny71aC4bgtOmx7FT
9hxTp3nXnaeJpRyGXFwjCLrLaMLF0+KL86GikEhg22UrU04D8S0GimK/DMy10Y1GRcLjCRhtWSI7
2JqqVZuuETnk+cK80e1Mc83PSvFAn817FpYeLjOxml2CcWf5sJZp3fTrMtzRYplAa/kNYaBW5A2A
Jeuu2bI7QeoAFEC8YqZtE0KJ7OAecBp4FqZemmQEUnDjuLO2uH9XdGS64v7GupCWxmaNerKN2mxQ
CTxoDY506czbESRUmrh0c9dT79h2hdaCpm5L4nt91wMrmuIhcPqAzW2O2sRg7IoCcO1dmwU7xNOB
MS2igUbxiu66QbCKkrlxY72SSbvzJF19BPY9nhQOYkzkGASU52sKd3a7urmONksFiviMtJb6+EwI
cTL1vTvuyJrEH+LKQn3MOgI8NxdT7+8bb+RY0WeTzRl2tqLE8FvrSs4NOtOlHacmwYrRP9m9yr92
mUU9aZVLU8d2Kmaasxy+gK4vtrgt2rFtOAFPFexTJwORrkMaVQjZUVzGndkZiFVlCg7Px5Zvbzyz
j55bUSog4vY0PxqpP9QHVxfrDe5q6bDhRmgye2/UkKttz1AnY+OVUZwbhCLvqrD2mC5MVP07pxgq
f+OPZg33SdVUKf2Qt9eOK9Y3S/pyTBaZh/VJMUnX3JleXu3rYEa+OodVebEA9LG2usu9r15eTkaC
s2mtT2jjoqUscmUDfe0AL8TcT2adeGEZjNvQHB2Hvw3k69J78sLFC94mGd80on004yx8Mq3auO6l
fq2KlF5UWHnFw7pIhL+uP1DdzObYHL8Nz2XZWeniQE1nrYhnCaV9g+BvtTl4pAsZw1033nhChBOV
d0ePhl+iXJNgqoOr1qJPum06gldjPvVRAgMCx3iglahuJmewDO4IOtbcuoVcdsFaFvuUJrqkB0wD
ArWoMzx2UClmbmhz1sfyo2Xkq6GrJ4XomhG4rdEXh5DZwIO/NIjvo6oq17jtxfrUdtwrMad45+g9
q7y3lcDuelsrbV9J+gHvPHSoSKHLoWFYWzs/rQallk2AcWFNQuHqcKNhYt4bqeuetvZonYugD9m5
DSevUcnK8LFTeAbwvCESjvp2OpG+aL9G9P+SVPaP01IwYa66IFXJRF8kiFNbLs/+5MlD5mtmQkjs
c2uj0hYV/8KVkxsKbvpN5VgMl6trI5OGgsbIfZ6OLalmyHxvS9VGi9ar28KNzbHw7Q0s1vWVaXp+
QT8s/QYEwMbfgl5jiO0ui6y4xtXGWjUvtPftsV6evdAZX3GOTSiE5wbzEFCEjou6/l/mzmS5bWxZ
10+EE+ibKUESpERKsmRLticIW7bR9z2e/n7QObu2CZFEqEY3wlUDVxQXVp8r82+mukI09oFo94j2
lyvIbiN4Z1EwQWJxtYrbtuslaZNbsfFKhIgArlgbySegvRHotarIs1WUWt0jkucalCi1aHWOWr3d
torRZjvg3BWLEipJDPQautNK8lRRf9CnM8txozCObT+IeCoXfgJxRuk7WDat1SckIaRM4qLFqdHc
VKIQvjRlKCc3OjnCrzFp3cdCR9J5rRaafI9juglhwoO3Z3sigsukdceSSNW1fGsb+I0IyL4xJjD4
UFevWLahme+GU7sx47syzIZt6A4G9Aw5F4Jsh4ZRKm0spR0zu8L988CVThTZoK6m8sDmflkJyO79
rjSjhnAiSzHvw0DP8l3XhhLWz5X8B2ERFeqV1DXNbzTWdW1f+r3W37hWYOyEqLPGNate4ykf9s2f
Mq6KZtumOTSWHvGbbhUrYvFQloX4lUxw85OdDZ7DHLBqgDtCqawxyibkZTQE3j3PquAY9iYYd4sL
iGMrktLPZipkX33OEWmFkjEyEV4uJr9IZ7uDrSGoIBHkVdFtlAButL0mIlAi9wImBC12Fgj+ONl9
FptKvJaFnOSG2+DIBhEr73/qRq+h7xnk7biqqbTntqdK4yOi3xR35LhHcrwYFaMgxysCh5J4lP6J
lLB+9l2v/IIdcxJwGvsQIxPZ1z9ngculGLDNX8owkDI76/QgWHmygAdW3ZLKWxl57n2LZYN7ThFC
UghFn6uyU8NXvddCj5WXlyG6mehSNiJCUKP5DbkB9RUiagqsRknHzs5S0lErbnFYUeU4oNwRW22l
OEjn68lWU92OR5rq/YCLoZXbFAjdAQ/T0nUQaTH3dAjJ+lxT2t94/BRPXtSx4Drq27+J6VrRlgd4
eqtsMM0f5Patg04qBkXZNLMgk7T9IIL418R0RyDikdTPPTDcZmEV29jsJMfoTMKfThKQN0e7qqDm
konCywgDRFpT+AAVr031H0eONV4TqZTpVBLaZpiMN8woWOtk9JW1UDdsXAgC1cTQiSfKEwLugHoU
XF2+jJ1afm1VT3tldaWDPUh1+ZLylnlM3YKbpguykc1n5t1tLwY92p4GNcUN7MNev9EKuBp4J3jJ
fVmbHDiRVksjOUmThFPv1awwq8PL8yEw+ymv0tbea177xde2g74L4VXuxq0uFTyaSz+DpqEpff2i
hoZI3kLi0ffgUQ3ufkR54T2TFmQgEIUahg1UPOvVi3kWPFVqZYbcrBkp466UxW7TWtipr8NKKuVt
Bne3crzQUJEOQiVc2RatWwQ2iurE2qXacrFmqeIpW7Os1G88D3sspqOh1Y9+EUhpu7KCPqg2JeXN
fJtEBtjyVIoHIg2dDCVBd0gny7jo4tsBxxR021teR/dWIVU/W8mPta0Fw/Qr5YQi25Y1/JaNR+Ws
IPXEXbbnkhgM1jnWoze8i1ONbAzN8ljgDqHaoYzJpmZ1fC98OR/XNbQO3iyVR4mykCvCp6CQu6Ph
a5jMEBJ70mr0SbYSLuPy+TDoDT0IOsmt4en18eeukIyvSY1k5LZL0I+c6sFUJxjNIt0BA65frARh
uEMko8W7SeWJYj3kWQqnVIOzuCKl2WrrMeQg3fMSlV1sXNDMXuNlJrEoOrPP7l0YHb9qiPrdY6IL
o7WtINoGW+jywjdd9s1+q8oqoRo5VxT6SdwMwlZnaf3040x9kbgIBWLIUvceKQCwz6swM6zPkPJM
ovxeJk4IRH+8T8QB5rRpuga0VVZGs0pqV0MaVyMlvVZr+D22LpbqHmxncINePZwrmdV94/rW+NOT
5VpZUxzRvpRwNPNtmidDCcO5JDXE41BEkr/GrGRVaF0MxYsQmuvI0/zbMver8J7h1SRbqUkMdxlV
0VVnStL3pPDNyIY2Tz4i60vlB8GnSHk0qaeh9oQMcgnKyQ9Fp5EhdD2LhzOUJ4+atqkOuR3GssuB
Qp11TwxQjTY2ZSaEsqhy05Xi6bFsExHJt2EsCv2aHuWHNBYKk8UYRk8ed4iByGtHYoZqsWSuChLl
0ra0JNfhaWDpK38I9EfFAtUKqTcuv7To17vrYqzkV88n+cJrf0y311EW7+A/wCp4BgFLxocPXsoM
rKJJgqbjms1rrem0b7rYDC9RUfcvpcl7IglE+FbXG5wDLUl5Yi2LGykKcgaEgBn8J6FgVRqCUO9U
V2qwZKhrn9o1Csb5WihBRR3Qlu4DxpanjxOkClmatIlhoV//jHc4Fj5jkgCV0e0D0zUXHVUm7gTF
9mYn5lL7mVUurPMGai55vHRBKOId6uhN1dSiKYD0oFinT/kL8JSUij7JltU7Q031auXVbviJ3F+8
u96j9zOJjzg8IPLjPMtAfp82oxdZInSSWO9aaHnbAmUCWG+Wz5PNzZ02CPwF9+v3I0h7aD0B1pvk
fucahByzNYXUoN6JNfJdlF7lL1WALr0OW+v5etek6dtPgEAMoUxwhW0BSCd53rdIKwwjkId6F1mR
hiAPsNGur6ptAaCLFju0qMmgpbfGoA2k4bVxLUttdVPKufF0/VPOjbKs4jSq8D1Ev7PJjHOgAlSB
m12ShHtRy377WfcNSXFvm4v/Yt0ouoV8lwK4C2G20wmlbjp66GrUO2jH4W4i2u2ERJMWWB7nVifY
Seg8uiaJ2ly3uVSJyOqwrElGAZ9ipzW3RiqVC305N2wY1oPj0iA/YIx82hc/DAl8Gr/eDT0kPaeM
LKF6gC0Z97eocSHsLWgd1d7rczVfoaA2QXRPyjC6omms1dNG9VzkDZr3osObpv5jaDpIZXJKfrTJ
B8H9dr2xuT4mCYkJgwdOFYFMvIPm+mJmA9nTNKveoeqX/EirCn11ACjhBuSzuLdE+KA9MPcvclVp
r7nXEc0lurJz0yjcpEqfH2Tix8eFj5pvnLePIkzlsEUaB9bJ6RCYInhH8jG94w2mbldxWT5BYibN
L4+DzUsi38Ahbu/VDCAIKvzatk4Ld9sMwdIWPjMXCpLqHLWcuFQd5/cMdG9DQxQFSbLKc6TAzf5A
e+4+oWekP1zv9HxF0+fJKAPkLxQ0ia6f9rkfjLQD4zY6JiUOO6saeR9DUlwgEZ3rEBON6BAHoGiY
s8XV1ZRo1NHqnUAXSUe26BUTeyXW4AEwR3F9AaZ7rrmpsYk9pAK/nDUXySN4RKkdnNEF0Q/vESCb
Mh7xEVtSnDwzfLD6TM434LIgn6et/Nd1hQhQKhgjuqGy2QJoUUTyAFKyJFZ3pj9IH7MpuassgN+z
wy2RiP15jtaOWsfdn1IPzZ3lif0vPaN++OH1oKPNC5aaU8Aw5sQrpeuokqnUV0VVHHG6G78qSbYo
TM+o/H1DsehQx4V6CCUCmPgciIsZTEoIY1VOMea/wyC1NoNaf9DPdDpisGTjx1lwsBjmklNaDTkC
6cjKGQWynKmq+jdpbJULgcSZBQCezTCIVIBos19PF4BJighmI67jgOPC9YjczI1EcmR7fVbOLAAT
fAMuRApyoNTST1tBv6XKhdIfnGrI5E+BlJToRcq6cAgBD3zQPmYaOFPBLQBJdBm89Bv75681raS1
CBG87B2i+ZY8EiBEbPXwNu1vvGZonyIkarqFK+/MME7ENMgJk5k2S/20g6zuqAR70iO/oQ93kp90
Tjio5gedat66BidLQoV34rzO7YvHIEvI/FLLbScfgU85FSh921ZiKn4Q+T2NIf/IMAq53iBpnPYn
SyyyF5bbOYbet987Uat/STwPX4PWGBeY4+/XhgRxDtdBMmp4Yc2VCslwkwkkI+okJj6QioKJV5vW
uZPlpKiuL8P3s8RLZGJ/wWVCjFabXRaF5fYtFTGUfjo9jFciENoY1v/v662875AsEltNanGiSrQ8
21KBBcqkMAYJVzYxdJIs7W/lQtfRFkiql3/TFIcERx7ahHMV37pv8MlzNclRhbxZW0FCkbiL2rWh
RNrC2E1b9PTMo1fI0pnwclBMFpXTFUH2ovFF5MacDM26VdNKTb+2jFj+UfoA0TfowX5OR8ALLsWK
hdPj/bTxCGA3o+44PQzmIs0A6PUQZWbJKbEhfbJGdyB/JcofPgnBWHIRWtO7jWTZ9Jb969ig7Cni
qOQZTkImaJeOhnuQkRBbGMYzfZkO9IkX8/Y+nLWi9jrQidinFc1t13IU1RsRJsGHoyKuP6JvlUCQ
CFWcbV/wpUxXLxqMWOCC9+10hMFaPxw+Sn8xNAVLA/BshA5ciXMpfEC9cUVZVnT8ygrXJWp9a7VX
0LWKovTD88PFQeJCRnJguhbnR2yXtUaqDtpU+8WnGDPlrdigKnN9R72fH3WS0+VmV3i8yPMdRfk9
R+a51Bx1Kk16A0RiEL/yh1cBdKjJfWiyKuDKmM2PJCbA7axacxop7NAUz3+5PnKK17vy/hwi4zLJ
3SLeMBHMZpeuEE0ualaqOaBW63vMHMyDguMsL5EY/7rrbZ0ZNqi0E3GPY48tOpsc5K5yKjKG6mB3
koMsI3IJ1qWitB9e2IgcQUvmriU1wC1/ukmDFsGsEMl/B6/3YTUaGkAugKYL0zP9yulZR2AHxgTx
C4NynT67JxQvaUiH5PRmMLXbShU8ctW+aFPQS3eZ2H9QV5abdrKTR65an8JJXm6nvVLKUoWoIqqO
wC0JS8ccd1Tx3YU5et8rpLo1SGr4XhHzzB8xHGvcf1YIqLNMs2DfIUOR2iBwXNEGbj+0G6CnCOpd
XxjTp58OJek2xGVZY5wR9PS0a4nctCYVeM2Re6QiH6NqbEjkN42R7FQsIshjeyUk89hV4LSZJNXV
h2TM2iVh+GnG5p9BgCaj/6BNdMTZjDaxbgLZyTUngZ5/A15LuteEzN0OUd9/UqW2vy8U3Jmu9/39
piARAeuETY7pNBmt074jR0xdNYo1J4SGaGvg0W0J76jN9VbmcrGMqYmgNfuCncFTWJ0+46+La0wr
ISwCsXKCsgO4WRpajqJh1E8Un9R079AHjUxbCFRXXQcBRSQHkEP0OpSmIO11owVDo6e4mNiar7Ul
hPsMznteG726H5K+fq7roO/tMVJ1b6MpE2nG8rpUtkvUOyhGo3ja7iUSsM3Cen0/ZzACubz4Qz6V
l/Bpv6K6KrSwVWsIgVW5hltw6yVE1L0xiHue3qbdeEOwEIy+3yO0ifUkkfxEWFXl0zaHYHKrh8np
WEk4PhLLC3YqDtYPKTHbX2bZKAvvhjPtESQybeRJyMi9aw/HMV8ehMppePOvG+hhW/Ryhc0gatqN
CYby6fpieX8ncBHQQzpHZo4C6Wn/gl5NojhWK6cqw2QPYhxxO/DJ4CrdpYTc+65BM+b+mTRlJKi4
s9VPSA9NVIhZlkVZ/4lTT0QMLvXuXOKjdeDp6ofjA/LGRFVcdJKuks847VpjtBSBXbF0gkzUb+C8
QOrXPG8pN/N+U1uofyuE9Si5U9SYdSsmlz8GQVc6Wt3HLz2kGjsyvXDh2HzXii7zfEB4nyyaSaQw
W4eISvaRDHDbEavMuyVkIWNSSvr+g6uBVgh5STMg5KRSITkdMhg5U/G3ah2qqPEOkpy/s8wAJE3c
6s71ps51iHIF5wCPVx3+w2lT8eiVuuQjNdm7mvwlSgxxj3Jstv54K/iIAc/Gl4lYfr4GKmCysDxb
xxXBeJlNqz73RVJ+0IGIIwKpAU0muSnxUuBsOu0MiJbGyAWzcYABqZveQ+0j7t30g8n6t1Z4epOp
mkQCpNkawFyk6dM2bh3dy8jV4tS2NmtQDh8fMoNHgko7Mprj84kBHh7qqtUAms+8J+D6HtK0Q/jz
462wjPH+4xyfSnGnIzaoA2hJ8OMkg/0C0FZZyfde0MfbDzcz3fDaFOFMMdW0Cv+6Ct0RoxG1DxA0
RXw0u0nTRO8PXmAk+ccbmtJzWEiwoknFzHZOVrujBDKxcUbF9I4CAJ5t2Bv9QrQ7RegnUQtZfMpu
ZOeAmE4GHKfdUUSIQmaSNQ5qqVK49RRfCjd+kubpsfcy+SH2xNY4dlUr6rYcabn38U07vfbJM0EH
0VR9NpxpCxupg0buNGWe3SGM3JJhX7T5fEtnz7sJ9EyXuJHe7t3TbsKh7nt9oJtZrIQ3sqcGz1Eq
SM129Ev/ky8j/uxppv81Qz1iU5autdGiwFoY62ksZx9B7l4nOUSaieh+tqfbFsuzRA86R0MbGPnV
KtsCnHP3cg8RCXBD0T0YkF66hafGuwuZSjEpKWJS8jdckrONQb9ddqbVOmnaeocIktVa1FrhWENd
+hdNoWvC85ZJBQsye2VoCZqmVSm2jq9RvwLp0lWvAzzWQ4VW6lLse244J68w5pOVg0ne6ZymQ5RT
YpJap7DMcDdyER/SckCkQK6lfJsHBRNdifGvD+9/lhGpsClNJHF/nrZqgutEQKNtSVsm0qfQbbpN
iqn2xw/m6VFtSTysRTJTs4E0Iq9XsILrnDrqwB3lYnXrQ5JemK5p5ucLku3AFUOEOB2bp31hLzRB
VJYc/30x7IgUTFQHQU2gPpqDEl+nWIT8+fjwgd7ByooaP95gs471ylDAJRpbBz/wCHUrIK0wDfSv
/6YVomwa4G09F6GpKTegd8AlPcA13lujWqy9OPYWnkXT8MyHj2LTP63Msh9BUmK5LFHYyF1M0DPC
HLvpZGv90b4oIkJG2nR0UXSYL4UeSBIYzKBxqLZmmzFHgDaSGnmhlfeHBEVUlgLBBoJWJMpPl0I8
ORWWhdI6JQJ34HbN9ZCiZBB50YfzOJQBVeq26NjJ1DvniIc8SupCjHrmpvYjKLVNvRfBRSyE6u/v
NcQY2T3yVEdjr84Oh7gctMpwI6Re+lFXgXiWZK8hxKJcC8Ux/Wq64oObtC4EjTjrPhzwKISgbxq1
PEu4dE4H00zwd3V9YgSjgj3tCSg1NAh0Lyy/dygW1IBOmpkd7OEgUxxEydNBPlmlEBkOkMrI7jQJ
7hieF2qbJLIQgy/rZOVjPwCDBmDxiHrGtw8vUWnCP3FgYbhMdHTa36D0WLyB2zgRAsYreOfqJwsj
2C/XW3l/3vP4gnbGu4hgkuLHaStm3lulGA2NQz6ni+7kTEDhYCjM7hu3S38bDkJrbkoN8PLCvf1+
n5NwJE+AFRDVN9bUacNVmSa1qTS103Zeca/XGPgqSmQsrNhpkE5PE/DD1PfoHZgkzuPTVjo/dBMx
q6ZICFHP0IeXE/dJ6oBvLRdWzrmmqGiA0SNzRgFp1lQdj2rXRpz7KFjBVxBqBNErsP9lK5kfzXaQ
N6JeCdqIIQSfN9uHrlW2DTm31sEj5xhEAO2FXvqdEWoiPSYv9OvMRJG8B2tAqDM5uk///a/YvAMy
SepGbpw+yvJt7ObwoYrGr56vL8QzZwv1SiKp6Z1Bmni27yBzIeGv8jYbRhklgNCvNiBo9bXaCuqL
P3g8C3OjvcE1LFiomZ7poKajaUzGmOQKZdrTDpJp11MLSoGDWEe+aZN0+KaEIbJO1zt4Zn3wJgS8
yTBSaps/peJ4BAeHkpsDx38I9rIAonojw7wu1hm8nu/XW5uGa7bwqfWBS+PoeNvbp51CwtFqYygy
TuUpiV2VY1nYhlEM6Ne/IeWR8HeNhR6+b5Mk+FSH48yiHjzHwqVyFQoWBU2nLYGLkuwpEY80f2V9
1d2ofbTkr/x+3oiHAUCg4yYBIJuLjuLgYZZFQZ7R13KyVaORYRUyGOvrA3nmlaPxjqZUhjEs/RKn
ef1r/aMg35eiwSvHMiMHtbMfYl+GNiIHvz1P36hd8BOrbeiIPPkmKvqHn3JT62RSp5UDBmfWuiYI
XkeMwvkMB/JPacnVARWm4eV6J88NJcVoGa1GRhPvzdM+IuYE5aJlC4QUbG0dr+pNpYJ4/3gr+Gty
ZJGJI50/u2vSqs4qLP7oi6B4t4hKWLu4kxbOxvfbjM1MHITMHhlMyianXelKKwjrNCkdEAO+XYSZ
9qsK437rhmr46Xp/zqx3muLVQvzI9MzTSUEtxpoRNqWDPUtQ2XnUJ5/x/RWVnSa3xmNSlPmP6y2e
7RzGcpNioULmebYagkrsM0rCSOvnRvhkBah1QC5oBkwpsTKqF5b+mdY4PqhrmWTxyc7OWpOg8I6J
WFVOqWrlphcxLNXDDKOKSgk/fE9TtSWqo3zLHwKe01nLEawwEZ8rnbBuVNB6UvgFTGi/r12c4K6P
4fuIBzAbNzRKxdO+mtdwG+yyUqEndd9SQsE2MUGf/wEHlSbYwjgqwvu0l8VfnejG4wIY+8xRQlqQ
IqhI3M+6mat9F4UUFh7Gxo5k5OWDKBbNocOdXHgO2sizIUHpa7Sacruo2jU8ZO/D71+aR2V8anoK
LKcr+K+TTPYluYxHVK+QE/U3Q+WKTuCHCxfP+0UzNaKbkEk44XldnTZSU5v3K71BesOnSojhJjJC
oQWnuliqi74/tGiJvAjKr/wbLdnTliSzg6Kuj4h4IZe19Spy7QUWEguX2rn+EDjyhmOvkzJ8dzRi
mBLlhD+DLE1EyommGFaWbYVtuHB0nekQCGBqIaSNEYSfZw5KRajkwuD+BFgVfQ+CRtu3XZxs3tb/
h+SNL4oWn0gbXxVB/v9R3nhK516RN/4RdD9OPTam/+H/xI1l+X94qIMtkwDGqDxI/iNuLEna//AO
4y8pTKBxPqGi/88vQ9b/B2dREi8gAGC9AJX8R90Y4ePJZ5vyoIn2/QSA+Yi68exVKpDLBZ6IOccs
0m89yRTALUiH/CDd9wfzIdnJDwhJoCT2ZYltM63k/4aM/7RhzLJHKlqawO09eJmfmjv/edVthYWn
7Ozg++9Pz7aoYWFjKoz8tHIwHt1D+5Idsq340/ujLh6t071+7uunXv11qHWdZtQjKclD6bfRA6Ir
7sbwwnLDvVyiwYJxEmZ/ZY/vhQB5uqr24ObdXcdNuo3lZhKeK1QnaSCX8/JFsS6GvVaQ5liTSgvW
iHKZawvh9t1QlDqV9kJamzDet0jYmptOlav1KIf5pumk0oaOLTooUnbrqT6+0anNrhokLtcNCryO
VOrmiylBZ5RrLBkhAWV/OivSbSPX1F2KyhmHP8z8VkyStTUgRjWEiCeuzDgvHR0FpdRPRVvyHusq
3dVWm1PUR1wmjBt/l5pYKEetUOyn+2fj4av3IMbia21qGbKofhM+yUGhbc3GMp+8UlGdtqHuXxdd
/UtEWWBDdJQ4YP09mwxT9hXWoHJblWXuyNR+Sdub0R1+f8I6Q5rMqSL5B0pnglPXZrBGTkE6Yk6W
fh7AkW0EL+huwTvnBwwOsd90PcXG6tGiiRrlCKQOXg2MXteoWIg2mmOd3fmCt49EI0XnSituZZyf
bNnFitPCKQrpXBiZmQIJInbRaQmVAjmQAHkyWYBeKSVLyPq3xMO5hTSdzn8tJGQ2W4w9C+lgSAdB
PVJOLcedX0yqV+ZaMG51/VOHr4qF88CSvPe0Dc41OYtVLTflwSDEyiEB/257fgsxe0BUqGxytATl
AqHMpm/RP5Wq/70ELho2nN/rJBFOO+nHCP+Napodsd39mUWKtrYaJXGAnOEfjYrqEEC2/OuQffjf
bvztDXFh87MWT9siBsA2rRvDI/aC0Z34ZUQvubCFT/0XNFad642chuL/OWB4e562kQeIZqZaFh6h
YsMHxWTaWrmF+TM0EnSx6kZbesWfn6p3jMi4x3FQcasQ0eDRHut9HDwb/a0A+iqqvrZ+voAvOQ0F
/tuf2YooEiFW1TIJj61oBl8K6k63rpW5u+ujdRrT/PfXZ5kO38PJ1oPSf1SxTQ4+h+29mC9MxKWf
ngXwuufW6HzE4RGdNHR0+7XUbYpyIUCabqL3+wRQ1uksd5ziKAgxKsmzpm2gFGvD2pXWXoq1iW2k
CxHfhVbe1dkUVEMw5GbsYzslZ/8LWTKUTJBAhera/r4+BZd2hTm7Eifds3aIaSXMVmW5xuCNYDJB
BQgfUuHGbexFR5hL/Znt9QiXXbNAGPyomygkYqu1gqZrVniYwNpf+QsdujDxc2QnaWkPOZw4OQ7W
Sxt/iyc16uT1+mBd+u3p7/86kutEA/kYJOhfpQ+t9kfOsc2s/93hC7ry9MfTsKsUuZOSo3r0tBVc
fZQ/ogex2KgfQ7f8s93M2WaGWtS2LVfUsQGMx00ujwsr9dK4zPbDkKJS63dCeNRQURXG16p/aeqF
E+jCqplHg6lQduHoFxEXLOoXFLWxfF8RcSr9GjNTlF2uT+2Fg25uiajG+ZAioxsdsylIkO+VeH/9
hy/cCPMqpS+laoltO2LkRjK5rKKXrVrbcazutFR+vt7GjE76z8zOc7mKFORIeAcYXXsh8aKOfee9
JKTNo1FyHEm+0K1Hzxp2lYXqHnJN3cYaU2UnSP3PqDaFneS13cLZeGkgZ3vE0ly/QR8/Plb9vaAe
lH5pkV14ewA/ON0glT/EJtr32BohpWat0KLu/ZWFZNer+7XKVv1oUxq6PqCXOjHbKfkI7dhMivgY
gogpjGcUha7/8KXVMLvxGimlRKdb0dEcBUfFIL1EfDpAlstYulOn0/TM3WTMLr4mVkukTWmhQcds
rHeN8uAKf+oSx2OM8v5dL+b7HRflTtIChgcSa6M+Ra5OrgpZnPFjCLl/FvSczBXp2aBLyHsdBQRT
4wqtE2/pEXhhgOYJIT9Ecxgn4vg4vrafpZ/5H/er9bHa8H8/e3bF1UrdxhbkomM96Bo64/JLqQoL
kM5L3z0tqb8vH+wVPGw04mPzR92Mu/BZ3/qfrs/npZ+e7dleRPe6oNx1zLvMQDtJkFYg4IHXhfpG
q9GudWPr352zcyiYkScIddeMUOQdveQOxa6FH74QEM/z7GkxCkhZMK0CHsLZLaSeByu9zX8s3UOX
fn+2c3F81FLTY/it2JY+T37Y/coo8WlZ6UsAq7cS5pm9O8dntHkW+OLbFGur5K76kT8Ij1wYynee
rN/Mne1u1CUm6IXuzDkFql5lNVYT0REUpYbO41fvCwrp4EBwQr++qC5FltrslMCbQFcrnT2cvgqx
3WPVYK7iF/nV+OR+JU6+3sqFk1qdwoa/doVVZECrcDdBMAlxPFwTsnIp43rpp2eRsZ+L4HxUvh9f
Z54Qk4ibu/DVFwKmubCBmCjYjDfTYhpJzCDhJtpKm/c3SdgtlRcuNTE7LjIRR+twbKNjq1fbALHf
SkOhHdGh6+N+6ednR0bSpEOG5Gd8TBKnKW6HwOmWtGIunEZzHkoiKrWkB/x09wlrjsCRy3X/I3m6
/t2XoghVOV0wfRFogonP5bEMVv3n9iFBco3kxn39vbpvv1c/F5qZFvmZrTwnZMRF4KmgoOIjCsbZ
SHFjhdaW/1ORHKQLLRXpzIWJuLCR54gShHosF25mfAQETZVbq9FFdnDADV4R1/2XnZntZPwvUFRS
aGP014JiI36KkqvQb/A7qbBaISeYLkQWF/acMtvOJB0ro59iPNzqV66wa5olJ8oLC3buQRaKUj8C
fe8PrbAWSI5GwjdE1xZG6NJnz+59pRNw3wia/lAjDy9yLbjS4/WxPz+974g2QByNBjkx6UAGcKev
xW6Facoa94DrP/9WG36/ThGbOt0OxmB4xTBlxMuJ0LnSj2Gz6R/Q2l0JzY3VrsNHP71VVwE+R6ui
XXlrCTZYcJMKq7Fd6OKMgPafqEk35NNvoPxUaJZgjQezCDaWV33ujGSDEc7aL0gNqcEmTaw7/FFF
YDiYCxnGN02dAOzlmN2USBmOiRMgFtlJL76ETkPp2THKvTYAjG+dkN+Scl8YrfNvUXBcpx9q1DUO
OGk1HuKiwp/iU8fNqa4NtKyD6lb71SxRyd+4TedmZbbhdNNTdMyDxkNI3qf83HYrF3nCsVl9NSbd
s62ijitEUzP/1rjpYhvjOeC8xRdDeKibXZk85dHD9fVxYfnN43B8zTNhHIThoDqZuW66daoc9Pyn
JWUbFO2ut/F2VJ3p7Twil1DwkqQ4Gg7Kql5Ht/ftVjgMNoXoO26vvbatVlhh7Zt1ZncbceOtkMnd
9vZdsUaA4VOxfSLPuh82T6Vt3t3EG0QFbpdKUW/QgnOfNtvYptikDdzL4SCZjihuLAsY0ZHLz+6q
dfZHwf9Et9PuJlzFqwBnmJ/XR+TCJYW56elC64csbUctHOGcAPRcFdWqQsY/SxB9re6yLyl+V7e6
GS4Azy6VGuagnqoRkrpqcjagg/uuLa36VWRbnDPKjbddGstLR8089G89LfZNi1Z0x3Wa53RfHio7
s/Od+2R9SXftjblFcn7jH92NsA8XIq03vN65GZzd9yjJgEjT6/EA5nQ1aj+C8D5UNqWJCvy29u+g
gduG9tm3bKReVo0YrblxUBpW5YXV/Zb6P/cBs9NNN4IsddsMLy4DJbEmfkb94A4e7tbUSH+KWIoa
+9a6LbPvlWetM+LxNFK3IHmcwtf1Nc+yTcC8aKheh/WPuFTMVa0ZoH5vo/SbpZRr0xq2Yj8e8uH7
aGKxJ+prIApbv2y3yLOiBL03m70QHqrs0Uw/y0aLJPItHEe7yW6E/LkSH5uQLaR8CrSXcGhW3vjc
iRj2mZ9kvhA3hU0UiBtX9h6l4V4Bjivo0XoIXlGeRTh5745fG9OJI/lWirMHcIo3Qx3e4pq67Yx6
oxROPZprvHlWiv/gqfUe9N06SI2tFOy96lin+q7HVxCrEeqBXX/sULzNXXGPGTUTpaJirD/pvfRS
W833vqXUVXXjRqm1O6XzX32pORaIqF7fdpeO3Tm5EM5iXDcjx67pBLeavBKP8a20i26bwE4fpB0O
lj/MV/HQf9Ff6mP3JB+q3fWWL50z74BU6Ak1iU/LnvAgj3bdIdQUrPATjzf6cyZ7NgK9Y3IzjdRQ
8CD53ssLb/837aQz61ObYpq/XlCSUVtgd8vx0MfNcVQsexTVjRVzqTV+55Rm+zCG2t7q4Iu0z2ne
YV8+InIso0/vqM1nryq+Vtbj2N+mZfXdj4ZVGIyb3visaRifhvjaSMU2jHCpQWMDrF0hbmIcban6
HKrWXfcTs6KI7KYU4Qsid+/526wLj5y5N2EBWhl1XikONkZ0N3oHyb3xeN+50beyP4j6vdtscuXJ
7+JVghS5Wmx0vzk0PDFJEOdRtHDtXzqO53TQoHD9ti0E6YD0ev25fzJ27YvwW+cyOOKyaC5hB84n
B9/Jm/k4Fnb5SDPec/aje8TS/U9/MHb6k/iafRacajs+N0/x7+tLTjkfs8IyOJ13vwlGXcppTXYE
Ju84VivtNcbxyd/gGo2giN09CHftvg9XyJiX6Mft2sfWVhPsTlfys7SP4m9KtuYsgGSBm9UWHezO
uzO7hwaHp8UswoUIZI4tTxpXFBRkXw/dzYDfVyZvq1GH+PAVAQTIjJTiX5v2IdDSPXZ2MZjXQnlo
9iQju2SbLeS0LyRmwNacjpXUgRkO8Dw8AGAWcVXoP8npTnvS8CdqNKKx++DQF7eGuKkCz46WooDz
TxYIaaetiqYAQ7jm6mqqzC7gwPXS2sdec/KErXDhSb7V0Y4NijkGPkxo3Gu4kkrxCj+f62vk0gfM
wlC3S4KyirlaKh2nwX6ddgdFEhZ21Zs03LmDZzaoEWFfXlmFfAjKQvzeh/64K+GOb+p2qg6CF98a
Lb5GmSQGdhn28g2+udJNLEUWve2UVaSOkS3HnJXmGAVbydWNHSZR7SpXLYxSvA5eQC4ANocBvQVS
3Gy6WqoeUYPpOblAo/8/zq6juVGm6/4iqshh2zRBCEXLcthQHs+YnDO//j1SfQsPjzBfzcYLL9TQ
3L59w7nnfMZdj5T5571aOLxzaropZWS18bFXiJPHzlYRqwWTQuLh8+ffXwpk5qRjg5q0aCXBT49O
v4c2ki4ZjM7oFa4lzvhifocmiP3WoqYF5yDNoqYxLDgROO/RDXxwC3nv0FEy2PQETAy0L5r+nEHA
smtopxGx2ubRoVorZyxtI/+3zYdBzxXJiIAbJPhZQRKIIOTMAcMyK5/pzhX5yOpmh0rruzzxM3V0
U6N8Zw317bPe9HTDEflqpo6yjcyEQJ/DUO2MHFlS6Tz95PTGUmj7K/6FYPH3z9/z7jsePcjscMld
0UCrTBndmIN+xueYm1xul0QJ39NrfepCU7aULVg9iUoqi3HSzgRCYgeKrAr4MJYyBeG+0rfOt2vo
mjntiqu7j7g/eKx5QbXzK7AdQrTQjaAfqkXvsXptIjPFMOf0FccYJIIKoVZ+CvsSI86FM7U0DCwe
JEqeBnDVph6oVDsT4LzKLgRpvbSWo9y25dFz3e6Hb2FK6bMC1APw3SYT/oD5gJCGkVL+RUaysPJF
Fox+XpXlNXma0k6G0bu10bj9ud6VFuJdSKXSzNZ28mt5jOzMKHSUmi1gP6hAfJNbSbXvVLOP3nCW
9AHYyWbJCA8yJi9aANWLAULuFcHUXwjxHN6aMgahEBUCGWomNCg+EzvyrqB7wVw7OPE9UpcnMYSa
nkQrmdS/VLDlj267EqIuxQtzsLgkT0E6qNLoeh5rSJgsP0DFYD+N26oGke0zivu5YAiVoged2XSO
b8mVAdr6oLDYcC9UkAUw1dgcsmuW25Lg1MCWZwJJMnaTdLtacnqIXoUNpGP3AeAgYh6v+LKlEz+v
J2dKpjHg6BldKP1R1Yh0uC4KsREKYWQKH0Yh8axDHpE2JNX9DZQ/NzK14g0kJfTCQUpKIDNjrdjY
4+I2+GX+NmNIbkpjgi6wO4QQHpAHS1Hf0gk6cKeQtcee1VthX+UaARuxUaQSGSu3rMObGjGUrief
DI3pR+9Ti9tlRAgC0YUA4uGSjES2o5Nw6hlFh9zCWg/kTmz1yChn/vim26r01e3YIfbQkWlyqM74
dPpV7iPa5oQVKKCe2Z5Vnn1IK2iQH1rpdy70jzDr9PdWAb+V9HyLoEs4eM8FbT84e3zDgEm2j4yf
v8adSfzR2818sFcpaPHEWALqH/4+vEJL5FzQ2sms0S4o+udm+pEcua1Mmiuzk49QoHse9O6qOR4J
9gj1aG/6O2Tqm/xJXbPXBROZ18ADAaQVg4yHygdbLq2sdHJP5zQTWN4CfFokR3ZljMwXf2RNKdaZ
DixIFBLK4BrkjGoXdabWfbH8ESp+smiE2kkdoLPpFIUpoEXPIUiHChRk6AhIsKa3n3fyzm75YCfn
5XUhBXa0k/DQrQ4pykNpcSbqBkb77BsvuEWtwRJN1uSceruWwCzVk+bcKUrFDH7VYcloI0L2yc23
iTWY3Uag9S4UCco7BGUdxfE345EzkkFPf/38srcA9dG7zhx1x0B6KrstDLkcF4U4OhigptgpK1H3
kuHPee/Bn3rjTsPvQwCXwYyTrp2Lq5BSzoh2q2jYhcvu7ua/3adQ7hu1CUKIrvbE5ERBrr4Htayu
QRnhlaX5xj/Gh7W7415AebBj89GYIgkDNap83mW1fRujLABpSVoiwxzJwJAshKvbQWisaU0eRnvQ
qh2TH3uZlAgrrjxkWjUDfQeoGWfXtjD508BBqJEUpaGUZg8VjjpGi9MUo7cyJ35N2YgI0hEC3qpm
D7U99KSE4NWtffCnxTyhArvsr5JA0/boNwCXH27CNIYq6NUaWOn+Zo/eeF445kRGTqGT7XY0NlJH
M3kD7IQmVGmoakEVjEK55Txumq1IS7fRgx2YxrfScbTeE6N4/tlO7/WJRw8xM1S544cuSLHtUknR
mOpfR2ZTpeZotcAu6gJnoO5mDNBMfFI7XXv7QGlFPVTPuGoiPYU42DUi074AwTHSKXRLXUgO1qru
x5efn2+p6jWfmA0xsaKEAjYJZW6gpVOF9tUVsoK7wW4nA/K9Cm22yArBRiivuPzFD3M7D9/sPp3a
AOzEWHPAoJY5jq2eGpDRjSDfdQv+C1EvGSI/TepzbGFdaXhBObzQ+z9+q/N2v8mhnF2fcvnAtLq8
z9bKxEtRyr059u25bph6KKrjuaDWvMlJYF2hiGq3Bsh99QAHMzDREyN/OLQ8aorhc1JYpdHQ58Eo
LE6vNwF5+vmr3F32I6uZXfkp9BPZ9laGylPa2jwcgj45fEoBddECqm5yDEYQTfeu9Uu8F+3IQhbY
kizF+Tr4hjDaEMqMXrmt3xjD02jIT+kp/fL2MnMsoheh5oy1m/IuN/LoSWcRgp8MbKzdHGXg/SpU
c6p3qByAEZ7y0CkWHCGgidMwT4EFvacEIJcdM1lrzC2LNaFZ7MBCdrMbbjdeTnoj3cdOrm+kkwGq
G+NJWUtJbnv+4A3nZNJTAsE+8WatFYyhc1sDrAB2YcQWi06YR7VdtQ+P4mulJ7vAki1VD82frWDp
bM4lXlIBNBEemD1RCxfoRH1bMcFJowsO7OEQ08wJDIn+vNZSA3jOqipiCijKbpFeuG82oiPR5FK4
qpOivMHo6SUjoSUSXOTHeONfCp3ZanRtrH7hLr9XW74dO75nW5T7bq954uhlIOIB4qjrFrqQtd53
9/vPg62wq3r8vGDGNmv8UazO0Cxms7Z1S/H5f9gweLZN6puBNGZJbjdLbclUvYQ6cAiU0wOkOYz5
O1jznreb45E9ztIX36tHFZBGFI111ZKdy3nSM3QLzyL+TJQzD7EuH3wd8mU0pbVx9amnr4FyF+Li
OUNLBJrQSauwdkxEI9URkxtrpXdh6b1mngScgpEq375TY1ZodFiTqaLww5LSqDapkZ4TWuu+WRsY
ubMFkyOY58NNfpRJ9cHT3PTg+qTdsEVfGkk7XWPgvof8j7Z75mNEIZzAfYDH6ihrZObgtteOdA4k
Ad1iE9opiQzRgkx0bNRXjuA2/8pd79CaqTsYjWWj/rLhqWLxJuhZjd6GMrm55pqWnO+csgoj8pi9
v13e3GFye0O2RL04QAyUQpJ2A6FDvd8op/JY7KKVSYClCuiciDzGlHzq3VYs/Akom0PEOBM5Qhkq
qDGvR/36g0N4meqdHhsqpiZWD9lCD2LOb6p0PhQcB5Vzp0/mdbqgsYV0vPqNaOGjAxzhUKQ0mMi4
EZ76jfirfPnZLS7u8Cx8A7dw0WAIG86fpufxa6IFXH9wszpOxxAnTliEShQ47Nc2WHp8uufUIlHa
oPQChhN3Qtfpjyc8teUpRh8wISeppQg7UPclTUXFgGr/GAOys3gM6sWgw8DsvjuetAPi1LQ2g99d
ow+k5VHtAPgVdH8kVs6jvAvXqHaWXnTmxnpGqLyhhiyaOLxz0hXEFQh5R7Ly3W5O48GpnXP/N0wU
K1WHbYTwL5R2+Z1/Lsx4Jz6xrxg45K4/L7NklDOXNQx9dSMnRvwxJgpaUkwMiWX2tWjYWtdUH7on
HlKkIVpZbqldM9eCAL8rQrwI65VXpSXhvt1713IXHWLcO7S9VHbtTk64qUj4Vdu8XTi8id4BbZ4D
ZDY/v/KCB/iPXJoQRtPEtDCW/kui3g5pv/AaHcHrMFnQbC2+BKc4V/vgJJ//ccFZ1VkbpEQONSzo
77VPzbu0PcFCskB6jUh/+Bf+KWxpEOnyb98rKLdSTVkIiP5D8hBkCsihoQrpHrqn/Nzc9rh+Tg49
TTfTl+b4T5nVwbC2uRFPREa5qjwUz/lKpffx4QBnAMz6W8zSgO2w9RIRg8dsoPfdOSivAL+vHI6F
qg3ERf7+9bLXoBQK0higgHin2YQG1LfJrQIL5VA9+Pj4YO3JmIzbdVWsxJd3stD/Hsgb98Ffb5Rk
sj92A94Ie+kGkStikNoDwj68+lv+mL6XIkFkqfcH9sV7UZwG84nFNdxI5763AdsF4gZyxsiAZT3c
DV8CBlJI4ai/Con2L3KD7xCc0hUTX9r8mWfKId8ILTo8KgAoRnwJV+6Sx2HufzjFmLbVMMGAn5Wl
Vw+sacr70Jz9N9ajULfl1qafF3paEDj5e6N9JcMMxt3zfYZnfs9tBJOXSLSJgB81sovAE/ki7dQD
FFGeZZoQXCko0u3LWx2i2eUmg0bXGgX6QmgMxtq/H2bSmEAsa1jaaAA6C/sKdFZPTMnyiEz/CHp9
CIzQLFdOzQJ46D+0uAzUftShwHIKCY0Q6dlkBqYM9gqZHgsi6J0BIAWVHVDpGNnOX7HthbaMNJ/f
TUC8yygjvmzr3CpoPOFZOwwx4B5ASXKrnbst+HW2/Bt/YXbhkaHiqfoEz+x7cUJsiJxYNiXJZF8b
J91Vh8HwtuIaKPpxvA7Njr/3X6w7ucnCBtdg85qoCNcB++EBt4tYFi2KNT59eWmZmbtqtUryge7m
3EQGRC6IO31SmV3NhEasfHryRJRI3YG6SQK1Q8OURgQks9qgWpC/Vd1TwzMgvUuJekOyQNg3hLEC
QNzEv0D2TYIO6u1Jo3PNPmxoAxIolENCtT4xADMJUMOYgl8ia6aQj8lQ1/SGrKXlKJmc1NuRamri
WxcbfaZuPJb/SNANSzqwZNiRf8XcogwQL6CHw/heRZeKczyZvWYQiQ9imUxthzEB3omh8xwlUFc+
xIGvCyxSDbmijNih7C+F+sotd3MuD/zjnNqzkAOWa/saofynCGVsiCr/8kGO8NQ44BlKP6GTPfVG
vuKKls7lfNA5bRPwGzETwlrmF9TnEwwSAG9ARjStktoYsqM82PUukQmDhk+5aaHtiMJkgoZ3xJs/
v/HNNh698MzLsg3ETXJQr7ttxetDjDvBhPC03ZRrStkL/RAwlv1t/EOfQ9FqxJZWZkdHI7YjRICQ
Wf7FGOLmMzrfCnaJxW+ZC/ArP7/UQskGIu1/rymmfYAZwRZRrTUa9X7YctvoyXcCyjmy2VggUxm3
mfXzYovubuZdkyDpJyjrIRTjx4s0ehvBHy7jFJr9CBKP6FZZj/ZlIFqcWujTKBiDFxJO+D2qExEa
wS76Vg8BHmuqdxHg0FBGDw38LitPt3CNzqfG00wsxXYUUCtAcLET3hRbeOoOEWq7VEjf5dxVUPTV
vcAFLbAnGe0TILmcmTL69OwBbg5IVU/SFYO/RRkPjG0+Wl5mTRS3Hj6LOn5U6qWFTs7Pb7lwqc9H
y0M1zyMoPCMiH3WPcypUpLns2kmbWnuWwtxI1yhlH6caoKj+27DSCGVIaASiIQWMdBCwpBcYI1K2
zZhYSYBJ76+fX2hhjh1CT38vNDUMFPpyGBWaUof8o3T6Z/+kGMmH+jpdu/d45Yvwt1P46JPMAkIg
sGuoBWDnRKveV26yCfSEqnTSNVzTMgABSCk6IhN2WzwnNhCOL2v39dIhVWaup0NrN+UCLF0dBVHv
ADJGYcd/V86ZPTj8p/ChNsQT1/HvS99u5oi4Khwi6faqvc4ckCIaEx3swExQphnNwgrpm6L7+mCs
NRaX1ps5Ia3FbLg3Yj0BfQyNXBpSumvTSgudUWnOlSiqTCslLH68QUl63PsYu4DIOUY+1qr6ymPD
mM+7BDn0KAsfBpgk70L/WzqVm56lQbeCYlrymvNRl1DMm96/uejOzJ3Brg6pUzoRBVHyvtt228bI
aX9QbQw3ORj17bdRuXI53PGyD0z+Hj59y+qkDho9EQQrXHyV18TsWAKA++RZsUQ4yZ4KkEGAiIAk
NsMQCYWexKgL4r/5PeYJjXErGOANKxvgIsaEsoqu0PCwpja5lNbPx12UHoztXo9dLwH2NmUd8dLv
MCbMGWNfW+3E027XWSmt1ghFl0KQ+cALiFArtYQyoJtfJzd+FyhYXBJT2U2W94R+pwY6JSLvGyt8
S1cijiXTnU+/jAjUY6iF4B0N7xTbt68dopuCgYd/dGrzCfgyhsSIBwVUuDNU7PpTs0kd4QWtVBq7
oJ6zC3uklS45yUeG5Jq1lMtqLfhxmwM0yH/7bSVU+r68xVOSYGj5Jbf8kGQSKbZD5ATbYAURtHCR
/gcPHY8eo5WoisQDr48FBlH7leRtqUIw1ymOJoZvohBZVJ7Q6M2f9PgscHp18IS3dLSqlkQ5bTvD
m3QM2DbVky+eNQiDqKby3PUX3vagdbVvDxhPbAU9OnGNNYmG/1X/CUIEQzT0TPSQnQi1Dlsa0E9/
WrkwFzZ+rvgIriN/hBrKzapQIiK+FZn8BohFSz3/4wo3P//Nb6SRUBSllt2qQZ9eSkWhIGlfkiyn
3UgwNQaMzXWd9G7B/85BzknZJ7Ga9/gOGAA1ulflgBzo3GwyM95Mp+DqPTV7wOGKj3zlXC5cV/OR
n1Hq4lFmo1uRoHS4jEiGBCzRn9UC4u3ae+B254M9ItNN3IhbBWSWMKmXAK2iYsdSODXye+ULLe3Z
LJiJvFDMRAaeveMgfuFWkVF3KYFsXYaEs0CJTXP5J7VE7u3gdjbFYzXGAM7Y1cqxXFp/FtGwXSyy
JZQwXZR6+q/kqXMgFdyt9SRuMeajDZy5Fs5nx6AoGdadDsPB++igN6onR/m5P/tOD1Z3yAAQDL+C
GE3+9fOGLoTV0iyC8WR/YNUYK3atrqGkglDQyTdNqOfHNZT1Qnoyp8aIQLsZMAW2DPnur2QbiOTn
R1/YrDl4Wx2lKvUg1OF6/USaDqQDzD4oiRbTn39/6aaeUzYXrFZoxaCC3TRE/TS7qCcfZQ9XO3W6
53IOY2VGemAu3tpI1ILLF28298371K3Ph2OssW4i5aC0P0Fdlfay0cj7MAApJ50A8OIwLLnPL4F0
ydrTz++5YNLibX+/LcvxUxdCmenetn/GgdmVq4nzwjAZ1OX+/m1Glfh08LCF/n68Rsf8KqCvJ4z6
9BEf1vLfpQBnjnlOKo2LAA4GMmYjGhgM3yqvwyZ2+ILIJequIN4LtuUB96fqE1Saft61BV86xzaD
5nZqWRa71mzQsMifOSux21+rFG1LH2XmCUaviwa2R3yjaKhNsZKOiQPxV6usPP1S8jnHG9dMVw9y
PN46kWNFuFbven0CGdxWI9N09swyMVuOts1KpX8BQCTdY5FvRpZLU1nG4Ph1FWbH/ZJ2PSbXI+Jv
gpOXYpwO5UMXEMyV1RY8zhxUPDaZ0rE17qFb+odZwpXAaeGbzGG/KjvUFcd48M5yTZrxykAaSAIp
pq5pK2jY+zzigwtgDvPN067S+ljB9eIUwMBJmNIJneaSHZUtUMaOdMpocaiBB8lJobPA68tmSAOA
RIDJvarb2gBL4GYNg7LQBZXuAJJvHw3tGbXXolu5HVgQkEw5vBWjouddim3ropehj0ZgNk6wl+3e
bm2GIv6jIoBZ0kpvcMHFz8HBoSepDcRhUD8YjzLGBUK06EaDwZn4p0M8xwUXfVSHJZOjBEMEl9mD
YZgwR+/8848vMA1AIPFv59fmkILUCvz6lLyHbtBsB89S3rvy6vE0QHkcuI42WGXjXSq23MGW377W
yMhMpUGLyE0wqTAZ6imKIA3GbaZAR/MuRHgZq5TFFIieXIO1FueSI7lb8rdVmUZm4/rWbiz7Xx9C
Zfa82clmuYkKyoNZwG6rF+99lcnrfhAeHZBZJVbmGykpMiwXqZtJ20j8F5/pYWaIsZFLOptPGLJB
ZAYBobgEiYvo8JPNxpsiICh+VonDAMWU0rhyQ4C/pRjiTZyT94EuTGC8gioxT0tM4bUlLJtxMWAU
NW+i8JGixIx53LJ4/dk0FgbPpPmMbcMonpAr+FaROwGGNWgkPysmeLppte3NgRQXNEVRoJOPw5f/
NnyEhxrM1Nf6+PP6SxX7OUZ98Acl8sGb7g4me22v7d53hD1alVQycjdyUDj+lIG1zc4sTf4xuOVn
4Y1cQ3tBuZWDblhfaZs7ihmfim2IFmWjM2/stjk1lmf8/IZLqIK7T/tml7wCDc2iwx3AmdfOREqy
ay6lFZ3DnfRrcL1N7gZ2vgGOHr0fy9ej/f8DqruQqM6h3lrdC5MYIiABrNTmOtjTZso2CjgGcz0Y
jRTEQuX4bwnJ3cK+vSfnZbzGJQgaA0EfQqN78pK3QbvyLz/v48Kdd9/ebz9flK2n1DUMxesp2mSj
BlaPM4afxrXG6dIlcy9bf1sB7EuQEKgkfCgqPk8b/pmNSWp5R+HlFmSjEAYE6Qh0J8DXOBdOdPtY
1nuGDKhduQUW4u57/fLbEzCSXHZRk4suL0Yd4TN/B3nvlRt9qdhyh4Z8+/HUkyJRkvB6ah6QqNhk
F5Y3kdqJG0GjjWZ26rNXHuXy2md0AgS4MMozONuz8iUvrypo27P0VY02g+K0XonWpKSjYZNNToey
DZJCye0kEoqbweo16DLaPHqISrotKjMAgr3sVqxsIdq9+5Fvb5HLWYg0DuHidGj8Z6E5j+AmCU0B
/CjRyldYyhXmIGy5YHpw+4acy16Di2CDzRWzRjWYFHcIb/SfzXkpV7j///uLQB1HqdsGuUKrnFpB
/OSCZx7teslONX0Yv0Qt1uM+MNCXeavD9NxKIJ9ijtCG0WUpPxTaWnRwr/I8uMnuWee3J2kzVQqa
WwWTjbfSiNE21uzyS9mey/EgezxhgkFXXsQDD3qHMAIJmVWNk5nv5cISAGAIQIM11TRLbkQ1DU4m
5idYOzqk4p8iSkxoWUQRfhOTQIOpqUaas+BjdifmpdVIBJUnDlDHhmp4rUT3RUPm/7AYauDCiIig
ulVQ/utDIohOFu6qcqCtT8HWYfCYelAblxXff/4eC+WHeyzzbROSetKkokDnmNWrJ9n50zmZ01mR
9fOvLxzsOV4cAuog2/Iq+GHpk23evDVNp4Ww9B4LfXtqSG34Zerj003pAf2EPLA1KHP5qxRVC/fH
HPw9yRFkw0VkzX20kTyaPneO4HAGEg8wjq+FALco9JH9zSo/7ZBEjAKGdHRnQD5BYlJsODvdRKZn
ouioHZOVI7eQjN17BN82S87FlqvEGJslAC+fvClVQLp28/MXXmpuzoHZWu7XLKwIBoQs9sBBVgUs
dQijUrvaAJW0RRfAgMVXdnYFbtlprpUVX1ZRVwtucQ7S5tWqCcQ8QAWXgCcSUZx4zbaqG2Kg+tZf
0fTQmozAAKxYe1NWcqKlstQcoJ3HUQDfAatONp3pWdBSc6NLuE0NlUqWaoITRf0cXeUf7YSdlYfG
kUVxKMMR7Z3hoDrxDpAiEVy9CeF09kU7jivp0sJhneOxgyrvohSi766Y+EQAZCqSLj8byZLTn8Ou
h6ZuBNWH0+fadhcLNQrCkA4uvYMigE1MGgyhVvTcex5Y2SgndMI9AcJwGJlMa2TajVuIgiF2XytP
s3Dw2Nv/vx0ID6JE0hQhLWxob9Tndpfu/jTYTJ6qdrcLVsLtJdPk/14lDsoir3l8toqLXZaH0sWQ
G105bdMhppWYbrJ6WDmES4kuO3MlvcjyN5TBbXxKdDC/5wD3Q1zGyjEtIq0scg+eH/gr9uYsv20b
n/OcptwQdtmGN2rrtohvxDv+TaRAHFoYg622mKK0/KfEip6VI7MJNDIipdBWnmChqynOld6BAAJe
4/aagJ5gRKbUQ+AmMDysr/lk7aFLFrXbt/z2iqMadWzFoUgWV2aZ4uq265jWJocJyMZpg5VbcaEW
B4HTv5epJkhKKQN2krFr4t0/GeZIHEzWgARipPFhDTe19D4z1zExEwjieTjnpjYAPykwYBtuwmN1
WkMbPc5OxDm+WvK81I8VLCA7NUF0fBp2a8DwpZ++ualv36Lp4laKcvy0oDwL4rXzTCEGHcOhCFbK
7o8PKERu/16gFJRWYQYsMHJWe/ZAbqGhSlFiNFuX16i3F/J8UZt5gWHKoGTZYBExNUCs1+YfQaKr
KPU6Qkbicc8hwajB++ITH9zuRvnFaxRyYaEGfh7zZ3+3UOuA/PLfL8qjMDb1HJ4hRkNZ1Jv0oCQu
YI8K+O6giMxeVZoz1zzsaTRYbfOqjrYMhod0p0InSReQ+xQ7xgUL0O+fH2jBXYlzrPTohX5a9Hig
6amjzDbf80Z4sjhLkgjmKVYKEEtbP1c0qgKZCdkeKVMzvkj5phq3bA4NNvAJTvJ7qY5EbO0wyJHf
0Qht2IB3ctUema0yXNiPrCdhvIaVXBhDEOewaSZTFJ/XUCOQev7Y+pUZvoXZqGuKbHeSGQr9LhJ2
oXAaIyIjqIiuoFlLuQ3bIJXYpSyoBbZeFqzEgwsHa46Ubos80LwSD8OMmd42GHfioQOoYKAaVJzB
Cvbo5mH+e1lAPPpvm0O2mnZKABdXKPYEHXhPOpcBaj0rV8HjmFacY4hbKGp4XIF3yFpMI3ElGM4x
xS6tNQIfRwjiHDSclR3TaLeLBjOYVuFOpNsK+07HwKUBtA7KHz8fhAX3PJdIYjRUU1MVy3Rm+wFm
aXIbT2Ddtb7cQmwuzmHBqKd2IndL7ngwIx39p1FPDrEjU+U1/ehe+FcFDAzg2fF3nJ5oOjgvYuqD
Y3Ctx7VkAzO/E3JFkrXd7fWAbomHDXQLtSClxZpy7IIDn8uDJtBW6YPw9noYDi73CAd0FR30lWOy
ELSKc1RvPfmM3DAI89UYzoH018xUn0CKbqg9aenkNLpyGVHClE6J/bM9LMxginPwbjsFU57f8mW+
pyocg83ZOUMSMGBGZECriberiMo+Cqbxkbk5y3Fl5QWoIMYu/z6vfNawYc5j5eET83ZJRTlg0tD0
NnxLPCQmo0dX8IbgTbVdfIkxm4/Qy1gLUxYmeaCb/PfqWgi5qBiT5ei6+e85vuZkiroHB/nk2x4d
32Jr3LU7YGQphneyM3OaKgIW7F20lc3cbnUAF9cU3RaqYOIcFewHUOHgIQoBCGtGM7PbTqfaFPTC
qp01Sp/F7zyLbSpOjNVAAgQx3WuvWYfd1DsXR/Hq0VIHXbLrmZIhmh5gkwBx/VNTVpxjgflsqtlo
mARXDfkvpgH2UB1BNVxknz9b78JxnxPrj6j4B7mMjdMOAYYxa3cNsbkUwMyZ8OMehJyRiIQtc/kP
FMFxMl6aT8FEvaxwu2O5C59hokZo5cfc5Ss7CfXEkd54d1zZuqWIZQ4FVkqwBN9xzRXIez7AFgxd
V0wf1AyB7LI+/FFJ4K8V5BfqC+IcFjzWUxlUEjonHbDABBqJBYYHfrNHpSaTM6HO9Qmm7Pqld3pH
Xq3L3kzvwYU9xwoPCsN6480km9f0WmKMA+Hop0wF6m0ag93G5upY7ePimjjHBneFwE3lAOBGe2bA
10AUa8DNmu1KuLmV3HvpZWb+pFXHjpvCBi1lNW1tle8nvY7LauXaXspD54Be6EqCQoSDPfofYABj
jE4HrZGvP3Nr2JYldzzH70KZZAzatmRd5ck/o4scXfov8QpEEmQKwhCj15gl5I6jk+16miRkpNlu
VVT6lpo8soRbUPQt8YrF6P9gXROSAKcyJ+WQWpoBoVkSm0pkVLRcOVYLHmMO5K25IUomsQXeCsXw
ia3JKO/VliNMtkbovBBhzUG8SqRU/sjfEACeCdLuiqFjAKLRFIgkJtMr8ARFK9nkolHMyiMj1Lan
RoH7U/qnIaRe9dEqoq6AAL/135hXZngN10gmFwKf/+BwPU2C8ChwuFlIBUyaFpsm/d1q5qCYQ53Q
f3Lnc4phMeVUifVKwfW4gPuQowI6PEMEWpKqh/hVkWod+XmhJX83h+F2Ae/5XNFObqBDlpT4cQSF
k9fEoy0gkSkFBzMVwOyUl9A/24gT7bq3rAqosHbalq7jOSxXUdU6UaJucjvP6fNtO7IkA+VVZrAY
FAT7qldhRNIqnXDYpN5m/ITbb/0/aeIWKbtiPnfc14NTN4fueo2SauDlB29odcGcIOGKiPbTG6sY
geBGgzF5IMxTp31b7OPmfSw9BA2izuWvaWh6Za53SfncD5kuspjcLDO9GJVzlNgCKHK1wTeqtjRS
odRTz0alAyyaCVIySwbrK5du+aIw0uijRycq40HZyBp8eKmV32Nr/uMnngU8ISuE5RBjh5mt5/Bf
2QXoCkfRRzPZVzZ3yi9ZTJ6i55XVFk79nE861PqMyzpof7S6b7NgcOoN9H1N/8bjA7LB4AO1XnAt
g16YrByWBUI1UZrVeXLOUzkotIOvFtPf/KWuUUnKsgPvg+Apea5ljJr4R1ECx890ySLJCmRMp2ex
kYSZKyvToSwvoCWBUAGOAJhhZdnwBaAVApJGgw7+t3akhZiTjsugiAAtwMAQ2/3YyCtn8O46Hpnf
LFdTlbiZFKGHBpDXgG4C7ZRJNCfJjiMFlYiLigmeusa5RImm5UeLD37HzL7Iq99gaSZ+8jnFH23O
WaP/R01eMg4FrU0vMpBatpvohYkOLWiaQd6rPXmxFaOqH4LJQor6bYpTLoNkuQYAzEtoyb3IaOSw
UnYQc6soGMKwJyH4A5YTvQhAtRYwJM1ehyrZdYyVaEYNoYwRPwdGHE3Idoqm6kplyBjh7fOVFukC
wgof6e8LkQmVMm4ksNKyqAVwlDlzdkZRsL2WmwC4O2YFqbDg1edw6kge5baUxNFVAagXwQhMfMhg
+DlGs8eL1r39fDgWAFziHFQdwqCSXgJBcUf73f8Ie4sl2dElSveJZCaGqTAUnBnJE1mimFlP31+c
O6vb1TXaZtuSQvrBffkCclMsP//rAjio2k4OuHt7m/ngJpnOGGRH422SPBKtNMOWnXpubPmYA176
j8I9+qjfTYkz9oCZ+GhM5wHHEPM/FuS/XQr/5GKPkqRi0s+G4kDOqy88sQ/qZfPEuxVR/mY4w4AQ
Hq2MI2XufzUa/yJbU//JxNYifRDjJROBhBv4/v2DujFcQLKoX9LXxnTj5rJJT3PzPfa++NBGzmra
i/mmSovdD/WrjMQSBdv3GG2uwtRKTP1pPq2rkxRuCeinnbJE/4+O/d9akn8yuzMZPbSgUCJK/b6N
N9/KeCYYpWGzIHl9/G6h2ofw3b2L7X9BIv+2Qv9xim/N0Cy5yK/EGuyx8ONQ3/XX/2pP/63L+yeh
O1urPq/uMoUJgUVA9y2ftYYnHE5f6hMwOW7keCoe1oP2ZD1Uf9NjVzjbVcIDOqgP/zXl+jfU+J9R
iquuWHXR3zf7g77P3skaCrKTFEpuvp8OxaU8gXwI2GKWPyp/yv97T2ry/1bY/+X8/f/RwU0VWscg
4wZfZk+qaD2I61sj5F/VND7Uij4YsEISyZZyWEUbHgXS+KZIj6kW77u0d7u+OtVt7JKxblUPa3Q1
U7/uHqb6lt3jJqvcaRk7yNjQKKQ+xctyjbAeTcv1J4nG/RCv504rd2bNdD5rSP/JiB6RCZzJewqg
jmbTipyyVXdV2h22aACFmb24iL0Zz8si8ZQIqa84PAqStdr3/EZnqn1Lltx2UV2M3G1TDqvyWIzt
abZuLWJPRQzhtHlDZSZI9y5S5A2L6QjyJ1eeO0SzP5r155iGojY5Eh9XM9+zjBzLu/m/aEfjV1kT
x1EU76vVOJXxF/fWzlx6J9/k1uW6yQe/WV7F0hcGMPXa7DKniLFFyKfUltdrohalrUjNOS4TfP3W
GZ5TOjf+NuTeMC57iiWzC4nL2qua/hHFxcESk9cpK1wrr561ZAkaVX1PCOdd+vIrWebLsCShZAVj
gxPoUIm7YbBsBA9ynx2btMNISWUXrnJW4aCkptVo97XGwaXoXkW6coTFlfye50Ep77P4p+5HV8UB
SDRVO8lMTt/KNiakuuqEImVsxOGhnfWP3lTOVmdlQWeMeukZpZ59T6Xcfo2EpWLL0mLVX1kLTxA3
LUKdhKVy4zXPQiEmWqFse4OwUCKUpo4UTHuSdW9VJ1tTOLwQ+nuVRb6N0L0lehe/aXX1mpUfQzFM
Ry3XAmnR3HrKzV2hrh9Svxa7WtH6tyTBI9xSq7+tboNt7jFO9rLhFiWXeXzu9EuS9I5ApkHjrwM+
ydMOU3cqeqNKrgkpmZHlKXGQS04W7deqxKu/JGLRtEYmNGGXeIPxkLcrUrOfSLXl9KogJ04OWRyW
2W5o9kt36SmFkzxylLFxI+yeFhvPvGS2xcHFrZWlm3AO624pBAsm70N6VMejuDqj+kC0TqHuaEQx
gDOFR7I7kx5Kix5onQOAbXimKSlOlL+I24mwg3KGJdmJbkdSr7AeCrE9RZiGlMxRsEK7mlvyaBHY
uCJIqZvznN8a1q3xtopEjLXkW940czzW3W/Z/i7sObUj3UH+bBYWiTI99kMSmLn6yrgOhZhBSyIs
bqpm0P3EBP/q0aFLdxL2uNQ8Vep1i57qWa5DoxIvmI1cik46dXLntaR8hesQv46S6cc6eOL2mEvn
EmHbMn9seX3gY6wzs0kB457+JWrJtbeGwyrG8K+t/axEVjhU8k1Z1cfMNJUnM5r7XZlJjnBPZ12K
g5YBSrB5m7IiOafCyIqloTLA6vB6yuyGtGG1eFXaxF3W7An37XnlnSc6oK3h1+152rbWMQ0xNBSv
nEpvyUm86Pxy2V6nFoE6UW+TJVCL2kt8Ht+LVeehlpdpJstYwE8qmYDKU+jlZHQIMYOswRNYKlqR
+rRniEZJNJmfFinzO2Nza01xaqPnJYltKLVuJXviXeuF60t9rIQqxpj7JBjuBKoiYqrtEd/j3n+O
Sirkcqw0TKJlK8hSzfJbsa93SgKj3dKb97ZRr428Rscyvs3zZWx/h6yze5HxY5C3TyZvXU9BiwYX
3QG7o9RrxxhFp1cOurBLzSpyq/G84U1upu1RSIqwBOyPxbx0utR6irSkdSduQ0XQb/LQY6Et5Hse
8By0xQnkyYq9cbC7o8HJdhGBro3rNGDvjHIpKR7EyRaKD5j5pnUj+kKcvnQr0mwBusZHYQXiuiMC
ArVxpjsDkeNffGe7hdngNCRDmLY0OxJURgYCij2RSaWn55kgmfoobnZcPtbSNcXzqvIGGpi49U3p
MEQPwvaXlEj0qm+pxL6D8AYDF/Z8jJ+nLtkJWRGS1/08ZC1O63ktB325Txh0tH0ZmFNi+AoqPM2a
nXnRg577alRkwgdypx+7xcmxocWWU+NK0zgF71aOh1h54iRPV3JtViyLPjRGCbF2sOiv1GrGgsJo
HE3bJeI2OFXd8BviYTi1lZF+Sbcu9RfNiwq0froj38ez8C3LQDGMADEYBreL4ZAUbbN4vLhXHaGG
gZKiQ4qvsya7mzHYgkmUonHqSYoxYw7RLSz/ig1vF2Qfjw3ZbTnm3uGg585Qk1GXVfO72o+XZcAt
HUNyoI/Vq4ojUXK5jF0ZSXaTN0r7RvGExGsVZsa42gz8XtNykjkdkFjw1D7T/Nzj1J3TFs1oME/V
Fio5vaT6q4g4DajuWp8z8bncBLsGCRj2hu5JPSOW7hnrqEDrj7Hqxgm6wHZ80OpzM3k9ll0qQADB
qCX5RMNte5gg+GTDI1LMKupIzqs8XLpNwxtT0h7U53XlPKoWX0d63sujM6yLK6TuKH6Y2Y9Bkt1A
G+Onv6PJIYGStuacgvACaRaDeCmsLcWRZV+SPKt76uJnrd4r96PC1qdTXR2YRsXlWV+9Dt9fEGrV
rg2naTjn3oXlVm5PNU2LOrpTFMpo2sagGnYWyZ9gfG9bfGD+qLI5tuSTGCTflK2jpbcnqjxye2eQ
fEMavLEtOYey9bFZtTDmjTaxeFHpQosmHY4ZuTNV1zGOYjznqO3mWduyzzAf8WKRZOdkzS+6CW4k
JV6m65/mR9J5abWxaDNH0eVd3BcHrKj20/3hg+iac+6PJIS2G07vtT9x0De8C5CbYVn2+HY4Uju6
1XoumNJPrXHtBsca9kUyuPLSBus4VU7btUcNHECv4Vwq7aUdjrJwi5Ti0MufRCtXa4Q6f5iuSipc
kZw4LQahuEw+jQaYkrDXBeJPWywml1my1cXJzOw0L63C8VTpZHTW3WGUjdqxtpXKStrJ8dtoABmN
qkFRJfYUexRliWz4a7mUX9vEhZ8ZipuVPuRlfOKtOlBj3V/VERem3h03xR5B/wEtxZPRsH/zkEvA
UBGR19teXU1frmgrZT1I2vmyzG/Mi+1W7R0R78CunF2ZDMa1Vp1EO1qFBi+7Wg/W1hJPjKUIF1uq
35q59xFWkh9JmixYgCWUxCeLyVsVGYEQfYpABqBt9mbtLeOBlNPAimWCT++LGSFQVKm2+dB1gVZG
+8Yy/1YlVtwpE65lFUaN+CllBAmlvGptagO5mXliIPPPA2OnLTBvEMk1zbQt4wDhu6UK2bqPdV0C
q8PmaXoprQ9ZfBm2F3WlrPOa4mEjDkAa/JUgFaymozDBs5JSwJH17HGWld8JfZcjEgWI79sIK628
tGlzqidLtpVKCPWGFSt0O2Py5ToQy+xbNVovsQYsdO9jxXrbVS3hrF2le3OhZzbq+YXAn/jQVuV8
nPWeVLdqSMJkXfYTySo2Yt7HqZZO+rAmO0Wc3mvu8B3aSyuou09py7wqs36XhYzVOnMm/SXTKd+h
7IOzp1erawjllMqvPKMxmUrS22YcX6bW7Qmnr9ZxTzUbtpFwqKRslzRRQMzoC/Z9B1UVgnWmxJmq
9E+xiJ6JCUvTRMpX80NcDYo0lp1OPjmnJSyJujpzOR8U2MV9d9yyj9R6FzWOirORW4mds+GriVBP
TPtzrwFk6rXeE1qOkmnBZodx96HfFuKdkWLZqTUmx2Uwd12kXBqjO2oM3eKmPGyLhYSNZqCL/CLO
3FqqeHyNuFOHmkH5th6XuPTTLXW09VVU9Y9moU2TqkMpsaFAXDPtN+vfEyqkoWx2CTBs7bWa5m1j
f5HTwREVP5G/ema9plLdBOmxwTylm5/JRD2WanFdhhilgclPIhj0PPIb5H4lxqRYKdqU176r31fF
2tV9/lIl84sMPrPI13Y8LlXya0oq4Y1EdxHyNK0R9yLzm1JATGdHzVNMtKPECrwNBAyxF3Ivb86c
sHXtyf0hZwgt+asVlMXNoh2g1rjvXbXZD5a8kyrCt7j925lVQoL4kzG2YZty7LaauwowQ6XPWXzS
V3fMUA6p0q9cjG/a/MMidOnHOD+cqCy9LsncKF/cqP3WDeLGld968jajPa4Ucv2cHiVFtIXhVzcF
WyKVunpWzIcydUsDF26g7hobigUsVaneFS27WpFEpIeQhytyklZfOeMYoc61K+tvW1LsV7N+blPY
A325k0WnFDG0RkRTaK5h7Q3qROU7i13O1iH/UA0ekpMiw8h4cuOuST01fYpQ11ZvieKaGHiIwtEU
d+UXA8ZOc2JiS6v3WXnTzJAqYVuCvAfJkPbpTLZHn+wNy9dabmralIO2jNdtNk8xhhnojcS+cgXG
vcNASYth6qQ7E25WQ45nKjXR8LNsZMASd6G8RWuQ4RvfIRdPy9iTs7PafurIl8wpI9mP1m7yRf2U
g9xigklg1pD7rbHX6zOnZ8cNM2VHBa2m+CBjLLmwf5rBNUWCSAjbU03XMj9iLHU6krHlUGMGGX2u
zwnEhPbuP1zKvrG9LEj6+sIZAJ1IAZDChg3VniPF16KTaREY5dDpNFR8g+COxnlQSs6iQzHgdrtZ
Z5MqWM1bT8IPCkB47HJXykeSpDiyqbL7Mg5jOi7Fyr2YbkHO2dYiM7XHtQL0HdxmjU8Y3QX9QEex
DHthSHxLwjMzvQMJKTGprRcPvxGxmGmx+u1Uc8bVdtoFUxx0WoET5HOn4rETlJJnFBEfojtkRezW
mUJtnLq6uFzm2gi1mHm7qvyIMWZUZbfjar8Ks+oLhR/hsLi8Reg3uqoIV9FT9H1d/hkcPUtF2+FJ
wKVRFsowK20T2TaTnHBsPww1nCDX1+tn31xVVB+VzXxpIP6LE6Cwqb7zyStWu/olwshua/2l7EM5
OQ/CG+negTATUmFiEoCZHE/fHFyCSE3rJBVURtHB4qqdakRqWVODk9Va+nO3hqRbNozxIann+V1r
xeVdjdoeqNIc1b0g1L4yL0FWDR74ROskSe7rpENHA52vjOQ7q/9M9lpcdRiyz+q+6Jb9HKeBbJGJ
pG/XTZJRTOX+sE5hJXU/m66nJ0rgJ0uMqx1UEwfHpqdBaR7bcv6LYxo3FTuFKEqMYEiqx8ZEPxWZ
1qO4Wrq96AndyxoRwyo81PLq9MRR87lccR2/zGJKgjiS/gRT8uox+lnnx7w9b73TfCjtNzPCEekH
Pc/oKoVTfOsYjGVT563jvYAzhkP9KsjkVOBGh0WdGdyHLSYdmXpqUgR+niGQXuZKs71WnrT4Q/1Z
p/z1tio9qb1dNE6i3uUJITtWrb202JuSr/WxE3U+mUJADGv5hj8lhWAF5dcdxIMEYte0hMGHZB5b
1rWskUv/6V/SRX1R3oXVJ9xbCqTRlXS36f0ivY3ZadR6h8mxdh24rLXYBaxAyYovdpIEeX3u+N+C
j7eAttl9cRqzsMJ6c3KqLGhxvLQuShbohGdDKq4MryVmiC443gsUOvWzjqlU9Di1sjeW9pR/p7of
wTqXQvWkwESsN9wWv4wst4uIkedLi2qt32XKoSybMNMDQuCRus7DVzK6chpG2a+QfEbbUzx8T/kW
NpLf4UbVuLR+FTBh3GESbBOp2ree1VxqY+M4hc4Wg4Hlewq5ran9zPy0puxcaHgK63wZ20Mj6KAh
8FWtnCVjaeRhflOamA70sc087pI1c+UKC6wsOcEmDto+OarmUb9ozREVuYmRDrSZxrW+hamly/Zi
46UEmagu/RRKG4nwOaN6bMNanT780GV7ygQB2b5IzgGiSuu5tMJGe0skBIjF/Kir3wYGvRkAEyH1
M4dZ9aZ2hBMKuqe2x7JyE/Gnl7H7rb4s+HPlXzNdNab/Ctry2sPoU9IAOE5y+Q7ONCSXqAlb7Vbl
p0471qjnoYCXqOchN4mCx6W3dqEkhxQEW/1TRV5BbnlRugag3eBhh2rLYFXZMtxliDjCJ5PuJn9c
SREZcYv6XPUqx6w/CgAthOiOJ8qRBpXZNzWe2zY7CUu217K2zS8ulf6l/tVaP26fCj1U0eSTc0/C
x4CyA0vjQbGmS1TWD0Rw2krDwySoXny0ooAExsR85rMY9UN1U5OXeLngNSxsz51CZZOkTpZW52ag
j6ep1pMSKtMY6CIfbjtFr5WwIZkmvEULVbzi8gbk5lBYRWBUGTsei0DLlZKrsFfxkK5wDj+Wbf2i
c0sWFGFyQjNbvGj1NV7tunyIBpb8SaedqVTeAJRAUcX+meDI1YnN65rfrG2j7DsxWZ+6C3Q12zCO
a32tlOc2OmsUtDVTsMJXIneSd2VxSNFZjwrgYe6DW2VV2D/WnIOYM/cyS5a+5tZUvqF/jNu+FMB4
g/ajz3czwl/jUyH7TeTSRDa4fPC5jCSYRWLOpO9K3QFu2kW911IfExZi0C3DH3/ZZYLlDeqOCehM
BbJdU+O5qX7H4lNv+wfwdlgISn9sBkfNeXdv/K1V9r4ond12jAyNR8iiFq+vt8RdAhbR1A9L+b6m
5w2HkPitr2K7VB6yKKjox2PbsJ7VxQV2s85ZBw6mBEoVws5yDE6qiUYMEKggg914ldqDDu0oTw4T
pSzniO50Pev9mHHvjzrtvMSZsgku0BAlRVeFVEA0yyn7kVQ91kK0oKi2cWYH9bIQsll+xF0Xf6r1
91y89Z2joinChMa6VHXlYNGrg5VIh74GR9EvkBimirS+wMiu9E6VzLWpF7ahvJiUFZFTb44II7Z/
aPGSLLk8/nLtqtTXsnD0OIiVH80qXE1/ymOnyMKkC0Z1x5CDa3gynJk4h+YZ3+CswLZMOK3VrScM
ujmP2TXpX7UKAPfQC7M3oRnIio/FChXxj4quFWJHp0qRqWOSQ74hYctdYYGD47QtqRh2xZqnehGp
R+ykM8M5Um9DHTM/4fNh1EK+mWb3P3O9Y6c0iZt1gZntuo7i5aknGK6PfyP9oEf7DRJs4hpFMP20
GaUaDk7I9DUveVkIkl1cub+gG6YW7Gnw5CcLxP2okONr0qIALons5ZQrMNBBSYQsbOPCLbqXXCfO
u2TgcchGikYjFPrPzTQcPd2X+B0SAy8auwqKM0kbMtdpYJzzxVPll+1XSV9lMsEFmt/XCJk857Je
OWLJ2ycY0Y0r1+DEKk9QSQTtpwdufVpVE2zbLjGN7zhHC5JdB19AMElcJxOB5WdRveGAG/kqQQEC
XnziBjIiHOzknax/58tbd625WJJdim8LZVr0qxevM0xgoKyCo1Z1lCFy4ehMOuU5sCP4hz334Qpb
UjPeY+XUqzjm5P6c8JCWZ3k+sBKKFozQUZDjta7Vn8UBaidgryurryngg3GdFhf3J4U+UnoRmHer
IMlCq7vTAiQGGcOwjfa3js4zttJWqL7r4DkJZfNuNS81gZGjrZv4DrzMQu3Ce7S39eeOB75D+zXE
o7g8LFCKaP2bOlh7r8l8cXZqwY16rx9CbKvF9MOcwjyr3GVmEiaOD8oU2ZthBnGMz3z/UC3sMNpP
jWQDWHqXrHmMJ69rdu28755bQllxmP+j94ygQqqvMWxF04tuI4Tyd+NvzN1EcmoRh/qdbNmofMx5
N+0H5gejJ3NH/yrZXvotVZz7MROMI9Ub4w9zeFukB/VJwYZAnh76N2UNav4ixdvWDajysYqlHTUI
UZwOXXyUfmyK6ChQtjBP0Coj5EoGl6Fb4DkE+R2y4+i9xNqnlHJSekN5AKy35N8kdov+Ky0CkFYi
ns3lWRIOfefmyy4SAxo+/U/NDad7z9SfZvwE5CXz2M4+ZErqW16ZLLLmzmlQ6qAEeS/O0dKGnX5i
jm0TOK9y6wojKKzfKOCDy01TPkccAMwH8a+uH2klCn2nxrXdLget5ppe6FtDI/9upR9Fe7zj/xhB
cbLJ5fV/wNJ9yal2dkyTHdYxlqPVO+YDsLhEgKFk+9KzUCTSUHwueOUz37whkM5v4M02s1Yjuok3
5iY9IYf6ErTLs1bcMtZU0mAmjlXt/KiGQ3NulMBY3WjxQUsghBEGgAl3CbuRXobdhb9R0IlhK/ms
N2P5GLkW4uOgeUbkjHEQNZVLRG8937YEy4OD1d6AiufvMW6d+k1Vb7x2sXcLnMr1YOp8oOoZycPX
ph+yiFgDHSxhdFqKGqHlra0vGuOZ9KUXfjcC7Fk4xsrc43APIlDvPDbHiktHaTxLqt2x/MHtwYi9
7Lp1r4oKviJxE2K9/4ZXnJDvqKKb1ZvgSwlc/8TPQwEgqK/7Ik7Y0g6FFmT5rpAci9qViBwTd7Eh
ME3OaL+g9eUUIvdbKHf5GLA19dIH4RZIMQROKnzRekk+14FOvWQ2JTtTstOMswTNTz4N7c6Sv2f+
cwsnI2xyuxJeo+a5+azkaB9lz0xO7k2PNULS77D56t/6kwqk3y2KoxQPnX6QJi5zCdnysxW9Lgmk
kNrhJVCrSRTam+ZmjMQ4iXsqZ50J+WSL090AKXXzGm43/1obFVXzpC7lYdFp2lR/Zm3lyFBt4UlH
7FD+qor0XktobwuwvIVBBuqqTla4OQ5r5Q56czL+v+udxIaaBKh1np2ElKa6/lTJP0C5oj8Yrfwm
AEDYgjbeZ9h16fQdU3uuIRPkWStzUCLSauL+qVPafb8moVzVjj42u66J/sSs+bAm80uQ06BltGzn
euqo/U7Pc7+cVc8wPVmfuFjsKvZVutkrRCYIpLYpuXXyIydfMmwE+RCZAS04KbqdEkrN4Q7DJa6o
/zGyL3+IUd+lCqbbaPbqS3sb29gb179xUlwYKD0XF5jzTuUni4onbcoYLEObONi3+ZPmdZK/mX7F
qEUb079F38uMThZzfK9Uj2a87R3VnE95iwfzMB3WgU1cgonJyGsAqeX0XD9a/XusiX42Y+vW5n5s
5A9AAH4+3uO75Mdpujf2ALULicZNd6+TRez9uYKWbvHiluO12U5gatE2vUvmLVWyhzoKM75a04RH
VbjhLdrlXBMY3V+T5MS9Oa/+ZlFjHbW/eP6dYVrHIAA2BT4WFIYrqYcZ6qKCW1aMo5bDUXsvepkM
D3f0YQX4Hq5zvKum/QoSy7CKUYISP1gV8wvmPKEmHTYdyF32mpxTcNvXKzBRuG1M407cwunomLqv
LrcKv+3OjnSvRqAZkWISTGIf1uu5/jHgXOXGdAVcBqWYpqsw7oXHbTgSZ4GGcjLeNTPm6bqFHJTG
zmpiuA2/OlYp9UW+LUpY5nj3hYTc2Tn53Jx60+jTcKvdk2o9wnbBTho6gSDfZJY+dTLvaFbdJT5k
VBkiBQJ+LSZWagyMYoykKnue+ELA6/6rMN7HeWfI4YpTEXFdy88EJ7BkgHeZOMvVkWqt9HLGxNGC
37iS7PrpUmYvln5a53POlBWgV9urA3w7wN3W7Zg6t34xpqD9b1jjMD25UeRRokj4Mz5P66WVbsOf
9VOkuj2mnh59NwsAVpreFn18l7gZVr55TF7r5rOACWbNh+l/ub9z6jMUVQZXQN41TI55bCeJUuI9
p3qkjCx88Dtlsa2dRVJVdCnyoKhu1nTsJk8oLiKz5TE/EFxsKubr+taCev6K9NrgnkHzU0e/munk
Fk0/XOVcdHjuonbeFlfjeS8Ozrm6s6oUrk71ks6kJUmll6TvTXsSv0y+Zsy9pfyJ6pcRR1c1v9IC
MoRkeqSqp63O3EHl/kQx2Ev7uO4PascMEEciRoylGG4TnQTIMVCfz14eqJ1OevGSb4zTobOMkAOK
3ld5vMUr1jeLuh5a6jhZd63huEmXonWWGdPnAKMNXz1Exj27W/XW9n0RmfM7qvK73ukUMGosj+5D
gbbSUmzc+5tcprCARVI4NYgfJQNMHwuhb/beP0m0Jo0zKLtl85RH6zp1L+1rZjmsB0BQwAopZrgl
/BXVB65kTelb7xWFpvTWAbPE2U6sLHet7BiGbOkqht0koitf04pxuHuv3d7X1Y+iHUog0fxqCRK/
gJ4jsWZSdLG4DmqJhz4H6rBvRjoai+wP+dCOX0hyjwae3+rmC4wxt69ogi1RPc3vwt0JZjgKsDS6
hkDNwU85NMRwoVWqN4z+TrECK/Z+zzBVkBsvGk9bfM7X9zZ9ixPPEj9ERnSp+qrnVqAdF9FbdGaP
hwIE3mL8Q3CHmOrPliR+jaVwiFtumgijxxcTbF9o3vSMY9ZNxk8JE/TpE8v8JHfpNSpYhuZx1bC4
0nk5EPXV3yXal5kQiMyvkygUZx5Qdhun1rfKPGgNZjgM7rZLA5cuZgAKEXs6NhHnROzqbO2m/s6S
cwoyHcdOB4kk7nZmVzor6Ww0DEn3pQlPSjlDDprh5CP3ZIfEBsU71Mcq8bOtooYA19a5pVrdM/LZ
WzX4OEUM8KDkl6GY7UYyTiMTffydBUeRH8b4RsQks+7YgiBlU29PRkd7nz8mDY4AU6F1cKBATORm
l+uE25h04WXhJ/SKTJ5BTIZXs/k0pYB1STMOpCjMp67+LCzWRArgQnVqJvVZMmWnMh+E3r0/6ulB
HS4lvzAuPvlpRgaN0Xwo1J+owS37NROh50s04PKTQH58ovnLNmBzRLNLnRzBCueoKHfSnwxobyU+
yEi7btAhI1l1K/1VIG/dOjQchdtnbX31cXz/lgPrP4MVo8e0CSfVoO5OHVl9nJcE5lf5zpVtSsCJ
hm5PULRLI//odSDUYsHT5hUcBJkOBDIGA29if6ySv545/Eq3O/1tau/+j6hy2bTzyGg9pkdrORNF
03yrKYnS7m0q8r1iwslKsr3MHx6bxoFYzEO5SLcRT4J5X6lPUX5V4TLG0YvYz727WdJlHKbI6+R7
tVm/J0UWlAdhebck8GuIbs7IRxlfUutRlid/Kfb9xpwqeqhiECXlYYj3tczk8FESdprpbVbk6tNv
V3sJ0xXdCNXSodrVqjAVnlN5otL+1usvFYgpHUJNZdxiZx2JkxXIe44jbPk4zMM5K+XHQgWrJr4s
KfcaNorlt9pBlxhWkakzcfbV9jn3XKSJdcPGmj23dF/6kj4LFrP2ZtP8SpqYP8F8VLo6bEd2+DBq
nGvG9/h/ODuPJbmRZIt+UZhBI7BNIHWlqizBqg2sJLTW+Pp3st+GwyGbZrPqthZMBQTc/Z57vWVS
whNYHYTcdIl888Npx56+h6DbjdqjDVZcYCGIqmdTBJeGoXZNgxHZoj9EqPuM06Ti5hHCbkLRsjJ1
JVyVmnlvW0F01Q0AoSqgps/nYms4wbWwWd5jAI4WH1qQLDVT34oKmjGbn2flNgLiyAkUtq5rxzRE
yQWEMvwbGUjfaDj1c+awSk/IfmcMPV4ActUWRq5tOif03Sq2E7dTqn4dtsZ7UNvBCiUUamEKD9IH
IDH0nt2hKtV9fvLFqk03hurgb/PwHQz68CR4vvvmeeofaD/reO9IvBNV5OUQSfm7aRmezSKEeWHW
tFMJYfoSJ4xbB9+RuNdZUkQTilXG0YcLK5oQ4VTAhkTFYza2OmsCq+I+lWJfqWJwpdCXJrkcGjeq
48n22pmRp+abSX8zJfqXtk5brgbtrR5p8TNoijJHK0GzlDeBjhTiQndtgozmsjrWYflsWeo14LkZ
tNoSmN3Yxap56gneZEwwUcVKRljsdKcM3kQWWoH+YoRkVIZhv62b7K4fOgNVy0ftImA4lOuqUvgx
Mcy5tsx81xeNsagrQ12GAd+37SCTdFo8eQg8hyavz5nmuJJTRIzlUW9enZgl5wSNVH1XsMHJ9EYH
DtXUy09T3NlFto2CDm9cFzHfz9aKfzL7VcwWFAdbls5K6kmcdEmgLUkB+THWKZxdqkhb3bCEQudp
MQYHfEoRVeeUPU7WTtQrzdkV5joYr73cG2wzxR7A3daW7YXLOli1LOxAzjJmZvWxYB6pw4CpoFnq
Mh515v6q/YhVncd8TkhTNL82Y71jvkI3WrRuVj+UbM0I6G5OyNvC3hvhvWUuG6ImGs+JmDMh9EY8
WTo6i3Te0AE4GKSwtEq57HA06Evwh1VBgG032Z4e8HHLbVDJbTeFqw4CodNoLKuncFhWXbepUn1b
Ga2B9kbJFMMcAj1z/j5V9wXj1E5+2JzbFL9t/5a2DoE1+ktZfzI48+v82AbRUS02qTbczc6XIRl2
Z3QotbabzGY1WXwPpdjK8F03WNoiPOxnpEXtUrUpXSdX3hRnzcpHry7BX5zaf6vzigU6sQ9EAo03
qoYnCuststWZyofFgE333KrKRovD6+Qnrl9Jtt0ZrulHkBCFgMPtm2nd1DZxn2PROZ99XSrLTpmk
J9QgWqqm/6UW8Kjc1HrXsFCybMGGY4V9C5mpF/wL5IOw5Ek+ZwpIZ8NGMDtw9iDYuocCyN3RdNkq
ieNNVzn7cBxR8lh+A8U0IMgXY8BsrDRHN2yKFaO2ojBAznrGN7LP4308VsylwnOFqa1iPNIl+UEg
xum9upkhEceueBlUZxXJ5ASee0yi+OLfDIo6c6eO8n7Gt5JB3ViWpSyVLu9WVnkjxI6juVeMWN7P
oJ3FYDmr/Abtwrm7Q0hMvh9urX4xy2zjgPqbFFQG3UmMN6mAUtCvLbd8hbzkZzUlW6ssrf6tn1+N
aqPRd+rgZDWkTUh5gkdPeIF132jH0XaodUqPzda+Zi60lrf43ZRE//nWXQKBUFMo5zZVuvWWiIoO
RljemD3nZfKoysk6TcjczBJSWvMbva0mupf2J7s8W+GTqJlS75S8uN1weUTuZGa9lxYXmv4DpmXV
JdjRFAjiUK++S1D+xO3ljygI1nqEWFExhUsUw3GnVm5ZG8Tmpe+GTJhmpMZxriAcdX/q88/Efw97
xp3cwnL6AjIYqLCzGD9+y5RiUtRlba3mbtXgjlDOvbG2/YuvHnW/Dc8Jzk0dCvFqjvNnVPbDLm6e
ZLpuU+vLzCLWrPRrE1yMXX4rSPlCP1kDewP6FGHFa0s3aR8iS3Mt8mHtwU2hcRO93bQ38o68a9iQ
0YH5lcuoTRkxnIvqMIUAT9CrUstQ+TPPCuuNFUJiL4m3syc2OXB1LQbCpW5FbY4+oaDsiY2TCsyT
P3j4gp2AcNVQIApdd/kakeyXqRyvxrLOh+M8bCN/r8lTY8ZuwBGT9E99fY/ohLQ8ZAipKydn8gZ0
6mDLdYVqrnqFxxoKTdgnr70ITwnVuFHvR/HaDc6KQ/sSGdVKDI+GbhC9OuBN0L08EebFpNbLUnCG
vuGkTS+BJc1NW89kgFD+Lwu/QzdVL/z5vRa6QEwUyNy0RdLeRXRiWTYfApWkbuYUOkOgto+RVaeT
TK0bxaSuM2WTFm/zROLHaLj1rLmq+tL6xc4ZUz4HLtjkzbZhp/gfm9s4EB1S/c46AFitWdjM5Fu8
GoWeRh7D8HmysJwy6UjnncP+am32sjJEICHIO5PBAFdA2xuLr0xaEKTQjYD2UbwOg1VJPkzBADuJ
Nn05Sfq7bSX786hMuFv6JioJVUXQzlOEa6Ol/awIRLGaiZmDvur777Cy5T1kQLXow7w7dyETfY79
EV0rCNXJUxR8Hg6DqvhO6eLK7UvjyQZDweBRWOa5zPV1hM9lV+NKxrgi8o3MWOcoKLy7SXLDzkCU
o+aH3i3R6UdZkvs7zc/J3AvgjY3aKjkPQKYjddSuteAwssmptA25qLT4lItlCiDSFQTM6Trtoi1Q
FhSJ6zGtN1ovQFpHZoAUYpdOBNegT71p1OVdO05vo2BuqJtK7UkNeriwnftKZXWaM94zcU3q5/rW
KTda8F04pMxH6lmnEDXKIXELxz5rDapyetL8Byj1dJnEr5W+SsbnruahWVZXX150AqzhCTuFTQLy
aUw+fJqvunoOhxeVwy2UD631PJpMddVHhaFhfCOCnmMDsVjndTwum6Mz4B3ww6q6sydEJt9M1Y0d
hdqbj1s1QzgNZjS5wvc9h+JK6Vf6rbnrEM79uXKYpNrboU6Mt3auloNWYWj2H8ao3+i+7WXJqD4o
8tPvhMtjwayi6AlEir0MFkBGrZc2RPAg3mslwIESvzVN9hXMIVOy53JutlXsPwnGC0r3EI2MZEML
4KYx02QT2qPG7QPVWyhexuW34BySpq1iBAjuDGuTKh9TyJJBqcMV6x9ZJA8ML7pZKsjJ1CbYckDf
OMfNggPTXuf5t55bCIwtkUSj2u2VMVQJC/4ohmerwyfETN4wHJ53ybqZso3FFC/o3gpS0rvwAScW
uDsUYs/XzfEwPHYDaKih5HQrsWcyUdFm1CHbiDYtZTQTdGZTw+3TxPUqry7IsimdvCNfGlu5D3Ln
NSszCmjml9aUCdiCW7gD0OM6y+qn1qK8Y+AWW/2BQOJYrODGg3Zc2xiiIJgNBBHp1TXdTh3fMHVW
ZCxCgbyBoJ3pUC+mBf5dxqb/g8EvB1j1ZWnle88vC8ehhqCjhO0lZ4KMGZOIe9EdJWtp3Ib+wpuq
Z3IdoVn0wM0GppykJXfYutSOc5JmLivMS8Zf1WRetn277RQgkFnu2XK6wFY8qkAttXTTNlpH/sQe
Y8Yz4nkK+MUq9VDad4wgD3XP4FtaZzUoNuDTWTDUP0b2yOZdgX8IWo2EZ7vl73PUD5rlaV4Tz7Rt
am4sk2jD8nvwGeQVo/OjS2qk55CuW+BwziyDuYxRrjAnjGScHsHaq22TOnIzOxXj19C4y2OmfdRC
ihcUTnXQO0gzqdbAxsrO1yiG48aLY5OuLuAqbJSeuhQnSmPCpocOaqHhX6zBYoBkm0dhy6udVK7q
H4upvrOo6HUZrhrJsFi6HGP7xKFeQQALmucqAU4Zxk1h6CeWAiLdPaJDTngs1sPwpVX2PoudJQFo
9xX6F6/3wHS3zoZN0FfbiLelNjD8/WOhDiszfuXg30xFto8ce+M3a5rjsDuYjz7MTlmy2xtqpSlU
12e2O9u9C4a9C/0Xv+Z05EIBrgmj+a4MzFWLum2MI6NY+VgSEVcMbKWxzhaoN3ZrpGfFreYvA1Kr
9bttlb867GIi/uFWOQ2wcfmn0z0L49rZn3BgYfQWKAgpcGydF4m3gZxuw3L4qEw0alZHJJM3lD0m
shh6HM2NEX9inPX4xR/OlKdFywyr5C4GuhD2SmnFVSvqjRPqq5r4eHe6aTH6GGzp0te6hICfik0v
nocqWVsk2TrRXhufSsxIWs9eN0NxZdTcZA5LTWs37QXDyNtNP3CwxwS2dB+OOYQbQ/O3iWm/huy3
7at0PdoGa8UxvOUYbzKAPC2xoMwAEyx1H1EHGZg3/SY4NP11GKJ1OWH9s8qdjoUAU+CSQMWbD74z
+KZEj9gJdmUbC3rkHvt8wbSMNikwx10C7WEypcvCa229i+iqWB7+IvC1l0l718oPG11erUh17V6K
fMYDGg8f01jgrS/zF7WIz2VEiG2jt2d1tB/DWSG/IJvd0pn2It2XDhFzDdvt5FZlKhbTVd6+hyDk
bdpYEGt+JwwtShB+AiXxPN4zO+be4vQs7GQdFODnCVLmoSvPoX+lmQkLROF9Ftxsk6uqi5etGX+Y
DE6H6yQeqfejyj/3JtLVSACAEgzA1n5Lv8FInv5/1yZw4OYwXBSQ1BnS1pn6TUtzImWULjSZH7Vq
8mYz202hqd2zLwsmVm/xTEbtuJQdBK6qBpzdqbouzelDk/Z7rr3Z6XmWnZvWAsBFa0CyMic4SnN8
g2AvEmfZ+0Dk/qgwVS5u1VHhZ49qzTSfFtgL4rbjushvSvgt3YHKZiwnel1iN/QcKWuiJy4De6PI
lVqzZDGCLs2P7MtZtVrt2tzNZOMbUt8nGeJyK/3dmOhXIw5Xial7gTNixFiX8VoVkKWg7Z3hafU6
j49C+veYIdroYxjsSzD9MINPrL5I+XShlik8LbxXzUss9HPDnL22y6MYFdcy5KqwFOveHhNIqNDW
VzRxBDhlwwor4ms04LoaSGjLZGy82X5C2mxfsQw0Hf6/XBcpUKma0J7ISiCcVViBu47fyRxXcwhz
hGFyzJ+lfIP8m/WPErFAB3novVFQw3CglE/Smh/ombYWT51cRRtxAuXYY4IS7fs4J0c73U8VSkdQ
eFGeYq2wgYamTTJO61AGRwFrUI3xwYzLnRaYeGRGc9WVmubh/1mmZsXUSdlVPlODqAyf6kRZkt/L
V4DvJIIYLppVmw3HoPHdAHmlmCe4/Dn2dGl7aTHA0DWV+lbOjhUyWiHiVTw3du12Difqhg0ODK63
GnDbwDYAC7ealwYMaU/68MLB26nPctoaPj+ai82SYv9+DolvgVq/p8AugyvXh+Fc4Llls3VomX35
UOYWasx1tlZjcddSSagVQwOjXQ/Sv3J/5QpxeuKrAJLXx8StjY67JC0BE50SVCouhafqsnWjoOEL
VvNslzYDWXQMeePYq+ncg8ir0GuqYdjZpXXP8q3Sa8zi0jTXKVzrumdE+r5kQqzqj21VUEIHNALL
IvX1RVVhSStWCqqrLkc3vaUv0a3o+SkeO4zjz1jato6SrwM10dazOn+M1v1AbVbOZ0d8ZuMzcjgt
+s0RylIcgnlNObt+Ea+Qa9PJhNuUuwryQTYbJVTf+6YEMs52I4MYLd/J/jPQZ/Dz6MPWUmbhgmef
Qy7YU1tEh5EQcBbSyfdwplnz9XlvoODP1BLdeMLvwhRlWk48yKeT4MbuFRMrgrqIuvEHlqHW+Yz0
b9XazE1zzswTSiYy8YTfWFTHsM49HUd+bNaHdD7XRrpm5+uyRjvSs0udv9jx01TzHMRrLvfpAMte
g4vrx5psqqSWDClvesWqsLFORV56oxDRZ02KVii0ZrYPtfjWicxN8Q1bNTaYG6TURSXefLnEQRSS
S9e0G/YMuVkULpF4JzYmajhuV8DPmiXdoO+9Yj4aVs5/jCLnI4hEPFtFxWgREBVLYp5upvIu0+40
6htl3c47MmMZ7C9mcpDsEUPr/HQTvoJlUW5x6EZMJc0tAyPDWLf9qercjDFXcDWCZZVTZENnG1/V
bTcWgxGZPAroDjgJSKXwDph8kejvkv4ZNQG+SvQIrzUOXXHsQlAU1t8mwHgOTbmm8xuhDkQnFE1h
8niFrKj8zI2afDVMw13ZIG4com7fTC+T4cWW6WrJvo0vzXiwAEa16FQqgkszTF7KzNjaUvLtfTjl
uRb5zrJReWsHKhNrpHin7NjSljPuw6jNHGnZpKE3t3JXOA5rATFu0eIWLbr2aD4pxreZ5XBd1i4K
5se4enPULsO3gtWhGlQPd6o3aS34Q7IWMYCs3Ae3T9S906bzy8NLMZ3G+tcZ/jJvy0el7+4i5JjO
Jji63os+wCYmlmEdPATx7aqILqYT7Sq+ac1XV6gurl5321Y/SGUySUSlhI2Dhm1/yUZpmyNmY4q7
BxkUPzBqAAAgCKxYw7aMta2fEJTcm0Al05x7U/9umjrjoo7xQFCuycVinlrT+Q8dSeW2qznTVlWm
yasGg0jO/K6IU5JZQqqwvG+Zrlh9MK582bJrraLtrcZuPbMhTE9q3J1MnrqxeYzqgru9CRQ23Jlk
rBitpp0DoVqPt9w+xbPo772gN7utozI4CBxmCYYDtylHMFEsUFhSxPRczSfQzkT9kdSFOzckFcDD
V2jPLzaP9jG4VohAJsYJp175cf1mtOfawiwx4QcbxuwrbzA7T41PjdpB9qvVk83K4TrrKL+G9iPU
tbu6UnfylgVRZueS7CKrkNGm6C81g2M0tVlNFgFDMIlwbKs8FrHMjKa5qqxPlhuRcxSPW3/4CrAo
OyENXOhfnJ4yKZdTecprIDX89T2dJ/tnTbx9g3ryb91jiRSiKy+pav4g+kgU3TZL4xc9wI+bZ9O9
zS6BK1PTDaVnazDz6s9DCvik4mpYNtxrdXcviesB24/Cj6ndapFYKtpS2t0WdWVdEvRUptk1JC+L
umkGVSNbkBKdzQzQfZPxGiSnLPMC8Gyo0GiCbpjOEanmC+ps8gNAf0Nhn7N5dvXBd+NmGTbNh9aW
a+4lr2/CfUfnpCfCNVEf7RTpuvLXGpOhcLwaE4WZdZVMXb3Gn2bXzlJKbNKxRNZ/Z7cLLlqxtmyt
W3cAO5V/HQyWMspqXd7KC6ZuVfmK5bcbVjLCzcZ+KosZOZ8V60GlrYCIZIFKTZ5RYZ8UGL6Y/kJN
CHO28B/79ThSSmB5w78YRqk35znP8bk52oO4eSIvTHeK+KGqVhhv8eKfI8TQie7tEV6U/ACFTz0G
Gr4xhgyrIHuQ3dKf7lUyWcSW2xJLa+msavE6tIA18aoz3bF+hfsO2O+r3Df+LhweJnXb+5skEN4Y
nf34LoU9dbxRu6bVaho+82zp5G8Rqrz1GpmIU08tKmr0EnJWDE9KurRZQjUcNAacIieeJqefnRv6
++w8ZkzMpXqDPKO7wKawOSUcGk5/sUwvH49a/5QbV9lbJxGYryXPzlQeqYE9pT8iTTZK91iFu855
1imWS+bgae8Xy8ax/JPsBldr+NEiPB6dhgmMZoWVf8bQ2SenIuywgbIvUtvY6zdTbVVJIj+Rxd2a
jPNMbahEm6NjgvbMMUfUnDFjzPRTW0Nj6cW06YREiSqanW8XHAvdpK17ACy3wnalZs+V8pHG07rC
SzKVbOmt55kAnD7iPzL3k+5v1bje1mW1SQVuqVSsVUwAkkSY7C687YMZl+H8GUpX+vFJKVqHEbO1
K1WFzkOFnmaquXUQ/RvGeuXwEiYsss81ChgLbUNd64597QuqeHDgfW1SEE3Y8arsldy5u1ChiS7w
BMfhpbdzjt9pLcnIGbN1a5107aTpW8lICAVSse9SWvVmOkhTXZhVVe8MO/S9ODR/oE0QOILMXYdE
SCEshvzivWp8BJrcxHi8khlFO4HAR+UIe51bXF9YGp4sArKU+D2TUK8h0sykGWvGt6VBUSvnXa0n
h0xvrpEB8ivSRxFEex82wxTB0WwifSFLTGhtvHFkuNFmDBEkrI3F5BG10SMA5heyfxZ6/VTG+BmG
ZSHu/I7I6Ckz3fJmP0pQiS8dl2rP4arfnMpWwkFXVRZ0t6XrfM72nuk20nyx8OkWQ23ELBA12aKr
lB+i8l9EjCyMMmVZpB2E5qfFw7pOlypgvtNsx2hlRZQr4fQdxPE+dyDYMSpQQZkFQ7rpRnbm687p
ljYYW6jmS9+6hEF0aGFzTIUpxa0+T3Hg5pazU2tCnR40mxg5GxYoYbCLstZWXownnh3mJu7CRjwF
Wu05KANtGgJsXALeEVh3bFbePKPt5tNn5YCBCCQZQl/6CUOUzO5spoY1gGkXgRRBBS509MAszZeN
Ud37RX6y0vDM+uftmMlz2R3igVClrvsCpInFRopTkJgekRs/VD/c+5mluEmIOYEqHxnSWTDDOiQ+
jFM8AhT/exyV+of4e+OXwLskyOfMdgbsNgvFfZ+fMTwvbpGJl2GBZ/AvkYl/iPD/dUdwmcS9qWgm
BJ+xCsVD2d63/tNfPsAttfA3aVq/LgqujFCZUl1T94oylDdAVKsPkxbGoIgm6pA6ldVLlwxYY83a
pKIP0Vy/ukAiKxlzCH3wl/fxh4Bb/ZdU9aTV8rp3oHPm8XiLz03xsyMBrmYPvgufkrasUpd96Wie
vjjEzBuUv7y0/aev4PaWfkrxrVvdmi2bJ8NoEKxLdpcV+AqGvHHJLA9a+pqwnhPtBntt1qX7Xt8O
6tbq3saWoIOGC0xU69bBq4gbJGp/VKm2jIXzyVOsCTfcvwzmcr5Na1ExezCai2ZOrjZRqTl8qOo+
nJ5zjuHmTa/UTQT/oTiYzOPAeguHR56hmJ+wZLoSh5lfjqye6DaxKXap0YDXk/w+d1S0GOe5sHW8
+NnCCh7YSGLXJJxV3NlvSo+tMt9UXb1Rk3aXhwIWyWBJK1XhZ0p/oFU7jX82pjjvdFTcf/9J//np
fndp3S7nn77XvkzSIsuVmUWM4d3Jy3b+uVhHi3fvqdkk7UJZg5Yoi2fhYq2DlV3shsW18+SC4bQb
rL8D9wMP0kGBhV7++ztSf/9LM378z3eUW4NvdoaaHaYL5zEWQusrK1cap9NNLnQZ6VAR//tr/f6e
JZD0P1/K9sOyywUvVcShupV5jdWTdIzxNiL/91f4fXSrbv1y9LSizgM7iviGvo2lOFqQ0OUB6vIv
0d23pML//vV08/ayP/16BnhJoDIXOkzgIen8njZ/O3J+f2bqv8Yl+05TWGlTpAdTWxRHnuwUWFh9
O56X39ODwRPd9Pzn4C/rVf7wNZm/HCyiIL4rmvgcCbXDU/0g7hnB3oIJi7+8gGb96ey6fYU/fVWh
FFoj7EC/C7R+Q/KZAjkkqh8sLvhR29qidHSG3sGSgfBNWoWVhkWO4gHfm063RygomljaUvPvOkTQ
noZmU7FG4T1uniM6voycXPNchWdHTTc2/oEuIMt/QrsciMVVTO0IPH0ePpTyMTX347c53V7AJgZu
3mT5faw/CbI3yyWMVHBSQrLQbtDJURsktrnnHuozt3a4qI1uCUR7YY/50r6idczh42SuFEJXEkJo
D4IyufNsGgu4Bg6qXfDSqvgMgMywvC5nAyf/Kh8QUtbEXt7fTLpM/78HG4IKQ6vLviDloH8QbFie
h+5N52lPRcSRkyX7FBlxLk8o+WNJeoTYgfnWclwMROP1C5+EsZypGrPK4cl+Bgow9Tud4ogupOs3
CGLYKJtha5FG1SXHW/Zbpj+MRDQDJ2qfTcnRymTFB1Jhm90MhTO8mwaUe9itomw+YnylbglDbaEo
FsdncE7rAKeZ8ZRqxjmKD0EBaeWcMqBWYi5iBo/Nsp22jWZAB1+lduz8L1YkteNJH6ulWb3P+R6j
GvzDU42zz2JdTMmxTzwXXiuV+ah2TTio1epaG1FHnru8amV/rrv8XUtsz6GTVikks5zJAemHJI5M
+8R0XPrTqF6O5E8wwqAvWMj4XfNzYj3KVYhyzwb1Mthk/lujHHPaM4ZBpSFJRCZQTSMjB1huk6Q8
y/QjldGM5qMDdOe8q2RYwywDe84x6TglrYfO6j39ecJigg8wbh7radflew1upYagh8ysYsIEopin
stl9S6IAfQUTrTG4LDq3ZmZMrF/EGWOP5844ZNmFbCE12DoWwUvRkgZksPdVg7sxwW8ZvDRa9EOG
4VOSb3LFdcrHpL2UueapfXAv6CayvsdIz4K5XLphh1+p0cP1WCQLkPoSsLbLiuu/n6v/rC/575MP
k9B/3s5cIr10phJQmIwfzE/kgYr+LWronmBge/BoCx05pA2YU/UijFOmkiVAHil0xRDWC9CpUcfP
mjBJS/3DUNnfwoCaz9qbxeetZHCqMKygO+wJ8Q8v4OzEbuxDMHkcO0kHFmvVLnRwZVMjc3skW7Vp
EAEPg9i16UHIXZ/tHEsF2nlI0XFTkKu0uZTTZoqbc8+YMXUQgMquXafIAQszDC9m5HwUvukW8rPx
9z4QmYJpJGuvKA3Lsh0vyTi8636/McbJ1UllGFNCqLXgaMyvY77V24M9z//bk8v8peAaZT3kBlEg
B6CoGYTwaL1oD6D685v5l+jmP9TluvlL7ZFUQpV6zEsEb+NH/pF8G9/NRdzTaLXqWn60B/Vvr3Sr
Hf77atHNXw5/fntb0wHgD8M3S+M4/VE4warvNYPEcrfehV/dX3KM//REvj1Pf3rMxEKxFOkryUHk
HNb20tHFX34Q9U9/9O3D/fRHh4OvTak9J4dQgOIVAZFxjdnhI2xSUhEbBRE5IiQjz2ZzOTDE90Rr
s+nRarpj2xTGukjbYqfms/+XSu331ZOh//JRO3J1U3ZyaXd+wt0SCZ6iHNywWQVxjf9+m8vff2bj
n3z6nz5zrjjw+6kY7xDq8IsRxVgT0QecTGCwGcQL2Rj4xNMVvNEhh6IpkzsRffjk0wt/Bugbvaw/
zrDi4iupUCKiZBs0yH+1WMl8FyYcsyr6QIkLoWHum/WemTmeDj4d3fweVb72EYHpxElaTBp5H6Yf
qnoN495jcuryUK3VQ0NgnN4wLk+ily4/FkD8JKo4Kc8M9bVmU2o3rhzxVIYfaqJc6hnxN868PoTS
VMnjdmJEG9GxzfCpMi49O9fb7AhyM5aswhhfy4jwerZidAhok7MTDrQXPc/dkH+M86NWI9yF2bEe
sTExC0Arj5Eto7S03X//Cf5Qjxv6LyWs0jKSMa0Gkaldh4KIQ1zZP4QRPBoBVqadn5E4TBxC/5eO
5PeloKHd/vnPv3ieDxNwjbJvg9K62nXSnFAqMZRkReGQw5/nhMiktgd+lxCgJ23z/JcP+ocKUbvF
hP/0yoqYFc6ISd+Lpkblnf18lUzWVXTULTnUYG6PAVbKk6m0zEi/skpZ9qKB9x0Yq3RMwQuGq44S
yb9c/Nqf3tAvVfEQZk0fhJW+D4dG4NJNW19n20AuXqJCIe0rQhX+HDRIfqO3kQAtTYGDMTkMjDYl
/MU2xo86SW9gVVpuLRL5yU/Nm3zfDlgmq0SrL6NN5aIVfvMwOFYMHT2o8BW3m46YiAhYM53J/ulk
4//lFPvnsvnvo9j458P+9C13qhbHCsm0B6uzSGu0mcgVq4LQTWx0bufbyLOIeEr5KmCfTVnQ2pDx
NJ0CPbqpdVA9TfSVd9m1TKe1AbCegUaG7CKVbJQMoI7rutsMNWIePuWhLpFuiPa0o2UWWLt/v1Lk
7dL/3Wf45cE1Go6vaIlTEA02IGJCXLnKm/9GHnmMSERIjtTxhsqNqTNW9IBmS0j+L/NaXqL+bXgU
9BCove/DkduKOKf1vBfAbHx8nAd8IJbSEKP0btWEsmzs+I1pNvHD2sJ5br+T9A77AdfhV1ocLcZu
dEnPNUteaC8/qDkFPM5EywxwJpplsmuImMD7zrbCNR6DNidCb1G9YnmvlUV2JsVUGsukuRBjM4cB
BOkesSX/y6aJfzZ8/e57up3qP/3W2qRWxUzs1x1x/it9k+wQsO5gbhche8bF4kGyJM5wrR3bdt1w
5YDLLgRb6sqVxcIuiylD4vkLKtINE9jb/+VlLvZYjyAd12CG96YvsT+uUxcf6gnDyzFdUyTfkYsN
Rr1GNt6m627T7cOlXGG6+1+v4F+ee5YM/Noq+FTs23YJZ1hra+WCaZlkcPbCDx4BW0try9e8GBeG
R6qt+/XyGHjJit52Tx5A9ZdSQ/0/6s5sOW5ky7K/UpbvyHIADnegre59ICMYjCApkiI1kC8wiiIB
xzw4xq/vFXnzdkvMlFRdb22WlmaSyBgwOI6fs/fax3Xg7w7vm4LArEM+s+p7RPsxn97gMzo9HiJ1
QqPkFATEiTlLP/z8knePr/l37/Wm3u5YHvL8+F7xlXNX7QmwuFmeQbGfVtv/YQfVe/OgiSySoc5b
9GUcYSdo83ehh26zmnPvF2fuB+vpHxkJ31yOVoxtOOeTvnSdo0l2IBOpzWpI+s5ZVLS/DAf6werw
RyzTN29T+VEHmH+lpcZcvJmGjVw+sD9AoKLPJkW+RX8R0qqJflUk/eCJ+cfl8c37DfU0tnGBPWIc
CBuAYeq0h5IWPfhBMDvTpvHIpql+cSH8oOj7I9/kmzfzmcHLomC2yoNjt4onHyKA+tWh+0G1575Z
VxOpmiWXPrFKib4dW8ybYDR/fgH/qNH5R1X9zQfXugxrlQ70rrsatlXeob3I00jZU5w2ANFnRdks
NMbqBh3WtTujCTABODJiHtJtGaTUnCT/gkP3oUsMraXjUUfJybyKASW5Bz5mQTZLqhEQfeGYC9V7
Yl+EqbgYYItsZovRacTzD5asCh+kB82TTOYYOaJZI30Zli4k2DgGllaI6OsAjvi0aGZMHoWsIVwA
Lfz5kfjRXfBm+WJO3q0oUUkE6YElQWFnDTmFN3HiBb9Y93+wsZN/LCLfHGvTBQoLFm+R+rnZdWgp
4banwXbUSBMDV4vtNOv+yhub+Nqk3XAoSjyIIHgzzG/NuslY2H7xrP7R9fpm3UqXEmGCVjPnrWXn
bQ4hkrfFtL+ojn90MN+sWY7yVSbmZLl02ivyLrz5LIxg+/wqSOXvF13xphbux1jWs090gyk6ZgrQ
evur0RPb/9GFIN7Wu9aURYtq+VKFMH6kiB57ALZeP30pxuwXF9uPYgTFmxoWM3C6eqvgTRZaGUOG
pr+sx0NWSiq69CKM1uvVX/QJTPqNJ5EL/fy7/WAlEcfz9c0V2ML+advYm/EmfhjKhzr7RR/5eGz+
5jEo3qxQoWY23rW8buIe8uoIOUQz7+KBTbdq/UXd/6PPfvz7bz67MnZoq/r42R2UA+GZyatfPAB/
9Mpvbv0OUojuSl75SLGz+d0kfpH19YPbQLypRAbSXcvYcXnhYgMAenE36L5hGv78ZP7gHhZv7uGu
n5LE8Xj1QKcnhJHEHtj+3c9f+0cn9M0NjGRqTrLjJ49w4Ap8XEdmQPU+lKdIWn/+Fn9/cPzozV2c
lnGyjgVCI+lhw/cZ6itAGM/0Dn/++n///PejN/exqaY1AUhcXymE+4lY4xNXa28vR2CHJBWGXKis
vVGB1qH2oLL+8a7/+Tz/r+SFgOFiSeqq/+d/8efnGteoSVL75o//vK9L/vuv4+/8n5/5/jf+eWWe
u7qvX+3bn/rul3jhP99482SfvvsD4kBjl9vhpVvev/RDYf94Az7i8Sf/u//4Hy9/vMr90rz847fn
eqhQ37x/SUxd/fbnP+2//uM35JbfHPnj6//5j++eSn6PvMocAZ3p7dNff+3lqbf/+E2p31VI3H2o
hCu09I6l5vRy/JfA+53EPe3qyFPIAfyIi7mqO5v+4zfp/a6jSCnNtI2zKI+foq+H4z/5we+uF4kw
okkqFT2N3/797b87Qf/3hP0HO+Cb2lS258N8t3bx6r4OfRn5rsR1Gblv1QRjnPhVESDn95quP5sk
BvzUjdwjWSvYTW06/GJR+H61+df7ka3KN1Mu8v23Ucye6qMqAuKwLfMWDyz85HUTOkn8q7L+zTPm
zzcK3TASPt56/XZx9rI2rJ3QCymgZjxoWTv0xa6VBl53gpH8KqsdZiYKU3eN+0rF7qHII79htMdz
9hc3+/drFZ9Fuoqij8Mrw4BD/eaml9KEngxIEiCdJT8PWze5V1kIRn9Z6RR+c/n9eYK/PaHfr11/
vFfIidToBjXaD/1mAZhR87d4OaPtMM8OpNNW3NgA3ocdo/KTa7v0okpXc+N4Y//883d+U+H96625
YgXf0MeUKN88DzOR5oGrxghLqDtdIo5Lb62ruis11YiOQILwEAhdBc0qHvvrlOO8K1Co3fdzQA9U
NCoGg1WXH37xsby3l7h0Q+JJ0IP4viu8t8W+21TZ6Mgg2gZ125yFearPK39BHLd4OCxwsCCrgNnq
d3gBHOBFSMGd6gIWsNosMgYV+/PP85c7jo+D0FtynMKIa+HNc7ci6mIK7FGevC6oAbO8VTSYs45m
+VRO075OkrX4xXv+5a47vif3OlxhbngRvjkztiwX5a0AeOuZHJWiQNegKox6P/9mf7n0VOgLfVzq
hPY01+D3tQqslD50DEFDOm06/93gjjbFrZkPFSo/p3yenTKP9qNX6ea8zktyAn7+/lp8v8vWPotK
hCCdyy+Svvbf7hkzB1lsR0oCAXlC+eDDc9BEJ772hAeOrh+eRi8Uj/PK7qYFVvhB5sLtLqMlauHj
9U39RMe3eCmS4/y6SMsAdqsww3oGcNjFnmZ6HFWx8rXLiN9JvevKU8X1lCHxB1wgl/siKUX7YQmt
uvWgehFSIBPvVRJUZ6+dvhwEmj9UJR8ypLkNnPC5FaTxVcMSIIVfOixC2haIAJw07zu8Bl6IYrMd
ewgUnes1p9CGokvTaNrszpBjs1XBih/Rs7DxstwYDvECdKxVATTYyhP+tKu9nhxE/IMtUKW+DZS6
bmXRfPRrbXAxz0chIkF/bUTsoApAfYDwJJvgtGscTXc9reB91yJnfNz3+L83jethk0ee5MpXRlty
uRs7VPXnRJwX/U3auutruTRejXWhTJ9bIkedMz8NpACBXFBOhZNheAGo25LHKlk5IWxZ73GSeukx
6aXro/Fs7zD3H8ANs5Awuummxj7kMoosq0ZJQvc8i+xhWh0iGGspjrAST/s0ONyjHtPD2B7CdGYI
djI1bWIhFrMYnpStb6ILYfzOQn+MMlpjToRPJVs9XEyrI3q56aFIlDsVj9I5bwLPAYrkDcuV1ZME
bt6TXNWkDWoRetMBOti4Kc4LLkswChjsGCT3FoCVTyAcju8xhRS21D0TgbhW42tXRymqaJZFdRBl
UM+a3XCBD0vnnf/g+dBb+dZqIi4wEDWZC0VXgmF144xOTjqm4ssadRF+y6mrq7ulMbF7Eejeja5q
7UVG7zg9c4bDGfXfp4GjN++SwBbI08TUk0U5kQ+nickybVRdrBNwNRcnK4tQv118GTTborejZJUs
7XTazjFXnZUWKVqYaeb4dTDBBRtyGcOKd0x+yIsZExBogKOkmqc9qD8nQgk09yMbOx16BP7F6xLh
6Y7o82/rviH5bw0KGP1dXxDo0M8+SSaQg7CAdDIz964+Kg+WpZ42QySDfNMGfgJZwUQKOkiosl3c
zoA2oQuRZimYA3aAVOe82Li2aN/hQ0zAQFTpsGcpdfguMmrxerSFtLjY1uLJ+L1adoTmdNnZOuMi
ZWaX0qTx3IzEHIXl/UQJu7xk/O8pj33khJQIrveZy1XZyyWtKuLfYLvXjP0jmHzrpNeC0IaiHx+N
f0wYD0c9JV/mKiEwKsjmmIAgFyfkbiQV6yHSbk66sOpnclbnNc22smwUyHjZoIVOkhqI3epPgthX
i5niuI4BskNOGkNE9kmvFOVE1M2sk9k7Z5yDLzkoYODnpEySTTXYRgH3OtJzqlbDYO2ZTtIWHxCC
bouYI3ta5XjRMCLAc1JjCMStLSbIv7gHIAEXRoRkihnzrvAGRpdNY+B+Ftiyxg10jRjdA77zr0Us
vf1kUJPy+JLuZb2m3WOa5b6/K9YQpmXgW+fVqccEbWO3gJ9skwzkUO90Cf7CxEWlNGX+eFnk1AfM
bnUrzteWzIyNKZNAZaerTQIUrIvBbnnKScNs7wVtflepxHnqSxVew7GA9eisLtSWvK49yEkmyuym
q6X5GLoreUixFx4Xsjhv6rsC9xst9zSO8VCuocV87brZApqwsEgzgPbcr/Dwgktv9Y/EPOuMZBZO
LoqAxjQocPy4aYqzng7fvAurMRouRxmE884huGQ4iXKk4Nu+KggIHwtv2ZRLN7LzSCa9KxbfeWFZ
jqBAxYlDWzD1/K9RTnl8SqkMpck1liCGRPgjiQxRi/+1kn61ZRl27YWpgBCcd/MK8GuVVe/vV12m
9YGZZ0fIoeex3JzoNZX5bnKCTqP8qiBBeoPneMBrG3LaIln76aXfEDWEiadq3q8+U7+jHFzfdipi
tlzhIhwuVd+qqyaciGYtZMwApuN/dyjmB3CnkLeIufOq7NUJGsRvmLUhP+omCC9MHHXhlTBSrw72
u7Zz0YSPhW0uZoJ8IGGbecRM02BULm2DnrIfFzgTYmXSNRQDpj/D6sdwpIgBAWQhpvlxaowPAhOV
EbmNFV8xj7NoX60CE4ilI3JZU2+gEe9rIwj+SPvlWuumERdL3Abmk3WKrr5sZekU7wiCTbFeF5HT
bSa2vivSaPK3Ku8aMcF0TH1inUTDY9wyJ/rKnyJAxZ3NRiiRfop91payQ0Efz8xXOZpJpkOUYnZw
P/OksCOgt0iri7rrmhVchSjsfOgmkw6f/cAjM1bmo293ppm9cJfnbrmHq9DBnpxauzwvutfVtasS
JnW2cZgFSt3WE6PLoRJ4Pd3GDNdNVhASN3HZfuoannun7eQTIWu0KUCCztl013VrsnywaVDNV2NO
BNlN5Zn+RmNSQ/vVugxM69IJrpwuLshDQYVKGExamuQucpwE1s1atpddrQgg8uYO3dM6NkV2QNuU
9M+xN7XExxRz2n/uGubfWNEJnbxRxNfdxJo0r4fBNfEnI50iOy8AYfSb2KnwA6WtQpbmp9zyn2rU
/vhwcpGYsxA3LKWhUe+tO3Oc5wG+y5nI3QQTJGjz66WLgEr2a5OwfDVRQlOwtUBm3G4pPpOsBhoz
cHvWlDiOMZcHUP8gHVETIQlUYUwwziqQCRMlh1Fz0U30LE02fpjzkay43onCG+587wtWkhQ+q9On
BM6o5SuivvU2ajJIvE7sd3dZm2Yre8K1fZfFWB8uSFCfixc51sl7G6k1AWxYIO6chiMbTow8kKCX
pM4XFPnUfEOuC6oQvrn7MFWEY26VKW131wepuMpUiHLLOrKvL9zO6yz+Q4sROPUKAhQKP48pKERa
3hoxHrXigWZvnib6kwB35eA8DwF0az9HlNvKKGCIHIqu3QcLz/btuBCVe5KVEf78zrAWMAjqGFsE
UQzaUCeCoBDwm064GVnqJlIbWGYIUiIXBZRnbIrzPAPJsknoRIDy9sogYq33049FXnF2i9lM987g
Q4NGbpe/umHiwmldSjQIY7h+zgYFbCXgkYdU3KY0mjhDfKBEZOKDMrp7quvFR2lrPfczNBsSUHS6
pl/YqjX2KlmpzkYgtZPubqOgxm43VnEOv7qdlf3E9dCHX3NJ+/VBiNYb9tSOOBG2XTwmFKoZprWM
zFRJsLKa42iCk6ajYDk3RZASvT049Tti/nx+ZvSx5pNE50d32GVVeuED73NR9i6RQMpYVnG8W0Na
7yxohRd0TICosyOekVUiXgKvCYmKL3XMobYFwJgASdZlOozTo7PmBrHqNAwfHNNO5buIchUehdcd
gw59aOKEEkJN6Zwl/0AUxOyjtPBBPJJGXBDDRv1abxUtjHSr3YKA3XKx0CCFi31QxbCpzgKwKS0/
XjaIkxw5g61puvhFBBkRGDkW78uFAxhhaZ7FcNIFGgeVqOLyfAnyLN/h2cG2O5SErtGQJPt37aT/
mHS988DDRlroAXGBDS5lG3KaN2Yk3SsbETcER0JO2JtoOWpeMRqWyczTxJcVcXe20J0902rp001V
Zzi82xBUddI6NFST+kiCiVBf31ZWQjtdigzNVu0vI0DTuOCpnJM04CK3jWyyaUSrnwXXCeCUhrsc
EoZFI+FFBcmGRbLCcvV4mn0NTB1dylgT5F51gQ8zuV4H6srGeHjXml7fgvDKm/MlsiGGWO3aT/6S
aBKapyMxJciNVqd+ydVUT2Zct8lQuy+2rggwqysBULImpCk79yCSEWyp7CoO1nHkA90+X57H3Mfv
Upvq18DL+AawRRasz1nk3gxBczSj5obrY5WNuhzCJj/iIJIs3S/VuLy6/RH63ZNnwtsmbWR2vpy9
TzbS8wSm0xlgMS5HxtlaGn251i4BAGBHS6hQkT+wi5/cSV0Zm0KWKm04cwJy2XsYYUSPojVkeRi3
o2wb9kx2JfpPTukRSC0YWc6Rh+V+pSssoVNoB+wgb75zteuYMw8igrM1bIyJRiYC5hOtkDTcOnPA
JraoE66otjOj3MR1nzz5mXsEFq1ooXe2GsaHMcuJMammcf1SzdkYbbhUQUosS4aIu+29NTy6S1N/
t1hBB9DvqqE/Jx+1Lb6WgUqqZ1GEMxnKQSfINMbz5JynmfLIXUmors+qAPTQNeuTGk8D/gJKhM0J
wvujn/D/1M3+Yav6u/b2dfNS3dnu5cVePTX/PzS1AzrN//nvtvFfmtofzYutnsrv2uDH3/hXP9sV
EW1rDSdGSvqW3/Sz6a79Tu8vDKJQ+R74VfpMf/azPf93P/LokoQuJS0gXppDf/azw98DRZedJi15
05EXoRj69yf7bzS0PfFGnKhDFagAt7tLsyvwPPetwFcPZdrHVJHnDUgOIptd1G3rh7rxswa80BIQ
YD4HVfdxatiAvitbvCbEUdg8Za8z08Yg9l7ZRGOETZsUuGcwdF+bUK7l7bhirz3EXWOXR82K5LyL
QtTiAEW67Ihv8BJbYVem0e8yxCzqL8JkGDXbxcyCbaglkbMKRANFqunmciuyNU4OYVg1N2E8llTT
RDHtzNB3Ljv+Yv5yRAzfBQrVGzXI6EyvgxHgkNnZkXNKEy4pr62l287OUUnSwge+6meX9O/xQ+Mb
YdipgFdA+sV2Ljx4ugD3QuXnSOAC7lL29wI5QrPvIkndHaiyRXXaqOC89s2qzqtyjBs2BbrP92mq
ahy+45TetbVTxXsis3l9PXlhcwjCY108F2B6SFEZc1kQS0MPaBcjVpy/DG6iqSHKduURPEctFGGH
ZvuWDb50ILtgOJAj5pZLx/HDcadtJyC3c78HAINmUZzGSQ7MZFrEKt+PnmrcbZ9O2EoqLwVrEtQZ
RpdCLsUmdoWzkEvjj82mTLsUPG5q2wG7NNPk86AKMZRUNDaQjsVTxEEeafJgge7S9NJmpaZphhQI
wguLEol09eKgyc260akPpSoG5Gm1noZtHWrUnXCiVvwyJg7KU1k47nIalhGmmlDkcA+TyNb2k1Ov
DU/keDX7OWN0iXzSIzRiJTYOD6y/HAG4MWbOr3XvioyI8ByIt6ep4dgj1Xjq24I2wH7lZ+JtMJul
ZN8VwuAcq0Ti8oqSdgK0naVPyTiS3BBBo3ya01LiMmzyIP1Yzx1uML3O6UfoHJqkxJgO45lQ8Vpe
pEvQEc0g8+ChRyn8xQXsm+9Lnwj4kzots/RRWjYspwi7kSEPbk/GWbjG8GS6WdV3KVkvxZWNmrn6
2srE7V+yqi5r0jvShAxCp8YIWUWBkAeQSCBcUh20lFkMKE+8Tooj2Uo6dhuxODwD0yQK3WthbgWn
3cTzA122kNNHCRwwvKBDVPR7EUXrU+yPK40Rr03d3Yy83r/wiUlNYTqMdcvVLY17iV1+Wq7HDmo5
OMC2a29KP0hdcaZomC3OJhjNWN+yQ/XyD0DoSDnwjKSs5anlrue+R40rTiSbabgvai0r8s5qnWQM
htI6VccdZdUtl34/4YwBBMLpBR6QOi1lUVHW93qZapqSPR+JPrIJLcwfnstzeai6ITrkLY3y+1gG
ibEnrllZCfI56Yc9gxDPJYzMIRKpapdk3Eymi+sLnwHSXZ4NAzkFGCVIgiBXstvKmabw3UDB+FSt
BaF1tiemfONbMQR3bWNF9RFQrH+F4DVY9+XqNNN+NGtzHumYhncBRyHewcMsFL0hajgyzUcT+tvC
HYLuqwlmTJZqXkDixGqiDTz3TQmJtBusu1lzW8aXM0k6OOOkyssDdAVKCJZcmk+ZH5QaamEddHwd
cB5nMXb48bRETAKzS7uLu6WRUiPSFUUX7bK1dtT90EJaPFmH0QJtsTNc7rAU/v06xiHGe1mX8uD5
ZTFtkrBZ6HyJiViOsc06XHvhgkVQoYfBcOeldX5Or9d/aRvKDgimtb2IhWjYFZYrWbvGxLbfRb5I
mjMAX+RSKKesj+xror7B4PaW+IliidILReQRkW0BZqWtQxDPU6paTpHsIuChtAE5aLUXNY9QBFIM
stVaPUVdhYSlpUOX3S7tWkF7BTFHQmar7YeiaY/uL0YFro6vgogBUM84BYLxZM8H0GLAxDziro64
91omTPHQXdMtpSFnx/dDCsK7mJJD7piDmsg9pSTtAevUEKj8DJ9XtcWa+NEVA9nNTrynSYDZaFRf
3WRJrr2gcqAa4nAKReF8bmdNFksGMUUGjtmkOSVyEHS0+2vzMXOwPmQr+JBtXFVHJfMQ569ZS4C0
n6jHpVo/A9Y614GG6WTGgSivgdCm1J+WgyNrEKwuUViBujVV9YC06KkoMoxQwTpisnP8r+wu1Wsi
NChj8T4B1HspBxvR1FloGrdw1gimuIpnTrAzm895G5F4M2AQpNmc7Cod3OkWN2RF11uO/m7OQ3jU
Uf+pVeO7BJ7ZQPW70WyMnCCez22EGz1FsHo6hAlJJGV+YFi56ykOwG2b+KSsfOhXyD+rDvi1SqYb
z0CrF2K49D22jyRUVK8DoSun2KB2GIjUNmW88ljXjkH7DzsErLV7usJtM4v3zCaUJJzOuxmHtnc3
Pe3ik67MAcnGy94pG6K0CThcLUW/OyTAYsNeExvPU6NN+9MiKC9cxgagUBnHJAWw+KGv6j15EeVF
Egqn2cTV3BBM2U8kPCzyomdmUwAn6VEZtwF7woqTLWiJjq3cYAk70MCiMaDWcUcT+OAH0GypfTYs
UDt/7p2rWa/Z+bhg1h95tyT3Lmqam/tycNb3bUYkythB+3OXejtn7DyHBOVy30tQJCtsyJKwQ6wi
BBUsR3NiEtt9GJOsklFxwYcdE3ZNXf4aB53Zko4NnUdMD3LS9WUSjxA2oz7eN65+Xsb82EShl/2i
RrbIp8E4N5BMVfVVgbIja02FJPWs3h00W0tqkyNPpRmrTxxg86Wn+bZhHHYmaMO/B4go74tyolTQ
3UXptLhyJ4cHssPQl5FOu58Z/cyJzQ9VYsHqEc+bgJ/aiwYQ8VyO7lM81bg5Az4UMu1W+C9VHpHA
UpNDWw5tcbFKNsZBTXCDS4APwCQYGwG00lq54Mocbc66IzapWvuXXMBVLtyWMGJBtTaxPb7Kqvhd
ETIbbUOisehPzCfJYq4EsyAz0N6i9Q9GMHbJ8WhZ0cjm8+bbltk7l6OhWcoYf7+MzXErTFsYFKQr
OSdAiuA8Pdko0o/F4n5y5g6YRujxINJzc8yVUXtLVFw4SibN2RdBob8RMejKtpuve4gqh6GL9nPK
eG6Y/XozARM1QXrNzKnZJC1DLDZ+0QdaUOZ8SkSPuZWG9eAnEQ8/9ToWil6dn7a3c6KSfVfQI25n
znnRg8STyyW38taHdpuE3UMVuqTxLZ3EJlY124Da4CRBhHg6O/NrQ1gVa+GBpzPubFMPm14qdnvB
YcUbPK4+YUQ1bXN4ebs47g6JHN8FRnWP9Efl13QBlSog3c6RuQqLI9nYELoIq69m2vrYIENhLgyJ
VSkGPd4s3RNZJAv5JjEemNElpjQkbimkT8t6Ee9XiA5nNuccUxqj3MqBJwog2Sed719VTIpO8xDH
aFFhmCnFEwzYe6dOnL0/tE9DmYSfPVmMFzJbb/Ki8y+DJLjtF0wdgupUR5U6nzSLrJfpfid8jMdN
FC1ENjVhfyXx8F0OgIcYyZEr5pVMVYQagtsaltvJMhrJM6jpN1qT7t1b9teVU98ntfBbAIl9somU
uG7WOSGcmAY3T4F8Y9v43G0a4g9xmFpnXT6VfojPm5iDMh878C4Ey5KGMGxyBghkxEVEyoR8zYfY
BufG9g9T0V84pdNw7M18EDIGEhWP83YtaIyV3ggwNgrS6dwZ5hhMk/SST30ef+B5iiNa0ute6aRR
ZaqZEq+lD+qjbHSC/Mih6Yv61A/qYMNDcl/35WfWp/CwNOWA7Hp+rQkgdYfBJ+JEgWlMHP++cHMI
H2bk24fGU+vZIMJNNvfth7ptNROELCQ2fI6uQj+Nnuh+R9fJbAxeYAWbrEOOgX9rdJwbiCLOu9GJ
iw0A9JvQ7Y8hkFLcIoz7LDMyPvhqW2WxI3kh9R4Ygfh8iUnZ6OAUUuJ9QbHlw+9zFo8UXv9mmNbr
1onvc7zpUVfcJYb4RFQD07SLMCY9s3y9K4XTnqmMxswSS4Z5HevOFVUMCSogn+rZcT/mJqG+oXS+
R34Rv7IWTNfTVAgydca7MTZn0+LpXZD0GbfhIKPqbCQEtM3cr9XonyvfPupS+w+hYFXNJZQ7LxgI
qEoFV1QFz/y6lMKl4ggX2PSE1EMeGx7bFVZShE5qw9EEBD2HybNdHHEKDyg5H9bpOU5kedHGqgSF
RM34OLgU10LaO7QTeJ1SALJ5Vb1fVANwNT1nJ0VCCgpFfFtHJguJIlXLcFD39xW6FD8Zr7OUZAt6
ZbDz3MC7zl3tbOrEvys7zYLUj6BPeEzz5cQuj8w9nmqqjsYND0Uqsm1PtBAqiVwrtcsZPe0EbM9s
yB4ofkNKbY9A3JbBXtIeb/XZfrHAkQD5wSi2GroF9XCow/SlG4lohrdI360zZIwAe57IAYjn55nU
rW2aLx77+xiDpTeZ4kveu81nOq7sykrhkkcwfUmGDCuYhyTpNGkF4cYxUNoC3TMbOMaiPObmjPQn
y7NkJPLLKFtfWQlHy/b2YaYU2hntf57W6swMCpZlq8VmqlzCrHpG4Z77SO4YPMyw0Lu2ZOhGtULt
+xDHFW8fnoxxdktbk/w2RG5xlBGnPV7lxNQGQQVRvLxXdiYXfgLLWM9sbgklZ9mAsrdYFv5iyasd
oo/5YNwZezE76TvYt0RdJyIkMwycRXKmoqRG6zyxX8unlvSxaL0QnrMQVQQ8vS4qEm/xPCh3DzQ8
sBDZ+j1TEfJfVPhlrPryDiECHzuXTDhsf+EynVt1/gm/zBag4sfUE689+9uTOa72lEnioAKiTUsI
TgRzEPcw91V5qt1oN0s+WTaVrNXaaAKEa+5noGx1v1zVQu9n4fcPZU+ctDORUhLbG1GzthvJtG9p
p/cOTWwiVFdq7qpPCcNKQ1x7baXBsaXra4xQgug7fcDKo07zlkGd8RZ12pIocKIY910CMy8/y9IS
wzuxpHrwyCFRlgo7B6T6ncdBJDEQvBc7J2oJF2UIQdRivlq6OX3XEopbBJV7nnTVaS3Hh96sMCSL
DFIiLNtDC0Vy00SqAR8/K1rJeVY++3lyGNL02QiqtzHhuaTnDkaAQjB6ETdkONJjPkHoGJ8iP6CQ
QPi1ERqXbN6Drc9t2zxHDkkNiTXTU01e8YUM6aZKzjW4kKQmBIf2Wnl2BP0T1KyCAbkiT2Ke9ED0
epI7Jfka1LVRvqO9le3LGaBHJdMetGmdbCW9XlBMbPvbdMov2sEjgkuCKFQLW3to6hva85glSQyP
aVu9KxN2TWZuelYXf/kSLxT7K9f+Z0OpmpxqItRmU4+XrbtcdVlXPCqWHYaC1bvEBYk+RY54Hrhu
z1mDPo5J0b94com3jB3I73Owe3e9mj8X/oL1faZZHgb9x0DR3ZYL4u6sM/2pjTBM0gXctYtodioV
+tYzFE4KicyGzntJJiCDHKSxJfqIgkxwYslOfBs8cqN/Lprktcnqh5hHH6jntpzvKxDLO9JnzvJQ
vNemWQ5sbVkRky/ER3g3c+XmWyvKPe5ldqZHu4VDAFkXv5oS8odrISJXSbFeT9idycbUCVEZGWiQ
NCeCzpaef15nSt7TyYtgUcaXMpNHmls2nDrQ9g6thChVqOZDFyb1jtloBA05Tu6YFQt2qH4+k9Yh
veBk9Mhk8icHYY4ASqg3lakZoZaBl1xMloTWoqnrT343ejc1XY4tI/RLlwbRZZiu/SHI43wLU5U4
yqioz5C8dMQQWe/dIjumxhVw1EUmrHF5/3nuFn1g9PIyiAJgZMsOzSMlosBLcZbEy20RTuoujuJw
M3VqQ97FVYcUhFNM858RWyQLoLK0gaC2g/E1eqEE7+EiQ41LErmfbdW9T8OpeO+lmoDmmQllcJIv
DTRv3yGbdGmII10LNdvzvkyxZC7mXDaZDXiu033k2enV+wrCPSHaKdCGBH/YmUyIjZLOkp1lyf/m
7syWG0eyLfsr9QPIdseMV4ITSImiJGoIvcBCoRDmecbX90Lc7MpIWapk95q1tVm/ZFVlVgYJEHA/
fs7ea/v2S+IX1T6wcPaOJQIGprrCtewY8srwA+mouOT6kAC4nkecW5kjjY2ZJfHJUOeXMFHu8mTS
n7MEkwgF4oOpVgrJbEF0Dlpoj4tEwDc7AtPmXmfq9tIGaDlIMWnIqGEIqDEh6oGb6kNN0c2rgYLa
GDYqxafviqniEoggIeisetcoIG6UJOlIVfD1s5KH9QV868+IhC9aY9aIy5hpoEf+1HwqBmnkrpLq
nGhI0bUbtbsr2qF0ma3YtHyY9ZWO8d4W6T5uALzmY/5q9vqdAxX3xOzlVNTh6HFICxh3GSxyY2H8
DPRh3jdBSnqdI44RWgp6zNo2nRVJkZt7Nr9mVRAGgXQ9vhBkloONm5QQpr9lHVqowiBbHbChllmz
UWqVIPKumQhKIKaoe7PMxgdaOS+Q54K2ganySHoWLODb3h6ZzmZNzLw2ks4IQ1kBDTqT73BWfAzl
btTl6ns0ddo3NosUzLdK7s5oZ71n5IA02KTt7WxB+Fwgui+ZWhkbRE2kVKhqtEZOlYTryQ5MXist
JXajLiRLSeXzLqyShqOIi1xpE2hlmK7zMgZVnhldSbBgN5Qgd/Bohzkd1KRoaYkLnW5vm5bKph4j
NiZIQ1SmfoyPvZYYXvWi7k99K0gxSKwpMzay6sxLpsYoZEJzqsgbi6Ie4HNijIjImpYZY9rFwblv
m0cm1NUx0pQfdjYaC0YOVm1fKzzSVFTKGUOZTnJpOWr3QRaIRzSS3U9VyggOk9/gnNdDrCMwe4z6
WS1FTvJBiq4DARjR3EUoeUpZ9OJLUhjmMeEAQfkh5ltT2kDdnSqkREKT291Zvuo/m2I6KaqO/I8E
tW1rK92auQp7UkF+3x1z9Txc2ayxm5yOW7Fqhibt140aEvdeELaQCKs54R5Y574on5HyThGBY4IO
WJQGSY63PkjRjI3xXeKT5m30Vb9lJn3U1Xp84bjh7ItKZCfDD082u8fG6Uv1WMNr90QiLlllX7dp
dFSIk+ZJzKAWVne65QOOMhN/n+e6/jATYMBfsnavWOMxyWMiGg08hCXd5MDslLdYFE+x0aA1V2i+
Uj//WEqlce6ZLKBNqsa6hsXVkEXdJ4EkVavdZAjrVGAFow6ll6PPPtHMpFrlotyro6nAoW2nlVUW
hChrKhRoTQ30Vcjwf5M7jqcMCnWFHdgOWF2HyX1wqDCl7VtTG3gjsGCFqYoqDtED0+dJ20GwoANh
cswGcy1lD28Yhj2yxNOcNRvEDQc11yCfABGFsd72K72l/oyd6dr0mX/45X0zZ9rStcy3pl3W+Cir
+3AUz/Dn4CMBMQHCQPdmjevhNsiGSxUn9Z0uVZi+FviSwpxTzB+FtXLKxOcu535wVkTqyJXo8vri
t7OFJGN2spCETRshbRnPRIr3BkLIdAg9rR7aW70mLQlJBoE8q6CcULcYiUmyRHiwspngRpOdtYbN
sUJsPIGrBuy9r+yy8XeTTOkmozAd3hJhhhTiyJUnFMW0fFa6M8G6SGWuJuCWe80iVHVs+hViGvtF
nfzmSYnbBoFwNNnXOhhwBkmB2VwpNaPN1SBgH9Py40Os2tky6YoJlkDiRwoWPaGNVabq2gjngSO9
mh99Pc3p/Zkq12DQ4s03PB4W61ibB/3WSJimMZ0HYm1b7amStiRHLU/V1ch47DHUdPW5xOB0rfZs
pWtB+3XftGhSUcfJeCOdMnposCfbQKtH8d1ohh+dAmetc2o2ONpqhHO5WZO1r6hg2XnMQdPnHVsf
cQkaRd2NHdvWvKnUaN5MpU2YLgs/RbcWk73UD7U8p0lDnKDazuRyRVTmEanH3LnmthbD+BRLByRv
CqDjeytLdUv8JDVjVcjpaKoOjVJNMfLXMe26M98yGmjEstQTE4huAB1BgpbeQnss9VlzaQOuO9Uc
YG7S5ITeH2rgmB1nXyLbDcE/zyRpaHU8AwLVcNR08Rxtxip85Rx36EzS1rqUUAc34aTQbTK63waL
qqUeTE6na0UFIyzbUN3rQVPcDIYee+g+IXqFqAMFtNteefYldLSp7Y33MbasaychOp2SUP3ZsR0f
eTzI7AvlVWl3NpA+JT61dTejZhm6i6UgjbYlRFKEFHQHI0jgdLabBxrKWcq+qoojC7A7iwygSWv6
iLdnRppzawH7Ahj8FogEyE1bp8ryOiP/xiYg+PO62YHRp3SSBBHqSPtVdPyWB3zIPjnhMcUOCQU5
qXruyKx1PvQjAPV6bBhXOajOVyJOCTVNhuJWp5vxGia1F9gZd5neFwyy3rgL/Ny4Ds3IQ4ZoEcfr
kE84jGR8MCqSdD8kQtCqMPguoyKWlE6C1BQT7t1kTG85mixY6306XsVM3/HVZOFAHCGZ3GmeJa9I
gGoH8WTRLo6Fh5RWEfepuBehLQ5dO+98y2rWzLrYC7JaKgyveq25sw0CugUD6RMd83jVqM33Uomf
GhGJ7aT34EdFWafXMe/4JlxYmI6FytyiONhwgH7Oy9E5ke/Se0k4MPYQGXmgKTkQvPAYb5DJpQ26
H/shKYe7BN7yS2vW0SnJxRWwmrURz9rGbAzPlmgA+vGcgGCkxQqA2x+bJ9uKxXXCXNptcv1NMKJb
Zc1k/RwK9Zs95i0bUv3dmYYLRpFnacSENXeMFWRT0PFVMknK+RKdFqWVvvNHaM5lx7si2KoIcAmy
TZka8E4G0nO6xljkv2QCjaz89zFP6WauEsLE6qQFfCLFN6lzphrb+LHIaPvPLQl2Wp+H67pq9BpK
eEKJPMm2Slx0otzKedKVEth4seiaMwIAojaubnqn/hY35EQg8OhnNzFKnx5wCZYJSwV7kEvvl+5f
MUoahW0swLeYpvaggFQstIa8w1mclElBTUW/t7njYMjYc8g77aGr8UbQgnrP2US1a0mPlVRO5I38
yVocvxSVyvy2nzo0wViW6lmn3I593zy01cT8n1dsLxUoUK7lS8bqhQZ/PGlJ/NEGOZNsUxfJuAgL
6eJZvG1Ul1QYdT3cx1LYjL0I1PRxadyrdcYJMex40PycrhTTy/ZR2groSVIMNK6hLDyFZDc/TdJr
dag7NhZKGzYT7bnVHQ6zE00PQvUmSiPluZbSeQwDhbVL0PMycTBkkHpjUGLTRAOzJpUwCUKSe0ll
ZYqE/8YF3sJ7Sq2F8jY+0/RIqJdIrGyUdc8av8SDGluKd/jbBApuGdLfGBER8zrV8TryexX6I+AE
ALMvdhKPW7Uji8zPbNYB1NlEAer+E7uMQd7BTPKg6QfftFGtnzWT3rmlmGgXawP3yCyuye9Q74Yg
c67R7Qn6kVZ+16hGu+U+SG+uicLrCH46FL20mBn495mvvqujdesr+r6zeppKBPe9M8xrbPI0muEq
corg1uS8y3BKL3je0/mEBOOqLslKjBw79bBRoMpukNWKpJu4ER0o6dYky97uY0J6EDXzKgm/eNBV
LXIHJTFv+q5bgJ/JvSBMs6aT1Wf8Ew6UE0HTuq/fVl1ZX/kjlnR8R5KpYh4HtrY1jLa31kBtEStE
skqtzcThKmVgiFHIpa0Rcq5IalQ3dTC395iHKpJxqjE5GQKbwiofYvAcTVGgf6v7hg2gMVqjOk9l
ukBxcr3VLxz1yoCG1GipDLLiDu8jPjSFTSDXskvlTxJxStq2LIAm1q/dmGoQblvcBG5PsDw0u6Ec
BtrkIz0BP5a9jSdHzq+a0craNWfBvDqfke/QOWgGeCQKzpIjc08s36wz5rGMZJxx1lUH5i6zUW0d
nDPNJqphiLjzaCmnEhFSutYzk74gb2pAzEyQEG89lmBatcLWTr0RaD+USdBMHGynJUYorB9xrtIg
HpCPrke/wzUQ1EgE0FKSCI3dILtyoHF7jTX6uLOwkKOLQlfxxFi/0YkK6KafgTZoNxXWY1D8pE1i
sdC7uTr3qdC9cjZkuOIz03KzKKTLKyHbOiLrHHcu5yeles0RoJFwMCI4xc2koC2yS1QhiF/SnPA7
HOzFphaSDa6mmH+NLGRLGA8y1DoaLByvpPlAmEDQ9SgPGIQh1mEURkANn1yhuxlRSeFBAEs/GGTb
xgOz7zWD0+K5qZPuqrUTaGIIs2e0AmwQ/lZRi25Y5b1VfUsqlXdtSki2aIqK/iRrzDJJc4hCC6Ai
gBrscIWwKhc6IRu6T9GNpp2ImtYKHdxHNmfIpScq3ySCjepQ23PR8wX5qVelMfb5Vg0GM9tNiT0G
R55qDtsChQd8QFnZpzILq3hfSwu8wGzbClYzIuPGTZVJKiVCdZwFa6xOJKClNcW1QZvgHWfoeAk6
DV0z1XXvloR9VUDlCzXdl9UQ3XWalhMVZYuG02it1tOKwW/7gxWuBaEcowWwhB+68FKtkvF45jON
lox5Vz2y7/dKE6r+XThFAw0rHM2BuC0OZ26qYsj10MA5S25giDkQyVzqkiUDMtkh7vpMwHP67FgB
WYlznw0m4t0sFZiu2rHkJnXYQsysgYRcipqcDUt2hnMaENpdoakrnD33HvHQTJRqs2O+UjSuirs2
ZAbYkZhFrytMmILmsr2bBr11NhzUewaoRRaG974coxwbRJ0ZP/KEZfeuGSI6oih50Fl/rxw1UmlA
+krIlICY91ssYKzQakilvm0lps6NUXdEh/oG1GdEDxgQCLBtRfQFfmSx1f6FH7G4jZqpInTEZ4ix
GJ/d3223eqhnmMWKyTOO4OxfbP9/AHX4/1MGywRpYdB8LoS9adq66P/ltV3dlf/6X//atEVdtN2/
yDj9nr/9ro/984/6UyGr23/YjmohPcXAKuTCy/0v4oPUzT9YnXTTRJqKOnzhLfwf4oPxh2EYlsV5
UNMl/n0oAX8qZHX9D9iIOhwDzTGgQsD++W8oZM1fKPvfnhjAEZrFF7CEYCfR1Y9YzXLKcvqaqflQ
G8uAECsQvhUsmDg5rouZkAPVjMmaRuWZ2NZpltm89en2toIAkkj219Cc9DfqH5Z2cFWpO7bqLUDa
6rZpcGFmkz0SoFa3d7Sw8p2upcaNiAmRS3tEAkzTr5qekBrsRKScdVOwCZh1H7vZ/5EK7dYqsbtm
efWchZyWVKulxSKCN7pwRPspvk3ub3mfTYHXxPY32Wu3JemSexyV5WbIe+ZDjIqp3zRyXOLXrkhf
/MxnSm7z8onBvlDLIMWSytLHahG2LUjLQlB7OFP84iTzo1oFD2qYvRQcR2m72J6aKd/DRYXRpe8d
rd9VLPQTtM0t8Vy1x+GlXmlq8zTVJfP7upTPWZW8RtK+NJO+LxVcf0Llw8eG84quHERnKRstL2E9
5uEx7Bqc0py+1n5VA7WNbcON5JzvBNLUbRfy7Uh5HGlPiEfIMagJM//Smam5QqRvrnKNm1Xl6btP
b47QPvEosnoCDN4sah0JFj7gL4TNv1kK4qBUcN2iisobXw1M17cGuoBGfm5mYh2mlsJXZEVIqiDn
Dha/bq8zVXgZSuo9PG8hQ/W+O6c9oS59WuoE/irrUoJFL0ZEeTDQG7epA/3gtHPtObA23KYiWEua
yGbiiM+3ZlG+mkYhn7uSJyCygplMkrTcVjPqRVNEb3Sgbx1LOciBi7bCKHOVInzPlfA90oL3qBxI
v9HyK9q9NsoEblFg6bT/6s73xDgp+6hXxg2PScQwJxD7YCjvLM74q6aUxn6accB0NTs9ZTSjzpHL
512gq9r3S+uPqpEu37pYGjKByhTJDvVdjwVn1cu+Jrd2Sg52LpJtTpDQU0o2/SoIecAC4oJnMTz6
Sjq5VtOHa7Bmt42OkgR5hbYLhHlSmt44RaVe/QB3yk6OsITGlX7L6a9EyS1vkyJ+G+LxMa743jhW
5+tyUMYHlEbxiipRWQXLXqLN+cVE5rjpUiUiWoA/BSbwOa81xr347lbjwK/IPLRZOzB/FjHWxa/i
V2Uu70Ei0yiPuQcJ8heSPbnneUl3iwXsVpF5jxKpjVdY3hav5lkM/XVvplcykgUpQDlC5Zg3ySKn
mREWDzsqSbEyRmOn03gnsp1H10CJvFaUIbhyMttzcsHDXeTnSrOi2zkmwYBfc1VP5bMyYqVXelTn
WoHcvOXQT+d/D33upWrmx4D52GoS6qPPZruaOCwSmWa3a6zNV2md69so6MgIhnbEZWLkLxtcNDKy
mwt+GmsRmPmE7rC+xFitGFQam1Sp0aly7bXorgM7vZrRF5Ez61watTwXPc+TcKxTNXNNYuDTwzAr
3WYQnDCDdlhbKoOjwsD8So5RlRbNmj5sRkkO0jkWDMvaepndmZX/8mv940hnrvR8OVoEkekCAbRJ
oZwfFSQArmhByTNOaFwSlvEnSH7jKuUACXfNcM00em1U/VYoSMKgChU3eZbrrj1b41pE2AzQ6KL+
h1fASCQt3UzhFylqOfJE9YlKNxhL0qqQ/POgaFOPNEcm5g6Lh1XVz7msn5n2Cg7ELPmQL+z1OOWw
lUumS3Sl7pLlh8SEg76W3HgFB/aaNfUxMXl68kW33LMLCL7Mysrr5y5kpyj977oZvmfGUHtFCnbf
Kmls//qzc8TUWH0IzuysC6m5wabuiCFL5uQVcbTgEEbKQBNQ4kIXIBNhoKZvB22Xh9OjH8Xv9Mqx
C/hCHpyeiDxE5YykeGWhnEduEaZXRPRcVVDkVuyeJ6cZrjW8dJu5Zluy9fgFveZz3WXqobVDOszK
/Fg2VJc07FmtDRty/tARR5ybJtmJuaPEFf4qJZ/cJp7rawfcwTYSk1gNvRq5Y2+ftFK7pf1JIkBQ
3jtZ/lIpMUmY2J+CkGcBeVuwtjp+Wt2vtBX4ioiJWqKv8eqfZBDAi5jz9l5LSmtDaCo+bYXfUmU7
GLvmOa2G5DDI+K2ksUBQZqu6Q4ejYcBAc0hRre8DVQcubdvyQolPCNmgod+a9dtBSxwCUxXHs0DL
BOgr3KEhcXL0zUuR0hMbl1jcQeF5aVoq/j6/n/XiPBrJy8jXcqeA/3NsRK/BtIw91fwqrqZHpTVP
qOor4rp7ax/ZdCfoOyMfC+rnbE6dhVvD8mQrP52Av03L1sud9IXn4Dkfeagt3bo4mfODIvlN2Na4
UdWZ1Tti4q5NM0HNY04beXoM0vIZ5jonjzGurwmI7heFEJuyqfxkp0HiXETvikBnWiHVZRPMXqTi
owgzoWGEwZsSLLcefolrlEglI3JVCb5k3DxAWYkCvqPkNveTz8DEmh7HYvAPCXMPmlZZfEtuMlup
DI6mIKxrID5jU+s1X8FI3tIxeJ/GYIsU9y3pWGXKIuz2SpkWpMeincOHRqgHQnTwA6GzynVaZ7qY
IWobsDa0ih+WDQt9dzDoUMsHbpISvzsRb1ut8NvJgT0wMnlnZBe99ppyyJA4uk6mXDqDpbzr8B5w
eufboDqjs82zTy82cRmtrAL43vS06DgLk87ZUC93MOwLPL0BR3T62kXt6oaPYqKX+qMMuRtBu1h9
hjKc1noRvRra4htQ0nOZa/paoF6qmfNzYl/0kcqI8Ixzp5Hw+ZwaWY4S/xIih2sjXPzOXBMpYPBi
zJWl7ep0Lk9BK9HTpWF4A9N2xBTAmatrxscIU/F32vFcTNqQ9Vk9N7TEkKMOOep/pjWC2gpsN0VN
qbLkqIiDtsyLBJhL1llfkMilUAhu1BS9TSa/FxPZcXFfvJACSaa4Y+xapAobfDFvi9AgH1mukoTV
XxD0s6kY3KO+zou9geryWhTke08VUfGh7jQ7bEcEGfb8RS15NEGlp6tYZ+1WYNucBqwUHGTFrYhh
+wcqSfQWb03LzSSoe3IZ6Z77ge9HzyIk+ZqIE8xabAa0QFYRAseV0KLXOmPZSTM23rE1oLBM/JsY
PAs3kAz3Uyu87xW12041Dyo6QgbIy/5iasFbUSYvwcAEvl9K7DDNzGtoDaXLkkX05S+B15gNeNDs
ix1qlNMmKR3jLD2kA9hq+9386te0A7AbKa+BYDPTy4w+xxJKAclj9H4thpGOvRMO2yELmfPnBP3E
BS4iip5HyKztfhhVLBN03DdRz8TWMVJn27c8warOSCfI2d+WhQXpO4lsQFApqK3LTA+Er0JXpYpM
fR2pIwSRmp0ojkduY2JqBxr57e7XGe3/gm/z02Pt8lk/fiMc/vnZ/y9BhJo0F6fj54fVe7oObTr9
eThtfj+d/vnv/nk6leYfuqXZRCMZv0Bx/+YRSin/QI8CjHCB1OkYKP99OuWf6BhR+JeEtDUpDKyd
f55OzT/AzGGgx9WJJVTVbO2/czr9AO5T4LOxK+iatnDTfiOd1uGg9RPSVAa8h8bIgU6Y60z1H3Ip
dwopb3pZwGm56QLnC2zZ34Fsf33gBygaknNILXilPaIe6C87O7Wjj2nPEU658vW3X+IfqHxyobr9
deT+60P0v1+VCOQQpiKYvKS7G2Z9reeA4g1zHQQwGsZXHy5Tjw6uJtRjjmp3EYTq/p9YTp7Rf4Y8
yr8j8P769A+suZSkZPIyEsUTMSQwGrZLEHqBKkw2Gd3us0CBwwUvLS0wItlVnu2/uG6emH+87uUb
/fZrao6CmqNSGk+xafoWO1q4nsHIMAg46ov+jGv2aCXEGS+J7FSuX3zs30Fwf13w8nV++9iEnkRl
2FXhTVRJN90pvWmfEFvmj8BNwy8+5O+4u78+40O/TZGhitGu8D2k1Vi5ENU5ZHHVNzQM1l0BOoZq
74vL+eTp+dioiZAmOtUwjt5g2jtQWpT+VGDAMrEOnlMDvZo/766y/tjlF0NjVprVmy8++pMf8GMA
igmtIpzl0Hp6KrHanAEG7YyaJFuODgaipLLhjurHyibh1pRf3NoFiPkPb4u6tDp/+/lsZ1QQ7M6t
l6hMPgfCd6AtKb2+c3hl9NHf+bO6TN7+a8P4/P347CI/rDls6pNdtbbtlc/lffQT9xIDSZorTMqI
QiPB6Ivr+mBN//czsxjjf78wUC6xrSVa5TkEoRXaJcNEpE3Or8cH4cM60NxK6bYy1h7Elwuc/LV2
/tP9/LD6GIOvTINfF167NQFDPcrn/LoIr0Ok1/Y2POeeehgwAxCDRfoxSUkHDlan/Lpv9iNQp9UP
H29TCEfr0F8x++rc5jE+G8r3/opskRVrZaBdV9+LU3GXYu5Zo9veGca1snEInKj527dx7LXXdimf
UrJgxydK8NUPG1gf1oy13exb7dDoLkypVfStvevvGvtabqRbXKFBsXaNF2+mveEpBDh743YkHUTz
t9OuPhSoZrf6evLyfZ1v/eZHeF2fmj25Me2+Pjl3aJNQTuer8ZLdKdvupjrjAcmjW91/jZ8Ifdzh
MkfCeSz2CHRwomKeektvceyKet2/6gs78aQcEAeMu3qX76z42O2b/+HKqH5Yk+WQOUGKPcRjbIyO
AzQG/UurJbjG7OPzEgcufQ0yjbqy+e8cPr96Bpdn7Z8eBvXvz6CiMdRJMJV53fL6AqtBO0/7T135
6kvoR7CSGH3UL5FkDsOy0rflOYvU3UQbq/3yDf8kuxdr+9+/RYL0tpnV3kf9SUg4+cVoM+DVAuaK
D83sk/WYImFMn9JBEAldoSswgsMcGiTYNGtm2Ag+SglMEi7ryFhvxAUfNhwXlpblNCi7LugdNK3V
HUPjOiA3uuNseBhsGW0zPdogpl+zJ3brSkUdqyDNGhROx2orrzIm1ZyMMo6eAC5rhFNp8GRNTObE
9BAHkmRu3H2GRmJc303fwAzeNGNIhUxgeBro51Ea14hT13ZMtL2WMUOs5vXEwcKyslPYIzSCcpth
JwFWtg9kA3xHZns0+dV2inWMcJFxAmx24+QDyKvXwH6R7Rejos/KEPXDnhXrmpPqVel7fgQK+dlx
gldbEesx6s5WyR2cETmWd4jabBA3Nb846/AXm9gna/rHoJUuDERvJMwSpF+9hppc57a2jjRKAN9a
R4F1xMxE90z7ak3/ZM/8mLiik0IamQLLHnltXJrhc6LkIV92zVVR3IX9tGqiuxDo/RwHe8uyvrjO
zwrYj/jbGTVFNga4rk0aK3nSrXIEvyna4pDWihOXR30+9sZtXtx9sUV/dqUfdi9dy/pGM+r4kHvY
BQ9pUz8obbhfftQYB0aiXPd1ejYkO7WpHufg4Hj/+ZM/qYDkh91sAu2WNKUZH4jdPFa6SluyPzYO
6DJzOpb876UM+s8f9eld/bCFFWJIbXrzqldM4hz64mAbl6Xl2wXNg23mVEbRqmznFWr3r0qfZUH8
h4Xy10v0WxUyIhfKmcRJr/fbo8Jk3R/uyBeFKIJdQ8pjxGroT9aNT2lr8FWSyfpqkYZJ+8mHf1il
dVyhWhpR8o09emqHrFyY1WwOcdGSPzs6CCcL8YiZlADDpL3Kw+SY4WYEPiur+pTP43FOBy+t/G+l
VuBed5Hr77AN4PcgDKhlUra1m22iHSqQrgUsTJYivHJbhV9PbuGxQ9FD8Kru8XbT7pldW1moOCOr
7D7kl/V9mt4dDdNw2bjdcKbvdKfNx6F81ekiUSSGu77f4SFGMcAoY7T2c723xq0ASrVnVVSinUlB
B3Rh8o9T8qyppyFDDPts6HedenHGp1J/b/XHLL+X/S7R8Du895AGGq+HAEK8sdzhYhXZTo7Ll27C
bQ20qt8r/T4MvMDwjJD+3DZmOB9nq9KXDBpK9aq3Jw4iPbF2Vq7sY027SeruEqv1lVbEXNZMdzY5
OmXldQ6OyQn1vjpi9u23Sed4pCeFfXUap8SbY+0eP8KumzwhSKeznzTzoS/yXTRNe9DR7tJ2bUv9
GKcGGb/RLrRH+As0Q+3p3gGPAe7LfldyeTc19oPenmTBGDE1L46WX6MN+tHCnbCi8U6CFRANoLAG
2kBar4MM3XeYuNJRNoDXfgyKvXWocrKmXpdx/n0mhh73a3gb2YwA54k1R3/IoKzNFVDcmJuhAChF
SieuILVf4srysGgZ6c8Q/SIQwlVTvTR4j4I9iLoUAmE/ZataG67DDhGZUe9EYcybNIeqOJj7CktR
y8hinPM1qNbDoKkecNNNps7nqRKuzWCpLwfa4tPOMDGxpUe7tG9lWO/zFj0K8DKnijZl6M4B2w3q
WzDX9+mY38Q9enPM7JYUnu8UGC9RQlbLrbnhTHlpkyctQX41M3an0850okfwnw0/SnSUQS62zlx6
lt55adlcY8/bTDHYGt0aT1Nk/9TV8b4rr0E2APnhpSmSenAtWmr9tFdFdBgC/Q6Z8HVH2OMQWK82
oiFYJ+tEqPswTbeTYVwBKjWnc5Uo1I3GbS+GKzjdiLFMbxDdzqBfoWVyr/iFZ+Cn8S17b4bnbBIb
5v9Hu62ORBptQvUbUDve3/E2DPRgRbntx0zs9CT6Tk9yG+CFB9Cy0sQzK+sqsSw3j87S/Crr5LPe
wK+jym+rnEQVqIPN7bxq8uZmJJagpzfNlCwEbrocN9+z2Hdbn5LKnA/BV6fnX6EH/7S6fihFLEbu
utUgv7XJzmJ2eh20vOBZvy1iccJFzPOcunrTrrryhGh7VWT3/oBll4JPmPdY86Da2RAsq3WZmq4o
hStaUs7zdtOjoiz8PUp4lNbwvsElp+CDE4Rgen5p8m9CUO28RYO6cXwIxJK0Q8KWLVvZ+Sj5e0o0
hjCbDtHp4NwGPT3xu8QC7mtXrnXJhtn9z3ua+knn6WOU0xz2MyNnYBMaCqzFCZAeUvWSi2/sMEvg
+coeOxrrxDcEsBCmc8NU0KFmFSZiAmJRRk+gxIcRm5sY39poDULpisoNlpm5ucUd+MXm63z2RZcC
4LdnhA5hiOYWWXg2aV7IJmwpuEiDYcfkr9XvhHOq4WThbIRac1vTGbeh0iZ5e6X67TYDCllHOb/j
OVKve6bKPGTqMRU4E0tuc1gjsiQsVWde8Ky1PG6vGALdKvV3DYj1BK7aiOG2ASS6uHtMIlhDXvFl
vj4bqDaqAFrXpgGabxqMrVkxquKS4SZzZjfTGrruP9LsfTkCGCb5qG24afC8JOAp5ITPWs9Wdi3A
aTHaaL8rw4sMBsSjV6VBT1uZblttWquY6NX6Nmm9FKdDfKMztTYxPoFtZF8cXZlHV8XTWKKMVW3S
voJ1FFfAeR2XXO9tzh9fY6+Eo7kJMtN12m95i7TZugCjXsEKsFh0u7n+4rEyli7JP7xZH+O14PUH
GlZ0zs1Xdix3BbDkXaqa56ktdgGORDBuBmrW+DEYcGKM3ypCxrPeXSZTk9lt5s5207a56F2wtVOs
uesmIQ8b3xyHrMNgTfdGNa6xVeCKZEiH6bNLQFpr8HUdf4fL5wZy71UcMfPHpJyZqpcZPgPsfg0/
fK1NtA8WCn2bwCBnItPPex3lOZQ3RkLZIXGsfaJW6zhjXyV4Ya6KTRwFG5kHa6RRK5Vy5D+/ftYn
dfPHPDDdh09NiG2NMf2b3+C3g3rN5n0UgIj1oN2DnjxVkXOrdvpbqUSXTuxCC1U0P1wSpCcNyG5v
Vrey9nQe83hSbmazSJHdPzSh/qRmjWcG7YbhLcqewmVK4xr5cojuA84k38ymvhqC8WgrBaQxfSXS
77h20DsiIwyQ1E7Kzo7FJuRpnHLlRoGgUg6mF5SMeCCtVF23x3mgo0DI5nrVj1Bi2/G6xBQ6RSWK
fX+XZYyU+c9KmJu+NncCok38WA3xxlxOzMW9H5cQfZbpMWDcCBJXssNruR6Rifv+V4vH/2bvPJYj
x7b2+ioKzdGCNxG/NEjYdGTSkzVBsBy89xjpNfR6ehItsF0Vb1dX9NVAIYWiJiSLzEQCx+yz9/7W
9+YC+VfD8d0pAdwSRQMalA4JTiqm1RKndzcY+5K0HI9Lfz0L/Dg3fejbTtMBvQoRr1JjzKX+0iwY
wP406aD8IPUhvjtErAsEX1IAwt5MKffRLXMUl+tuqSTSmfR6ZOvwUaGumBvTPeH3Xlnv+n2UmUda
lVh/BYSM/Q0SAoA8q6yK9PA/LfnDSj0WaQzrXPERfvaetP5BtnZ2mBODmv3tWlXpQaEKLlvBpO0R
yf79+P3RYV7cxvU3q7JRQ+fsp1wHGaWSG4ufFTJaNQxUyVbRzqb6seyjR1lUjtV81BXBWXuKuP/m
m787n2RrQ58NWvS9QkJ4kWTaz8xjVVuvhToc40amHj0ewetCkesvVpofWx4rRh8/e/8fZPjFd/mj
vJR0QW5pNADXeI184Kg0GgSB7BKm5PhRVb/lribtAlX68e8/8w8yGOK7iAWnPEuUAH/sJY61JcUi
07xs5/otc5ITmkwxSNyfGbj94OmCEPr+6aJi6nESs5R9qjcPOmszYGSv1j7LoEg1875IaqeC1gyo
4SJoyxF1y1HjHPT3H/WvT/bye/u4scHuVAF0vdfpjZsK3V+Hq0Wn0M7HBN/jy8iS/v6dpG3u/evy
IFvbLvbNKEZKtMRrzzmxWa6lCfMKs3gQ+YzbnaXN32+/dg3aJillq+wUkAQ6+wChaar8bCj9dfYf
8Oz3V1BiCNfjqWHuM3bLQladdFFsKSNXzv2kfwOosOTLwLgp7nsZl/WTT/6j9323MOb5KLWTupj7
zqKL3Xje5m4TPnayQYCzHiVuvV4Kzlxnl6b66f3+0aN9twZaCRZw2PDA9kLmZJMH7MpHcyExkJJ/
EzRjp0sBLB16dPERiQ6lqYLwep7C/sOgpJeIfLTS0vOJqOPvb8Nfzyr5vQ9WvinNNdpb9qhiX2Hi
uJ1KA7uo+Vm4EPSLx1ZYjlKo/Wy8/fXCIVvvFq5GKagij7W1n+T0o0npsUD4BLdmW69MJXblRIN8
+JRwGP77D/iDoo9svVuqOi2KNMFkhEMFALeOy4xWg9l4DiMTyH93mRaSxfVzY/iiEP1baxVw/u/H
NOZIMABoOiZiH4/RCoOIatnADN6WRbM0jiLFSiTQ/+ZdNd+tVoNGP04LxncfkfrbFoyKeTqvCrv3
cpRbcReqNGACQdS08Nf3/EdtHvfV/1NmkzpYPkPhHv64y+M3ScJdnACHeC0RJfzx5b+qEv54vd91
CfovqIkRoMiGyuFti3z/1CVopsb8NwxJ/dVu8nddgvKLCS5JNOkO0QxZ1vmj33UJyi/EPCLthqqO
55qmGv+k8+N9zpNgUFNVldeTVU3hTKa82xLgu0MOKpP1QWikJ3WRDyiUbtJW4hyXF3QnKkd8JkAl
Kkf60AwXTNwX1KR3oVk9Dop2lgpacNOOXJ9wxpzoNlxH8EYwTMqJ1sjkMatWqE20GHp6mIKHSGd3
rDAKQHtL0m+5W9rsxprKR2rae6NZPpjwrWhbu1+SlCybDtrKWuEaWFvrW1V9geBAcSet0S321j0I
/Dswk24C+WnjMXE+baVdX+lfWc8hfSmnWTYQDRv3lSHci6Z1jYkDitgkaFDuD6YQQAR/KTgElxXH
AdCLcLdkukdhJXxpaZxGCawP9MZSKVJLOhq1xGh2IrXZCY6xPVbLh6okiRTP2YtAMLtr0wJg40JH
pzTfwWOn4VDSwOWzl06bg1ukVI/mBHq2HszrbYftNuFdJvfwsEiQYqI3FcZjJ82RHdPM75Ki81Q1
DKyal+pajBgmdbqLMvLjIDkP1hJ+lScqwZuFizDm4c6yuLczSURygkNjm5XICVnjmrHWIXfdcVDG
esQf0+IGmYcGY7Mg2G4e+Vsy3aYRLDrMraWCGGPSH6n1/NhUjau4GgsX6CB627Rp7MJsvqQ5lw7l
KbfHuKDPWaXXFxMQqtktT2Ltmsc0Wp8mJXQXUbgmKXjMU86o5drcCpP4Savo5TNntdlJsqTR5dze
ShBWRAt2DtWGaflCTveSRMkLClbJ7rryS9Q0tKeaXmppyy40iy9r0UaOaIKI5kjVU/dJaeHLAejV
HeARsE1PVqqclnT+oA0Rbq3GVW4IFvo74esQd35erXcRKHO0g13twA9MXDxIAhXU+q4GrUwUCCco
bW5pgQ6kUXwa8+YxkzhpGNVjLvY34Tqg2CtvpQo95VQVj1iv3WGVEdGPv94lG6oLqJezJn1u50sK
WgLKg63HJFtHWXsezRaCXBgGImlNLVZPFhp2PBGBfgJY/pJJPOFWPgpxdjNaoUsy3TaUOKAf4zA0
7ReYVwHGKa6ZFmcJK3Gcrkw4N5t53Ni6RgeIyxw1MFs96fwNwied4h6l4TCE1wpnMps59gJbw+fy
drO2fJWlzh9lIQBREIg1sLYufQlr8cM00HJKlmaY8htpY4RBQeR8MVj3zaR+smqJ9Lm2r/vi7dIm
AuZSFL5msXowsMioBW6OOkkn1Yo/LqJ2D935uIwFNnaTesjFLEBkettl853YCAGupMFiMirg5X+M
hfoWAuuHajK/jpzLp4beRRmC2bJ+SCt9n2nLh6ksvswwZSaNU983i/zl13j4W1vXd2na39ZGRGPo
tdghjPfVRXrvEoxD5/WhNDMRtVD9nEo0c5slLjZ19GmaSb0YureG5Snqu+e0ABo46d5PruL7lMmv
V4ECTbNQsJDINt4FUQXdSE3TtiJXUdSugqJ1B2Y+aGAPRHJ+gv91l9bFh4Jm6noJD1Wr3MhRQj9p
8Wtx7h9t/j/s3vy2efP/KrNpQzTpomSD/fH+f37NX5fX/3Qc2iT/n//9f3TZ9p3fLq+fX4kFgteP
VfGa/FUP6B+v/WcswKauyezbFlJAhej091hA+8XUserQKX4jUTQ4n/wZC+iaiHLR+k3XyPP/MxZQ
dJFXxNjRwn3DVP9JLPD9oeDNBYQwhGgIRJElS++P3IuVtblciu2DHtJT1IjHQtUdlBtOJQ4OJzkv
K2o/rZaf9Ue8O3X/+saWJenMM6x5zX9pe7Mkuel7pX+gQd5tsZjvwT4lVuYKm65FlApXmDrAD+t4
ptUQEPCITAFYN2wCeqGJDfxN7Nup3UGddcTAxYd0XdyYzFwpj7dpK7p5OjgRKnTayi9T9VEqNB89
pq1H2k2RZ/dV/TGmQKs3xUmtVhcZ0T1oj7Ols6RY1N+yudrrJcmedfaVVH/BmQGsmmrdiz1QPxhp
LeXq9GOs1r7Y5bhOUWdVk1cFotZ+bM37qCAZ3dYvpIceVJU0DlzIPEk+x2w0WQykoZ1vR32gnsVZ
Ce8L82rKjfukXW63l0Qvux8nLgWjkn3WmteTBW+zlMPYQ8FK4ld1Zpw5hQxIOIeOeRAOKQfrHnWr
S+L8VIrhp6VGTFdOZVAK6ec4HlIvyzikGFP9bIWhWyvrh3khHuhiIaZqDNx0HV0Zooi4CVZU1HOG
ghFXr+pXQ0MKE8oiLVMY5VKyh9JAUTDvDjVn6lItTkA8QHNj0JEsLpT5n51dv08ovg0XJMQ0UmtE
HnCL3qXimq4phhly6YNodo44a5jFdJ7VLPQZaTdLOKQ7RZ+uIbXdj3p0jK3cVYF8QvO5Sth4+7i+
q3vDa5Z5Qz11z1E+P+YoXvuq9mNBCyijAOHHN1yCyJWogVHIN2uPERZCloUT7a6o6NfTm0sVzo9F
R/QX89hT/URbyDOWTJw2Qzol5mMDI0WYIIJuTwdBr0tuEnTFpt2VhltR2wY4zg9JZOJkEY92nnMO
j+m5RN8IEBdnRu3UdGzYo1B8mDaZ7YASXjIGZ1jqF4wzD4D9r1AkBfBBbyy9uBSycQIvdB0p83Xd
NHdAIZw8F45Npj7ECalvS34Y28jDuNVewuJiME3mWL3K5NZDgHEeo0+0iTt6UVwivOo4Cdg5eodG
YoRIvafkxR7j5AMD9BSv4eGbJfWvdtu3HOqfWalfH6yk4EkEAEFVdO3dgx2zti3KSe8eWtG6r3Xr
PhVzIOamB6PmuRVRQ07SfL2ZXdd9eu4n6nBtdRuOfqWWKP7nazid2PumpwQ5llhFHpQ81CXyucYw
bSrrC4ime3UZnCQ3TvVK1wGGBWJObUmQ5mPbNPs3ZaUxnou53C8E7ngQu13dP4WshF1Y2BDA/JL5
lhrLMckQ/gAjDPP2QDe1AwvrY4g4bhp1CgzYsjXl9NiaqVMPCldEJ0ZSADGC7t33HiG2j6eDJxPp
o7mEYDYSmaO8nbdbj7ZlLINFG861NdozJmYoYF2DVajqS/rUunOkjNeFQomBSlphzJz6Vw4LcJel
6VxYso9WdLUB39robXZMCbIsAJiaR7gn1+G0WYF/tkwDkRPnhtnYieanFvs+RRYOPITD0NUBZeBL
Sti/Haf2tcLKj7/l3z/xdy2yvz1wmvckthvCq/cdusROhQ5Pp3vgXp+HniUl0vxo0exOLYOGHKU1
aYEZRje5EdLmYrlCWvsYtDnCzG1kcNB+8AIh3LXUpMZkowrqlXBMab1WxSROVxGTZldmgblANTx1
Jr23ivLQhMmnbZbIzFsOjV4LgjdcrD1uAlctmNO//5AEEt+kWn/9jAonfLQf6DR0tujvUq5qLjeG
nq39Q5wagHh4z0kenKWdsAAP05+sjW9dYO+nEL7RmsIkoiKhvJ9CQPFwnGErVav+oBVABneGo3Ae
N6Jj3+D7YAB0G7UTlCYbu+SdOBTjThrDmMND+Wu4+MMOb/0vAtftA5sS+hYR7MK7PJWiUfdVpnF6
mDgIrWmzFyyS99um2pQ6zUE6XsdEGbnqt4YajHUdTD0Ufk3zCuaTmA2OXulXaa9c9Yi8WK8P8WCc
qrh5nsvykpbRsWFFlcdyX1kDTL7qosnWJdHaJ3WNjmOj0b0hPxTCeKv3fMxyGZ6KIb3aJHZtrpxa
rCGiNPpcFI0/Ug8zl+EMpc5RsuRLx64t6/N1l/ImhECFWd5lCyI9IOYtaMKms81weZT4HQik9UsE
/EDlF3ZCzjovC2ii9dOsxMcaP4yfPORtxHz7jEnTyPgUiwpZJbJDb7W/b5L4tRSqSRxzW3VBCUhq
+0oe/v9I//N//c8GhR1u2zfz919c+O6TomqF05eu//KtluuPv/wtjpeNX+CFcBYzNdM09e1I9lsc
L6u/iHjg6W9SLlH/xo1PMNFsscxZGzZG1ERjQ4T8FsgLuPvxu4qIjAAKmvIPI3le77sxomMRqLGD
QqiRWAlMTX+XBgefVGsq5IejKKoIqyErWN4CM8qZBRwo0posUVKjgaxTM3NDQ233KzThJyzYFHaF
obO8sjJFtLxhDHSEBgUrk8OvI76p9IjpWKhLdZmDCY3BUttEw/GlT9vwkGCQ1JBsktGkW+V6Lodq
ANhkdfGlMgyaD0pD/6SnIcZmAsZahapmLmfvHHBaa099POCBrbY3mpLDqJuTT+00wCfUBiTCpaVU
r9rEVYQVLCB7qi2EnI1SFahT9IifUHAOW5euGeDdy6p/TjjYf3m7li40YAS32JGZLr2ttY1xwXqz
aHw1Y/dwUxmNcN+A7NwTnWW8qjkoqhtGA/2MuG1VNNsl69nocc9ZDWOG3tCOiKsHiQ9XjZDeCxrm
n5VaR3bPLkLVTgBvKRCp4vK9Nud0TDvBVtNsgdTdYKCOi+CupMH2ds1a/QQ9uLjvC7l+SbQqfJFm
aUaWiwYdPqW+ltpFDuv1bKoIqK1Uoh6uRmq6K7RywL80goMHOpLsUAJitq7mQ5oMNNmNZdk8SXIV
0sQvh/f9bBSo4Kh0BguVXLJuI4eAUGyyW22cMhxei1F9BCIbX6ZMztHhtMpQk9WDr1gDbv+Q1qIR
dNjMXeJ57O4lKRSexjCjm3vtrH02RqUbWqaCX1wRHoxulnH80QFC6OsHjYrq52RJNazU8JW/nnU6
SmXVehGRGl3NU7wS4anTtVGiqtaGFX+3xiwuqggXxcy2GrA4yS+YZWSXeR7Cl2nIlAFCPEr9iHOH
Aw4INWz41gY44vSqxVdzkppnfMCqZ+yGxOcmjpcHeKn6RcQHAJ0Bv6JmavY4rmQhh1AU4FdsqTHy
pC5cboFgqpBpdTJNX82Xdt+k62gvAmbS1tyOD+w/10mK/8tCoOYm1YxJ2SZlzuMQN1o6xGFwd8yH
EqIvbT+Z2NtSWNQvAA840KJEOWu1FF2KbIg+rDT7+m8ycrlnbtJzQ8fz2mZnovrsrORtcpNLRNtL
AgNCWvvEV2OannoNk+9GH7RjBKHD7wqEPLkV06yWlthW5MjSx8ko7zAvqL1FHmjkHoz2EsuaAP4Y
CsRGabCoRdrghJazIi/F100+fqX3S3wOiWg+h2BTfT1DF91B4QySLMnOm01FtFsU9TFfsELfrYKe
e1PeR6kd5e1IFBa1Q+MUYlvRGtzR1LPhIyRcamIsK+g7g4waKbAKM9rBTDk8d1FnXIF8YMOX6HtN
yI4ehBlzkd4csjv8PqqjrGnLloqfs3sxlqtnXAviu3iI5Zu+mLpjq9NEvOC/hdt6Vj9UbZjScRtO
Pa5K67AHoipsNhzdWUuSYbMpkE64I1GF7Fp1BUMiN5dhzYdTbazlbZONlGSBDgQR68y+gILhzTUt
3ZrY6K8a7L2DHkfhg7LgKBppagbOpZiCb/acvzgKyd9v8W/LN1uVJWGbbqiYrm9H4G+3+FDrpBIW
01GVovwRUzrwICQi9HxnDpAheik8gtLT7VFXILmU0vhc01fgG0s/PGtpgp+p0I9+SJX3CXnmVT1B
X28FXb4rUiN9Frs0OyrEz15a1ut+1hraIY2a841VVNZPqpSqvlWQ/oxXTJ2EEhEpmUtSXiqB4PZh
v/kwqqwSZCp1fRwoTDyZpcqqmWAu9nVe1+FDvN3DtmtmfDTe7u52nzEPYPZt9z7enkLddnqQoPQD
5CGUt3I+Yl0304yRzal4mdmWzqOScNJeGkn0rUhL0MNvj11eaNESVq0/qBid5bibM0DWbah026AZ
tuGTbAMp3oYUItPqudmGGfk7RhyZleo4bMMwWhiQLGDDoZP66UyLPqbP28Ctk1g4LyKu8UJPdT/p
jQsJ47R2UACrn61GZmGWaxZEOrNwY5Fg2epQ1ZsCtPfai24IkwnPbrgh4R7eKwq+aK9hPsCMjtJk
P4gGVl5AX44l6z7lHqfU82MsfsiSY7q+4oSgYQ5JZ1mT3qbKc0tfVV9/hdIizB8idlO9V2y4zHZx
LuLbsn0t54dGKd252MvVdTp/hOu1U+iuo4JSg7ZcniW00AMmrdizJU/WyOmPYwqbKqYq9alMNy+5
+ZUkWxvB+4Te0hv3+tS6fXJNdygKIPbOYQRq7CahDdlknxXeRuOXj1CFb6OPNUATjtsIEHDaLrxx
fRHyJ1CzqnjJsBjAbSUpvND6ZMrB8tFgyEzJ9WB55nKG+ko/fbHLN1xsk3j4Cjs4yLvUR8z4CUoa
PViR3WGertFQYpab/52Y7xO1JkAX5YeyHK+Kcd6lk3YYG+XI2uVu/d1RmdkwUlFd3GqYsMTdfKAH
DsFAa1gqqiKhh76YyYLTT5MY1GbcIz0Ia7ccuCeKKZ2EjX+awtr1CU4kwoGSk50mTzsZFsmyqldF
u2JiZtFJvCxoWMr52dLG05CvTkes1UcRYAoGupmoZws1SIr/i5ZsqbYXXeFAkcjK13WansVS/pQv
okPU81lercTBgauYa3doywfoYsHcdMeJ2n/RV4epHjQTGcazNARzWV3lastql4jXikjXO8vNXaMO
eHaWwVzcQVWDGqyqH9cBWeYyHUCsocdNwaTM9oAuEqWaRYITG5GTtk4lGk05RsgoL62LQ7rGWk4C
S2sQnJhFQvNBqrg9ljRX+MRe2qGnUrdcidXs4ztzSlcL56YFbBx1wwH61CTlg41aD+huadzlA9oX
BKPFYTZeO/yHZdVezI+KcY9KVCb9bCqnavLG9FOFcaNAzdYAioXVp1umEHR3YH44yGLYpIGKLaLr
Eqo9VbPMaJFp01sl0fvh58LTWhOYNYvTD6U9pTd15THKxDrZy+0Lle4QnE6pPsGX9YRwM6m86sSX
CK8J3D8Lqzga4Z2mIHUl1ZjJTtEdElp6eghE7MjjCC6h3TW0LNY0ukf0lEV4QbzEywXTVfkplk07
opUvjzCiS/aRSPyxtUYPzBJmSkrio39aLXfWFVqi+10vXWMx7w6NbhvtZyNCG35WHhbpkpnRrn1t
wdJo6WdUUesXsmH4bttwOu1yPHWyI8uXXAZq1lwxA7WuDyoL3t5RTq5HcCXKdNdihUi4GcjprVlk
J0XMnQF71VRBGEtb4QZXwg4G9qa7ag6BiEqbvoa5j5K0njIh5HPxDNor2IeNxkKfJo5LktcSfa5N
5xrKU51fqVrhi8PXfq34TwTM1YeI7P1K4bbCmnlCCQLcguvtXLO/MchnjwyTCMV2sjlMNwcT6yMt
p1Mo/xhH91p7saAZpNJz28Yw1yIYZV/rfLXjnLg33eMQ5PbjADste1TaFRKLm9SzI+XxDf6TbkIb
/OcIy50oPpLaEjopKK0rDE+r/L5EblHUQRtt4Yq0i836SSSFSsNAn5CyJSRH7TTpuOIaJ2N+geaw
SzVhv4hmQP4D38BgSqadOn1VMwmNsVeL+75sXDl+bdIPYg/mUvtJguW9xvxta+WcpxqyaRqgZ6CA
fLe10jxQR4pU5ce5ChlIaTvBFjZNBlJiNVTVk6pcakoFfXndqkuBvt8Qxw/ocS3imZmTh1Kce+y7
DwgaCC6qMIeDBMY7e4S8a/nCW1CwbPEB9Ll1D5ANq89OT49isTDvMHijsC9V1z22OEFfduohnkTc
kPGVIbpK0Y2PUNMrCxvGOmsXJ4vSG9box7pIGCNbVBzT7T71XmIgahwo/cTLYRFv6/yYdMneTEKO
IBD6leyLUX2sardS3GzEYDBbHQDZhjOwSRxottg0eSLzKgxCsYDI142BUizeKMdBXscUw1eMwnQ8
HnbysE5XYtYW3lrfG9ayi8iXi2ehGM46bd10oCjPaXsjTFixxu1OBXFOwRorqnNf3EZLceRw+0Um
5aiAwY4o3ZNj1urBzTglWvQdx/cDxaLmmE3GFT2zYCex8+hGZ4BZqa+KEAj5utctijdj+dDzdIwe
O+d+OZghZYbu85qwHQsX/KWLuN9XWnhTGg+ceHAvk1x5RYQ56nSbt0Eh4hHY9MfVNO4kOkPyFexV
3O309L7CgHlcww9xVR8VRG3NV319NJbOzixAeNCuoX+LP8lzviuWMxbpoyGroYBRpcvpX8qHq6i1
eas14zE1JkKHFd+7OifROHwgFlrPGRxyfy3nxJ26qGbHp9AgV63oRTUB4Fv8/I8K1f87XWrf1bL9
L9XVa/Gl+4/t7f/gE/2377/tfv0eNMz/SVyRZdAstkkuflzKvsMx9zX7nabb/Rcngdo19JSvb4by
82v1bdbrj5f7Peul/kLqUSLx+Ee/2u9ZL+WXt2yzrsp4174l8n+rXssa3W+WaFgi7FtTJx31R9KL
/4J2wEiTyXcBzNX/UfWaUvF35wyif2pTJj0ZWwb+m/MFMYlqJGOqnNN9cmwO3RUCjkDZ1Qg0d+ZZ
Pmzfqlfmle4aSDA8XPuC5SDdwaWUrsOb5Gr0Qrc8Iy8IQnf28PC45vx0kO3W6Q7pKXvN99tmae3Y
++o9jZ3H1I2c2dNtHArtzJEd3dUPOFu4Y6DaA1/PjuzXTnYbHkDS+fMxthe7CZpj56o2OI4j6vS9
ELBfOmghgna/uL0n+uqh8TM/dRZX8KpAP9R30UFxJCe76vxk3g1nyan3tVd7pMevIhCBO8lTnD7A
AeS8aYtwYT1lZyx3ruSDca37zdVyjh19rzrrIb9K9mNQe0VA15NHX1kwHMxDdRNehKv8LjtYV9W5
CJoN5eEmtsTnRHDkCmfNN2yoEchBjV1xhi+HWAX9CmHPQ3ghZbObP8L/2KPpc1NeVvG63Ze92zmh
d5/sLFvydSdxZTf8qtvcV68O9LfLUF0p4BWcxqc5KlB31b7zXPGCt/0B71WfuqgNIC8Y/NKJPcjl
+9UFdXccHMlvA/2lPaLD8RRbd5RDdjLcyTP8bC/506UMRv5qui1uYm/1rZsh2XV7qCs3wETtzC8O
JCAyn4Y8u/QXZ7Sh/O/SQ3xID6anfJUO2SX7LH+yPhApcR2d0+6GezuyJ4ew0h5d7dCdJk+/rvaq
F+4wmffrQPQKJw6Gk3ETXi+nxWkc0RMdIppd4+jX6a14Kj6vjwRTxBvRRpjbNQRVV6LTutoV9Mxz
t8/u6geMiPbzV9HrbW1vOAUvklzi4+jLQeprQFl6V3IzLz2rZ83J/RBlID5e6i65My7GvuXdSOj6
GCJ7a3YpD4mDfMBPHPEJHPKB5qgnmpMdtHVcrOn2nxK+XhwxUG+Lo7IfAjauRbLNK/VWujAS/dBN
vNxtmCciP/s8HPMH6ZJwIgNSuEtvEDH7HLH1g+oLXnKd3aXn9CQf8pN+ro7mbXo2mAHtKd3Hh/KA
VfrxmxXrL9Ij+Dj9YKq/y4tMFVaBetVIZ/CcLprE2esdnNntLhh2xq7mGlrn61c62jyDWZnv6/3q
qC5yZLt3hHtERrvOLV5Jcdq5TVzv9B4+frZoZ7vHxEm8YTfZ5C1hfe6SQHLaPTPMywIJVMwu/ZS4
hssosqE/25KjeIbH4Z7nrTDK+6MaHQo/s9GO2jhg2Uik/TmobrQjqmQX9pgf+YmfYFwPd/AAPb/7
sn4sHsagPyIEe8B7Yg4Sf7muA6qcYDXt8Xgr2IYtPGJ3wc/6IHyJPX2fH9V9ZodO9WC+RGd5L11F
yclkLJ31awbkPtrL9+utdkunrjcejHNhBNF+PEQnvNOvQq/z1GvNV6qLyW+Hu8iGgXmefZiYDO95
mw/eaOPay8+/koy3X1/y3SeIPy7u9Ttif6dzxUPvKLvPX1P+fnKYk/xuaENusZcdZvCwfbq9dphO
mNv7KQureYUzGiQhzRuRh+8kZ3I58dmJV2KEE1iMR+EYPTHinNp+1XfiHrSlDQ6Ki/vMGn5SfR7K
WTiWp9UjjHIRkbvD0brktsZ3WKh5vWe65q1q7HIfuhNDT/Y1h1SCA3vNzd3Spr10L1wvh+198/Py
MbrWIzxBdhFvmbqVF7tMgX0TVK7qE9K5s5PtoMQ67VVvJ05u627rTLZqS0eYmTY8di/zpt20ayEj
DWw1nYtx527YfY3YEUaHVX83O+Vec4BM0SO7T/mtJhBvmyBF1Gy8RE7L8EueW16deuNeYAcSGMYp
Hw2ZtRPeGntU6DvZF4KaF4kP9UPkDPbfTyOisu/zjH9ume9ScpOB5aFCxfrcuPp5ZStD4uvDU3aa
oKAjgGeCL7DXOqbNJ+BWYnFzinkSdEVwcyZ+Kjh3SHK9wdX4Eivs3SPIUm9xi93n0i7tYVftYjv0
R+6k4XDmPizBcByYhr03etuU5VjlzM4H09f90WNrBm6VeghS2BU7t/XyabcNm22T5D+cyOUK2VxH
/lr3OWPuzUPIQtV6Jkt56GJqshM/DId8v71gF+iMMdEurmav4auYRbNxO/4NbosK1IectcPb5e0H
2es2nrsAJQrfox7eZ7f0pe4b0Bm4F7oyb5PuJ3vmw24v3rjSPmWw9M6vHyQlUKBTiMUgdkwnd1ZG
JQdRXz0jYrLxfH0c+HQyw0fnwzC0rrhpbOKKx+rFJ2dueNVres/rc1/lHeYVru6Kfu9RFnElp3AT
/uk2UcWB1+N2M6aES/5AR7DbcEnLVx6LXTtMwI8QmaK7MNrFD92xYeyQFnCQc9u5I9j6vuA5g2Vg
7Zy9ksdpMUwtD86TBOdLtk2fChGxCgPdwZrdWZg4i71hx7b/2+4ZunweZuTRdR3Q0sbGqDGQpx1E
J2Yjk25Po5W3DeXKtfg7yal4k5LPUIB4OuFy7YROuN8+zhYq9d5wxIvT4494o9DnBvEbwm4belWw
3bxyvz6b5+mwcDs6rtrk2RNP+KFfn+J9d2i2gerovnC9PWnDWYKSNcBgAEde6+dua98BmuIzgIzd
lfZXkkY7TGd2MatCxpzd7gUt0lw0Xc1vNxlrZII6jF3ZB0QiGvSGKwOWywnkY+/rgR707Mq4YLpW
IBxZg47CZQq6YGEcb++lEuVtcyRyUjd+G5gSW8XEhaZ27be6LewBQPJusmsw87YhUZ5Ym4J8G8ms
LnghuzGLR+i2fs8tJu6wKVnanbs+r8/xfjulOjEwtQqjV9Ygg63eYHyrfk8jGSNPZFduPiKB2rce
rUD8JPanQGAWbyM1uTJ94HIe4gcvCO3paO2hzPjbdOj5FfAyO9wA2Q6A7zgxoS5LtC0E8b7/pLIM
W6dtrcr9gVsqM6S3j4ozl1NyR5En8BYGo0rmXpLlc5mLrnhjPkw36hVrGs+6cKRz4Wz3u+ZiyM0F
hL8Or7bLHByDWPVCmxjJwwlwV/r5dj/shN+BDs6EZKn3J57LdCXx19vCr/A39X5gJoSsRQpXNbJR
MC8Io0XfPGufdKaveLP4JlsMVWKnfsX0iWWt4m8Gt3pkBBD1Y9fNwkPui2cjMgm3d7Z2hgcNnECC
+NUmbAtIwDu1Z/E50euzEJiu5VQOwZydc5N7jxvriAflbW0T30b47En/i7kz3Y0bS9P0rdQNMMF9
AQbzgwySsYdWy/YfQrJk7vtySF59P7SzutI5nV1TGEyjUMhKpywpGIzDb30XItaWebandcF17keU
wW2CBKdRfza8ddbMGJpzSCSiJnwZb3KjHdNPH1ebhNtIubNlPS5lOifUFtgguziZPiTv9XW71e0R
Exyv4DYQPfn7xncoye0we4oosZtbGbYUKslOIz7RhZ9W81LdyvvlY95vhQKeFX5KudLtiRw86lGo
8G3O1Snd6URX4hc8x/klPrLyzwK2MLv6WAXoBxzZuYXFckbEMbmBeLz0l/4joVpeAidEpMmjCGIk
/cyKMEz3XEvANMgDHhdwwNxkJ8LWQ68Z+cLJRXebKqkOmyDdYzPNd1GN7DJaitQtvY6qaCu7JPqT
1ku2/wU4Z79LXkzP4HiNv9UtOPntqmC5jNf5bHpZgCgQSoNOOFCozUzv3Z5fryKbmPrRQYs859rs
tRDHTUr23JMPzcm4Rk8Mjwf+ID9az635zJjbPFOI+QmwJLcMbVoJI2Q6SxfgptwWhMZ882kimByG
U3Son7m/HBTGGzfs1MLqpN4JCXMrN33WDyoVnPZVf7ef9Ls05PbwvdljzOWYX9IPtD1O5l0ZwuQO
yhz3bhdp6diL71lI+4x8QlIkZeZWhyqra/hxKPkt7xPPKy/myxH9UukVLpvsHVKSw57lhmuEfMFt
vd69ozZ9rRisu8Pi5+f0HONq6aHkHYqAlQafPx48ervHEzo9OF8Nw034sc/qY8TeinPCH+onvpma
b/t40eIJELM1kMHiJNvcw/qw9WHOj8/N4RcCSHzV55P0lfKUAyj152jf72w3fmJyqx5SYCdhEtRe
tcu+MHLdfcMJzo2+iZ0IZv+VCSNBoXNt1+ZJ5Botz/J113RNTle/azi7A/+17LYyFLCmq/+oGkFU
8hLgH0sUgui5aC9Zm4RqgEgQX122ofr3nrA6tB5bPpFyOeq38pAeOj+5rkYwf1+Czo94ua26RaVx
pv1qeYWC36/y2Nq8ElfhOuAH99K9GpgBeoJcBr4vQDLd+L14KK5LHOpBTXLbyjqKIMJaxJlu9jSi
F8vntBPW4yDzyx2gRV5LDhS+h+F9SM7hg+Pseq+Dp5FouXhve2iwsuOf7QNAYz/Yiu3tcK/H1Xv+
noVbPbvdrq0FGVxaaF5kIUU3nvwiEaNMdzoipuJ2pOztoggoLmYmvKfFzQhIVOc0Api+82/kxsk+
OdnF2cENppLeqjrplHkkNZpRbDWRFCWn5lRSvA9uOm1oyPidi2UAz4XgXkKQ38pBhK0odTPfDtqn
muDvHIoQnc8fOqCwzvlO0q833wzegL53jpyjp/bA/SIpgcD9tAZoShKUbXJv5k+hvW/oNkik4TZ/
GcJkC8P+dpdpAQjKlAXnian+956KUQqw+/AzX5BbKFxcfoALppAKkoN8TK/ZYauxQcOmgerSgei7
mTfD9sNvPmi1yTBbuyhRVfz39Tfwz79oY7ev/2FixQ41LZe6US4UqVSa5epVDJbI6/47dYqPzNtC
DqlYAJHJLV7YIMlOzIKYHBHT8AykfHJIdchZUqisu3hf3G311nxQtrwQJgQ45lPMkqhM3fUWPUeX
6NKdnVt3QK//AB2ZCYdDxdp7zJgoqsXRYGbUfyqeFj/eD4eIeg8zayI27IltULMvj/2lCKYTWmL8
A+J/SxqX4YRzPRFxDOzHaWvbuMLpZX6Z3TuLJFSG/TOrtlt/yR77jy0NKE9bfkNlH+laY6+4NSmg
v7dOs/tt4uGGjvgjVDkuu21SP3GebKdznJOdsYdYsfLXUEAIwQXfnO0S8NDUmVtewVjpJBEN2fId
oYBS+DI/2jUDQTsLKm4egyWGdFtKWWksBSUqr+8xOfGWgM05fUa/Fa3BlpQAoAViR5jge7YaLbqf
g626MRg0UDW76qd1t9UG2/hO9ZugJ5BtN4JcGkqhGeDf8+PtIPJNUdgSpvhEetKITnauD+ux0u57
k8fdrRllTUR0DFqppInks5dV4ciACErKI2+dMABVwZ8+SfcrD5rmz752ZHV4MMja057EHC7ES9au
YUaflQZ43pH8Z+qfLtjqSBQ0qBC3GptugffAssAzhptz11zkl+yerVcqU+plF8HjvQURxAlizysp
whoPNamUI9jttjMp+HNHq3UCcBU8w7TwxkPnwlUgRhT3s+klx24LIPuttaW55pkVfI4U5i4P4G0r
EUfqn63E0/wWQWGosMfCR8vD2wrDmRs3HkitxJKGqLGVdA1lGZMcirpGO29NCabfhNQtchHHzjiY
XeM7sZuJSdvIAc4ykaqgnv3vn1bF+KunFbDnH59WICNGXiS2dYk+lBtOWyw7qZOp957lh/XRzF2E
toJ1txWyNqFxKy2VoLqDrsiUefhiHNJH464+MVW7X78VZ77+HdpGoO3J8b59RIwnSG7Yvvlb9RDd
IQPxyLrspITacf1eM99EXstbfZUp5xKkB5PCcDjTQFPG0BofJkpimrig2y+3glrDvOtO1vN6ZL63
6w8kTT8/1hyR9IwJHC3m5QvJkdC/k694vXGufPzJDuqd+mU4lmeyEAWtSi6LgpEhZ8towtz3B+fe
jnfiG0Ku7aEN0CA/ObfiQHwnijM+Z/Km3dRrf7IOtN7+1uBnofMTFvU/ttb5ZYHz77GxUVVGmH+9
rXlCqy19f33/G86Hf3uq317jXxY0P37653JGMuXfdAfYsa2wbFH+6H8omThMgOzYVAaY6vwAF/+d
XIjFhIYqgemYCvvjjYbxn+sZRQbJDFwL2J1sYlCh/WvrmV9SHXRH7CpMSFvYM25U1h+TqD+kPOCE
8dzGhuMlQoyIlfaaj8b+8E9S6o+F9z+wZpt+AftHpHrAUoP0luU/PaudSBXJxGPbkzBOe0q1MZl9
PEIpUW3RJV/gJEvMAlIJxpoMLxzAy5TmMk7083xb8DhfIPMagFjMRgaRYK612QdLOgIt08whRdcV
OvK50fTxVk7tUvjYvc5vehkNRyFpUh7Gczl8Wns9oXGsNNnYTdhpY/9UKP2X1Wi6u27R4/jUm2tk
uRFQpfsiHdXWHYuxGzyWrCB+DEUqSw85vsw4RAUwyAPMkeku0/pNYWBq5utkt47pO23uSOGMbCoK
ZZFencsqzhGtrSrEGOs1SihQdd6eJwtn/S4sgXifmsX1LZcS/DZkRc88tTdHlhOFTmrTK5bykN8X
wElWpqGB2tGvZHjYLyK1Vlxf0Q/yG4yR6NPbYqLwSyG7enWeTLNn5DVIm4l34+J7VD2Vq71KqCbB
GEy0MQKQJ4zkvtEl4FH5WkSBBkA5BlakR7anD4VNz9fmSOPpUq5eJUzV3nJ8o2khzdl+/8ND9F8s
ELbx5i+nRLcM1VBMy4RaKqN78WtEz0vMMy1cf7D26519P2Nw4GjJ+M+I27+C8DmM28vgD2uY205U
Uf8krbFUkT04I8jvpa9gbqbWQz8p6q4e9B71G5wb0yiKTkoGIJDHNjvDB0r/yTX8yj76eQmw+kBf
QirQ+P9f32mcNdHslA2bBCOhfJs7DfW1lKivg+kZU1P9Jw/gduf+fGcJMrxxHkWCyp9eb9C1Odfl
TPIasGn4TBoQXYce9cHKUv4JsPRPINkf781i28s62uCYQQT99b21DQL6vY1e6jJUqRS2KmROaZmo
qZZEGgCNaJXB9LjOMHc2DQS5Y1n+QKUhzWEyogsxr3mC2FVVT7d24roxunAGzFI1fKTwtTIGL9Li
ljKGx8f2FjOz/Vms9alR+/w+qRzrkpl191Ng7l/Kcf93HPvb9NHhkfvxt8tr0/8t2Lb3A3ieX3EJ
/6YwhQ0QzMf114lvBwGxhlv/9Jp/9FiOvv6KS/j953/HJWjKbza4EweLX9V2IN38Jxtn+xtY9aoM
MGDLewSC33EJmvUbHFMLMyb0HTbGPSf1dzLO9lcamGV8nbc8wi/8V1j1f8LFWCASDH3j49iyBe8f
N6dfjynSO2stGUV9H5ffM/15ljtUK/sdOgDeDFqt7mI8FelHC+poJvsVWOI/3Ln/Itr9mV//f1zB
n8hAcBJyzem4AswIgAnNbo++Zw0zVVyWgwGT227v0/FraQ7eZjrhSD/D7f+HM/3/Atr5N6zuKMNk
9DY5dX990k+vYOPS/I/n+x8/9vOAW/ZvOI4DrlJ/CkhtNeNP4A1/o/8IhLJB3Ucu5aH6+wFXOeCm
ZjnITaiO7qg8FX8/4NvzggEwElIWJR66Ef/SAf8TjffnFtGSrc2e7I+NUWSB9Kr7JQrjQlwoaZjH
YrnrJVPxlk9FiBZpOGEV0k6jl6bWIcV/ZzTLY50/thLzv1i5FzFCn9lkMm2To9dYRRzUKlSWCXae
oz6kVCHOha4qSvU0F/Cs+IOv9dXn3FQDx7kfJnwPE/tsKV2YQ+Fa9fFZyVdEiYu7dWiZkdtZ4ln5
TVDV+Ilgto29nmY/qEbyPiNu7BrWyNf65zyrvmFbe4gdJdvNSYYdjqFeTaU/w2uDa2V3m0puxrol
aYNYs5ATlxApR/hrl8Um3BWeKsVZbHCohe8Mm1hD3H9IXfPgFCKMBkaYTY5SdpOehBheppiZzIKg
e/JuwcCRKpllk2w9bl4sQ/Y5Sr6PfQlazv4sEkP1rDl9SZVbqxmNr48TNJSBcWD93Onqu5EB04ZQ
f6/Iq08mRCarz57y0lYvnZHLR4R9bjD/EG2OC2YdFaARexm+KunEpn2oFX9RxaeyMa4rXN0jHurN
Z2uBeYZJ5xQOZdd9nbLUm9QZ9ObQdUx90rpvSKgmnPvYhIg226qfRV0SqlarM39ae/tuFUp7Hc2W
b1T6pzIXaHNk2LoiZYPrOEJeS5Q2UHPV9Nms12yv1PK5QPRiV0/LhIBu9LMO+h8LQf+GwUWl1vvr
sAJiGb/LX9Lm9gO/N4uGRdyADesoCu0YADxC1M+IIpnOb2RMZGgoqXQ04bZ89ntIgaVqmja8pK1/
+yFGw2/8PaZIqvobgQTlGHQbYCZvP/e//9cvXHE67l/++4/SS/SlW1b6Rym5IQlhjWso8zgGeVq1
uMQ/RhdbTJ0qNItF9NjNLEhoxtDzztRunC5VnKriSVLzRUZjitYLwYXaXHddrejLm7EM+lscN5H1
dVCGDFCBI0mDp5km3guFqcfIZzfLmiMPXUMnGmonSUH/NznEpAFxsRj7zHmG2rkuFU8dXiiOt86N
YOMCh7Q9y3Kt23hAa1YiniqlMS4iE221j6bOAKA85cY66x4BqO0Bo2OW/KnAzzc/6G0N7FjvLPFd
lM3wNYs75EftAYOIdLFMH+ZItouc9DrL2vyEgzJPWFIzZc3qmzTqvZ+XIwO4Jf1kIif6TRIqeJyp
q3dWzOYfh+rTOkvHWMYPI7Em2U0Gguha0RM2KZ4VTakAB8ikE2KFzSnPASFZMcqriolH0TKhdNsb
xU2D34e9nKWhNabf98sKjAaf6h2+eLgnFsN0XXMA/FRcCANZyX1UCtO1sw6rspkdcbJ0j+PUmL6N
IN9BVk3VUxYD7RBj+KhKBSh+a91i04BSOUnHxq6/K+i+IxUAVr+OpaCb0+dinADxESMDa8nqe6VQ
35ws070OP6WdHjXt84Yf93O1rPxMzt8kbJuqGXYk57IOTXn9ppmJdJMhsMIbyDDa6FZwFxiRuGqd
To+QcT4vPAQPTcNb7WwJpBOm7c+5uuRfU07AHm5040u9ySKls4WnIOCD85olxvkpVeZEfhdrm39S
JzlFy0BYIx4JzA6AdaOnfeynadDeo6mwmZrWtQSYUcOmW71mqaY7QZMaA4NaBjrnRl11NshF3CZI
G4DjluahUgrWp4j5ZTtFb1MFNP2kbNIENqQa8w6Kn2ODEoIfaNjfGzkeluUcWzC21btEj7GBh1Qx
yEp67DujqXb6ak1t2Bolaqt6vI4PyCDVywlhQAV3E6lTHkVjqK/Wir+DhL7RnlkHMuu27txPou/2
KYBfT5lNLKqmIWI5nQ7mZ44tEAFptN0aGRfhDnI57JO8ay9wL5vvWqwNbhVXdYsQu2weBWys6xjn
Vs8Kv4kKqf/Up9ECviNjUpNPFTzeWKRXZdbuYgvBvNbEpgKHa1Y4TmkmGHlHGafYRohuOpXEC/uo
KsWC8U3fSjNc28Wi2Yxn6QSdSN7bzjDj6GlozBKkxXcSFVpqGrX9uW/amCVn02XMRqsZlz7MSBbn
zUnaaI/Xd8NGjHKZTWIcR/sxYq+9tP1z0tXGV0ngZmmXE4TeRkgCynKT3Om1uYSWJLGHkxQnqG28
UPS2Y5TvxAjFRbYJsVrH2b5OP68N7hIRnJCDIgzWcRns8DzpEG2s0vw+zdb12OulrbP01bXMvtGn
pyh5NzhNIR51yo1udm25E4EdQ92ty0U61di270Q9bB5iInuNY4b1+cyxj+FmnIQW084a27esmF4I
oTMWz4Ud9r2SYPbQWekJWXEbk5nODm0V51CsC2QvG40VuljjnPPVsa91pWu72oEBLOtpdhKJkE42
rJTn1IDB0cdwDiA7F/6yZoc+mdtHmefE/fGS+bC0j/qCDzS6jttVOZ/ijoiFtbuDZi0fB6+bDt3n
H58gdYW8rxGy3dnq9hskU3x0c1ftjTJ5zWspPc1Cl45dnYhDnFTzk71wS4i90Q35sN5TrL7wkg4a
VzWhsdPrJu+vFSIQMmQWY8xX12oQ+aYeLzGdXNRba00ChSFOT9oYCU7o5hdkPbLXH69fQ95+EZbJ
krHnO+Q2dq4/7mEd1/OTzKTvYHd6Ml/iwkA6gUfvPe4NG9OcRHufs0GG6mJlr71VVLu+WzNg+Roe
7VW0vs3lhC2dhcAAWo0LoW/uzS+5Is2HIZacJ+jz02O3VtKntIGKWOSbYrRiU0oXlX0WislUTLXF
91RI8SXvbevkKCtw665yGvtlE5+T0F2MsllGFq1pTVXlUV/rYjpqs9lQEueGrLD71xla4X5SNCME
WVnpWcRaRn6Qqjp/6lNDg4W3zOEgzFtUy48DWgGLCWew0mDf2MJPDIFUd3+orBEBBwB+mvbW2Hbt
yVms7+y4r46yhWRn0qBZprUcdFu5sxEFnVKn9rScuWVj6kCWS4QnV2mQdvqEHSA5hz1HN3SuE/d5
oI8GsI4aktgyr9TREgYVceoAK7HxQu21ug/lpBo9c0qBhDNncq3YwE8JmrbbC9x4Gb8Nr1YLgXYe
UXCJxPKJtinl/tdPqFp8Hbvom9E69U6ppEdUwrGcqjUMEsVS7RUFqk+G8KW/WITicU0cf1rtYu8M
ufk81wZQp2TtPy/J0PjWZEmnLp2ksK8TEGadwj4LMykFcTICt25/n+U+WBdrLyvINi2FIGWl60M/
RIDIcNTqMaGchAliZ1Hym5pLFtJVM7BCMcBttVL7tBQVaOV8AE9nOm7TJM9Rhc2VJNDvFi14uCF7
aYc1bEx1ds0CqtBgY+LRKvm3VE8XtDsUlmO12n0f0E1FZLMHGtFHk9ulCvhZZdmvI4K6o2GVvuzM
1Y4+0pPwcQhiHbzLMqm7JTOLc1w0BiZk5byrK2H7VZEQBg1LOk5bJyR344HnNQuleWEdpDSHwdli
dc2yNl6q12xJZ5LioN0LWtgwFrhgGlHr3JXG0D4ovQkp0NokChD/eqw7Sw3jatH2eRnNsLJxasOX
q093vaxY2A1ZiEVNpuLcR5AtqQYZbKSOUA85U23B4UvS69qXxc0plDIgVk+JqyySfN/ZUffCPN6E
7MvcGraZhfmtpoPFjmvSiLmow9Fyovd0gsEaqUhryRXKaXWubzzSprxP5bb21raNDwpJ2o/KLgIs
7JhgCPURxoKVc171KblGcgWiTc66p7LJddaWUl3vaI/Wr5VTSaE1Gt1uNjrAr2ssDtNUmsdFy6Yg
nVvplIJjORhVr5w0M7P2gnj1Po+Q4RYrk25Z3U0c0zg/Kw5MY+IiHnqmDj3PnOkMm0Ryyt2qE2QS
09HANQwL+4YktdTVzYZm2cWpJGZXNRPnnK4WaN8G+6WmrJtLndaAFvO8COpFldyK0dVjJVgoLBoV
o2kvYFFya/mKZiy7c/p2kEqdFT/QHYidZbAsqBD3+MgMmI+iGrOwbROMfhMEjvxxUTp3oO90ZSr1
XbSK5a4RqnPfRKyGpnwOejOXrqIW0Td+cX7niKEAsUP8n+RhfZ7mJTQjHfxPKmWHVThHTSxI1+XL
8hGrpfluQ3UMJdNCfBqHlzTX9H2asYYwokiEOBwIEiKqwbukjgbqY3ISo+TvTlmCnCgskKdp/nnI
RX9RurRG26ly0LSuP8GdzP0mkecjEojJk0PJuEOCj7VsbTBagIgeDsto+tnCL7Kt6jsZ/WFVu8qN
SGWuI9vXyRkfIpnNN6L4Cw8RemB7lO/AXDhJeY9HAfIn0kxUa2frpXCGp4zS/hgbPbOC8ZtcAD1b
DQl3hrzRvUIg/YuFywqp1YmrDspj9maKDG5gnL1axUr2W0u4QmN763jG3JwpqYu0HJm2wXSXUqP3
YpuhuYkghCdHTBGmAd5AValnepEyrOY182a5SD4h7aBgKOMU9ineSLt1g3FP2iBMQPXtjgnM7Lki
jjKWMNxYqkDyyeor1qy8v0yuXoftRFDEHxdkZLCfq3FaRLjtfq4sAdO8aE94cVV8TGq06wpnOo7y
vHq48T4ulW3u9bYFNK9ZLJh6eK5RoV8rw3y1i/45q3Q1wNV1m4CMoKJyUwr6NgLlLxdIEFhr8yBZ
1JR2bG8f6oeWbnAf1FPu4lqA7srbD9FLFLptBxSzqXIXs7TqUU2s8X6SKvjNKruS4yqpjWe0NhYz
YsQ8om0kINaGMANBteQum6ZgnnYAqy2MtubC+TaNKvZX5lh5us7n1HdqdJhIdftCk57yGkaKBMcZ
oxx5P2gpFI68vUi6soboz8RHxdHjXVFXDlEkcRgpIcLaSB1Iz7FfQ8FthEepIOhAk77ZMOocZyrw
3ZCu8kOUaNKLGCrsJaL5fqnGV2VtiudKsOQb9Oahl7TsKdZVlSFdp32hr+qD2ZbfW9kxj44miIVW
e0ML9LbK9bW0qlDYVFoVhoPotmXVITfLBXsWDW0AlJ3zOT3L3NeXSDFBVOctn6OC6kCROsfc3AZ1
Ua94gxEDSCv6wp/UIg+NQVVl1yka/Sz0oXoQuj0ErYSf1xIpJeT6XA4mZwXHWKDIqVexc5qimPJM
+mpVyXixnGneYTIxfUSZ3X3SUgV+U5k6AWtGhFHSOiZZNtEnRPCra5HKIlxNI7og8EMKi2x0cma7
2GkpNU/EzTRlAZTE0qrduvTGLa2TvPHMumZTVw3iYgw583lFMy7M2xCDLMfhmhGcvUTSGAYuZXtN
kdEJu2aWN169rHnoTL1XurNivp1M9/NSsLDd+lCKFRBB+mDQeLfjm57oGJt16rIrFHNB6r5EenOW
hrdkSqmULBOEEiv60EyN8VzzYIu8Ub7AfCw9w86UY2q0OucfDhejj8+LKGKvzWYAP8Tsl0qyulC0
kfVU9JaMx96gnzNMLL0I1woKc6zbpnhBpKBCZ7xdJTceTC1AjeAFY0tzb+sNIJzJtjAqa4GOTXbv
2kkrCBtm2gYmunx3vDtsnvv6qq/AZdxRE8bjmulfOlNf3dnMkSIZG925q6pqxStO7d9qs9S9KkPm
lAotQjFDphIZR4RmI2GO7iriYm8MknyqkAvb2SM9FNWGc69rxfTY22pMz55l6q6pNVRy61jx6YVz
tHAMpAzjbDzToiLlZGFaNCVKvxsRXHyq0bd50KqFNKATZy+tVqz7shi6k1Yb8DIie3pf5pw4Xrbq
3sqL+LE0NMBJq41oSq1LnwfNhNXljCCougpctZS3X+RWb47pKCWAM/MMvHdLcBl0I/nUJ9l9ItcX
neY/RrWlMBoMdBlnYd2H6FnD9DysHNSW19l4TtvC8FE0Lz+zj2/PeQxcWVNE+tI2VnEeEWo7KMr6
2qlT42dFBPOoM9azblQfsjMppxgZrXMkVOEq+jjvtXweqCZGCyEDHjkni3vU15TYNyRM+Joo/oZo
FUCsLHqb2n4Mi668dLRf/drXt86aq3vLXMzvkYk1uBbH43mg4ruXuigNrXRcU1ee4uZrVRnFmVsH
QKxAgsJaVGcnywl4Porxu5Fma2+jTHBqGDp4I8WTglDIiGaxycOy3aPItTZUChe0VhYPBNIzcmIa
uxWv6BRhD3RtRIJR5pRWAICZ5iGDVIrQqSzJc7pW+uw0ke7Jxprs6jZCzESgHBcnMbQxI2mPDeVQ
0DfMGN1MFcBZWQZyCLXZcKGjTwlqcSrysRimYR0Xtdc8G6Pr7OQQZpKlRLCn0r/WaFowZovB9Q5o
E+3Vpi0fVspqH4Um6dkcaE+SDijLqFp5WG1TAjke5UDKyLZLLh+cVh72XFdycGaGScwaios+FV0Y
60P6vVjT4rWyGiUQ+VDsrbpEhB99oC99Q/CRYxZ3eE/E+jdTbTWvqVf71TZq+LZNNe7Zr2N02ldo
azC2+VzI44KBn84aMR0H5d0Z5erTYDd94Srp6DxgwSff2jWTv1XOALYOAwJvGCz9Y2SctEPSh7Vg
ZsM1XrIqcEYmNLiDGAxQ5uYTI6jobayy+hplw+BVmxhe3AChjkUlvqXO+KLFen4Vcdrux6GnsDGc
uf66zLP+oM4yyhhzNn+x02YghOj224RbyKmRZPCLJG5gn2IxH3pDyh6nPiII1y1yv+XWaFeLdKxn
BWZDi1qE3pCE6oSu2Y1LjMFcvUabIc/t9NRkY/qm5YJNKmknBu2sltnd0K3AgicEg1yzT22Kh866
aqaULyeBjg6izybGlWlp+pKKgIveWD3M8CQl6WTKdBolp8Vz0Fbo1eLWuVVzBo7DUfOL0uTxK/Ku
DawbqUzdTmArOSX29IIUv7yLFvJ/x8ztSY/N6OSYI7SZRVID1YnFsU4x8By1KqHWk6SPsanhDsnp
Xd/G0x2uh/OxjrBWNfM6DSOlJTaioeAoThxOzBuxHcije4mPjaJ0ce7UGWmbHJK9t4xFc2nYph2J
reU1yRXNL412vvF4QGJe4uHdoRBq6vhNU503yZAfdYarZ6mqXpAVe0y1lXpokqGxGPO8szgmdqKi
kTqOHjz+r+aY+UUBJr7TyvjEcLF4GoCdUQXhSJ5bz6ZoIL/aDA3lBaFpZdgsS7BvU3gafG1RdwaF
LObQCQ4nBWToGGeYKtv8iluMeEUDGr9ZmuNUx8NjJ8E81/scH9NYJdwVEECzSniJoqrHVlPxzh2W
T3E1fq5bDEsTA2hphact3airRPJ0URQmiFFU7nnAgRcpUnRphkHdrQy5T5ZcWfsZPwduvKBc0wA4
xk5igZEasoNpmsN+mfslXFDV2skOIMouGi60SWwBlVl/m6wM9DFS2zxr6r1Wt2LfOlKgo0TmqSn2
gE236h+m3HRgRHvJX3O0lwQSy1QKReZpnWLuRTLbrjRk0DTY8/n0VgDkrDG/iMph9loOGw3SqOgi
s+zzKOflzkrQysqyAbedVlIgY6+j7pNSnJtpMeJ10gm3ugK9kt6KXGkRpYu0vuK1SGoGrRkl99PA
9EAWFi7eWn9ZYyr6vmB8O45dfHB6s75UzJICqxP0URpNdldz723Z8DpTkY7aj3fGcXiaq+XBqSiV
0wlRUOpOqr627VDYwl/XSSa/RS3ES435GI0q3Cqraq4iq1Eey16aPr5MjfTeIA+zk1J18uXFSq9y
3N/LCz60kzUgWipH+Jg7OE7LsU31Z9hvttl3dCvVZ0Y8wMBlk9Ol2th1azEkhGir20s1qGfmv+uI
bQBQpfup0TgAAhUZAHkeKlgLkmhS6xXShMUzqqLwJXALSni4PV1tUn/KcnTOS+s8DH3QIwkncC1x
l8KiDW5tL9fTlx7HVZ/2IUImCX3yVl/7wMjNlu3GKu9YTlz0rH6aDSxfrM2Ot9KQ8MZfwdU6NgZV
kgi/1awZ/Sz0UDK7CcxiW5QnDRZG0ay6apdrT5bUfxkdxnSgVdCMkqyZjCmfojqHTbbYYldiWnDS
bfHcbzKOjATQImjkz5mtxYSWfNqbWLTUJiVXO2jzRU1SkFj0oqGjNdqxMcYHy2zYjszFdC2YjEM4
NnETd+oZakkFhUudvk6J82hEjESyOsNmQWzy5SpbaqqTA0p58hPlI0oDzrfVNjTmdxUDaNl5oo58
idP5RqOBB45WJ48pAKaFfc41Vyw5GGWruuiS8m7hKSU7zU7G0kjphiZ02rXaC4CbR82eQzImUvUj
R8JSkDVctjbAKaqg0Jv3aSgPSa0+/wd157EkN5J16VcZmz3KoBxiMZvQEakFk0xuYEkF4RAO4YAD
Tz9flCKTTbKmf7M2m65VWWVlIoAAHNfvPec7CeJH9ESIseH1nYq0Ki67ip3teZTvxvVLEGX0tyr2
PQy9GW0lPsgFjwjjOeH1YdURzvKiOLFLSk9TaKu9a5F+5ahHcpZexjx3TqmyAFZMxOJUcckkiYL1
Ih1glXuUapd2IGFRyQgTaBNjmwyW+Gb23E9eNcLWQDB6bKwWr0am1J0XtWSx1hkicQCWoJby7i5d
3HmPaPM5N7xGyKmdNnn2yJI+HYFHnwF9et67FYOdMWjS98ooZ6ObmlsckOOauus4TAQ2zomFf0GM
e4886HJanivtXPYpFjTP4KkwmKOlvmk0N2AuErlzyuJ5bvw7rvfRgLsVuL487ruVN7c2MgOxJ4r4
wfTJxhSM/lpdJ7d5xv80aiBIbT9j51L3TNruPdPttJsdFXm2letKYriSrXOm7S2tgoxAoEKts1u4
gk9WyqOuzFFKL+On+pMsDW5by/nQVzb4fZ4+bo39pIsrZUdHy40enMAjYsoHCdenJ+HBwfc9lBfS
vTUFhDjma7iS6VBuAhszTdPH7Cfb4CnralCY2EaiWj23xroVIJR8p3/w2wwv6eIQBhLeZOwWt8x5
1Tt7Ka6zxMATGza8ojamVERjAhChit3VgXftOQRoO/PsHnWczNfgQQ/NAOawg9y3zasKb9fMrMu1
8g1Rwx8W1Gcnq4vkabQmjO9D8k6cKwthUUEFJWxz3UxATVPcDbN5rjIbV/aSXLlsW8Ro29sOTj1h
9wstIHC9qolvUgYIu6gNT2lEZmfbO/gD4Z6Gb2mIgeEDGIl6bJhuotC+aBfquICt5hZZF7yCxlPv
/G4ebk3oFyeryPOr2FrwXYHqopsadKvSC/b0WfJj1lvBbgCyyZMbavXkt8X0wW8p2HtD34WbvC5f
8kCwW6eu9hPWfOXNxB/3ndoaSjlLyU9BMPrrKk/x73TEx5h4wYgX9Mx0K7tnnkfrKRv9cOvxzSCh
wrMRe7y9KU38xNmEPUQLTSc5pZuRj+FDHpETNYJe3vq9/uhLSeeBIRU9i5XW+ZFvcE01SAL2rOtN
OzX4fLUQJ5RD904VjIw0cHvp+clP6lMbSoLuyaUPNKhdNyQvrErapzLTt9PovmEUil5UMf+3ULds
WiclOWUBXtYKUhLSlnRiy0bCjvgT1NcYniK/uB8WbFBJ7O10i63UM8680v5y56pFbatubE7diE29
hM+51M7zOET9empVgXCHSZtvyzvBNxqGMlhBVKRwTfF6MBhFNUSKd0ZWV1WStmKi5FpW6X1Y07To
Qxy0QzaAGlwOY1ZCXkyTXaPF+z5y3uuRnK6OmeJ2VLlDMN3wlDb6Y2zDeEiISofBvB39NOc+9iAD
T2rXlD2joNL+GMi8OlhBhKE1ZD4XSsTszJC2Y7S0G12SLjyMm1RPwbEJi2erYRghS5dScbjurMkD
T9w6u6Vv76PEYcst7ocg7G5SE5pNlwCd6xofd+pAe3useCuzfHonUjLX4QRpmxl0dhrG3N8tTguA
QVK2Mz6nmQ6O+zI8x8p0afTkxEV/XRODdZUN+UVf9zAW6vTgJISA+NyGiPuvZcIGoyvktmogL+U8
HaP0OjpATHAlwfITJDRihGzsSuEMBzJHGKwZ2G8zn0JBRi7epGbOj2VE0xrVKY5BtgWrpBwvRek/
jMsYbI2Y7pBl0WcM7ae+L2yArCisRAq1Nh/dF8/QxmiA7KWkcREVV17ZqQ8jwiMFxvHZqISzx+6m
IkeeLi4bu5y2cEHf03sCmWvKCtWycrzPCxDZlgQypvdQ5MpmPHqNDuWFMUsAlqrtSw9AuOdgqRTk
qBz7yHLAHKuOCDVaFS2TqC61rGIn+njqNvTRu5cCejt9+qFf3ma06swdYmoHlzLNyGnPDycBGzCN
m20ZBXN2y/s96W46q5m/LNKAnGHUrujXV2FoH6oKHekuT+oxdVeGUUmzrtK2QR0nOsshGmegIAzm
MHtu1ZQS6CD8UN27DMWoprnvZX5pRN7oe6RfMYVr6rYFcL9I1Ce4jLHexYy7ad6LWJMa4bWjvW8C
u2PWLJdGApCh9zpfTybh5JKkoaUlPL8nyAcBoIO6fxwdGFrdMBn/Xd1Oi03IobN4lDXGdwaSjrjf
b3LEE9zHU2UFK8eKMPQ6RY7/r4riW9QU4JFC54NpxW3UkZvij2OwLoM63w+yn+5R4aIFKVR76FH1
40/LYXtXxaRuLYmbYdXVwwJbyOZdurZrJzoi9LhfxlA8Vql8l3awIIqMBriDN67ShGhK7zaaqk8e
iUIWCpxqVcydf8fgvDmlVqTgxJhRL09+riPS8brOPR9/DC7iun8zwV1ngcl2Vpp8zHxN1HIZ7uOi
26uRGrgrL2eRO5ukcDBHFk3OKCRbGMLkdB1Dd8fwojz2Iz+si2E5OiQebbqWkGpgheapXcRBdaa5
SAaXzRtlLyG0M2mdsXEvKpFlm/B8kWqBgVUG3b6zPABfJp73k6c+wFS/zty4Yo/UniZFjcfuyLDA
Leg1JcLMrZWyjgaugpGT8YRMQ+i8SfqQ9di4wVUJ5WZD9xKegyySozV2/tvZaECg0/JWDcjKKTo2
g+n2Rb8kh1C1WBoHSLH5Ioq3tYo/uXNUHAkmuG7CTu6bcXrMTG4uRjpfdxBey62Ywm5X5Pb7eqiz
dZ71vGU8i350tyj82mzQ6lU2Fs1LGLGhjZdl5xvm5Cbrj+DfzbZGu8amivwRp8U0GRTeAT6e3sSz
i37TmeZ9mZYBVUL4TpMKw+3Qm7vUSbCUiypd43Qg+9RJUkhsYXwVhd29X0dnWKUnV4Vegjs0ffEB
Ow+ck6JsPyZTCYAlj1MsQcIwmwFr2o9ovLquZy9RMKnNOhIHPM5+xXvWWumurY887fRdo+giR0zz
qWVwQHMf0lo9TctN5M72upaxwKVkuaspkc8yYP/Z57zaGrd4kAWmnyoy0ZYx7MNiquoqlglj3bil
GoSFG29EVZinxvcqihk0UicG3npGacG1X9EWnfGFRvHygjzM/VDGpWjuhpjNoUtXHwNlCZj2Npqb
ot8NdmafSIZUH5Yxph+4GjnRS7+sFqCspf9W5k7OhLFRb1C2QdyiA7q2PAaceiEk67xkrYY+kVd+
pGrGYfVliVxw3dr0XFQMxX86FzdOby0Hao7iqZAqQ/OUTSe3T8yJBYzCOkpKue4U98EWiT5S4k47
VF04e5R9OjsQMMMOGqsSm766X49axNvIkAzZkaDV+O10Mmnj31si6E+RrlxUxlZwG1cGy1kgimuo
+/V9puqPQEPdKx5inPVVad018hzVGqlj11n+A2MRZLblZ9EV0cbqistgFCyFi+/fKeIooLuQy7BZ
grRIUNtky3ARBel7r2zeMHkEBpAvkIRt61gkbJHdPL83kkEemVgWyRXyELWe9blu0Rg0cbjuCakq
XOjkpl2mIyvETgh0RBEPybayCrjdfSn9jSMShzdzgA85tB/GmNmeXTp7Jl+QBfzpQvmDS/CS1a8T
YoixiE27JZJc+2nq81sU6iPlfM08csigJc0EgwoEAm9cUtqu06AKezaG/bBuCPJbE4Q4HJ0M+Hif
ud2bpZBPBAry8tbtJzZAwz0SPFQOzfSQsewu6K6M+RyE/iMNonynmbcwqb9PKxs4VReDjNPTIyUo
Cm+bdaLVctpJreAvV7Ad/HI6Jb3NV+MAd2aNrM+7i6mbbKQ4s4mH4jIVQDIYoIdvPBn4V+Ukyh1C
BmAqMaJodEBzXC3bcyufY9PfigpAD7WGNFuRWjFchllb+zvXsT5oOwq29Imio2ty+zrSs89Txx2W
OOhUpi5Cmual9qovRHDwUAfAYRxmCLqLdK6XZngvRTtdaTCr+7KAsF3q1L9gGNlfe6b1V6Ndf6q5
H0kjy+VF2yFbXeEX/BxkOUohKAuD2dHRv5xdnrS4fZjGBjkbQ4tD1Y6XoRVunHjMDpWHoMMbFodi
vM7XjWejDdduT/2DL9oKml3LoKFH+cPo/RRr56AZybnzUILJ1uuxQxHRF85DnA7XYaUuSawL6Iw1
405VKQJbH836pvRDkk2WWF0WBSa9ucd+KVAqbbq6ZZqaTlj7yQUAeRmBE+l8ddA03jhfhF95PD9V
ztCsyzCjnc9Vkn0Oz6WAHa9NcU/O8pM1EMRSuzE0Q0EI4EBaDK96PNrVKC/KWjDTYmKeJ1V/Ycmp
3iEGPTCqMxsiAetV09Co9KRN+puMnkmSKeigWB89Z35YlHYBt6fZVnbj5TQV1s4axdJASmZ7SJzh
53Pz+Tgt4WenGPxo7QTjsJWUCiugy8ux5mJdJbWu2YH8Lv7+D+jf/3ttZX/aZn4pi799QR5kfczy
F6vv9Q9MN39r5EPE7i5q9xhGrXsOJUWf/qfpJv4NXw9Sd+fPqCaU6X+ZbrzfPGbJYRx6gcevnJ06
zN6H7P/8b8/9TcDN5UcOxjK0UP+e6QY47rfy+K/ovu/sZAhOFKMfqzg0jc9oICAgsLZysG3u0r2P
IWBTfsc8L9ZUHewm53Vxnm4lcw6zwS1ddYShie40ivKXECXmqbNN+iT8RpzSpXxXTP17o9ueyBC0
bKKuHoPubO6N0EUYKAgrkbG+kkek1uTWwFXJinKPPvGUZWV4n7GUgnyLjdg3fXRjJXq6RMAin4SU
/jvCHX1iGrBTr0Y+/FVbl+/Z1EXraGEA0ycq2fmu5W/w6z444sUtK8YpzgwILKcJlbTMi92pp7Pd
F1fEo9GoTrIZFQtFh9Mxb2qqmk85838fBFGpH0VeJw8ZUfYWjmSg8gyYgvcpG7lTKpdwq9qw3TQ2
RO25nyvmmw2uuNorcwLgkuazV/jNoQi89NAwP79Qc11/XAjr3nW8XR8TssGewsEJUN3ZOekRsjtZ
uC0OOBO8u7aZaWYE7rIr6bmdMgdSucNOL0X/w7/KJGUrw/21DsI6fgg6xLsIg5EDuyDUV4Efp8zR
CKaoHX88JiKBXUKkw8ee5LqIzaoI0VRGdsvAqJtOLReTHaQdbEXcs/v26wEFiCkLOuy1uiK0qL6V
CSraBL1uiZh0sHdZIPXe6xp6sEPgHlRhF9cBUuC3Oh/VurGS8J7dCG1MU1qXddqMb+amLFHeCmCK
WXtOU0BQt6hGXseGsWQS+M2ln7j1JlDOSBNjSFhXU9rGjEOzK1poWGqLEVZbYA0bCtxmZYTLYDNa
nK1tIzrYyqyYbZSDNtVdjhXeeG8qizyvPo7mp4nx3YcUaS8ZPuMdMdjwNplLwDHPo5uwI76wLwao
gANfl+fm6Mnm/rOoEmb6PkqKMHOn/wGL4v/Np/tjT+P/h4aiP9dPXOo/txU9vNTpD1ZNfudPqyJB
dpC+2YMFgYcr++x9/HPVxMSI5d4+874xJtrnn/y1ajq/4Rax+ScALo7t56utCAMv6daQKfD1En/A
WvzvuIqcsxX4G1PRX6umF3/nFZ+S1D/3QQHbueYdYk+HmImBIKWOelqmaKwLf662IshhJy9RulK2
4U1fo2/Xad7tORssQ2lZXpYW2sYWYcLGqihha69+T6Sgsxp9ezm1kapeujQZj7mVVDs6lMPWQAkg
cIwAI+PrdL04woAH7EncKaTA/JZ/bEu2m2XqqmsWC2oLGYNrjycyudig0KlL8p1qJaLNsAumDzPu
jhNzeHvtkzJ3qhEusxUZ8UZiAz0p2q7biL7PjqYqnfio8hFw2E3Bk4nmG9V7FNzF0iciIWwC1Iyu
PofXKRI9bGwn2Ntp1U+8L5wEcTZqSBTVi8G6KVDdjeqtVcTDQ5P5JOW47fyUx2YmRDmbP4feuUmD
+pO8Fka0NTJF4BIeacmyAKiMLmcdlOqLZdNUsEZ8gRSMfJxAo9duwhENGlG/sy3XWjgAeQmxekzL
OSLNJaLj46A5WbMxui+RdWwzr76aFh1zEq1THXQ6lQfLRVUTDwvotUFV78siDe+jGpVM0EzLlXDn
kdZiR05E3lPih421i6KxPzE4O9SB+y4yMts6PZMB4et+rQb6bHHil7vZZ6ZUL4Fy8UvIcKfRoO9p
lj1mbbGPDLiOqpEwR/3u6vekNNHR8i6T0TqUqbmsuN57LzThipy+R1ryW6SZmK3ClGGUFtAqo4G+
nyrh8yEeX1Ghp4eWwOkq8DSt4Km7JApK3gXdIMjxY08YD2X8/iydRn2pUYUaLN3+0hCfmtjqaQwn
9YB8eGQwrUNynyMmpKU3JLgyCdwpJwOfzuTdk9ZofsJlojFqBdUhrlB7/acqzv+2BRJSwM8XyMsX
NWQv5Q/WSH7tjzUysn9z8WQHAijP74Xgt5VljL48oK/5e6zomcbz1xpp/0bGC6EHboCUImAp/FpZ
2r+JEOF+jHgpcFyoMv/eGvnaePnHGomd+3eMwDeInp5EOrJVWmvvOg5JxeiPsPbKUy3ZVimU9IxE
nmm07/3ZeTYAD1a6mkjSU0cxYghOJHIV7TXPaNEv+so8M6t8N4Pk0/IUue+zuff3hb5zO4ZZo1N9
SaoFA+f8LlsmFCRFvUbnuWGiSWN1UME67XMY6V523STp0VgAbboi28HnuNbkh6xipFalIlolC2u5
UXO/m6z5xc+KVVY3VFikai6qQ6ypKVTLL3GBILnJL5Nxfl8OzgHl87JanEe3x97gMc5dBxGCfx4y
qhSC0mgRON27rA8+msF/nu38s44z6mfdksflvi1GOkWEqeoh+lCi1WZkyqQ/MeHe1uFNgaS0B/Lf
qOzBsBSvelxg/Yh/zS2mTcPepCmdRxxv8PlE97n3pvuySWDaNyjKBsQx8Z1rar2JFiJtmqq5mmPg
onk2aJjlwM/cLNjN7Xhtk/7DAg8INM/TT0i7bNTAyybznT2aJCbb9D/kAoQnaUHQ4Sr0+BurzrkX
LBprUU4kVQbDXbQ0EJGD69iSzpFZzN6yw+yNpIUe5/Ezso5pi/cBan13XcP72Rol481CEux2nmeC
EtDJpLPEMG4Pj+EyTDt4NCOExbTx9i3hoPtc5+YyE+Tjtb3c2yNx3HOsx5sl7cQnEwEBKryP+Mai
A+uvtU0NITlxghUmHwEvKvs27ukCKHdAQE1q1jqaW3yfYYkiJ3Hbgy8j9iXYcb5kskG8Mcf/MSTL
f89Kxurx8zVs9ZJ1L3n9ag37u8ITLESu6+APh0Z15q38vXrxE4QoOMDPK5EIAp+f/Ll6uQH7YhgW
MXtfGo0YQP5evUiBYS8MZcVxHV/EMIP+rdXrdYEXepiSfRTY1DpstB3gL69d48ISHrfGTPZGFund
HFrtpi5K77GgzLxcWovBaaHbNTpdeHxZvLx3sy7d2TMWKM+b/OM31+0H6BWfyvWbevOPj+P+jqCh
gxAQ2/3dx1H1ZEH7pFpUCwo6Ms3iU9zpASpZowkEMXnyYvkoUVf9MFZrBPrtiocXBqydEKohdPYe
SJh/S0n3IaC3hbFo8h6SGWXvWqrJf3Iq+vRW6lvPSIt6ZHmdcMJ1J33mwSZW4ZObUroyK7b2czjk
Ngm8VocaNgiIWBvSJCap0gsf5kVAv0+KaY3tJvdXHfnWPunQzZWwhgzrdRiOn8tIDf7KsX2IGG4w
zV8cDx3WqoanRfRUPAfv5w6AUmXZzEF/fSHd84X6SgP440KSOxT4vuAA7BZeX8hoWMoChXW3aekN
OmBA3Ik0YRPTU4V5MaDsG6tPjnL2YzmCCHlfV0yus/uWyVttp7smfEggpYe7XJFbWZhjWyJJ10RO
8p/zntY0GubIgVLmRwe/sa5+/fFfN2v+/PSYCgUEF17hZ9jQtywDzOID8oyeTy/HnHDNHsS+zOv9
r4/yo2sUsLMCdcRWK/r9ZvzmBY4ZLs8qQrg2jLPJ+BF8pXVyp6vLMqzeLyHt1bLFTvDrg7qvywXO
jVuBqAhbcHq2CLwzNvObo6Ze1xcqGKCK1m21VX5lXzIOPMcg57Z5EW7hsTnwESjFWE7v/ArHOHIE
O/uomqq6FPncXJae7xInZBNQR5S4dWkXbvG2wLT4JptL7OBo98+cOySmBd7nf7q1znu/V7cWJ8Bq
FnsE49Gx+50p+M0JsJAsYk5ltyHMHImCh05cyDFDPQ9Z1kXmseu0B6h/TJjR2rrc5TP6AMtW4Rrp
sTmKPiP9wMrKrQkaVO2u6g8EvclNNQl4q2V3YuZzh81gXFdtUyCREuGV01jTzcRIbx8oG/nIXN/I
Iq03WvCO/vU3xFL9+vyEbTus1aEH7ydmYXz9BYnR8vjYEwAbjD4HtwO9kEcjmfD+F4e8xShcln84
4r+sehzR9TEkc7QojOzvbvdSWg1J4hxRdd3j3NJ6n/XkbuRZ6YC779en5/zLDcjRfOwcNFYjSmDn
uyW/kdLueh9Aj7AZyMNt2yk7D9e1n1swezzkmed2fnNLgRcxrsrNl19/gN8X8Vc3EDtnliXO1uY2
wiH/+gKDCehm7aftJg3QZ5dNRXyIrpJjGS7JOukFTOTZxVRbd+FKt8hMG69lpRGYygfajisll/7S
HmMY1uGwi73hcRnlvPXpwK0t2nVYjH327xKxuEfyH7tE9KMaTRrW3RYbTmkjIjB3GFfJ68XbdFud
mR9ZILBdjnF63xdW9DhmmjgF8oa3YUGblAmXu8VbPFerYYiaN9yT5BV0ZBwgiFjlpVdcGD7bU561
+uQ0CuQy6jXkXYv5I83pPzGaUJ/rh6H7/HkAefdfwLkLedJ+XmXtXkqJs+PT/zoC1a8/9d+WW+ff
/IrqYWpAL83m1cFw4WtH7cx19SB4sS+zfeh3v8Nb/yy4LOEwpOAdgJszZjMHj+fvissS7m/UaA4v
Cv4kaDr330L1OK+f9r/3i98/5V2u6XMg/TpII25MtiBSHCTZkiIn2mbovPd2L603oVead7lUct3k
mFEr5ZAMkhhyZco53tvLWXBtJ84TE7N28831vP3jCfwWInTeLn+z8n39ZOcV8ZsVPbMKe+wBaeCy
zKoL15/VpTQdQQkQjK7cGuiI3cVii4AC9Os4lw+Dh6PYIn3ZtVOABXMi4JAuJbR4u3R3CVKVDZwB
Zx82tHBKWLn3//BJz0vE1yXk6yc9X9tvPqnd6CAbYilhjTgRngCNDtNC69OgusPq62cXgW/Y1SwZ
6eUCtyzSrb65/B8e/TuAmxf1CUPdTh7s1mXqGaoJMX4qaCACHeuygbjABnUkyF6CuJxpvAjQpP5D
/fC6aPl65t+v2jXkA0oleVgAGAAnwhF5l6ZNf7TAEK3FFNv3uZfP8WoAHfwP76fzef3oan9XqiCd
stF2u8UB1FO1myodrCC2lFdY1D79wyX92Wm5r79QijKrspcJsaqTZheLajPWzLp5rIJ8OhRAebeF
L8d1nFK2h6qqD9UyEmOTLtcSMV4sLNjyfm3Q0vQf6jYgQOLconUsJ/mHL/27uu3rhT+/Tr+55SyL
QReEheLgsgla131ebIOo6Xclm7SDt9gEfAv21mmMRitMguyRbQ2Jl04bbxuE+Dy8TK/mDj0ZHsPs
ZE+Oe83mxlx4rZqPdh+zM2kRbaBsGf7Yif+UCvaz7+27F2zVTzmAYFEflsTA/I9FuzGmGPe1Ch9+
/b15P14yGDi8vio6k2npF1NzKEe7PIG/4gVaR9ZBlAppWIU2zYUDsLd6/O1LPXdHJFTVaawAedhG
O3dRl0MY7DJx08i2wtw+yrcDtr1DqjJ9CAuUGqMLeyNZUsIURGltSZQe9yJzkBr1mnDHkpBQ3zXb
Kknc3TicM9lHTSikMsVGCU656x1DzKCPDls2Cn8/g5fAi6/wwka7Ke28m19fix9fbXJ9X1+KYhZL
EfhBc4BUQwNK5dD7g6Vb2WoOd78+hPPjdS+Iv1uh2y5kCDgbLneIvisvMbiNrNXrodbXKq3eTkn3
7A9ZvZkwodPk8uZ/+KLPGLsfrAGUxa/PTjGUDv2O2a7MAyBDSK98pJK+4z/ZaTZ+rjA6I3EqyvBc
Gc+SmDLlkDYTDyk788AI+7BgQ23+YUX66cf5bglWJsLS2Qgutqq8y2kBnLmKewTY8yxCJlD+qY5S
ojiFhzsHx8DWcqRcl32LJ9ZHPf0P38frWvqvRSE4FxnfLgpjTWemsp3mkMYpExEw4Ss5MnpnmPWm
9SBI5XXVbmd7IKBqQv61dDHkpoguxK8/wI9rCUAkr49/rvAtvGDlAekkGAbbijYwWNqL2qaZSs8p
3f76OD+7t79bnpM54ska4feMhSGbBEUAL/uYzFanffz1EV7vur5eye+WV7gV8ZKoWB7koKH5uQ5J
rNKK+QYdfWy9gpQKd3be/vpgP3uOwu9WRl3X2VK1SwqUqfd2MxLNu1Ki3FjOq450gn7jRl52tHz1
RWu/2wSmqP/hSfquNfP3mZ7Zs9/eM2E4R/PcDtY+xxZ06pXlwSSNluc5FN6Vcpx6KzxFG9nKRLdP
lJsaLvNIvqTHbOSDjUSXzTIXPkXdkMfX2PLp+XZiJiVOTNXOwvV88KrcUWvjx+qDtKPqnZ9nWMS0
nQ1rywVCv2rr1nT0sGaDvnVS8007BPGw//XlPcMrf7xafHd9K1PomsZmfaAjNX8KwUikq5YzPwVi
seJdL7juKMwgxqCpxRpRpjb4oUEnBoaOH5cIGYbAbGWguuBoYWUtAoaVCBwStqpjJK9M2QUEaaJ9
+CjcIXlpq8QhgyPzimc59/o5w2eP0W9odkIjeMdNkwGhYAKPsg1lNLyEuc5iCQsnD2+ReHbkOsUY
hvHgnhGQs3Gvej3O115SuqTDlZropRl+whrgk7VsyyoJgbOBkjGbgAp4H9Tu4mxyz9O3wE6w9kxh
Hd6kIkL2401ZcYHTu8QCE1Q1nb/etd7Ofie/xJFV4RuOsa9fzq1JnwVl2wXBCebMu6kdRuvG99YF
+mawVV7nxitdTEWAGz5sgy2613TnGUy/ezdrgkdPn0Xpc90sXwhysD5ORR5v3cSKxKGda++ujRZ8
kSq2/MuuCOLHuY+Fs3V8oLIcFPD+Jh0r11/RZO3eiTiBc4Ej1aLL2sZLt60irxOX80KWDt3NFR7P
DHhZeSrthUkTGfVovYegDce14+ripTjjOL28kjeyH9UR3dKwF+kZejR0gm8eczkCz7FUGdKowJ/y
Qz/3NB+QGHbkKuSj2C+ydt4F9jhiWEU2KHH+BfIGnFNsnbJB9J+bQJRfpkLFF10bKgAYqq+31GDN
1omYr60tgGjtuq2HZFwnQlcSzZOJHqto4Vt28Lzf1yB7CNlUbtQARaqCd9aSN/gOel9iIvZi1Lgh
g7d3U4UuCkVi7jtbX8kaNqKbWsyATea9K+ZgPHiR7EDqFMULIJ3gY+VbsA902sz1m3awg48xaCdy
qfwA6EExuia9C3Kaf2tHWRC+JJ4LHMDSbe59ZEJPUJ1rdA8lLJeDbHWL1sBBgoScuvaP7dgD6rJS
S+8Ydi9gzfoAJ4FhVteLOcaMiHeCNDqVj8kmiFBBrcBv6jtgMZRktbbbaR3lvfugfctNN/ng+oQ6
zfijwFoGmyrOnFXQxbBNu0ZvCg/7qOMk07BC0AbEq2Bzim2qWJ7jWbRYyOMFrLGbmOGhVQIvq/Bn
TDO2VgRxwuDZ+2ZiegCMZ0Cwz329hhnCzV4O6Rek0QpwpJiMWKdOIbZdI+mOh3ppD0jDqp2BF4Tr
CNHYAy4B/a6zLTVs0cxyH3LrIHs2HsUQgQfFXZ9leYmZOYg/NDxraD/Kjha2VvUXy2MsGaW4M2gr
jeJzO3vgYZxWwwWCJTO+KazehTAThvEHANlDtha9V39uUr94A7q5hG5mz55GZWsM3XyPce6qdXT9
0oKtuNaO5579FBD9rE6j/ssxP/RnshpdogQQn7ASMvEy9zrqCVk1KsAlhQXvi0nhYEDDEcBhhDoh
3jDMdSuEDqao2peQ24nY1QrPzsFtqmInp8wrNyVcv+ex1wZcXtqcJoTZx3ZIOkhBhdOqQwT2G5wG
US2HwS9Dd52guv8g407hzu+LmViktLAukx4pw4pFobpP2tKwag7qmeH7XJ1sYAhXufaWY6uzIVx5
Kmye/L7gi9cAuy9xbGOIlx2hRpGFR1inCSTSlseXL7I9iHYyiPwwZhGdJBeS8ejqbYB7kcVSD3N+
GKH44AwxcfxZNHaebKtysj9WaYnGhf06OMU6NvpDy46g3kWKxRPIIkDZdeBbZFHHzUBbPkDZs5KD
ItKqDjNelmkEQtRS/rMdD9XLWE6stmXvoqeJqzbHAyYl9zOk2YTs44o1c523MS5kO8vEZWx8nsNf
vwJ/UjChWn31km8nTwutOurTgSE7lp70WCZYzprFSza/PsS5xvzXXTn35etDGF31VVs1zSGQM6Ci
AdJfWszz4dd//Sy9/eGf/67gzxcXO1jowq3ExrR1aknAfYxHT4OiQkPV9A8ls/Dd4iLJou1AeG/i
BSfdURrG2PF2En/DJhLaQSPWkIjJW3DnL0X+pEYyTWCGVHiF+/xQiLBY8RXylp3IzGGQ1F//X+rO
azluZcu2v9If0OhAJkwCr1UoQ0/KSy8IidSG9x5f3wM8fU+TEIsVe0fch47YTzpHyoJLs9acY+p1
fK5dsSp3/3u7pZbre3Fux4Td+xFtsCM4yvhan8FoWDFm41iagALnSeyaoFi+Nre5qNiGUuytxmtR
9nL3/p08cUReA7kV27gscaroaE2xfkczwb8ZhzL+plUIDSBNNF4UoL/Uujw8xHMwnTkryhM7arU6
GwANSClem+THxnH1FNOfsfYRPnQRona67oyMhpIVdNB24OYMn7EWNj9bjivUI7sJo6BdJsZiMWkU
KaIYlXYjVKVoi+8k4g/8HuuvGdeECNpWT7x5kwaftDQLONiHaeGSxtjb37V27K/ShUrDId3wmUBM
xCf/7L6uziS5SZuVyTU8ht0o2fWES6GoTAnvHIfGQuPmW5xTZUnni65w/hQ2cRGc+fZOfRyr08qM
BBjYF+cHN7ez73YwErQMidSLEZmf6YGeONo5q2MCQG9VV04Ts3ODwBpr2SHL8amGWvQ0GpM6cxNP
XIizmqcCep9aUJXJMeoN8zoAoOvVtNy2g80m8/3ndOoLdFYTFewyW0sXR68Bb2qPBwz8IrwctuCF
UJ5i+dmC/JgATLlY4rvCvRgc4Bh6IP3fZ37C8s6/MVc6q8lMlVqLl1VH79i1BcadCTKEm4f3Immj
hyqAXN1R0P2ci7yjtAGpLq4y64H+M0S9hjkV+nZ25nB04rN0lifxYj7K6yDixWyTo8a2eeOkaDcz
HRh4kRbaFstovFPu1P+zmpSzrB0vBqMappK4DYpj5xjEktrgXgqj0HZG7Rcf3r+3p96g1TSDyatQ
Y20sRcZYYmNKcjY7Se8lgzinZjix0jmrL72cXBp7FLmpKgJ5MaKm8JqkFZfvX8CpD231LTs+BLhM
AWiuKqvewlX7RNyAe9WkA2zgKRjOfAYnlgFndSTO+8HJK073R6hg805v9eE2DbSbgESF6wx743YA
7bq1O4stTu/LM9+3ceJ1WzpkL9+AfMxGEUI6O2a+Xn0B98UF2VrMyQQH6PwtoscN9QnyNIdeIGQQ
X1KfSADQYlC5UMAlODzqZgIHFSV/5U5R4EzlILxp7L7WDnEBeZMN3XKg1ibm4jlPmfENqyoOU5kN
9+SZ9d/IYQFVONQ5eZmSXoXnKzP0N4bPdvOgJ3CUtwiO8BpLyOQPIinLYJOZi3Z3bJv+IfK75Es+
ZXSdzLwq5jMP5MSdsVdTn9sOdLPSJD76BUWQNJnLfdm087WRQpmIoyT+BnY3OPOSLf/oGxPQIkN9
+RhsgYe7cMromMj5t2G0D/Ms0EuH8S08JXFonCH9YQb/z792svJ/as61VxOebsdEQDi0qCDIXAun
6x4QxesM6IBWklG575rQ3adu8tOfFThAIm82Hav1/fvf1IlJwV5NcpB+0hJLcHI0GypZiNpJqYV+
eCGzNDrTkDk1xGpqq2m5OGOfh0dacd2FH0l922ZRccVY85lV/tQbspraoFcmWdlp5DpD0tgEQwWc
q7KS67IGzT2Sz8QB0NQe/9ktW01yOV4OTu5OcOTs2GydQbcviJSBnjzqavf+ECdmOiSDr15CNL/j
PHMEOmYUnO7B2mowlTDHt20yYwJC8/X+OCuFx7/33GtlB0FO1qjVbI8w5+dXcTkZ6OMK3xOFae5z
Ej9vOqdJLhu9uxN8+PfKzrKdQi7xpcul+FkMGeaLUPzOOWJs8kIAmW71T8EQQyzf2DBnj2mIFCQM
kq9zFJEC36bBckjG0IxsENVMkOy1mnxzpFKcLTKYLcTMUffok7tJWI9gwCZOuLAKY0tzj30Bwwv1
LnmiBRug0YYnnfN4d35SsxzHQ3KVdBDUmgbdz2z7P1AEVnucu+dyWE99rkvI38vpAUhogZJBcgog
72oTxnkBmKqtbcwfhe1VKV0DUAT6EVCMv++rVPseNBXxlxm89fef2Yl33VrNhkVvZ+5siODYkK/w
Q6o5/zhLvA+y08W2h9dabgDQ9L/fH+3NKHel29ZqPiSYFQDOlBDA3ir9RtlNsTP8fD6WDTqrYZTh
obWBMIRGAyNRLTrukZogSarmxo9sf0t3/7MLo33bZEmN+aUmPwRIya7JzPmHTatlaRHGHmY5WLc1
jqN+glDz/o8/datWc6vbuzCvwZQc1Tg2O0PmSEb7fLqdM+trGyXRw5xS4Hh/rJNvxjL9vdjBTSjs
ADhUwVFmnMVNYwJwDr7xlyLw64ooq/6yBwRyFaZh+HFIMrj6Ydx4VRSdu9oTmy9rNc/GhGhEmt5y
ta1mQ0JAUw6fSj+zCJ/qxDynh7+4vqqp3V4GtCwCEVC+lSI6FvNQ79TMKuyOowJ2OiJbzUhJqa1K
bYSp22eOWMs9fGNRtlZTri7mqOxLtjG6Baqo6Mht0JMYDlku6zPXd2LKtVZTLkWn2JwnLTwSDie/
Gb4cb/TGf2ycOe+31E7O1ZvEqZdytb10phw5ka3CY6IQf1QYzB4MCPZXQ922nkTxf3CsVN+DuBbe
jJfpIZedtovsiC0f2Sa0MajtQyoj+AeKlnGJapT4FWX7/+xem6sZDhay0WJxC48AoOMHH0sICAaZ
0jKxxJf3v5UTj3MtGo8mpyDoqIuObZi4h1bryFTEa3lndphu3h/ixDbOXE1b8PP1URkRQzRxc6kG
gQ5HS9y9tABfmGUkwSyIbkfPqDwz4qmLWk02WmZUc+lgAuHxtVt7lIDxShIvTLvMzuyknlOG3/gO
zNUcY4xtgI/QpUKltBD/YJUdereW92ldl9spIDNhqor+I+NWoE6j8CjHsNpagTPva4XjBuljsrPU
Et7mjqln5jbuyJT3rq7Hc8enEx/SEkn7ch7s3KoFe6JFHJ8sqrmDRZwG/LF9ASN/q6K5Orz/hE+N
s9rz+XalSXLhomMtJotmejZdYfQR+5By2hYTf3pmb3nqua7mHjfL0YhVVkT1tpsvUFCTRuO72q4e
0uzM3HNi5l58JS9vWUE3sBUz4oS+H/zd3LrmTVsR6Pn+jTp1AasJBwTHmPPW5yQGweQ30Rjjd2KF
cCa69v9oiGfR0Yu1IamK1uhS9EsxqWg4/x1125Qwlmz3f2zpJ89JJy5ibTAI3Klz4BRzEaHr3JUA
VbZuUc/3eEHPPYUTL9TzwfzFRZAZP5PA7GbHAJL0Fx+76a4cF8uYjvsPKWh78f7NOrEAPKfNvhiH
n16PXWLER3SWH+2mvMU4AY+twLrTY3bVCW4+816dumnLn78YabZZWIaJY4S5pKLKHARtrCoSTHWE
1+9fzCkBwRK0+XKMNpA5APY+PhJWAMFHG/1LfYy0bdzn8gAAqd1WS8tGUl7YRQnm6FqY8rLOHLVL
lXN2X37q4a1mAyckYLEkseYYFlVJZprrtOSlWUL88KuixOYwxfVFL/0O/nTd/cyaQvywugZqf9+Z
xmM7acOlmyzUu4QzB9K4lGOEEwgKKO/fqOc39Y2521jNI4UWWRzv0ewamCyTeNY/TmZH755ABWjI
9a4dKbciPUTUaxcO1tCJwLNWx3QOinJjppblId2abqOUxzikCOZjpGNfu0A4h9aC5diTHrVDezl7
mQ/PNg5iMmuS8KoemuuqzyAvNwBH0fFvdLqF1/0U2F8xkfWHLDAAQwb1FU+wOvSt5npmFEhSOoGR
1OfmiBMr8qLXfvmiwF+OZSl4Uej/y4tYjJxT3BjdrQ66o5/lX9BaObvXtXtm4obNwD/91i1fzXwo
NcPEIez4OMwuOCOzK2DBVZleEIeZjLM36l1wsKBfurC1texGREUP/0OjvreDn0zoA4YyXgNaxvU2
YqUVGzUSWLcd4jnf1ESrX9J867fS0vZ9HQRUo3LuLXa1dPiRpZOhAMFoPvxEp7mQEecCzPRqfAp7
AGsb2H/1vVVp/R2yJuNjaojxvqts6wlkVkgig96nzbZtIvsG3C4MfrdtICrHhvTvMlezIM1o7vAh
oLUKrbS0iw4Y4iNdUnhm2eTL27wVwDY5dtGDkHN2qQxZxtD8WgyploFYSU06CvWI9uG4A7VLqMLk
qHRBxNEV1JQ2pxD9RKJ2JFYBknY0J/ttU8jxRmXBy4pGo/leExH602kdhJRaVbv0I3RLn/hps/9T
Fx14PD370Nqg5qyJ/moj3Lsy6Gta2RPAPrMO8S/3k63RWWiUvC6GHJcv9DqTHDty24hUpMryBJRV
XPtx4ANZMDqAkYhkIECQt/ZTqrqhr+nHSPWsKEtD+H6m+Ga1lbxMw7zahUDEq4Oe5ZQqBC6beJMM
Qy22DlSwo6FxOdHQFWrrsHSF9xmzgdjmfhcbW2rl4+9CL1vc0mFffYhV3NMqd9zUX0Qu7mPlgyUl
q8pNj4FuGqAlhO1jYi6njGBNI6iH29bV0qe8rK1v6cQpFIJYovytms34iwOBETAlAYVfhygkUABK
O/yybh6cz23RjvG2n4PyV9xNfCozAUFwMIKpvxBjDDtBp5u+RZNQyT0SnY5XepY2bUq68OmGF3L4
NglRBJeR6J3PpfSjv+DkyOiQN1lGolfW+EeyWGMLWGZOW96ckGFs8F6CIisdy083dtB2JuijafjE
iSNHw9RFVbznRGLhY88zczwkgxnhKu0NuStJRDRBgKvoZrCjWXBSG3Tiz8MZE5lNPHgEtOlzYAC6
uHFEjj0CSrZukBU1Q+0gmCPNd0Xmot6qGi3/FbWmXUF8b90feMj2JBnFaEgg8t877jQlmwRm9KHX
eS23ATzXbWw3/RKAkDbXQ1pOyZ6qVvV96qPgZ6PPEZSyNF6qWGG8lXaju5c97TQIiY7ipw+0QS+H
SMh+a1DpeOgUPLsj2zs6X06tqXTX1SUPlNnb/OXGYfdZ8wEAgO3V1WUsxUjcTZ7D9SHMOb4jJ637
5ndVD6jUJvxUAlONt3ST3I9B1GgAQAiX4o2N3Tr+QKW5OOSxZj329lTig0o0MG6gA6j1JVX0GSa5
egJ5nLBox9nILXGbJthFLdmzaL3oFOxbt5wJzWj98iYYRhC/hpY2D4GVkwPgUPewtnPikgRfO3XX
YZ8aqNkX4UyMEJ655JNWjYjBqN5kn5FEayYUrJAcAlFw0oT4VwGaHRZ9TmOZ1h1YQ0T8RdLbqRcT
nXFALFcDNHV9a95XFBNv02xM+s3IDBLBeZkFU03Z41E20gY5WUc+yG4yNADvKREVBWRy8rBM3S8/
YZlB7t3r6joxhsTZh27WPkG1tVw4BmreTyRi0uYRmPqFaRL4MpsydbAv8ja4bU+d3CDBqjcb0uX4
95ytHP3gSCZXLC+7bi7NHZeObLAM6/TJdXtA/9kgun1D0fE7dBNIOOTTgHwkA6p3LgwTfdQmayyu
gNe3vxrnJAByCBLzTsclB6EB2O5FZoxglx03sh746iskhKELZzHjTZ68KXCGbTHnHUk4VPF/WVZ/
42TVFxBdUe1h9nOvRqkFv8HvRrwJiHk2pFdGd2amjEc/DLBK9HEJXyG2pXURIK9XewPcOxjUOaID
m2NZfShHKPb7Ql+qniNRkQQ2sKCSCtmRORnWLX2DJk8ISCLWg957BvpiQ3VG/0Y+sUyPbebfVWTO
3WUEPH6KCrqNUBkASFeytHkVY2LqNjrFHx/tVW5ek2yGEMkgo+aeyDzLXGAW4rsiMarYWQ1SI7RU
1V3jy/ZmjKbPCBYX2QS8109aMmvk7Nlh85TiIwVRj7CL7IcugWZDRDSo6igh4Cv2zfqSCmM2bwWv
rDeVOEk3Y+TomifbpPuAIm34EMbu+APeKPklTmtocmcnVt1u8f8OxF/0qQs02td02lNFoB+BjSYY
uNP8F2yY/tNc5NltaaSYvQkTn8tNng9V5I2ar/XQaUcfsFwzGUQnFwvMWI0hznYoD8ahxJD2CLzH
/c7GoJbgvka2ME4MEnkz9UFNEikIx3yru77bIrhQ/oXZ5RT76Oh21/S1LZK/gJhRPSeGzIyvo540
voUV1nz4T5e8j4hdg3Po8zj7il6HnxYSM/j1/S3oiR3Yc4n3xXEg9pklO912D7HDZCUi8WgOaXNH
xol+kQW+SXOLlaZPOvdMveLE+QMb3qstH1PnmIfLgKxH5QPMkuQvzrk2GabR4/uXdKoq+WwCenFN
g242oQk1+wDrD72uYeheQcji3o5E8wsuOw3otk+9MluivpEbeng+x19nBj+xv5Sr/aWOShTKAHuo
XgyfAnz926kPMbMkg7GVARFDsrcicM+82+Bh04u0GvSroSJPtiRvE8J9qu3hbP58/+eceLzPZsEX
t2IEoZ6VpOse9KFg2Ql6G5Rf3ty6UQjmNiNnxNejbh+wSTkz4olD13OZ6sWILJtQSWSCUUKDUyvx
CXlGRshIxIR1gWp//Gfv0XMp9cU4ohh0Q8pBEado5jtilaDMLyzgUpIr/v7NO/GqPntAXwwxL8bh
ulTOYZ4nqi+ufZeOExJXfz6nrjk1wuow3sSZMDSaRwfb0T63sWHcx6nIEbFM+pnCwqnHsTqKV1me
0jMzaQBEFVlLTpNdFWMh9rhCi4PoyMt4/16dKGCsOUp+bZhNGY7aIUjCbxxiLzQB6sfJwifoC9NF
YrfqjCrmuVz7xgnuuerw4rHYwB50RPnh0e9wbFZFGtwrt+7v6DTZm7kFOmfYHerUJs5v8KABDatJ
SpRhSGomi8cXN3X/IhiHPUvUJtck4IgvcTYYeHyg3ElORjsnQL0AEIOc4K6FkJez05VpZN8b7Ui+
q6LXalOXRrGWq4tBiwmUm0ySl+hC7isB0gi6anoXzCI6GKpMbnxFfG1DtNx1r5XjLlR6dpEBEN0O
acSqmptExA5xtkuQqnuqQyrBSbRFT9hM50oyy4n6rZu2/PmLm1YFaYyEjiTOys6bC1KT410xpqGH
ibHxTJ/Mj9yZMNom8AqaqNU/hEKwIXPgWr//gjyTCd76BauJMZFBJWs/8w/90Lik3Ys5vaNLaNSb
GjfFQQm7kp4D6Y3gLrNpfvaSuHh7tLuDgxOfE8SUCG+ILevWjalPn/lZJ6Zrfd3ZCIOmJTc1PNZp
JQ55xJqEllN671/0ie9brv51wNSaO/p8fRYugW2RkmdrGVO75xB8TubwvHC+cV+fnUovnmyHwTc0
wjk51iBSPB7qtC8DCuwunJpHv0afW8TzgLe2mndF7gffOxvFcTyCcJZyni5T4g43vlMHhxke9i5r
XP8GQm20p1iBJzNw7wszTR+AuTzWlhvt378zp1pez8LXFz+bBGoy7FL6PbMPMHJAtreFRD0Q9bPY
sOdW3dcGJDKnMq7TybSObkRrRkbkIJRLNIUh3PEWiSyfnm+6H80QJLlsXPEvTsPJ0vKJaVMuf/7i
1znBOJuzy031nVI9LDGGgMxgf0uCvzxuqnl8/zacmDaf9dsvxkkCPUsCUlYOoTvdu6YsDonbdBtF
YO+Gh3iYA1wN7w916pJWK0Hm9J0AH+sf9HrsryG0NFvOisNeOjq+Q8we//8QF/3vuu3q3/8B4aL5
jz2ZaD/bqMj/D8AuxLInOE27uKh/vgaKLf/3fyEu7AWaLZ/5QdLhDi+ikX8xY03zv3RDKbiwFrUC
Wyj5b6KY4f4XrDGAYdJy9eWvU9H+H9I2RDHdcvEPmwRLPv+1v0MUe/06KsNSlq0vKG+4LgKh0ur1
z2eac3ElJSFHXelf9o2MrlAmCOpDTk8gplUUpTrKPGh17czr+Xqq/NfQpmuZwqI6BjtttUzkFZqg
xPSXMLYo9rQ8nj4NJl3CrteJYXjxNO7/NTm+ZGWsLxMjtClgXwPfhSRiryUE1L8FAWn25IVDNuyb
xnjCjzXuYWDYX0XVlrdhEA9n9qtvjomqXhq2BFu55lVZWoIHPlOT55icJhU5Bb+x4wVfyQ/TbhHq
fICMbZ4Z8/UnD5ad65SQ4UxIXKA216cAq0Om05iA1EyygROo27Fxl0xsnwkCHNOPWQ2j6v07+9aI
pgS4okAiKZJAXs+fw9TMdRoWxJ4PVXJl6FV8ZauZuHp81V90DaDm3x5vAXLBegLwAn5pNR4GL0QZ
BM9AsgquwBBsnT4Mb2s7iC4MXZ5rY7/xDLFWCnhPFmg26w8ITEMfPRoJLteTKtgW44QQLr2JMlYJ
O7ewEoYf37+817uT5wdI5KeLIR/wDRe52r1NGH2ddKJiE0n7c9PH7qVF8vqZe/jWILauJLRqAVnH
Xd1DqY2uSdTo5M2+gArfDAWVr7lwnDNHkT/vnuKdUBCzIUi5pr66mCopKzJMBZtrzI/twa6zProz
7EIG+05zlUvduAjTqzmmnmqd2Yitx2ZaXVCzsIUMaS3cxNfvJdHIWV6F9ez1/aSRAF+2n0XYY8xs
KIEFUT5fooGmevj3Ht8yqgtMwDRtKnjm2k82J7OvQsretEdyP/NM27fxgjiCYMC/ORAzGXO3AonL
u+KsNaJovOoiVNTiWwXMYAjD/EFmenXu5MVN+t+dpoI5xrtoGbZjwOTl7V+tDgrLYKpZIZmvjph+
JHivHBKOQxhH71/NHw9LcCXPeF++6GWg1w+rr+ySfqU/e7jAkyeTOXWnWyK70+2su8pZxGAbBe05
Ts6qbMTlGQtLc8FHsSzr9lr+7HR+GjQxJghbHkp86g70sIbELmkcG806DrG788vuoKO9/ZvXa9oO
z88CnQm4jm/k9fWa3dRoWkLGaKUMkhsSI/CwSFG0dHIA54FZRL2HY6O9f3/Y9YqrIA5BxgI3aLmg
sdcaB5VT+IZ+THg3agp7ZyLOpmEV+1jat2lOj/qMiGw9zyzj0RiQcPl0vv71apQVZAlV1GG9oK44
YtqYIH0iD898CusVCCyBQlMiCMUAoA9v/vXNxPXNN+2kjldGk3WFH2u6r6d8BvSrcQIfo/nMivfH
XWQ8SGUAT1HE6nzmr8fToKsM4xw6z8mVCyoEW4IKhwgfd8tyceZV+eMeMhpbQx1uJBs1EgZej9aZ
Y9ZGEDER+enJRd1iDJjDsT5z+nnrmmxSvPgKOTu6NtvNl6egMopDS5sdbF5+qR5zvSgezbgB/pBK
TTszM789FkhcvjlF23n1vFqSMkuEnMoDjAb6BbnYjWXL6HLux+nMC//mzaOru4Dg6BWta94YNWD9
zNw8bNTlFXjEZjvT/Py7s+TyiPioBHsvVrm170k2lkuib0I6sOqLTz0N1csM6NeZR/TWa/5ylNUj
slEYNobFa5fZkkTImJuFzz30ZkLaYU+G6ef3J4vnQt6ryf/5sjiAyuWgYa39gOSx+T3zl/Jqux0+
07aMPhJhapC6RYdVwFCiNObKvZM0+mVtaERn953hzbIDwp9Yez3okzOunD+WieUXsQ+TJmuEYpv7
+i0NkxI2Scabo5oegooQ9TXhFGrfDAQZ1nr3pA+1/PL+bXhdT2eNWMa0BCcjYJ8m+8DXY3ZZPhdj
hgFyNCTug8GaD26Ky5Ouu/aF6O8PATFAN206qjOFgjc/E8tk6ZVqiRRZTTMkzoN3zizlGVVvHEWZ
zruo62c8mXRJ37/GpTj1x5N+MdSqeOXkcxoN9Fm9LhxgmYfigyRGDRmUhW2YeHmHLvpHmAFkzxuk
8bw/+JvfqAXkiPOuDaZ6NXhBqs84EKfm1fEQHQbcDQd4J/k/mXT+d5S1ra8KJlQovVJk0/ZgxpAC
EBXplFurNM9pyN+8oGXKZkYg2GUth0znQavYOfHgpAvETanihyq6cweFN99LXkzWVep77NRev5da
B8kwiLltyMnzS9eYFRHvQ/B1dJX5sxAky3Ketw4O0LUzt/LtkR2LZcnm61gDhWlB60MmGTkdEtIy
w6oQR1uPNBA+RXhJGh8cJkQg+6Huk8e//66w5WWTyCfhWuunOEd6qQ1az9BGpD7OBG5dRgBazsx8
b315L0dZ3dpJNXScmplA5FLEe18rzG0lGkDao9udQf699a68HEq+fopt5mbKCfnyctU3F3EV+/sG
4c2ZPcRbSweMVZNKhGvbztplqFCnFKXkgogWcD0BUWFLjqnwhOqjeDODRzzzirx5B18MuFridaPW
CUQgUrqy0/Qxx95DKlgafWkG9HF//5WgfAXvSbc5O6xbwBXE7G50WRbJCDYeVd1PF/UwtmeW+Lcu
iGqKohrHKm+u6RRVY4ZVsMjeEtMlL04X/pUkPwjwuhPu3r+gN4eSVLWJuWXDt1aK1iGgvrIg/7Qi
FXcTZVrxpHAbg1AN2zM72bfePhIOXCQz7GX/eC/gQswYA1jhW8MUSLIq0tw1Eirfv6C3R6GsD+JX
4FNeveOOi76RcCPHs/3S2gvDIYazGLoztYZzo6y2R1PScI7ReEJTHTPLBz2uGaPI/tEoQL8pJ5oc
iZeH96KKXyFFi8aeua+oZrVp4I9Bp4qjM6/AW9fiApsH1s5ZE/L261GS3qcnQWg6yG/H3LgyAMXp
G+eqM2+8aBRdWXUBe5NnsQbcNdLqgJQhxnLj2EWOO9KrIknRqveW7wfnJOJ/jrYUgXQOu8ZC0V8j
MWfLTLrEtwQ1EalHextqe8UuciCtVy+sJj+zpfnzFlomgYTEBegCXNz6QCNkRNyWHkpShDOxZyu1
oI8c48zE+sZFWaSwsR0V3EJW4tcPqnE6SVyBLr2irdIJdB7stw0ZWT1Z5U6SJH/7vbAplVOnoJhm
MUMs8/yLtw9OK1uKRJJBGenWEwWuydxO+TicK8c8/+7XG0LbYFfh0hZA0sR/rwcqCTOZSsuxvLmf
kuGXD6q3UjuhNJ0Gvzu1xFE6jWkkX81JmcQC9cZAmGUmIa/H0ucswVmA/+UDRW+JPI3DebV3RaK7
m8J33HjL/ybybO/TRpfoi/s53SL2q43D+zPPn49nSQXQFRsFFr4/zs5BHSdFWxucFzq+WfIxrD4g
xMkkK3mhFn94f7T1KusITgoUVRXTqcnnu1r0eGLkNVvQlHKL2tVmyLTke1eFhMsH/D0atuh74zOr
3/oKGdMFcWkhS17Ss9YVrK4JoiLNTRdU/uw6V+VgGIJSkqHFXoLy7FwbZf1VOZRTTfClhB8KztPr
ky5N4bFykwH+YB0qChG4Vb4jQJdnZtk/7yQZsmxXePlcynJr3Yfm5DXMoND3tFRVsUeynvo9ZbGk
UeqXP6ykE4P3/rP788Jgoy//scZTk1jzkakED9SKpc+HPNS4m/P4ohzOuj+Wz4cv5+WXxXGOf96E
Xe8uOWdr+0+DHSOnC1TskF/myc9Ut7XqqBw2Lx8iORPeF1T6SPjz5HffCJ8dvJCg8bsUx8xd0Btg
N7VwNqINsrNcw/YWQvKLE//nnGVatK01WG3MhsU35KpXbiA+QZ0zj+jefWdjxj6Q3SFz/VtB//3R
tuF+sNGF8NhSefkC4b7dldEcf6RP3HzQpFvliG/JD7qK9bksr/Dy1d7I3io8Tt1Ioy4RYrrNVY3R
rwXJ+Mlqu+Fg+JF5oadMf7tIxdZXZAX1wuqabjVZ/S6lFpHq1c36hlhT8ZTFqGYH0cQ/xOQ2V2Wj
0vtBEyyrWlGHn4wuyvbKwLvo80sQMfulZ1rTr2QkiBYzy9R+JCOnCDduPyHlgP4qfDBZKA83xWBi
EUaEG5QolQYQu/qcOc2mnHtL25D1M1CuM+ejPWTOFZhXCASpofAOaqYkvKKdb3EJQRWwunqr9Q0B
iVNdLT4IlNU3Rt8Ve7ITEWa3CXrtjUEuTLxDmIzUHXn4zRRkRgxRL9e/g+Aav0BFt/aJlNY2sRod
/0BMnqQWhsZvUyJ/2Y6aFmYbNPYD9v0Sc0cggR6E7He/tKXCH6EJa7lTeRCo2zAeBrCHgzZn2yyg
Ern37YwEGmfxEXw1DGLaN4Vb6V+GwlTfhnDA2FRows28EmX3zzTOidVImjz4i7C4/KrhEXefNIGe
z8XW4jgFna6CFiPaZ4I9Cf/EpjH8zmYVivsm4C96Ri3tOzUJ17/kn20oTs6JScFghOO1p39Feywe
2lTcVEYn+x0ShPLoQyCvdxX5leR8FAEsUViw9hW6iLgngiPsy7uKScc6qMyK9Ke+y8Cf5G6lviZG
qF3Wsp2jXedAz5YEnYtwKryp6JpvcpIq25CIrIiULOLS2AXtbKbbkYj3x1m0yf1UdvO+79JQbKUI
kptBA4G5ISfE3JqLSf+hbnRbMZuV9uBR9MQhU+VREICPH7Ji3LYR9v4jUTmDRTZfbFcWge6REotO
OiF94cIs5zDbE86e3gYFAupNUozNsB0q7H1tw2BwuorI2lSFEyGdtxEybwvW3ekmLqPEyD4UHGOo
tYyBn4yfjQ6C28EYygJHUUpOGYLyago/sEB28R4l5GzBngJh9gFKb8aXPZC3GJC7ZKZ9cYcAXctu
g7bRQDpyO2QLtStoOm/GqGdt3EQlwAHzuvmCErVytqpxteBHrie5cVSkMhMCFAcaUTZY6O40e3I1
TzAvNe7GBOof0vIsM3+Ld4WeSa+auffcgtyIjaZaoA+d9Cd/r+ChKbD7waQhxDNdPrWkQkmOilvu
Tb7Vzhv0PC72+eSU907Pl7QPx3S+D1xgLp6PzYg+0zhx1DKqwH7K/LrBV6VsNyTuzDfEHmTwSOu3
Ggg2K7EB5zsDPwNabF2Tzi5skvkL1FWr2GiGS1i1iuKAONZ0DO+iMs7heWF7+WkmuryzRn+IPEir
aAAL0Zj2pla05UOgA0jXhiG5UDJQ2qUTieApqFn9INXL2fFmqJ2o1nmtyRvL48H1SGqefw1xgi2l
zJ3+O7a2RB3MWNBk0Yom+GkTpWR6iyaddmuIzmFTxVHM7xVJ+NWutUrfGNUwaDta/Fq0nwxcNsNi
9t7qkW6Ym3YsUOXXs161m8CopqsJ2ne+UMzLjsxI8i13pd4Q5lQGRgZrH28mdP0Ilbq6wAQ/2Des
7dRoeQcycakT75Ts9SzCdDERRUH4qtaRvOMqYlRNc5Rfw6Byo0NrRONM+BMC8g04hOkvHbFEeNGD
QBn3fRjY124SsWT1VqnLneGM4l5W5QS0tZ6bkFk2VH91InFv2ToZ5jGMOuu7bbezfmm09UzTC6Zj
fDTLpi+2HUj4BBmbKX6XQ9TPOzOzyu9plttc1AAbBKtSQM7ZqET7dXZb7B5ONCflsWXpeEhw9rNA
FDM+z3pOjQFnmHL9bcu57dqnb/OkJYUiv1sMg7mJq7bBckjmR3kQRJo327RT9iMvWRt4DuswyGXo
TziijKmvQfzGjbkp4LTGh7CvjYewiGNrH1YkYmyroRifiiJmDnLsqQm9jkBJvC1mjiI8D8ZBbctM
mc/w+/9m7zx6LFfObPtfNGeBJuiA7h6Qx6X35SZEuaQJBhn05te/RV7p6d4CWg3NNRGgkior8+Q5
jPj2t/faIeknu5tYN4qC+2jHu+Grw1e08Rck5RRTqOv0lC10xhezFc5XrKOowCSdnc+FUNLlFe2k
PFssmC+d67dOZDVkGaNVEZaixsAOby23SGE26Db51RhilpHvTrVPaEW4EB7pZOlwnjPYkGDIh4fA
Kj0QvLWBloFyB+NFLKIM6HZy5iCusnR2Dh2NmG99vpYm4EFHSk7lqRlOLjSX72vCw/res4lGJavE
ZB7KbPoq/FXeyr407UjkmvdHX6XqlzHwbKSAuM/Cp9qb1gK+sQF13Fo6EnqD6qeabtY5C6LahPcG
0qbhFxiqEEj/MsJ+P9dLoujAq4qmOi81EOjTwIvtxlou/IiTlWozKuYN2tey3f7hUrXu3DR+jT1S
V1sSunKCNbzOzIXELWTpoI75iEHMLGdjCIja8ZwFXu5kHU+C1CkwClv1PaFNSUcyCgOA7zVPQ6aJ
0F0u7VKbpxpyjQWSbmqHz3bCk/5q1BKszdJNrv0tGRaw+KuwO3lfVysLexJYmV6OObC5iirj0mlg
GLqrHKj2q7PiO+SvvP7Zz4aXID/CsCnPYvLGtXtjpiQJeD/5/WDIE4DoNaUFtSFLUj11xL1tsEPu
Vvt9TADxkHxuDatFeZF26bakm32jHo6mXhuP6gvP8Lry0K/zmP/My8yWn32rsmlW7Dvie7Cp7Ubw
SQOiedLKW5ZTWeVtcnB7iXExT1WvHxKbZJ3DN+Btj/hijZJOlL94Xvfp0W9aTa14RtosmhUyFBmc
prajNp+yXx1xTlpv7bl5MRVeppNwV/dcsWkoTxkLzjzqB/7kwAfYvsPDbXOojvxCyVVyJMSV5iJ0
1wq7CE8LFOYvgq9tHINMG2en6cfpbKi+rw+k73quBUTogmOi5umpLHrh3cyTND6PFqfkCZqbVR/K
tVqn4wSkyApPTeHOdEOYKV3gjoJ4i2msWGJlBMN4KtcivaZGyaquhlrP61vbjlkHHlPo4BNsyLaM
dO3n30a8gGSYZM/pt4bjGp4o5WmdeBpQR+NpXYKXuQTzHfMKujoGjiqTU0rWKIvJ+AYD/MTKKo6B
PYbPabM09ySyCvfGyI3xBteMR8p9KLIvi3ScLwUgquy10PSinan+LR6yueOJ1TZ5f90u04TNNAwc
OhPDsuDKyLLriw+iUcU2ekV6aomKwvYdAlGdTNEGj9XSle+WVIsfq47QUDTSIcjV2bGpuROFPz+X
vq6+80S0X6GdUv7i2slmK3aKwo9wXXgsXFePnvSqz943l4U4K2kPPxejq01GmAB5M9GLvixFr5Mj
PjhKjGvO/QihBrtyK/vxcRZU30ZubSW/CtvrN7S8x9W9WVb5aw44zo511rQ0y9EuGA+Gzclc92XH
DJdY7TXVEVwLx87x9ankRDjBf8Hn7ljFlgEOHSKBkpFnirpcjp/r1f2UrIuGgZd+cyenPXZq+8GF
13fk4ZfhvYe+Gk3JxFdOyvHBApb40AbDT92H+QGxqbib04ofIO/aIJUcPHX3mPFZf9XEMt+T3LWH
q8wbKmpXhubkqawFoloRho05CjvaS8fuxFLFOBUyJc4PTkZ9H8qx+VQY4mVmEMooROB2FGmsnD7l
AVKcR0J5h8Ls1oPZ5g3cAs9eNp3LMw/cx5llxtw7WFmRPKspID9ZUzp5GyTG1VoE2WFaZutVmOl8
uxJ+iVu4P3cBfQUnewnDjyELyJuQOwLtqgR2o8GcjFedV8YXRXrpBVS9ccrtVry29jQ+jYHCvpyE
+deKjk6G0NWYGmDNTK/br60lfRCs1yQN3HOeqGwLv/mf0qCbXlTornFir+O9cFUZV03LpcogGu25
6nWdq4s1aIVhBeKjPXpjPLV8sqNsXdZ4pF8s5uozxGNQiE95U+YXC/j655UT5Gj0xC7E1FSxm8zB
HSFzEhgMVIkLwYUfq5bLS+dzHlIBKK6nJe+vMhTsaO7NWzjUN34lzj04qAiPah9Viag5CpH6Qo9u
VaipVLN2uf3JZMS++PUsz3U9219W4XkogGXxsQIyALMpNf2HNVvHE30GN/OSVG8LUWy+dxpZ5eK1
N5jarw22Me/L2DVX05h/DpXI7h3TULEWJvTJvCQBWbrGp8x0mtuldavXwBX982L0i3cCVF0ysU5g
50S59EeTt6Kzjs7Jkf6XkXEzWskYsWaqP7UDsu5aVsXR7o2AyGLT3TCE5gtrV5NQY1MQaxEzJWhZ
F5IHV21wWdMiPSxTnV9h2PNuyk6t70FgOJQdwHqfpJ0fQsbodTK/etoznmFVJhc77Y2bghTwJdfI
EcQY8yK25vSxpgziUZRW/goPsGvAb8i7bJ6NK3SJ+bL4mmfZuPwacGqcAFpYBKW94TN6FNWrg+xJ
L3TyRyLT9bpm7XhbuvW3irsXkwW0hUILcejGJb+ZVJV/M1JVv2L7ta8ro+2OTYLiEC2ex2scmOCP
dDOeCq6UJONg1TuRi+p0Khjqo46PzBVWrKc1bEN6qrC9AnKCyb2uFW/gSk72MfNG76BZzF6bVWVc
a8+6hmNP4NOr5c0g3Y8icYzHNbDoceiEvnHNzOT9uM412A3t3/ue/cwDw/+lCsHZ4KXOoy+T9150
nwZ+hm+MH3UbK7esv85lmJWgewrv6MqiewHn0F+Xa95eHHN6LCu6PeKKh2q0NEmB29hzHrFjcO0S
/fQF9lwezSsT8Dwk+RI7NP2lnEsOzVxK44SOGPRJDEqhks8WCfiMIQqdLF7gowC3sCmciWAqrBcY
HhzZ+Sx7buh5O7fn1uzGOeb+NjzTS08fRRJYz2Nam/ORbx9KLxUSZX0A2SCXSIBDNHhuNd3zPLnc
WoO2tG+8GuE2ourZ+axdVa+RkXr2dxzZ6pQJEBAnKWrfiNfBK+7nNIT7jDwEgSFo0ik9NPy2iljz
iKhip2x6xQdeBz8sHrEEt1LPPVPFbpdnuE0JJi0puW8lnTR5gGwFo1EuKiTZKUPtyUJDhVHOewg+
izGZ4iRUhlDstoUlI1W2hY5z7QzWlayCaYD7wIsHTHc2OImzkUg4wemxPni69B8N4IdB3KyG70Yy
cJYvRmEv0DsKD2JwaaTOp9pIwWWym/ByhkC7p7LDdKe7WjQ+CWZLhT/b2ui+e33fP5ajInWdGCJN
DyNP7R+VkQfywNmmnFPfhtTYrHjt0jgofLsDFleLt0obPNrwVObyMBlBy8HE3VLfDcgoSyz7SeoT
HBKU424pm+IIhKh7qcYaRlSIH8OPOH173grs7b6V4HMEm8jWdyAI9DOBlbx3EcSmSqJDWWngPhGL
S+76zgIgUbF0SohsF9N96GrL4JmeDghOXqPf/H5BN67WLvkkXDlz3rZLnh4EV7H3oZWgEmo16m8w
Bhp1Ndsm3uF2Smz/znC2oZmO72CNK3LquImF5KCxq4Ur5cDVn6x40jRf9BjwM6gF1TQcUY4inrS8
enaqRRYFta0W2ABaNwf6l4M7cBnB89oAdzmpIpEe6k67wEaZmcUPPhW7Jh0u3LExHLQT9AvJpmJp
+6Ig2DXyiMwrbP0HzB6zfw6rwGuvbTKL6kwi37jQs/nFcamvOLplWsjjhAzb40emvz1elnZcL4OC
aX4seW5/9Bon+ZUWnDzx4jXVc5DnXXZrc6kjhrRtatB8yuAnIVVvPKY+aKB4TbPkmSriwKctyqbm
GAAaD0ojd5I1pkImfSvHBCWbN2DB2BekXnbE6VXryEAobqIpleNMhF+0fDrtBQxQQGHm3Vq3DGTh
2CEg6UD5TZSbFVZKGwEJMpE2A6ZH5Q/2ax0YQ/pO8wkVIwM9HcQNEd3uqiXVw4u51kKfjZqPFGMI
ZBv3WAlejFOQm5NGIalJ/dG5zQFiOiN8o3wFYxPPVZhTFUqn0Y3PtPKzYIEzgUxZwOdYLYSdA/Rd
/56YPf09M2iBuMmz5cGeFx6AgwfkI0rWCvJLItz+fgCmmx+oYjF4R2bKeh3Be/jnnuYEccDSJ4qo
1Dh0Y5Em1BuNLSPZdVNZ/OIPTTbpHjRXIgZOn17P4q1nAySf2qarmrsCY48n4swuy5XrW8kWOHCm
5L1ZqMs5UkBMxVOitOlFKXTichO0h+WN2KNRHiuedei1ni+Zc9hcP9ZDCfnGoNzFiZrQplu6Twcx
HUP6tJK7hrI8K0IWdbHbJF7YUQ0pO8zrWOltnFm6m6BKNdPaw3gohrB+BALKSCZGdw1itSqpH8lU
ttaduVS0kIdjXzOVqHYw0cYdOZyh/q6MolPD65Q4qfKvZnqtNKYKbgqfFuTB8TBM3A5PW1XMWEUJ
oSHzI30HxPFO88xC4CZc/GK+Rsgc+8euw4x75JFvjy9uFzBXHQdC8PwmlSIffq7zpG1eCxASineO
MU1PyeKY6XsLMIjKKExh+jqYXbx9PFia9mWCPoozTdMZ/Z0QJLU8cUW2ZVCxlQvDpa/KTaqrjltu
CInY8qAq8MnLG3hZM3ThKNTZaNWxqdgiWdGsh6mGQ73WGuSEYmH93ndi/i5dJjVavPSMTGcu9J4J
KI7lXF4hz/ThW+mw8OJJpozV0HEVQiEEj5GCIgRM3lmd9xbO0pkfVsCz4XNe2og/Vp6P3IgGQQUS
u2HhMAcscLzd48wgrT6jn5fUHmaig/3SWEXAXbswVlfeewpXlT6zrnTWMzAz8Ga1jVoUp0ZjMEK6
0xjmzJbL7HHPq9g2RYjX3dxFfuUWzVlntb8cTR8Qw/WUJIahI2dxdBIeuAKm6iOtn9Nw9pt55LZt
cJQbz5OdZ4aMyPMY8xvG4yKjO7BQvTLili6f6dwlbh0+qqJflpukDvP0xmPIz6N0GIU8OGwK8kOj
x7YoOdtCemKNsu31M9spWj/dSrrjfenZtCJFIVVZwbVMMNSu0dBVQfWg+9pvvtGeoYKXpTSpduC4
mw2t/1gL/6eS+2/WliT4FynFrv32q/xzE/f+F/7IKTruBy/AwEz0J+A/iJX8I6foiA+MlCJkKYvl
xWcv+8+covPBxnKPgQSbKrk6j//pHznF8IMIyaAFDv8IRkGyMP/zX3+J43a//fc/B/is8LdVN64/
/oy0xOY5hLH+uxFeZKrLfb9vUUnnojisbrl+JmXePgWzvX5O6iFh5EnG7tfiO/ojhJWlPKWTPflP
fpbRju3UnpUdF6lQM1d0z1OT0VgYe4ly761tiDdlqF5HsFw6Sjt31ceZTdlHU5JYZ31YHfrRwdjg
klgso9HpO5wLtdHUJ3Shhmetv2B87p16Nm/TAvTiIWWuLA6zzA3rlAdBeSMs+p9phLXv1qodqovL
zpAeLqGKLB4JYSCEGHXzS3RO10eumnV10wtBrR/GChGeDQQtm2uLEvWLDaI4vZrqTJdH3LL9Hede
Ul8lGGct9r1kcE+OM/QLfKxwWCOoH0FP+yybxG0i5SFfS88aAKDVg7yahyLAVj4VzXdC+DSHEV4C
EOXWpYVUm7LxPIwY9q+lN/aMgUtH3UoOtsmMaEro6jhRASekpVxJoZ0ux6embZIsTud8OheQ0cmZ
VQm9yfMwdDmXYIq/MVJX1h0EtepjpytfnSkPWb4ySflTjOrMRJ+vPBfsQLm3oBim6hSak1PfJc7w
jbVoP13MpMg405XbsnsSgZ8dPFoUddyZFQaTonVkEU20s+dPPZrmz9Dw12floN7RtlcklxRGgRsV
Th7c1nir2d3W3KTiYe51zWMyCW544lde1Kstl60TiEtcCIqOASX3Fjuqa5etDrQrWgzsifddDIqO
n8viQssFHtgWelk10BWztnn4i3BdDaO3Te01VkVaw7aq3eAIWt34ynSJyaH06+Xstz3GZMiY8k6F
PE1jp7KMH2GfdS1LrcFsL/TYClA9qxt81qPQ11MxFmOU0QniQPcsqupxSHVx3xVgYE5qoImTEkgW
vlCxLON9WUR9O/SztZxFky0zol8Pwy9anHBsL8JPy/FCx12dPZR147h3Fkzd6UYtJvcQJBBiNZ+l
2QzBgWxwk1zjBVk7hJoqNM96pU37zGg8UK/kgfyPbJoLAAyn63wNCMcsngsqMIciCpfK4EPTZ8v1
YFYlmGKbg6oDnCeq4mIZwFHjdiKYz2cHjZ3zOA+fsT5V6gLxewGENwC7qW4dGaTdzw3wdqj63L2A
PanQ7hrao0y0LJtRrLFWChspv615E9xX+ZzfNj0LqSjzp/ZM4jk8rXiqYljx6t9zjPK4IvrkYSfB
wmKRrPktt6Pq0LEMHBv0lXbdcZ6yPOrCZY348P0dXfCf8+xv+Mz+5XnWfmv+cppt//c/TjMRfPBs
bHkY8GnqJCqMEeeP1L0TfPBxMOGbd4iHBpuVt6r5XP333xz/A26xzSD99/8RO98/DzNcay4nIzlg
z/d95985zDzzN4eTTfLPtUmsuZibMPn+3hrG+sYtk9GseKYY+Rq3LSybtHJreJIVOmSSl9Td8DTH
OtawktYsc7KLixaXvbFmYmoz58zNnnyrUfIVLxVzZY1rikUmr4odp4z6bmR2Hcl21ZthcfIZylLY
UN2cnkImJu+adIfyr721czKPjt/Wab4OjRLLcwIxF5qmUYTldVFJQ3wUS9nB3KOqG2Za7ymYsxQZ
WF/MWSU4GSRrKHQIg1En2eeVYZ9d2n2OSdttpmEAYr4ZtlEnaLsyZwnUVDwK9mko1dtklO1TUrJV
n0TmPj1BfGaSCrehqvA8pzl64H7q82guPYPXOBIvvnOpO5dP6EVMZ/Y+qS1N0zO2YbhARj6QWp+g
j+7TndonvcLmdhwN+wQ47dNguCzA7/YZcdznRVvK4d74Y4ocJBOls0+X7TZoduXyVkq3xiewjaCB
nlkGbKLloQLrXFFzuc2rwTa6im2ILTtRBDGNd8y21j7nJvvM2+zzLyPgiPTu5lZ26vYZOSWLx8DM
k5fpOc3EahzRapo30VglB+I2X4/7qC33sVvvI3i5j+P9Ppo7+5i+gKyej80+vnMpYpQfG5+x3t8m
fA4LIU/gtBj8510ESNMBQYALEP+0qFInO0JANgFOpp0urtxNS2jT2VhjvUsMqbPJDfoP6cHokmeO
ZAQJYi+IExBSg5+J9DczwC5fdLXTZ7f041WA+zaBw9+0jpl67Y+gatv+2AxGv16KMEQYaSnCIjgt
MUwc2QggnnDefElN07g4u7SS7DIL5zmSCxIfo7K9SzHLOBMtrWTAP6A2tQbfA0Hsyp9T6yrYBR0n
oe3oAMWRGglzF32mTf9ZJs+/c3ZRKNwFImcXi1jb1kNUTR0WAFtl5UOZLZsFYlOZBmaU4WDt4hPO
5s336qqmP8+7QJWKTazqduFq2UUsbK+tutKbtoULApmLCpf+PaBBml7cXQhTmybm7fIYG2v9tmYu
olmyC2jl2E/3RdGGSaStkoLsblPbEM0Q3tjIIsIZtCzbkQ6KBRJhsxmd1S7aSZTJbyGVHdkh2WW9
epf45Kb2mcxmxXHaRcDyD0FwFweLXSichqkbMTJtAqL6Q0zcdMVwlxidgHUf7NhNehx2GRK3ApLk
sKmTiY1B5JC1LrJbM4v+scqH/rvcNE3EVeRN0xynOy5TiJ7VJBFAwasihlK7bH+Su0Sayk0u7Xy9
fPHyBhE15dYVxEvmeY/ggZFZJy/x8WKtIU4uc5diZVkgy+L/QqKtdrnW26Vbd5dx0RiQdItd3g2F
RuqdN9U3HyZui/kuBjMNIAw7YUq/CERtrsqLAFlwwa9Dk3DNqPND7Bpzs+vNeQJVNg53HbrWneKF
3/XpkafHfbmr1iW5h+REG4I6pezmvje7wt1sYjfMTHTvYB3sm2VXw9dNGBeJj0Y+7no5VYuqhqjH
ozDGWAOipdrk9dJmp5eXQf/c7ep76kAyAfK0qfIuRk+W6ptYPySUb0cLRkxQ+bue76444KhFRuZ3
d8W/2tV/e98EgC9mKwASk/ecw3L8yg5WB2VtHY92kT1UnFS5vQFKE+4xTp694e9xIDlCqFzt4p40
1njLrys9Lr35JN10esj84pBKzTa8TOXz7ImbsmiaRxlUz6Xo8odFEXoKjJu6zV4S7KOcCPZNv+jH
ZGpg+XaGiL1gfHTA8FVmc70BPuEcYO5QMc9/evJQgZCPPUhhumme0CWuwbheZSnXwbCj+iZyuo+c
cZJvIHn2q6B4A2b8UTOVHE2+Cfr0Ysk1/WdqzmdL2R+hWFBPlpHqAJwypYn3YCUJkCb3O76K161V
JyZcxG8ksfVl9FbNIl3erVtkS3bGGePs99qTb52vhpj6yuvG7sQvbc2nBeX5ricReA0yu18PA47H
zyLNaT3NxiXuxy698qbsteErWEQkUhZ2QZbGCcXsJQsT3u9RMgzNJWude1ZPVtRi8VKmwLYKow4N
EHNQaj/Yyxic6HH3Etw0Mj2i/qUHmmyCJ1DE9mVdpce5khn4Ac1vPu4cbPg1U1JXN6c0L2+Sqb7u
sRnFzphHoFUfylw9lYDzjHHpDXoBXflzaN07IMXFDV3U85NfcaJ4zQxRupb4duf7YsiHVzWyC7LU
YlzEUrxNbV7d8WsfowDB9DaRnR1nPIvOoGxTJE+EH2mKpwzd9zy63uKeQ0ZuuzL8iyHkW6PKEgGc
kxeLCivTYrixRcLWWYWXRkDcCxPx0rEJZ/2trCdrsAOkMedpbpswUsFUfXVtth+Qd4PHxOA4WT3Q
yFXPUc1Yfd8HYVvGlCc53QH6X/8yTpSQu/5S34qgts5yzJbTMtBl1Btz/WC23U+7oC68MaoDjfGs
gBZD4lxyQZLFGYgfqgUeKCi3C9RuoS7mktYvnp7KSELMBSlM6zo7qfyxSOeRRne7HO/rJvMPOqP0
Xoc9fOYgnx6lDtHTsuy1nbNPQMiNJ4urakxKuT3muf6UDOMYlVP6oyz7r6yFudJsuZEXIzXrV89w
nVPSSOenbyVvhanWt5I0QgS8hPvLygpqmcYIfPfI1I7VFO8MPQ2lvKTa+Uqw2Y7mQfzEYRR7Ph5F
2/SOeZgaLz521OEwlt7BXXCoWEVyq22oBHO/8P0Dj0/y+lY2EyBoEOGx7cx3HSbACF9yWJx9rCpX
vQivDOl1ERLPU03n7NVi4HcuO1xRWOJPgeWXj4OX2j9dp3xOpvXzYmfv+WCMT4YxLa82G9Cvad/g
qbyCxMtiNncBSfHDV9o+NyCBq6uiNomiHnmg2rBeuqxKvifmos1H27JHeWezuglYlvU0Mb03GHZn
1kgyF85hSpqe39EAlPC57SFmXduqnUYnFhn44HdqNm3c8jJpp55tTG2v+jDXJkP3fdMGGXFAKpRH
/IWgFbv6xxggfeZH+tOsWeHOTZ1K3mOMGBy2rU2u1DXy8wA8orQV7u4oCPAfPRWZ0zcvWC6N+Yur
VOpvtiTuUc61t6zENc+ZyjBnv7bKsGzMs54yZ3mbkghi9g9sojbd4yhDWxbfkqZNG3WgtzN5N0Pg
7CrCqsu31GF0psaymKMGZWFlIeZZbLFG4c3nwdHecxFSqkqZvSxPnsYEy5A/ErK5b43CcN4Kgomf
HcfW5rGyM8v8pPNMGNVxH+X+M9Uy1TIO/u8q7XXd/vyNJrf9hb+rtCGCK58NFhkweQBuMaP+fa4V
H0IGTbKpgFBMP9hSM/8YbEHQYa0ldBewuWfq/Mtgyx8QeLH58BNModjtN1X2X6m09m9Vkr7NrR5a
EP8+QwwCyO9wj3HOQ5TRoY9DFi4X11bDbbHWPA3Z4oT+hSlxa61OzeJKdPivToavDlhbFvjlrehv
0tWfrjrL+UjCHDNMHsxPdtN/Ger84BD9vq9GsOIGhPRX22hpoqUMbjprhxYV/MTr7QwADp1F94+w
Ypq7zlVed+1MVpgey5mn8pHmI9WeQs3m/NrPZb/hKxyFKRR2XF7GHs/3Ox72Qz/EgVflCQkIK5G/
6LfEaYL5BMD8wQGwRh9HmgUGm1HWOsdlTmxagvpCgXQ71CKl6oGIW1fik6/YukzCB/w8es2N9rPg
uGoa5iOFLkW3Lv1tkdkqhW0tTXlwttN0FdSVzcIdW3Vk0Q0Nb4x7KKeLkw/HSuZWvzlop9W7R33N
7NjkrLPP1cAl6zkxWopwosIM6qc0WfKrrp9Fej2tuWU2mM656JMs9vP0qnV0+Op0A2RINloeje8x
9Q/NjSvVGBmWob40il6/27LRPN+amUxfit3/Yca6HBcLSJDAVFZxJ8JiHu7LUPN1MQf4LN6q0P3m
UCnDz0BgrHw1PdaOSA37o2+1ilSlJx48SRFuPgylT/SZJ2MGgzAowkMLgv3NatPMvdJFAMIfadXz
DAp6CLlplA8aOE4jC4cfqYeDn6xK4fo3JhY0jhzeRD3yq1fOZEWGKoiswAISN/OPMtkGUKZOblcM
J131rRmXpbeqb+swWkiOVsKR6pLjdCg0zVZuZ1ql8br3PU+5yw6M4kZSHDp3S76isf7o7QKI2jyv
lktpiDC/YGzJ06NirWu+2G25pGf2KslHGgTSb9Q4I/8tI363yM1lyEhRZPJlSCcXtT9YEI+BiLCW
NLGv1FTiFQE/m66Hm8CbOa6NYfAfXKFLddjYTg9d6hNkYPnJxtPCydUciBDlV8kUiHdfOMqL7E3G
JvqKax5sBxK1qLXkXmII/5ZtIPo3s1V4KXdVPJMTAvlKxBNrr+DFWmYR3kkzwNRbsjC8kq1Dm6q9
FqKNMFQur63bUoaTT3L4HuS657rfCv9n5ndDiIQ9m59hvi1v9CnbSaydpa4wuRZSHBLTsWgGbWol
b+0KE9/dsGROeAY1ya6D2F9V3aStZAfSbOuQYd+MjPuWpG/gTDATpT3bE+Fad2JMwSZsyxWLlat1
MvS2c6ltQQ/SLJeRXUxg9hMgVyKsvCCerk8r1kv7KPY9TrfvdCoP88+hC5DPpK0+Gu22/Vn9kXcb
7Rnq1dzWQx7+2HvPrNgZcfvPTzm1Ac6hyBkkjt6+YRKuOfhPq/bnEts0Syi/TbtfQ1iFzolzf/6c
t0o+B3jWcQjOjnUBdIhHNavHmcABX8g/Nb4/P2A5ohMJwxiEhsVCxrEHwhft2U1EIE5rMnfUfNi3
nNqMfHS/tKr3ghOeXRWZoy/S/xzEeb9c/fzvv6EA/6uD+GaYvuX9XwTm7S/8f4FZUDBDHG6jDO4y
8h/nsPA+uEANLSzVZuj6vJn/eQ6bHyz+igfSdQe3bof3PwTm4MOONQrYFzgBFM9/b1vqbLiDP+dM
QUi6Ljr1BtQhAx1ugdc/RcUX6Q/YN0nDWEi+VZSiGyIBmowILfUUm7eQoKGhsd66BMjjdvAm6om0
2VCunLRbl/Cc5iquUklXR9DXCbSnPEuubVCReVyNSaNiL5xpuFF5pkFiDBnLQgSXNLkbpCdR5TAj
VBf+pflHm25wdiMxt4wq6V3nUBI5vd4SHkxmY2A9QW5NsTyRysScQFAiRqOh0icYhoBphXyKjrS2
SIWatZQkZEbKwiy/qa5QDmYjsnRr3hlJ4AWUfZTZbZsrgUdF2AhRYhb5o9qakq8mGCgZc3XXjpTH
1gFo1irpj5Ie4Adz7e/XXgb33OiNOzvEPMgP2IriCa5E/gXx02Wkxk0/XgxcxHPk8mWzOUw+OqBJ
MBkjRX2sQFS7KK2bjM7n1MN10xjOS+KB2f4ZDoXhHsu0Kn3E98lwr0ljTumppMOrO3K5Tyi2qnMM
xz4g8SjIlpZ2QGOpXaSxwGZqNmvbuh/GDFOPh7mV55AVXgguWCu7LNDgT1UWDuhhdLhetGD399i3
jTMcJwfDqJP6ARWNTq1v5gYS/XeP3BwmUau33yuURJ7ZYfGIZOWhbPAqkxvLvZfEssrbri0A7rfz
uvCnYzsh/QZORU5j1j8y2bPUqmxffHZTe7qUGHu2J62+h3/+DdcsMA7Fyxg5vUvSRlwnZVt+8iXr
j5hL1RozTZcUsQymexwKe6I3WnBFZEOTH61lfgATz7Q4cNsZOTmaKo1Df6opGZJdTpdJPbf/B2dt
hy/+9aODF42djMMKz2Q5wz36zx8dUWchb5F1OOg0z0+b8ni2TRAIEddvNeHn9EYCjdzyosYRI24i
GqXokKm8izs5+oZcI708fi0A6+jsLqksLN/bK4ekOf9fsfXfTBF8i3yvPiRH1knYM36n74p+SUxZ
yuGQEmDMo6JwEvmY5F0Q8Jsu5BwVbG4J66A9EGu3u6+sV8z5xtG2DI9O040H2cIPiMJOrG3ElnJ6
93ovfQ9nlxCjQW2oEUrxQjMVh8v/Y+9MltvWsjX9Khk1xwn0zaBuRBEgRVKkesnNBCHLEvoeG93T
3w+0T5ZEKcXyGdXgTjIy05YhABt7r7X+Ls5qpFFWHBfnoZqbXh7mL2Zs77XeKi4KPsQV5H/g874R
iReotvPsjEZ8XZZT+z2DLVkBX+TEHKHP0Cy3CRX/ITMk6XkM/OK60u30IjMRky78SiuJOGv4J9y0
DqFNDRiSnIksAaoOaSBOZX4eJeoeXHchlIDqmXBYAAeP/C6II7S6PlQFxnWRcVNkdfdVVOZ9Ekbq
mnCydmPIQUKKVzguK6bKaElaC+2+aK4sqScjtIvae5/Rmpek3Xhuh1K4sqo2WY2S2p145ccGArxx
aDqKivUL793Q5hXxamN3SOCDZo8ifqpV8YUpKyP8uJxWhZBVKKiYqmDdgP6dT6k4YTbx0ZcBOKpg
FGTNLkjO0WNynDq0sxEtcTAY5iZPkAcooBJIyMbyzpY65ULL1HbVRU22GqcGUmhREJ/twEQopmkJ
webZzwJpp49qxhDWVrcDsvETpqMHx6e336/NCcvDgaeOd7p8hLzbcT5khRkKMi1ijpM6bTwRNP4t
QhHOjmmkoSDqaAwZswoVV1JfLP1Om0Cvkq9O0PTrLjL1ryoOyYxpVOmi9qVmqdhdtjbR+awHKxVn
Qa4yawyJ6Vr8+dTjsnzOb9v6+bnFJv/YGx8G1RNzoToKwva/9tFTXTTFS3v8t+Ypy7//Gh3876mL
99g+vvkfSICpha7Fcz3ePDcibf9u/ue/+f/6h/96Pvwrd2P5/L//11MhaJ3415DTvLXEn43w/vPU
Y/f84zH/4Cd+jz1M4HyW+u9Rh3Goo/A/ZinOhu6vRh36X/O2DeECpNtwaAz/XWJpGsb5kAH4eqjc
TByc/mTUoTAZeVNiMeeYaysM/kzqwNn0+e2XWLcdTglZoriDGbX1Mu6S4Gd6YO0gtkn2uM8Ct8Zt
8i2bqT0kRdWxJw6EH7s27WU604BEHCm9C8c0vY/a3v/B4M7SPRToypXvo9RHQSdhi0x8Zf49mOEp
6OVDQfyjlOxwHkzyVVBnpJHibw/Na5Smgd6/7mwERrCcUjcwFVTx5JH1L2nlGPd56sR3cZcnd37e
gSvkSBRuC6ufRdfQiXZZJvq7bGyjC6kTY+vFZCjuRK205opj2w89EHjfU6RBrhedMdZfW3o5BNbo
ZHLPNERwEWKcV7qWCRlWdCqBE7WU58MZVCAsRBR0GEtHH0Yi6kRaIIE2REllMfbJtyAqf6Z9ncRz
FbTkHTLprkDtINtlMvNavXLYg9UAoRGdtLa3TKQ0WqhckDxtkEKIzj53Ez8ZV7YmLKa/og1Wali0
nmS3lbpAJcV5KKuY8yzwEOlMtxlkeQtfLYc4CMD73UjlAJoTW7hD5amAeeAFoUmk+tkEfSpBHrce
/y8UVR3enxvQcJpuqKT9bRfbcK4aQ77UZEak3NwIMpAWTpxAxOdr9sJRkf0znAWNm6jJx++27RNF
r8iqPix8JJs0u07eL7O0QLIwNOZwGQumGC4G5z61E+JgHephKr7o/sxFVPte+0ZmojO6mIPDMius
rFoL0I+ntOiSM5lqtFqNeC69ZBgZ/4xC0LftBPVCIa1SMp95XIyG5Uka0cyUCbMvnFU31LUSCkNH
ZD/qsSmllSnDXFjqA9D8gpBPRtx1pMNqjk003i6ihvo6ahDJL1ofwQ9ViO3fydpUvWAUykAJ6VQr
uYmRNHd4ZGS3KTT51EMMkykLUyurbT0T2QYQUP0Mjwr4bX++m/7HPfL1Fvlfn+65/z/ups6nTN9r
tu/6Tec6//1fe6mh/sXmiIkmHaKNb9lsmP1rXzXkv5jbskmq7J8Gdkh0jb9HyKr5F5MyRs8qTa2D
TzQ/9Hfrqv9FGIOl2xDdDpSqP2pd58b09elN/ztfma2dMozrHFXflp5RUZV+4zV1qe8VK4u3kaxe
vzparn79c6/ZxO8uYoDm8nXqMoxlBYe9t1u3KNiGbUOrvdnefmugK19X1ehvPr8KR83bW+Eq5lzG
MFmnYDs2UI7tRir4wmsP/wn5nFPiLgTEXkWdlBLZKSm/FvsbyvTrm+INvL8cMwceHUbF9vyGXleG
/hBI0KeH2vOJ/RRWQw1eO6U32aOC5NogJlcZoxPmvfMZ9+Ztzbdo4+uo2PQhnIhvr1m0M7CmyVwz
7dJdXAXOpk3qEa2Q1mEe12HAYmiM6vRxExsnM86Oux8WK8IX2HPMS/DePpzQr2rhjnhqP0u5ulMh
/+x7BEUdBigELrTBiRt9fykUFlwDihmhCKyetzca4fKcdvj9weoeyfeSg3JVOaSuGighTlT4yqHd
ePtU4bXCDGQJwgbC1/TtxTLCu5omwgknhdbWE3wnMnxureAWmpiZLyU/r7/bnFUNA1xNidwRQeIm
NQRRqpWvgaKHfbyI8RVAOdT5D1QyYeHVYxK9AA9qiwGa9dehSgo0sAOJGLRZsUo+YFRraO/LAoG2
O0EO+TqSj/NFZzT/XVLC6M43KbpdI5mE4vp+28qeCrvNdxs/VI1lqA9Qjm1SUCFG6PIutI3Id83J
b3dZ75v5QhcVo2MFccuDoarKkz/VQl+iYUmJI41VMJMuVJ2XoYgcyTWrZqQSqJoArWZu+udWrOCh
0jn23om1AFON2nkAafJfrCLoUlekZf6zFzB+N33cYDPZtml2z7FHjDki+5lfIqb7iOPmbjRG/T6s
C8YOuW8OuttaKpzDQNGlbzE5F08QKZTIy4w+VtazAcRFZPYSeGhsoQQd25Cw6gA5ufAMsmeIHfWN
Ad7QACqDsLFpPaOF1Yd1wIRNhoy45rGxJkHoghkCwRi9KZ0Lx85qLy/b8ak08+BZtqRq3yVxJc7k
ugq/ykYc3cl91ICm1IZ5N7VaLzwRW+lPyAFUCDod0L6PJWwh4nFatpYcZKgyQcSmKQwvESvJ26xU
dQFAIEmIcWqbKSB+pmAhPUCMiTFS269wYqJIHLGLRk0PlCEMTVrDuDAvFK1phkXmxM5PBErNdSTP
WiQZRRMEo7Su9vjQQQUKAPqFG5ZT/OBTyQEulK3v0JHSKy+aGBV2WSYQWNEaGeeJhjPJSsFMh6jU
vBwu1QYHqWWnIAKTI6jx69DUCy/wK6yXmTMm65aghZ84/0EeGcapJRtKSWncIOwNL8DrxUPax+Nj
Q7/+RZLrqWAMM8GDY09GWz4opfnVNip11vUVHdwwq1O/WGWcuho0umwVFa2JU0ttw7OMuh/CbrWb
Wi5JLC6m7qVtGyCNHksoSLq5fK0K5aRLqXrUQ+Au78yzY1sxKDvpV496CIzJ4EbqY+ONRG3HmGxV
o40Y/z4PVBRSw5L2YdHg/iMJE9Ou27J66rVzBv1u5VwYzm7ILlFteFTD1F3tuCStYTU06dn/VFG/
AABYc6+O9Lnn/d3LXjxm9LK3tNmPr6uow9//Pf9XwdThgnPcMmSfAfe/qyiEVOyDbNwzFj4fF7zU
v4F4GOakaWJfzpGpgylzjPyuojT+PQYzc3YQgx3Swpw/6k6JwH17NFNvzER1CHC0wbPz8tHSagQY
U9xKEGQ0acYxtWSawTV5Rjdn+k/OrAbtfNSo2aOS5Y3s6jMwqh0w0hRVd7kwQJkT1zcT/N2gFWdk
RhYD2H6SydB7ioBf4ByyIBisFSK7tzFV9VdDDZJYLoRoYbw5Qora2A2NDlMkTfb9e8JiEscb2APg
RGFoUuKDEpmhFS6YYJkQZRzIPVW0HJW2yp/MLKd9WfCNzvQaZFotZBsFJy1xG1ntwFjZHtuhpd4w
Tag5QUtH/qL9Iu04yFMgDyMfWmeQmpqb4Re9h6gTzavAAOH9OAcSkPaLEYRsakj2AlRDvrIlxf8R
E20FSG+MqkabJgYawIcqzUS+MfMByH1sLbA8aFDQkEhKr+0K5p89YcmXSSM0pWAY79LYbC5RgnH8
+fgP9kOwtnIlfGok86HwtYs26BYd87SdmrZnWBbjXaU94/ZyXUEmitwmT4NFLiq2tkpBqNM6GTL/
Yi+pWQ9HuKkxGm7qnQMte4luB6cCR9rxa33xE51nGkGRbxJUrHFwjtT8cegvxjJYYY5zDubvJZUl
XHq2cYMoCn9NPbRuzNbYOQG2NKq9Q5i+nFp9Db1vVTUm6oSkfBinal/Wfafupayotn3dXE54aXXe
CN10YfXhdU+rvOJoiAlRb8V2GJqLyVeNVWPNqAy203SUY/J10ovhwgwNHUxD2cktSCkLw7fGdZgY
tz2/5EIRwQPgqrau0aVeZ2qnLbqxwwjWQcLV1/VZNsC/GGa/ClVHnw37we3QQcHtC8mfLSG9Va2/
TSFP84ONuk+G1HTWka/JO9wObxn/e2qdPZQJnm/O7HgKJ9SIXFMMZeXaUxneI4EutqZZO7AqKztc
VEF4LjvPpmUHXk5GV4a9GZTzpK93vVS5MFhchgAqxGo8FMeLIMe2aVlomn5XBFgtLktGyTWwHB7R
iPXwJMjKdWRg/zpP4C3Lz1ddPVxEFmYEDm8fjnNx0Wky6rHW8cLYcWHMFmuIkjddhfNMGbUewu/8
DETwnlnEigFru8j8rL/i0C8XOJPpLmUjayGa/RDpejZGUna4VWej2Ke2ie7cGLdhKqZzH1OMVSP4
DwtrHFSC8K2F5Md4dFcMd3M/R70FbwzVdflDyVtPzavoR80Ut4TwE/+0MGkpXWxVHxmGaLu2LwcP
VpK2nbks55ZJR2dGWIvpybAufa3CD0/gRWonkxq6o6+Dt5d9vWpyXLCmTNvH1OQLM5b8fSN0x8W8
wfC4K+dKhaPQLZ1YMYuV3gyPiZL+7DUFo7I2Uy50G3Pd9RzrvCu6UjmL03ygSg756SovLa/HdXzZ
S1Kgbi2MVjGuMsPIlTLdwGG13WDH0S9zASS5UrW4gReYV2dj1uGgVuUCgA1QssIAEmfJDuZg0Ild
j/NVdplV0osiicsmLF9IflPhUkcSbixj0d5BcbE9kqnvEqss3XlaF7btvUyotUs8XLmTDX8LgeLr
aOWp9IOwH0ygTHtR28UmVmQAJ9g2MmYEufaE3pMRYJ+DVUKC2pPueQEchasVBqRQhQvpSjfDbR2V
FxHWM0QFFQtRpvpl2mESmyAYYUeDNCJ3qHkkmbcZmIKTQFNewK4c7JbtZKF11XPdZ/5LHVrfU0da
QhLtsAZJsgU+qbANBv+L3417TL0l+J8wTNVchWHqO9Um7rQLSkotccNCR9LUlFnyWPhSfhnkmLYo
CPO9Ws/X6GcwqukuICvXKCoTG+jAQiwrMXtD1FHYLr2kPfNtggVpILQmBkZSSX+uxNO+0TttyffE
H5mD/EWpqsjFMCaEKBtUxrkymy3OXGpBxuCt1fqejeewKJs1Ft3Ay8QVCTvEo7WRUdiXxkXCYbkp
/bbxTDO0+3VZsWVQ978M+Kiw5+CF3nBgBEWTudFo3fpa+M3w+6+WUVi7kV4kr9YFNudDV5WLJm12
E3PRMZ42wjHFV8xFZEzYxCavd8a0GRzsMtPqMqnwTsOeBHWywdovqoeglmHBYVjl0jY6y1AFrW2S
wRXREzsdYW1hYOwHR9VvNHhdP7XuOUUCDE7EE5SaJrmK2BzGJL12WtwvleGs9ZOdZamhJ5fVZTTp
jCXxFfhuNNUNHtK7NNRuTPuxbI1uByvPG5p6XU/+JZ3XXsZed82AkC6uqNKVjuHtDycQl6VlbPtQ
2Wetsh1jAqPVDcPu1YCsC1EowhZ3AB0e6sIL5X6PD+0uGBXhImW9H0fjwiyly6oNMzfI602mBs9s
vn2wQT6au6qBQysA8Kp24p0tvZTKtSg4VJp0RXHwpXMmnIXNGE4dXYZTJs4CFt+ZnkVp5JE/+lSy
Txblnar9sGmBu1Bf1PFPASYZQN6mNljJkB3kes+00h3oS8o8uGOgyWemsBW1OC8ga2kU9DTR2mzh
u95mUv2lEptIjdeCoxpLIi+Ynm0TR4QSwqAleWKoVmhP1lkuLsyJzef7hMxZsKNYJme7abmWfcFY
f88ne0U96aYZJQ/YWTXhwSJ6jgE2YyJwkwbFV9RtG3VYt0oFd+wprY1LO9KuwqxYJrj14rHCMiqp
L74Z0i7TdCwGK9gadgwg2Dn7TMy74pcktTxkel7qLFX9Zy2r7FNqdAV1gOcVbIeihO82mcvap58H
3bKlaucwbFj4QQ8Jrmid4npC2a2H+haAfBWq1B+Dc1nadPsJWSTmVYVJFrqcgpY4RNGeFwJ/4x6v
TgJAyuuY8TAKYKpmyPh17wIT1x5zHA3ddraZtDMDCGDoNHSEjaeUrJaUVphOftuLFDmBjybDNi57
RDoIDBRIGk5ZcgwHU4NVpqRuDL3Pt4VkROtgpC61xQq35WZfxC3fft5+RSGlbeLZiXFBHG2OVYof
1ddqH91k9aUVxsW6y+A8i2q6VO3mXKm7c7Vd1hqcEBUSHsqnzGKLLJIbA37ow4BAem0GvIEE7onj
zsPzAp7dmFw5zrAJ+BH49I7XZ9ltQCXijoYh1qDdWKmN2BUn9XmN1T1eeOPOlsPbSsNIFTIfVhva
Jk3PCsxMID30zNrxxjGS/Kue9+EW5jWrW/cxO69Nyp5YZlxhq+FjqJoby4q/FAEIJDy0W38MlyGE
CK3CAsZqNrqR3qlcOa/JJZRM+YwJz4MeCY/0BpBP9UJvryt4ukjgU68UGnQ2y+Us9mYf+b4Yd0ok
j7xfHgwisHgTWlLMiYFlmL3GnHRcTUG79CmOx8hwnZ7FGg3rFOPBMAWlQukPax1DGT9blZL8VUOz
lAyK54/lLfYFF4TX9ThGa/eNXH+Zf8qs0wd47LdRLH3HHGVvde2NpMgvrdTd91haL2pKgoUDZ6TF
cnvRUkldTj0NMW7TVRqvsqHay6mylbQMXi/mZaTowBRVbxW9uR9QL2nFjybl87IYQUlxdi6nJivA
/K40wzdH9N/s2toHQl6aU44t2OCs8HQ5y6Pyfij8C10Ya1EE5gpvnYxmJDfwGJe1+54AVhdqqr9E
Ozzys9hJGjI8KoY+rgFnYqNG+tIKJ1eWREjsbGmOXhYwoYgnG4/EYEVTELnVMJzpjvO97aIaZsVQ
rf1a8Uoq+qqnpx+jpWirZaulMHq3Tq59s/3hPGGttANkUx/5LpMlfll1aaa1s4oLexvk2ULKSpzM
sdUzBO0UXqGTbY643I3NOi9ldIiaRzoHXrTQoNgdY6y0AZe8sHkJW32LUsDDe/fRaqQ7x7fusAbA
JUhZ5FkKw8kcfhjJOXoabMFLRj2qgjN36FyacTd4SNZQG07nsSMvgskwtlKfkAo9UF3rRrmG2M4u
pFEpr8M2USvGUl/lXj5zsMRVVfz++xKCVNGvLGu8iaxowwjmYgpzHJzpHqhU2GWWVVN8TxMTXybf
67HeVy08WLvOtY10R+7ZNpwuC4w8YCUhzV9q7UtQSEsx5dfR2OHjJjBwqCn+Wm/gGen5pZxhE5vj
GGtQGfs9VVUgX08qnB6jW+ucbkmAz0TSeoi3vjMA20um9NC0l3hj3lZGuG8CmpXgsaee9DAuXwWm
uUd86cVt/1B0Gi6TKafHBG57V44254NWT1hrBhdxM0u9IunF1CB6ohJlEDeRUhyM56YyGKmH6nTE
gXWs0qckcHSx8y2DMk9OCjocjNExowg0O/5iicRiI9QHanHGSv4Tcikmf4EthukGR6WU8WReOvqZ
hYJNgZQ1ys9WE6tPSt8GN3WY69y4EpmPYVln3x25yXQ89drspfZxOnIrQoL2eFA74y1ycJzg5GAc
q32IfnKjHSBOKcCU1IXfXGG3doBBbdDxy44eDt8/A3skNza1GjWj39aP8gFOVQ/QquUHuoSuxm8k
hosz/KqgVu85s0BlMWjG5q5B3LfVDrCtLATSSecA59pxI8luVs1YrzXDvnLhDyvLrGHkJQdcGIHK
hXmAimfQWKih/F07IMnigCqn6oST5yDhx7ashnwZ1hTJCK90rLQwH0HmjfsyQDUBDQxQy6z24U+j
NTrPebhUVweIW4LzeQ85HuCbbT+4MCIQeE8coPF+Rsn1TMysugOCrmqiMVfJDKxPNmkano8J/AW/
WH8XSKLc9apE3nBMvtRtZlksmmiG6+OhTO4w0TfuQXb7F8mYcf1Jrp2U5g5NAKzxmZyGCxWdRT/I
HK9oFuJ8VekpBZxa6BOVOy5nE0N1qwK77YxMeBYbhgVMS7tJo1ybN35aGndwvjt2lrFj2KuURi/t
GE1izgq73zBXjZn3IGfEaSRLbcoRBhhmZPQLMlK1S/1AUEeuaF3auJkxZiphsFNZQmaflJnYnhxI
7vqB8N4GPeT3IFLiW6UFdqQkmOnxJQPYadHMrPkIs60H5UClTw+0+v4XxX5m2zMchniPrIPJNWEY
TxhvQ8zvDiR9XcGzzh0P5P3/mYb+PQ0FJ/3PDJ37PGqff/7r/9SPP/61zKL6sX1u3g5H+fHfELM5
O2lolm2pmqLPWVV/D0cN5S84awz5iHqYJUmv7DeAmGXTgcdoQKtR5lS6fw9HVfUvKNUwzzgGLVBr
BEx/E5V+o72fqZT4d45ASwi6imICXTLAO0xuXwOlpkOeRopEE5W33WEw6uSbiMnH4tXD+X3V13Ds
e2h0vj+SuuYBh83U9y2IhxdgpGFsoXqqjBOqVPTadyQcBWeeHO0Uy8LJusMYeWpDbYYxihPRx+8B
S0QeXFWxyK0ldOjo8tjDZhhqj7rXw5BbklHAvquEGtEtpX3iTmc48giu5FKwCbiMqjEye3unWop3
vCoNugfFaKVn011vUiNkcYHgyCIQu4OuuGjV6NvnD/iD18jzhb7AS+S/HCjwr9DfuqslA1krd4hd
LxMvR1qVvt/9Aj/+I6r+HsS3ZirEjODDjseE7O3NJapmTraPPaVMT7gbhzT/LnHdhQLFfCdjFPL0
+V0d1sXR0+R7kdH4mfAf8E97e0GnxNhY9JbGIBxzXcVos43EHIwJvq8WcAmwshSuSXuyEqpqvvRT
9j2SZ4v+XCnvT/wu7+Epi99FJ8jWBE4Aa3/7uzQMOoi5Ccgs6bqSQQvpitie+0yOA0SlrjbhJYtN
zd7gd8ZmVFmIqDC/BzFTHkkWlfv5r/PBkn7z28yIx6sXbmeNHDm6pHkG028M4JpH2Q9kckwaOTyx
pD9YW4YGZiI70FxVPt+3l2oxv+2DoZ6/nsbZgJXfpmWjnmCaf3g/PBXYE2yJkGrfXiS1mIrkucqb
5kvdQjJkJmHF4TqZ/N+Wh/9xFZ+61NGiwsHcHswYiTOJe5z9VsjgRJT7Nmj+PKOQJYPv35yAB1dZ
P4KdMPFkxsSO5JWMkpaFJVfnvSbsP14K0Gr4OtjXoL0bx7l3SczsssTSnHwITd7k2TRuOijqGwqP
5h9cCl2VgeDWIlJSm5fKq1UX8pr8XLdKDPKy9gHzNmk92fhFQCmuT1CX3686m6MNUBE7RVDh472m
FRj0MyYo8Vu3yrOwoPemoxuWn39G87J6u8HwajRIs4ejgbPh7Q2NyHZkrVAIS7JU5dlstHjXTKbj
yiaz0B7R8Y9Y7fz15xd9vwDfXnTeaV49RTFYVWb51Kymr9gPzJs6ZkKy1S4U9B0ntuz3j3F+VQo2
kRwPQLZHb6xArKobaGp4Y7Ab2sGptpXe+icSRt8fDBBsjcPqczgWlCOauabYFNad0XjMNZW11pTW
GnxfR+2b8RgVyTgRFf3BazMg4JkQuywDIt7RlmQgDg21WmHO11TzOG4qete3BubDzA+3FT75S8cP
ihMb4QfvDab//BDhHGvqIc/w1XuzijDQnAwyPZEZCKLyOtumRd16dqzUJ27wgwc6k7lZmDYbL3KW
t0skDCs0Z0PHDcqiuyyMWuAhHaGnLhmw6qEDQ+nzNfnBUcspi0ccAYgwHhXjaFecs+wGtYpqL5GB
KtWmzQsOuQovhrSHUObjKIitRlEbjyUuYxkRGaK9dpS+uo6cyu5ObDTz1Y6+S+reuVSDAICO/2jn
jFrC17K0rT0j1YCQB/Lz8qXStnjnh3lQ3TQYAhH8gVcDVJFYwZL988fxwQJjX571JUxgLNU42he6
HLsMrPBrTzitv9JyqfTSHjoTPeWjiJ1wU4m+PXHP75YX02BKCOK7ISmoaG/evvOeGJepbVGUqAqp
FE0XAcDiKg4lKX/+/O7ev2wuBTES+1jujY386FJlqwW22dDz4jxap15mqf6ZDV61qcmWkUEPep08
KT9eohDRLVf1Q2tj97rYWmlfRd7nv80H963NAh4HOwbufm51Xm+H2I5NrVClxmuz2lhYklXdGKmC
B5BRxCcOlXeflYkElYaHxmle5gcK0qsveMrt0ZeMrPVKuQiXdRRDo5OC4d4PmZQEo7C/fn5r73Zf
rkckLdYQcNDAv48+Y1MCfydpQ3h16DhPCT36ysH2YfP5VQ5P6M3XwmVm9S1CQFoP9fh1xp3vw+br
ua0y8c+VZjZLKBLCdlspUsGl9LpeJgMurPApwhWeaGR5JkO0JR+ivcIMJyCeRgQ6M5j2j+O7+dUM
ndLRhCaNQuTorDPx9GFEBLvYQAe87TRtWE1FGp6oHuf1evQA2JjnEohLmPC43y6hSPhSkBoT1LEk
KkOyfohbIwov8L2yEuqZBrK7b9hSPRXodY2HKkmOJ97BfCPvfgUN2RwNEtu2c7RjEIJFNBrugl4Q
Jirx0CYKVj8vwA9U41zglUZuRkhkZmAP1j1r1LlqepyC7QRusjrVyrqE6HjiWP7wsRhEMRNHQxF6
vKMEaqFaSS74sghiA04pZXqFsZdbYDj4MWuMzoY1k8Z6peatsxwJqPBPbGrvNlJSuqFdOfSlJpXj
cf1Rp7YhDda8NLH4uCx5GgszGZONgLz9Mkn2wBqdlBOf+TtxHuM1A2IykwYynudW/O16MIU8SEFB
YrBvaV/0+iIvWliBkofdA1oLyVV0c6OZgTuE43lMHmqebDTrZ4fHaNNj9gxqi1XvCRPc908CEj+F
H1vdzHk7JmiHjjKEcg3oYdSa2AF0qxdNqVRXk04JIcUTUNxolT8+X5bvNzyWJAbm1BIKOvvjkmWs
8l6giZG9HFOp8/ElwUhyKLMlR1v2p0emyQ6Oy6zGuQkF/TjyO+v1HL5XMnnwdevrQ1achhL4NgG3
Xfsp5tITIRMnqOjvV/h8UaZkjDw4P44jpBUdh4wKKMeLMJjyUOLGW2DRZp0S2Y4SLLejtQ/ooS1S
R4wXrVpOJ/be94cX19UpmDhYmGwfTyhAsQx4qdGcOiZ8N6RTPvetovnWE+hz4lLvDxOsiahIVF7l
rNg7KnrLuJzrsQmTldTwf2a5Hz0Qd/Tt8wXz/n50GcWgyednoBqdlTKvD+OyF0EQ2Fykl0V9WylG
uZQImXhKapCtzy/1fm1yKbqA2WxJlqny3l6qH8N6IJBt9BRRpxuz0Uu0GUrEnt0gMSOJy7GXn1/x
/ROcT0gZ6/75rMBe4uiK3BfESgzaMI+U11pdYW7Qd8aJLe/jqxzaLbRAFNVHV5GDGuOwlA9dSgZP
ieHMTHGWrP7BvVAfY43JSAqJ/tur4NMTEabXjF6KK8oqa2LzHAPV4cSa++AdYd6BoslB7gGFdv7z
VwUTbsZACBZSj14d1E1RVOaG+IrqRtfD0FPQQJ14dh8sP8VmHs2EUZ9H40cF05CIGFshrpcRhbrV
4jlitNbT3Frgv3TqePzo5hDAWvNbotw+1iQ1acvUuYH9JPnEO8XgxjGxK7IcX7F68hOr/YNVQV9F
JzHvVPPZ9PZJ4k9bm9WINzWBAA49U4vWgrS99eer4oPnN39LCnRqHazhWO9dQB4NyXpGvK8HRI9G
OsWO9q1lSzr7JxcCgaA/ZUB7vMglUdeagr+s1wkCmirC2N2ecdfOn8Sf70isBk0z53McP7WjbU+y
sy6yfVl4sqOUV1phaEvJksrbocRL+/ObOlhEvC3i5tn2/72W+vYlTXqoBrZF212VVrDrYDXVGKxM
EcFuueJfE3TRmdj1K0oDtltPOWVUObRnVU5ipaeNTeG4lq9lSECJRZ+A3Agzg+vV2Wg28nrI73op
L59ro1NJDJszRb1sKhLL+/w2DuOW49tQEWjps4IX0dTxI6vDOOykovOMMZCXUIYxchva9uuIWn1p
ECC8tMjAgRiMo/ZObSKftEG9/AdLcX6YuoYtEMX/XDC/2jrESEM7YjcKNwj+VoCRDV2XKc4YHxkn
LvXBhzzXeVQ69ryzG0e7xkhOBdrGvvOqtEr2Ofxi6IaBVO5qmOGLMtQq88Q+9eEVgRQQqqBaROHw
9uaM3DL1Lmk7zLmbYRNppljXDqHzhP/4yl5LyvDq83f6wfahU6iA71Akgdcdbx9TY/PCx94LnYIo
X2eExqea8YmV88FtoZYEQULEQRHgzH/+6p21qe6PXa/3XhWXshf3qdhWSVyvJzmqL6XZB+bzu/po
peoKAw/Gr7RExnFNQwJVTARSO3jBLMMIRmK0p0CF9o2xyh00D+kx05B2eTYQIvbejvPDFhRB/+C7
p4ZjRs9JwNjJmJ/+q/sOgsJMtYCwO9lslWWdJPlGYqYeuJoeit2gp+GlRor9Of6r+NCZMCHaeJBd
gHZSTlJRXmFbKjOBHGejm4K4xr6Bw036o5cSzQLwX4FTTTZxV58/vw+2+xmPkukqZHRTx5Y3I/0L
3Bep90p7jORFbkrD2sl65Qo/tv7p82t9tAJZ8XzSjka5ax8teacPJJnMMJ4RabjLsChJWRuMYPUP
rsLHbAP2YeB5fEz2kmPPgSYDk+TSX6dNXGxLpwtPrbv3zRjzAnRFFIFg6JZzvGPkYY+DEAtdyQLz
Z59WDeksUwhFNCFTbiNnARZhKoPdexLWc7i4yKcvOgK5N1hgvMi9lZFYNAyr0UqCK0PvMGEamXKs
B0XuHj5/Ih/+qpT71Ci6Cnn56JscIkMf0oLnzpADh+AyynZpUMdQxrDk7jEIWwil1H98ftEPF5YF
8CozizSRYr39IIjdM3BJK+CvtcmXGo6/K8sQ+gJnypafX+nDZfXqSke31zDhjGXigr28y5GBwqHe
h1Pan5iEfHw/KL+ArTVkHEcnosDHCRP4eiAZxA4WNezGbBG1OK7lKr4UJ7aTD28JmQ2jD5BiXALe
Prw48QVmHWxqSZ8oq3Hm3tWNXJ64pY+uMs9NmXXM4/rj6rWyBg4Moxk8nVBz7MFCkpjLYTxx0H30
4F5f5ejcSRS5qRQN6UpGH3crCqPz2qEYH/TSxxb586XwwViadPt5RMuiw7PvGPXoFX2U4wCLynzO
Dwt0G12QlDf9tgsy+0tfO8p20Oz661DK6b2awPr+b/bOZDlyI9u2v/KsxhcywNFPES0ZwS5JJpmc
wJgdHD3g6PH1d0HSNcuI5CNNGlcNVAMp0wOdN+fsvXbYdvHByifP+WiGWN6Isz0UihygCHwDdCEX
ds6vS0KPgMvXrGZYT8LImOlB5ee6fBoNV+0wnv/sTaKWOgTkcdvARx3jaDt58Qd3/81nTLEIdiIb
bRCGpz8i6UKpj/M4rEmXqPZ2b7RBWTf5B6vIn4iH82ulr2U4y2aNqvjZC+tW4N3dklveqMg9zHmU
3pEPIK5Za2H8itBpL+MmcjfJlBZfIcjkq9BwvWdBSe8VN4jx0T78rZfu199z9rXCYIHCMw7D2gs9
AhEVN4B+RrUpBZTP99+5t+6w5bMIUKIXiBzO7nCasi2hFcJCMJktmfYWouSKwID3R1m+kvMbjNRr
qUly2oSqdvocVTd4vQ1Qbp2wZwdBh1zQCoal93Rn6SnicJDq2J6mhkqVGSZl+i/eI/o8girwAuHU
z75ieraRO0f2sIbnl1/WfaJWVZqrT+9f5Rt9CL4UZFbspfgfrt7TyxS1THG6UvRQ5iSJSrajeI3d
X3tYSL8HoxzxC41J32DRKuQ3O/VHCY0TcczF3Bra0yAai05EqNHYjXOJyPL93/fWSso9XRQFLkXx
JQbr10+6Tmtk9b0+UMzQzX0e6RPOsdYlmNyDZ1biCCSlwH54f9Blnjh/9Mu+0kItwWnhvJNImFAs
0pw5bSqzeBPLBhNhmaw6x/4CP+nz+4O99Ta73HnaEOyqMVWfXqEoO/xfE58LDWNxadZeG+iJ3f2L
lQc9HzHyvM6o3JbP95fdcm+kOD0JLl6bo4P4v8hv57ZX9+9fylufjOsQ0EXXALDYn3D1XwaJEVaz
xaY/gL66+Ry2vnGde3Oz5Ne3L+R/+5skNIlO0Afjg8t764m5qBgAxECxZGd3enk06PqkRCO0NiMc
UDJW8rKugH5scifFo5rrefr4/rW++dhcgPWUJFFa2WfzXV2S2sQvGtfD4PtrzILWWiPeYPv+KG/N
qlwRSrolcY0y6Ol1xVIJb4iNcR2G+ELNZvRJkpnaCx3f9wdf2lsPz0P3hLCVEhEC09OhMmURu2Gk
mCkic7gG5GY9hi6c6lFFGkhwR1yAEh2eCxGa/+JWUnIlhBGpHgF1Z19ApbsNHVKN/Yo5xp/jsjJJ
WS6sD3o5bz0wahrUozgJESRgnl7fjJE97jOTia6BJkO4b24Ggyj9fzNvA9ZbOniL5vCcXFyxCBdO
xbl09kdj44M42zkTee3vvxhvzYs0LdlIouDhpp3dszrijVTWOGLCCoerLg4zuRk6g8qr7isHWE6u
gZvNhg80Lm8e/sE/Gwy9YD/O3xKw8ziHDPaWQ2fh6rWL2r0N26l5ZHJ09mE/9hcNEtDdXCb9zeDL
4jab65f3r/3NPafPFoW6CpUcCiynj9IC2FYaI19FRkTZNjP8ftc7evWaNGG8m+bC+q6L2fzCOaFZ
jVmDFYJgevs2ymDBv/9T3nqpfv0lZ8tTUjhORQwEG3qn6jDuSbFNfFV/0Cp/YxQ046wN1Awo7Z9v
BcBYELdkl2yv5570tD4yZzwfWWV88HTfGIc9K7tn6vnsCs4bv1VuiCpvWmNtyyY/jknZ7xTdnQ/u
2RuvLk1eQWOM1ZXW2NlSRBZXrWzAh2vL0xSTpjN9y/O02Cn0OTQBI6J7BXqH3ftPyuedOFvTeV0t
ynGCIennnr4ziZCwl2VG3FYtxR1eI7n1BcjvFN/3Cka/upyTsV7poZwWSkSlf3DVb8zkyGSoOiJq
XyRDZ1etpJKpjCJj7RudfptzENq4hZruXSza71/pmyNRFGPLSAeIF+b0Sj3fmKMMt/h6aLzpUIOt
2sxgvO91E8LT+0O98cKglIEgvzRzIYmeDRVD7h3C2DPWE/KyYHSdAaeODNfvj/LGyrREvCCwQCKA
8PPs0XnKDpWyLQN2mYuSyXca+RQlXletw0JLQVqlrbwG4dVY26go0uKDi3xri3wy/vJq/bKtcdJG
OiQoCFIYavUTp11301u4bed4MXSWoNp3ZjfkG0tzGywD3mjs/NCxPotYO3hYf8sYsAqZFM239+/L
m3cfUvCia1ymwrPfNRT9DKsbL5wsCb+cxilbu5MjPrj8v2Qwp58O++4/qYlLy5yj0On16243+FoD
L6zQiLfZuwBUnmdMkOT0fTEnjGqZp9Kd3Xv0x+DKyIfSrcp03RjSRwXchQUUeBoqKyj84LnwDbb2
QxcrLbphNiquxm7GK9cp4puCnuxH/bLOfXzTkzd6zkVkioSUOKXcaO1EQFa3JTayl3CsMAZjZ4Mu
32oTcK5QjhMhcd3EoR6wWnTMJc7DgN9ATvRQTODFc6VN6S4PUVRxpyJsLbEaEZDoCcfptSHI4ui8
BmTHqLzG3xhDFs+BUViZt/GnMDpOdjU/DuWcUFUrZsYfvdoH4dNbQ7TxBhW2l+kwVe0qxmKB206m
WGuNoSSUS8AYpwzbpQOxjF2YE4Tup+UXpeZO7AvbjIttY1BWg0VGGsxG9YhtgkY0lbfLSMOTdGTK
xYUiB9PZ9UPi7hJXI+DWU10z7VMEl8SflrSrDo3ZZNEa/U4UrXqrAoE/Ym8hRqAdcCd6fjyscGuP
5N42sZ0+mgT52Y+p18x3wh4mAHfZOJuQo3Wt3soupmLEthAgdxyL+ElQbMAMBF3jqqy16tm2GxOC
hasuqwnZfzAAVilX2SDN+4LSRYq+faq1S61nvwR7oJvh+oe2ESQReekEI4Seu7IjM+kPmegiF69g
03xq7NiCVOullKujlobyLuucNFnlIIWPieOCsrHCWYy7Bi78k4jyZApawtuv42giftyXzPUXFH4S
c+W2grg+glSz+kjMWi5wWjdqsfd29cE3Q/R1KYw9ufa7JbqGCB233veeXnU3wi20z2HV98+QB7t0
5Q50DQ5k8jhfJ97YV8crhhtlYKX08jmn/awPIuCkoy/myGR40K0cSkZiqeHSLfHMB2hsjBYMb9m2
JFuO+YjT3Yu8a71tfG0/kFA3fuk8ryXWHWATLsi27YkthANIunqvmz9HuL0S4omZ7HpNaT/LmJIL
kAz8KtADCt5Y4sjJP1YKbsJczPmTnQNjCYqIYsmKgqB8IUDUuzDjOP9RNiq+HYyxT27CyLWe0rhO
WiQ3oNuDQUqprz3LDBVvTI5SN/dbPMBDBBjkIifsnAgde4qfSL9RIMmTISxvRzFr6drr6ACBTI/V
d9uVJPekGa7dIHSr/qWN5VDta0Bc6cZNIvsJFv7Q74gbC8WKNpJ5kxJIYdPoHOVWoqfRNm3mz00g
rYmPsi+gO2+s1Ce3zVVuFq2ENvs3aZRpWJtDfkhsuxBTMh5aFmj+ZHxXHHWuia/pv8Il0TTwVXZM
eI2XWk8xan5CKtxqJhJBJqTEjmhQ1AatlOFd+Fil9XXse2zoCh8Gzqpp5vgWJn0breoIScqqD7Ea
rLCyF+R3QOi58K3YIjGqKkzaUaojCFE5AlhBNtagZ0SUgCHsNEEDeZRxB5VPT4tqPXh2n1w5Qhvs
VTwr3wk8TaqO398TGFqTbq3WHF2KZzHo8PW6Pi+T3eQrvk5yaj2i/5o+TPdqcDrwPgK375qiPC6S
mGgQhF2+WdyNo2ffa3KoBbCBGYs2AMLBIE0rjYd13jUY20M0uBMTDhUKkI0GFBq7TIfd6KgJQEMd
OvNl3jeFkaxzKBlofjubpNA00Eby4JuvyOSKUbvTNXIuwLTpcIOyx3IkayLm+kkXk6v/KWp8dgDR
rTV5zsU1tS//3mYqeiDgkjTKHh7phsgOQrshIkBuGGImFohUqnbF4ySNhH8NsvQRxFTFG5WVWvHB
HtEwWcl+Xek8tB50lnALUKBHQLP8+19W+ghxYw8nxIIPHd1zu4AQGCGBJkrP1mUfsjEtVE2Cavqd
VSldEYjigmuhYuNbTDZV1zz+ucL/N0PwP4gcftns/EYufPrRtP8veC3SE4Pu8mf+MujCKLTdxZ+L
PBMI+5+k57/Z+tYfdCHR6iyafDQ/y67o/+iF4o8lGAV1xdISPYkRNI0/lh49JQiO0yjsMcz9A4Mu
CpfTF4l0C842CP8QpVJGROx4+iI5aW9WMsZiYfjpZR9an1vT6W6rGJNpR6l679RMO/3gGoFdZvPB
m8dbyPjltsh1Fx6/5Sp2FeCS6LceO11ZO12jB+an5nxbOta4H+OkhqI6CmtHq3Fttvp0oCirb4na
a8E31WHQtLQ/BJ0gkFNpuekKvES+o7kE/5iHJZp+bYq6tLembLXrYXY/a1BdN9SwtG3bO8nPEKzq
jWiN4inVJuO27EztDs6suu2GWL9kq58f7b5l218WExGjTFfyychl84LVTALFmjdEfkEcvgrHcuPS
jkj8/ke9ALhk536KmI7XsTHzIXVa4OR9jvGIbBVLvYj4WXTxPUzFo7TVhcjynT1BhJEX6SukwivE
ybd2WbyGTv1SzPVXpSDpiG5D/s9hCKtj6Y7beKhu3ci5BXp/mxcA5Wxz3g+h8QCEaq051c4JN4N7
S6ryvVTVfeEirRWFe81mYoOdH4ypsaGxckiz8XbwnpPYXZvQgFlZd97oH51mPPYktw9FV2Gw0V7q
1iEwXeR3bRPd+xNMSELSX9oRW0SbPznefJSpewBm/CUt56ehyS5CA1xi2TyiK9pEnbs1q+JuihTs
h1ASW8VeyC2/NPlmIGgtsLXwBhg1DF8UQIP+xcyOUf0DpOy6rBMSa8tPooSSRt7fgWDu7Zi38cqL
xME2bH5J7F1JI/9Zc7wKmFkdzb+GWrmvG+9G1IyIDXF2p2QfecnFnNgrILvrNrkhJJJD5k0X2Zta
ha8c0b8X7rzW2jtNJDdk/5H5BMYlXUVLUOZtVzRrTW3n+UtfXHhy/CyNmb05NoJ+AkOli1eS9Nip
3lhgvFcoqHe+n+3AXxSQdNpnLdO2Spu3TVQ+2uFDacINyj4RaojNgVRXkexYvxMZ38ZadKGBAVHE
Yfo0vMhluibK4loU3rYuP8/NU1h0F9gnXmYXXWpu7+lNbaDfXE39fOnm1kusolsZpjtChW4mUmgD
q2SkGjN7DaKXOCcSfl+a3rhkI7G3K7Z+JC6PE2+nAYaw93a1EFdUv6NrjnpgikleEK+8QQfyCbZG
r39JBSDmT4bkOdX7IgzrIO+HnyyJd3o63Bc9RD5P7qK0BvFDCnnxXGg1e0fHPlAS2XhVezQH/5JD
yWPc2eumrfDVXjX417y02yrjk9/1T0bibq3hyoMJYh+EA1NrcKedP43HTqYH5eBRTC71KNuai36c
RdwtzJ2I203TRC9+lhHiWIR3E+EP7vLxSc9/MPp93X2y6h85tnsz2SoIXIWdbMe2X9mY4QfvwlH1
1tObo1kmW6fyr0oq4AG7D8IRB+J4y1hCAyqIZnPZugGtMvMbW1PPmWvvJxE+sqUmvLc6EjkN+Evz
7/rKPmjOXR/V3AaxK/3oQnCWGuZdkavNVPT7xm42tnyZLPu2aRusGuCBh1H/HNb9tenrT3SCvxle
EkGCHdj0KsB07Qaaku2UMdcc7dqmgu1R7UkRlenW6hfsjRV0QuDrSEYIhZb/qPv6remrVaZ17BzZ
nawULeLAMQhCNL5O3sRGaF5Hvrud1a7m9WWXjx2n/yx0TllKhT9lOJNTPxMlUqYH5AkXnZm4QRWF
h6oovlcYaZjQQ9inoJh0YREc0W8dOdwDKxwI+jH6DWXeeEXgvP/kkWzPzF+9+KFUR+IqqivVZvWq
cfUDx/QbU5uP9RRxCho0DAJa7910IV8rHSa5s+Lku8R/GJJ75vgwar2mSw4g0e8WyklQGgYvh7vP
+aNB5WBgbQ3xJS3m+9bOXruyv27AIRxqqdh8t4W+t1OjP7aVwDw5Wfm1xcrzyc4bcTtMpnEt9Gcc
Z3YTZmvTFesh0VdR/CgjJ0YRHmW8u7Wx82J32/hXgx+/ZvBakDzkM1i2IQ2iZo8A667NIcclU0ky
7kyaXbXL6L4dip2WwlBLMHq0IznvLqf/gNRVm+72cPAz3d/jBN76ZV1u6ih+Ys7PVvl0L8L13Dnx
LtPLg0i851r2j6UVkmqi3EcV1wCXeFipS6ujq7tjXtzGOUAEEYcAg2zqFE0+Xvai/A5K7tvcmQ8w
dUhFG+pVGKV7r9BvLK2BlmToz5VTha+VAkIrKS+0MV/HeFn0az7zAKIS+b7weYgNrSJQdggj2oIP
ZOgU8hyOU3quqEwYzgb58hN4wPZCM5PowjPGq2R+hXn4PEz8V4JyRLLLcw+gD1aNItG+69iV8t4P
Ym3e+UU9EG1rEvPezlFg2Nl1UU1sPABDLRyLvp+f9c78qU21CmbDR+hKShgLYkQ68MhJoxutI3Wf
I5F2D8YcvqRDeOdX8rov/Gd0ha+DL27RY21Nq/0ux4tafIrKAVDaAuplUXoYagpgia4TbGr3OmRF
jmOi1OPdUELNl5WTH8mU4cyfdiC5xsFk+s7uzSwaWfKhXvZZc636ud5ZjV1vibmZVxl785VYcnLL
zOiuWgIRNuPUfi5qEAC9lYXHnJzxgL59dIxlehU7rN+EolOQCCl+aFbd/7C01t16tKvWY0dHBC6Q
F6R+3F66rfxeOEPIdmo+YrdcIP8xxCIj7y9g4adH2TgpUW6Tvosto91SYgEM2rReMCUVYlG1F7kC
EG1wlz2X3dLM8c7xRvCdVrMbnGKXmZq50rvnavxSx9YxsittlfvhrekO+coE+cD2wmae8h601ifR
Xl2MTCOmPuxVg1pkbFVgol2L0q9+yYEQwla3EfZ07Q31PXr0NBg0oJKEKN0BrI42ZkXEa1pcTpzO
PBmqVV/3cluZxX09yuNcJAYTW5uB4lXVJSFH3qFoE2IOWs10ryuvGa/onGa3nlpmzzrlsJu0vrUt
jam4y6mAYZ2+rHT7zosm72KQ1XMLenZrxvtGT7RPs2f6j74rCAc2/YpgaBCVxEyAatqMGU98qNt8
B5O/2cnafAJf6276Rvv5P3npm4bWm+i0Tfde69uLSc9HTr8UQGqtu6g1mHuLPHespiuhxFdS2dai
F987NppImVYi/vv899/j1n8oRbx33PryI/9RnBy1lv/+bxaSBfEI/R0+qaWz/+eB6q+jlmX8gYCV
mjBydY5cy6Hp/45ay6nrbzC8IQg78/hg8RwIzKTin5yshLN0vH89oiNKXwz2f3Y3aOj81l4FKmNT
t3SC0tektiPyW1W3pEtJVpyo9aM+yLJx2SZHdaPFR/Qsub1D+zDfuDM1owsH5iW5XZbQ6p0wSdkK
4mRusYqLnEq6S1LZlwlMt7uqZTQ9Ufhzv3hlOoNXDtPyyTNh2QTdgAe7gnFWau6w6qjoecAPzQX6
FSrP6oGTKjqjELnTaeIvkSRzPxpOBIU8ymppVquYSFLtZ5otIbcrq5cESvLdyDilYEa8FP5fXMCg
h/TI0ECQEkKdHr0wgXNZN4U8tnqnDVfZEBeSvFldwBrMpiRfTjlec2vrBABeUAuVZhFMs4KOXU3E
pbx6rY7czZOOGamg4FwgN4arpcRruKlNCQ77sRS7ZIA7cZRd24LLDlGR44oaOvuVUrunP7DRsJFR
p8qcoUfHdqzBYk9UUuafC9Or+5dpbEb1CER/NFaVGnNIbkMR5ktdNhXJ2vexpuWkdTnmdD1nYKLv
/Dn0X0ZkytUFZ8VeXo1QeJwsGNCFJopVRZtCG6s3snaxSvjLgAnhd6tya4flCOZnGHHy2SrOswJ/
fDlQQYMcmFQqyjmMQRpgbgpdt5yJhxEzdJr+px7TNJAbf8lQpPRfVFI+agNkIFrXiWz9fh2ZORaR
oLfb0WxJkcfzAVmWUlj6TfRZD5aySgr4k3nbWvk+cTwV/6w7SxP3zH3Fbo5dJVc28aOPoV61r7gP
EpiaGSxPn5hdDdR0kh1qhOjJBQ0ClV+56JtZhgrXfsaarcw9yl2nuiyG3Ij2jSQNfVXOFuXWzs/u
hpDQjdby6ztiIcHcOZK9d9AMjnHH4tNetKIfNrWXd4+iGvznVs+rr4CHb4Sq3Cc9SsiDcVLTuitN
lX8TlKHrlWV2FvwIPITPUFgxD4yJlT1X+qjf1xE+7KKv/C8o/aOrKKI4vrYrTper2vbJYiZUcTvE
2r25pB7Ddc8OU5xRibAmu30Z7LG6y+RgvQhLgesWEpoJoQAxLO1sNrfeAL241Vgb80HEh7TQte2C
RTSLqrigrYNIvgEL641sovmaf3J2LDeQCzkazfpDn7UAgDvhHJ024a+whPoUecWn/s/ORGaNP6EF
q8M0lWJDMJG14uNIN1ZCL+a+yZuyXBEWmwCkFPUCEE6T3NlkRao7HKUzU67SNkzSy9qOKS/EseGb
a08Nrbft/bBJrzPdGJON6VQyf+Y9SIbvCyXCX+XNEKI+7/OsJokn0pwvUdJMPN5pJBUBJrTNzkzO
YbEuZiBg1/MYNvNKI9DDvfHZuThEQtCpDso5lT9TauE9JW6n+tQ7vX87jrH66hmEuAYydYiE9sZW
tPxNcfnoa5jWoOXScgHY2Pa8TD5q+I3Se0NHKt/O1bqcrETgZW9luyoTg0OvHunieTB6BbHDMNko
iqGyJr7yJHW30irj4jVvZKouU2sokz3B25GxyRwXPi4S/Mgsg9EfZP9kOrU3crLtS7EyuyiRx7ry
aKyEo2rmNlBh7WQ/3KEQya1V1VW1bc1SKX0/12qa79kQELfn17XIDqpoc+5OQxkvCsy+p5fyywp3
+9eS8Svf7rx7igKbZgZ5lAKYBlCas64ynFrUyG4XQthuNUouLpL2dVWp9tu/GAfDMYoj9HcwfU5L
gTY9ltk1+zCYATZ/reQwfTWU/Ai+snTaf10Wl6uhYs5eC2UsKcBnnfgZ8Ezm0IFcCJTmHid3zMEo
Kz6xlR2Dukqbqynko3j/0n5TAy2j4nBwEFQBofkNYpENhe/xhMJAkHPCfnI0QXvrkJUtd042nZXE
OzrXhFiUtV/DNq3IrKqQQn5+/3cs1dTzi6fPjRaKLDV032e32M9KNzEb8h6iIqIgkERHllrKpd6k
Lt4f6feXBkEFNhQM3bTdEeeePkyPeTMuDSDubVT4D/YcGtu5mT5SM/5+PQhVyJdG1o3uj0r26SgF
oYE9+HLOZz7fQ+OLZi2jIjwSFVP946+ASjywLos7RxjFOQJjJuA6sp0iDGxa6Qei9r7LQXxkEHrj
euBJLGBMtMyLh+f0ejLH1jnCJaRDaSGbn8haIldDr70VadZ+5Eh44xGRici7iNIPFNG5oBkesdNH
eBUWZ9qzppNKP0dp/MF78NYVsQ9F0MM7QJn/7Ioqm1zV2Br8YDaTUgYgfdv0kPbFzL6qhFqy/sev
nQMBZ/GMLN4R80yb6cA8Q8TNNaVO022FAvyBsSjbvD/K8qN//YwAbeLicGiPWD6DnBu5XbSKACEs
P5A2tbOmp47odHzciizdy7LQv//j4TgW0InxccGh5T/7ltzWM+OqcVxq0lr8NHK0P2iZLw6q88tr
c5qsD1R0v0+ReJ4ptAHMYjZGh3X6FkYz1am6mSis+9IJsjZ6RVZD+Z7Y78kBzS36/IMRf39LGBGc
CQs+0xzS67MR48gEfsyIAM/K7ezWVDy4D1QP04/Ykm9e3DJpACzBFnHuhrStoukRX7sBu29g3+kw
bB1bdA8uKXPbyEjiR7cZEBW8/wjfukBefr6CxYCJXP70Agn4jZhBOjdA8NfvNMK4NqJK621Tcdx/
f6jfP2ugaszu/JPeGg/ydCiKf0XIpjcMDPpih1hzl31m0+/fH+X8E1gWNMwGuM34P76E85m39Qgr
cXPe+ayXX1OVanif82LTTll/k9OG2f6L8VyAiRYm+WUCPr2qJIyyyUvo1vkuUA1poaPqkNE/90wr
ZB+6Uf7Bbfz9PWFvQOMUoTwLt3Euvoy7WVtk615gIB+j5eWw9RbSTR8sMQ6XmHXp50xOPXwkf3xz
XGYVfblOTFpnF9qOvaFIRGQJGHLrIasmY0WWd3lXKLv9NuHAvNdKBFXv393f3xnh4IwGuMEChx3s
7PW0Yn9ytcb3l8osPY4m082vAqXMB7Pz718B/RXEyAg7feR44uzaKGT2wByFT2eNNAz8+9+Zg8pd
4o/hBxf05kg8EgouDIbR8/R16RNdUcVF5V3qRkObiYJeYM0NxAgo9R/ZrJaf/etyAAkZ+BAvCR8C
O57fTKxOpDrDQXNShtlOZLOz0hr32xCZVPLM6gMo0O+PCr3xEvaH0h+IyDl5IHFLFc5agcBl6PWV
PoaUiu3S/+D+/SbwWIIJBZMyV4THATnQ6Q2UshozWbiUcsN5CNedM9A46ybRTWtHKwufpCSPe5r0
rnymr6KgzeukeQWmJt1qO/F52AtZz8qDLir0jyAQb96EZUsBnmCh/J39OpuTZtiYXLVbOfXKCenn
T074ETby90+R7GiIC6z2+FaYe07vgYdkV3od7QTZpNqxhK9zG+lI9Qyvqe4nt62fY+QxH+C9fr80
aA4g/DCz4Fbk+k4HHTQ37CC8eUHDbd1Je8rXjZ/JD2a3ZXo+eWXxBDAI+Dq+MEFw9ekobkZgnjY2
TqCmQn2zY2KygzhLqUTFIq/rtSLFT7uWdQL72oay8hEz/bdPBggOyhL2aniCFofE2fhzE+etUzE+
SQvHLpopW1jKQK9RTHR75zb+yIq9/I1nV7ywhODNs4nGjHQ293R+WMWSaT6oXWkVj1ZYhnPA2hFZ
F7ORDP4H6+NvjxGtscPBB6cvdjxojKcXKCpiNC2gEIHRDmLth1gr8IH/40VqGYUZlU08PAtccaej
ZGroPQggdpClaQPJszR2dmo1K6MUxgoFSfW9Du3+o7lheTlObyXzAY0sNGjQrNkjno5azG2IBpmY
lNSP0LwZ43PsGJ8L3732ZPNg5/1XC2mG5fYPskTt8f5SZSy7z9PR8Vvg9MJGvdCAzj+Qtp3bwZgy
m6QOW200S58vZJR0q3S2x1unpozm1m1yB/Rg2GkIg/fdyqbz9v39n3H2fNk/YnlcfgY7Osjw506T
xCgL5JJzTtZwQXJdCzCVWvg/tA38OYpDDMJyvl1yXs8mgyyNprmKSQK1x3paxbWE5Tynxge39Gwy
AFDGqYInCYjecPAnnE0GcSHwjIpBrXySxcgMDR3/tW1iL1tpwlQT+iESsreNrKETDd2Uza/v38uz
T3MZH+TCsuVhO77Qqk/fJ1tElSdn1OA0dbVPrBw9IYGmM4qtRvu3/WcnUkZjbcNGivUMPNZvOBSH
EllUjE67aiPaECm3nvzFNOnywHEH7yPozJ/7xF9eV4ZbCFx8LQjwcKBbZzPdSKNYxUbVr3TT09Dg
G71fDIGjGnfY9WQytpekffsCE4Bypofa5wdtyF3xtJ3jZ8R+W8pHNgwfo++dV6XjTV9bPWqBtSsi
46F3ylwuyiW3wtZeDKSGIQDt3DWwE/1lyoTSN0lqVP4WHDcJFEHLzrlEiqBbyV9P8b89wf8s3r3/
f1pK8COL4i4/aQryB/7qCTp/WDxX5maKVH+lQP/VEURgufA62AWzOcWBuBiC/hZfLsEpC1YUgYoH
XcpxWTr+7hBa/h+URUHW8cVQHAIj8U9ahGfbG50NACksnBCpNzmITpYp7hcNL2/AmNU5S1RqT/om
HIp1XnZPXWYdwl61WzF/dDL90/P4y7fw14gsU9ie+QRJ9DgdMS7RQyRYQYOuFo+Wkb7GciKJMXlo
wu5e+N2dVyETDAfzye/sb7qpPiXEz045OVNKM7eqs39I2z6mLaHFdfNcmlMGStqJNlbjfeDw4/Gc
rjP60jJlV08ajQ3jl23m6Y/FHhM65FgLgCrDvDLzbAwap06vCd/ji+OZFlsHydG+9VrxoKx0vktJ
qMS+NuySeX4EbE3thOTLoDeJfrN61QTm6CPhFKK5pl/yxY7R+ydmOK0aszZfvM6/U6g2iCEpA7OT
4nL2bqIYQUedEovFpx2o1jU3PemUjyCQSMdw82ldhvGejXzSb8Jo+jqK9nrsLZdMOCQuZKzSFTTI
RxKKPm+jjZ9oa1mrTpl07/yGtD0xRsehSlwcN45aKbd8yWcIhf2cGT16CiNbFwsmQ9qJcVdjsyCZ
jng8XxSUzYvK3HczclsirKxVRqgeDZlrF77XNswRE6HAmcwfIVFoPxpia7fEg0HEFfMY2J220ckG
QBYS3zeeyrYyL55Io/MvkDKTF13d21gnyggfSDNmKd2UONklnZ7u3Hqej9Q//AvMFJ+NkT62PqKt
I1vPCnQ/UrglhbbrSMXd6vBENlFPOnlfPxIfqX+a+2rY5HNP90brtasUxNBXotaSXTiZO56fv6/L
sruJdIKzsr6wrwh/ucgJPKZnl99mfhgf7ULvkPv5SMjiGC1pmst0l1Txrp8GDgdtrdsXth96Mc6E
0KJSTFx5jHPmvsZAuSFEhVagTDZtAq435oi0QpMZ8AVaj0RgIe5K/Qt/Fq+Fj/vGoIS+mgp/XM2i
yDdGZt7a2Kk2XTvTD2vQJGF8L69tDQ9Fn5b1pqwqyj2pDS6WhulVNpEsU3jhz8SR0fdotF+bqc1Q
OmGVob0n2z2iIxJA6ToTV4jJU3N4QxPPKNe1q0juM6xkrXoZbam3fkPUGr8KT/s8yMy8MZs4Pc7S
aHai0syDJBTPhX79XDuNfp9OalxJ3SU0NLLDZl2ZkXXFYq6R3+fPKRYfInkLtyouVVhd+3pYvdRj
6O4Tgyzz4n/JO7PduLEtTb9Kom76igaHzQnoaqDIIGNQDJpl64bQyHme2eh37y9sZ1rOOidPuVAN
9OlGGnLKEQoxGOTea/3rH6yQpic3062ESGQFqZoxZIMcq6mMU5Qo2m0XmwknR8+3eUOcJUk6yTEI
uspPM1t/Nonp9qR61qEWTY0vpuiy1LPOM4lEdJLctjesfeFdLU/XpbyQHqvB/my6eZOVwQbpjQ3f
r8GWhnkfSkZSd8Mw2jTNOX20HoPrTKjpUe8rfa0WRFxKsr3AhDDHL/0SiKtsVhpvbKIc0dJAcJ8a
VzlA6lVbtD2EQnRjuT6PB2HPonfoL+FTmMG66+kEaZ7752zST4bSFC72jB7TgNIJ1PkQj+admLVX
obViTwFhrvGW6j09lVH9qEnXXQ05Ea+aVPkaxIq1bIyWM45mTeiiorZeG4t4lfZT/TpMku2GjTC+
4I19n89dvJmjIl4hGLSdVq9iww1RKd1jePy0qHl1VFKLXPjGeEiQctzVSKSuWq0PjmWrhIezV4Zb
Dq3iEZtYeC0A9gm37dJtylm9hK1vPc5SkayhcfRX5znmvoqL7BJNyHB26YYpaJCnqcYpcW64UAIZ
IE4f83YNS7t7D6JacYgmCk+6QGcsYviDuE6Wn2uoxKTBci777rqbZWUdtbq4yPXBdHpJPhE3dyup
4mHS5Xs97XPDhe8eHlI4JZtUNKrhqsmgXLeaPO30TFW2OvmC5B9I05syFeYF6H+wqZSgPxNilcYk
3C63C2dIQgVVV82VOGDNBD8umFcmIQMbzay4r9t8EMwDam0ja8W8riHzqSQlp2c66VxXp6rWkbdp
U81kua76L2bXKLGfBb1YnDqK0M4hRZJvy7mcOLNN8S6qPt8snapBeg3MhCR7Zd1B1raCOHtVu1ld
xbVVXgisxzeTfZYW22ZgPqN0K33mLgHWO4j8UMArGDzBMN8h5TzjiQZhhCX50paWVFdBk6UnkWXz
JpyEtA0J2tFg76kvSxzXk4dhbXDbmj3QQB8NCjPxajwGEOZ23dIWV7ReisdlvWVuhtInbSsSI/Vm
9iW5XFZ9RBUfUnOXXk5TucrJdfa6SLcvgbHq8xnLqH/xxKps3ckj3YAaV0IZiNTkkFZ28F6XYrhs
AuAnXylUZ+Gu8eH0LECyyUhwpCBTnDiAPiK1asnsPaZS7yNQ5n3ZIPMjtlQ8dYMJv7UXY8VYbekv
1ChKq2PVI24YsyRfmaWSZ8RkDvmpSgLxLOFUhMxrXDaTGG7Uugh20WySbahrwqsgQXmV3b9FeZgd
CQovPdoGxW8zQGGTkKVES7vLlg7Wb/X8oWnOkZJGWSEOhc+zmeMC4m+WVSviFJNDJsvhCvK2wTIx
j+ckR1u+KiUk0+kkTSEZ7njqahVCfLrd6YteItrT5cXtM9u38/oUobU7MsLoCEUK9hY70IHKAL7y
hKDRyQY2yT5J0lXWQF+vzLzypS4eER8yNT0Gdnrd5QI6ZqMGewiW2oNG3eFWS1GcdKsWm7nXN/mQ
Qs8h3ZTc4U6So005mta+zjRlmwoleO/NaXTwiysv4Po2G0VUzaZUk/eYcfc2hlx+UZP8cx+3XKQs
2dBao1WL9rHZyUk1TNex3MC9tUK522G6Ym0Y3fbkpGpR5maE2iOTiJLV0hrTQdRS7RCEhv5HKE5U
Lraf5dPlrLcFOS5Ka646OTw0EYQzK1NxuzeGwZfOmleRIp1JKl2wJRn6cWz0epX1qHIxvw1I5y7L
TSvG4CKagmYPgyd5wMEFhUUF2Sdl+7tohqkjN9PuJ9+qm2SHhK96FlkcXIwMGt+kCdcZZ8zD0lPz
cjyM4WysNT1qroUxXnVjT2ZugU6uVYrtgE8Nog5ZXSM4RBQf5KGjj7q80lK120BpLrw+PLd3SZlc
lIqknWD9GK7VaWIvDAuPIIKd14tuXsaBYrvZVLqJsNI3XdSBjym3vDGjYpMyMvT7Hq51iDLUxT+B
G1CZS7JKx9kdh7rYDKhsj8qUPaSDHu8jEVwjCjBvx1xvianNip2AQlqUY7lrBdnceq7dV8PQXYXD
sskifm0pN68NwbolAQ9OMMBST+WU8j1KrkxpEF5cDf1Vb/UtG9tiWUd20uR+6Nk8IRyVrI51fdGZ
CVnXY7gv7MR4w/OoOkCKU+/jOITe3wWM25PZdtG9Y1kEjcy4xAZ/vBw1sjCw95hg9WF0BPtn7LE7
jJPqQreTFnlF8plsEopHdYRwb4EuqlrWHEmbpSCUsoS1u7wMlPxWtFLrkkkjO1Od6NgT6DsV6sJN
WhmHOmszF82l15lStte0+fN5Zu50NObbROkHv2wMSFHy4OuVecNKF7u5GduebrKTDVHyXjX9sqLL
e0174ykPutu5rK4WerFDllovlaE9oS/FBcCOmNaF6iG18tuKInuXx9FnCFmd4XJkqGuVdCWPMBJt
KaOazLn4RtQpfloP4zaJg9rVlapys4wo8jjodD9Hg7MqExVFTj1VpyVfblCeWH4YdQnRsZMBj4mE
51hc8klCAJybQ5XJ1XWlqli75uygokc6KsrgVTIQAlfttLgD5SagP792jpCawI1zSZKFrs7MDxLg
WTdQtNUtpLFonxqBtNYNaJzokfWwHrZy2+aHjBzHbViVrbPgrO1o5+jhYbDUSznOBBLwSPhjN2Su
unSbUDFHH9sMy8/gsl2PU/VKppHqBDOCkwTeaSdDRpt0u3NHQ9vBbpOPTNRGgqsXzTNDE32d1OLK
FE8nkcc7DH87HzeM5aKoBGgPCvRoD464KkbYfFrb6PgzSHj1msoVQcArC/3gyhSS2FeNll9GcYas
qUMMkyRZt2sns7d8KKHlQ3em4BXxsk+nyXq1u/JhyYpnGeHiCpMycuk1E7o2EBvi6vRc+5padqN2
YV86maVyoU56Q1B3Y/XbuS+FWxZqv0J2SD51B9XQKfSw3/Q1Io5e2szE7MLnl3tmLZDoKi49Wswl
IPc6lXUPsgfLMaxQhGOdzp44SDM+TvKXun0n53DaDrllQS2Kpy/jONgnHA/sFyldllXXEDNWUiHh
PpDJiDbCyZ/SMl/HurhuEUu6otKumtR+Lhr5JuuicCdK7oZ4oY3sZvMmjpJuo5Lr+HkqEJUgmjtO
uXHX2VYJQTV+hOA3H+XzSmeiqnKI8pwQtpm9l+fCytEE0M06lPrl3s7JmJzRqCRn9qSNwAQ/hPwm
DdXUaQtdXoswPRFOZsCKtBeH2K50O+ZnglrMkdW9veOYvhjzPR45s18o5YlmXb1uzAnRQVYsTj7N
13pp5r6VmO2XUk3pkq3QWPdBGq3lblYcWI+0mpPOW7MV9OkL/RLHN/jyeD5NiAccGHDJCp1Yzo3H
G/CaMNlVeZr7XECeESXp2p4ogeWJoGeC61v6cPzTr21Y1QeouWxZdgi3VDXuSjNDdNXxoaMeJ9qH
znWR7c6xWBeXQRI3WhlJ99Tc/X7QjHkL9Tp4MVGcu4aFiTVEjtUCce2hScmwSpHKVES9u6ZdaquS
/pz54Fjt4LRWKtTVSr5r46FaB5ksHXDZVbfdoLS+2YBNoiaK3hZtrl4WrUHWltTfOUe/BBLeljl/
/vv5Z14ofJqYVeerhvjHd4f4pSnb8r37y2et38rjU/7W/vlJP70yecHfj+6snf7pG6/o4m6+6t+a
+fqt7bNvRxG+ledn/kcf/O3t66vcztXbv/7LC/Td7vxqISaPHxFBXQbF+/sY4rH8LX8q/lv7W/ZU
MIj49pLb13/9l68/9w1KRMmtyGB1TJTgu+EqzgTrG5ioiU9kFDCEwHKCgSX+YX+AiZryCQIDMQaq
AgwJywvs/zuYyEOwmCwDp0OwaTAu85fAxK8jww/gnsokkWMCeWG+BuL95zzQbBjxbNBx2yPslE1p
XzfakaX+uazUxYnUjLkCmlTNuOsDawe/cWcu/aFiOxLpBSa8hrPI8he6LRMQAicLbXoLoTzPebgX
rimjKiytwFfip7ZTH7FSmF0BnugMQlAADd3TEKtujRNMWmTO0rb7QufmJe/AVUX9hPpbVTfJjZ2c
WjA6zCSEM1d+YHls4OXOrlgj17q1q63LUwcb2zQPKu6I0R4Pz35dCy/X8PTwKChUxRnxnOj8OXGc
1vTmBA70VpYQ33iyWFX9pZ1exVh8ltdBcsGdXJeuHqzOSooUetOa6qehdhfb7Ca7SVYYluAq8l7f
afI1UkzZyUOXr1rKzbjsMz/z9QcpWM0IYx8RV1Y30K8wk7iVFJec5zp02/gtUq6Lm8ZybuvsWEr3
MJcx7lgchFKhI2mluziZWh3qZC03Fpx9ly53HYTxWQfqRPmy2mbTHgvejdHTemBD5Ne9eYHrRVZk
LhbljrIm+rJTyZNy+8/zi/QoPc4v8te/5a9/n79GT937t6/Rk/rSvasvv/83vCdPCEvW4mV4Fy86
Yw1UWSojkBnPcT+YfXtdp3uVQlDYqYPvBOAnFeMuq/LH7Ji0LLk2MrkvCH8XIiVo/D5nT0JzBxSo
6S2ZAdeTvE07D0GGo7jlNlq8KV+N4dpusLw9keao6D5NB1YnRnlqandaTii3NPWK1zKVNV97xAnl
yWo2JvzshUXZyUnyYuP1I8nDcPTL5FqICJvM0fA829X8NH+nN5MLBNHbjv04uOLkNB7Ps55K4YEz
mY/rvNkk1YtqnZBGO9HsafI67F3TdI3J17LVfMn7jAK3xhiqW4nbcnTE7XwZPQdoNdvLHICh2E2Y
Hl0EhOxuol64VnsOir0OpZewPeXGXt1mvR+u+fEyup+m60l71IvdpSH7ifSZSzUUNBJkHCqU6URI
uMybXGsufQLEiHKjkjSlVT9s03Q1l24sLhpU8Np0GfUbbVjTZ1rmqpa8gjeM/4HpdPVhimRXQljn
VuFaDw5acKj2GWWYL3Zlt7euHnWYnTaWdZFrn5puF0VeWHJ/u7N620qX7XC2oocV3KwS+ZL6bXyP
buPjYeWvLDya3v0aF3NcFp4OkqPHDjxOmhfhLosfR1dVi6TRbY+kfrQoGjxb2zeomG6l00Bv2qzU
2dNDr529SWXQFewydZ/m70H8gDmNk87Yju1HV3RPOLF4LdIaUP+1SpEkJN3RCY8jNt2pv0qaqVEW
aWNHF1mXuEr8HAKJT+2uwUKg2xfYTVTp3ob+ElD5cWx251WX8hPD8BiPp3sUxvV1Xr8DnMGtdZkc
eCYTzeuFIiqqyHpZnMpigTkhb05aeVO8xgAUTMyBgikkMZ/qbBd5Ld9bryeUUBwan2jiTFtllWkQ
x13FfEwZHETmmz1KD13iZ/omq7azdnHOP8nogMPbSHkQls47XReynxb3hXwvZ15F0MPRelITgKqo
ZURAsb0bswuN4kq2PIg+TuH32aU83yIiEpU/hPv+YD6MrIeKU17lV7aMMa1DGoT09X+KU39oD1//
mX/79ojM8sq4onCotUJEHN//0Fm2b+WBxJl23LIwLhfLwzzCc3ZStCvQ/lfAHSgbL2txRG2qzM9c
9liRS9NzS/VdtEd9zriSHiTZI6s87rmnahoyGS06urBMflYK1OfStdlIbhjSaUiwSgrU7ds2wXtG
N8FEkZbPO9wwo2rb6Hc5gy9vtFYp5NNk6WMWa+NzK7OuMhWurjmr9HJFz4WBh2fIuXm2nIDfvLJz
Z7FVZOqkIzT2mpYm6x1kMXb1ORsNn7kJ7lZm5QyRYz8Z++S5H906bV1RH6LyaIT3JdtjAPe+2DB0
Nk1MhvzlCE5ES6Qv7qR+Lkgl72AYMMBAFjJ5scW9g/DJUhdvTtXLzrT4HhP5+gmmm1fsdG7auHsQ
+uRVWAjbNIKqibtIGfjZWL2HeuZW5AGokLISmg8b3+ZUvQuUFMDQ+JJkEJpBmRxBo4lwcNX02C+S
qRP0tItidpblSqaktMLBDW3NsUAEe6Fs28LwpKy6yAx5pc/WSpPIXC3BwEc6jr3V4ooyrg2DSUAs
R5h+Xkoa0ZARIn4HbcxKzPFVrBfCkyzbm+IF0i/W9I7SDheqfcqnGxoRhyBdL1UFtl01WZsmFOQq
BHAZFjqwdS9Nj7oyHNNE2U96djKz6T7PjFfQ+X0oTlHxnxh0n6q34qZr3t66w1P1T1B/ngNgoI3/
/Qp0XVJ6/nbTP7/GbdfEL93HKvT7T/9Rh6KAOKtomBzAZvheg+qfoDtpkIJhIsHs/FiDap9gdjMB
x7gYVyGkPT9qUPUTLDfl9+H4LzgJQUj5eV5L/clqhpGFzleSrC1m8B/H2XFVSwC0tuzWAU0hg21G
kjZe8CSRbgcr8xOVkEZTecBn5rIRlOBoxefSPMDnFF7ZtRd6bmxy3OnHJT9JkrErB3Ekl+nCGtN7
glePcrTcDZMxsQ2auwx2ESPdjZIO3MLq8yyHu0bI1yXohyOlduGKXH/NaZABULHsUd4N6+yX0+bj
OgP/ZcCRPJtparwBqtFBq4uq3E2F3a91vcbzC6rIbrBMsA3mXdspgmktZ0Z/36W17mhqNj3Kc6Cu
Jo32U0L6ehVht5e2T2FalScSVKgsKuOlkuNpFSU6vqNNm+9Cexz8Aru5EyZm0UYkLVBABdP0TPLH
s0RLMqKvG+N6mtObUNbLF5zpzk58ON1KqiyOXdLrOA1oBaG/tcmMNKqDwUkLC6+Ownyoc5bBGXck
IEm2stzKQJP0BoWbXF1iiLjVkil3gqSmt+6bm0pl2SOkDrf8LPCakufAitmleRte2Xm17Wq8VHKW
VUjJblDSUA+5l5XzdhxKPJuj3azHGzO9aMf0wkrw0tGYYOe4lnTb0tJQ5BYQiErH0pcjkwynmim2
kiC6n8OBJ5THSLDd2M0ZEqvaZz00fZCXSz76L1O1eGMVuor1GUGxv9i1E4tiu2DDQy0kmTdmbruQ
cMlJLxyb9ySQBia2sVciiaSnqb8s6rn4UiUGZ1gbTBArBe3tS6st+irRKVHBydutohbpvdahSMyK
4Eg0w7ZZssafCvlxgphwF8zVTRvO8mYKkuRE+pcmlTs9SN7EcNFGic/N5psJqjFJBVfqQv1mQIbI
BfzSpC1TNr3SN20P9EUMZBpwiHk9SKuxh7quDbOfKgQ1AEu8ch1I7mJOyorDSn2VcexFnmWnLDBR
26q0PW2t78Fl860mZoShslhAFlvkDF14EstSOGEaFRTw42dGmqb7dSX6JdDgn23BVaBo40D9l13/
vz33vx36lu3nR8P/4+e+rba6/onoLpZUaDFI3D74t50fIRXQoKsn8Bt11Q8Kkap/ItwUNFT7yjE1
zsv0967//BAvQ1QotzVHiP/AL6y6X6l5H5p+PG6J3DiTpDG+hZ9o/onRI/VLicVGpGEIFe60mTJk
ToJVFGhkxrKiYUiUpN6oRze2Qo22GONmQPWIUh2DIR2XIX1R5s0UGttikbnKdKv8T1w7/zE06Z/t
CgPq+asN/eYpL3+6sr4+/9tFJfG5f4L8SOIuIpeziR/X6bd9nIfUT2d2Fs7b7NR8wH9gSZKifcIW
nEKCau1M/dV+bOSSIj6dEx6Q150ZZaSQ6L9yXX0ltv64rjgiUkyIcoEFz0GQyfYnijHaraUphkm7
reK6lr5ITIxP8RTi95J3AQ1rhjYH1Lt4KgY2PHb7WvdxZWH/MoOleq3iICIGWmfurpIi51py3WSu
BRezcGciS8wthqz16BOhADkqNzHUDOkMFpQvhnHJlbmYbiFrLZZtKdSOVaLO5U2ySI/NgJWLA2G2
fJa1JZ0RMWrt6AWLBnHVtJbICUSEgkbNhrnyelmPXnOjsnScHQqsk/DgWCw/77IKJEzkft0xioPS
MEy99+HDvvx2qv6+aPt8AinakBCh6REa+QN/4vQ2fLDxUmfKbSZjx9eqfUNUhPhHcsufafzffguJ
OOB9SM7gQZ9rsg8UQsbKXV9XsXJLCkXrFVHJ5qUhvJSYsXvakEv+P3hXZ8Lzz9cFbwWQ8cykRZl4
5kZ+/IU98mmgaX2+NeRqvgiLcvgywavV/EQxCABHfJcC0SVASqEc8SkzQ0LOxATdHSZwGa1COcKc
qRAveSF3b4FcYkut22nJOMkcu5x+vRQ3Ira4ktRKzHe9OdOJTgz/SgaaBU3oPDat1+e20btC11Ms
AVnDDCftx+Xc3pvQ/kQuABqV1q5XAO6zioVFcJTsBd6YIarqQg3M+jpdxulJMhjzIhfqtScdb6Z3
kadJTfXErN4RQ8CY6q9P4L/7wCjMtTOTnOUf4er5Dv54/sapVbqeGvYWWfZ7sJQXBImS4KzaGykN
4m+f1i/t2/9vrr1IjqCvaqiwLAQQFmnEf7kW/89r78a7vvdW/+u3h7e2e2votJh7/LQ8/82X/KPj
wtBBhvgLW1hT0c/9vlozE2Dv5wbkaKgE8F3+Y7XWWKzhfUKE5Kf4pM8L+e/Iv/oJfTm9Gnrib8v8
r6zV6lc98I+b8m8e+MeLqul6rcnyRnHDPNCdRteZ3RqRx+K6bOIuhuY4DtGadL2DnklXiRjugRRW
PVwqSFt4L2pR6jQ9bmCNfuyH1DGhUfZ2e0zrNnu0rClwGYIR6IvEy8GNUF3ThT1oDdZycUaE5qzQ
V1nNLE4ytmVeEi/vmR5+wQK88OfFGvdSFgDckB4oZ/n1WAHK5DgNXfXdzHx8KMW2UrLKtTsgCkg4
qxHOFLNEG7qTM5RNfd2otHHRBCE27uNpPWP742QmbEmlSPxywoS+AALLLeHbAyawSVRdihiEWLdQ
/UDXvC2F9hQ18bHIjWuWpcHRZaKXawvPlCQ6lpiLLWV8T3LCFYyxPaqXQxSra5a5xcvTtsc+1sKr
TNfIjEuqBUpCQv9l2msh96pXtPIBY7N3bHLwXQ3xMMPtdp/3y35eZBxvBcqRfLB6Z5TltzbKntrA
OIbR1DIdwVpWE1KKLUqj+/je08S01hYHODIX8f3fFxVYkjIANLbphVaFqRsU9k0aZNvSxktRDZd1
3pXTW9PW70jJWzfSw/MYcd52MIfblNzswnqqgmkbpFgkqSvcThJEZQ6NujcG5qmIs/d+blBiVX1H
N5Xjq2M21QkOtB/2GTgi03YsZSMZ3K4Nu3arzjJ++I0kjkUDto+EolkLTqHTtwKsSp42EBPNm1F5
NsnbdPuojXdzHN1EoQqv2iryytEJwcJaPHB6Egoe4ni5yyMIlTEp5kSXBV5dTOXljJnLvmvG8XI5
m2gN0ijtlqL90raRvc4rrjgzexkKrfaxXyFuQA08Af1wR7cJZRZvz4tWmfcmrq1raZju2u5sNZgi
CmNfYQah9k6JBVylZhsG36c0aW8RaHgMLAHGewzo3rH98fHWdBONDG5UAQ6bhNsXkTdUsROF1bZk
htPMj1jksfnUwOaG22JE1xXKukGsOeTVRR2q1DFfBtpyO4HK1+SeFIRsZ3wYQGkwXrg5sMmxsrXZ
XMoRA/Kz/TDc7mPaW05moPrX7kWsHwo8kgNLZqIkKSeTvdnpGIjJZBwUA+E3d1+3qf+aneP8Kn+M
iv/vGO9Shvx9aO3fGBCH/dNvjHZx6m6e+9efFn5+9ntVbiifzpJzwuBJ32Kj/oGuSTwEsoUIgSkv
1jXsOH8s9Ir5CSUedxdm12dNyLlW/r7QK8Yn1Hn4YSi81rfB8C80e3+a8CJDw3IeQTpxvWeXOuvP
aX890cUWDlHzKhty+B5T3+46LF9LmLyL/KxVNhc1lsiBT/xwfygWC0IHvMFaOOlAMaZOmHDpUxNs
53gRD9gAtbYL3a8rSKuVl+dURT6NtrkHsJ+KfyTo+KrC/rFLcfQAjeyH6G3QupHDzib6cZeS8JyV
55KYyKjX5yfcotWbFPIxxC+bhSGy7eZegXfqlFmAyeVM8IgR9/4sj+q5QpTFFos2JjsS3VTpjkI5
y1ikVLsLI8jPuJEjfLAY6XXa+FlrlBmhKU3B5QCk7ZtoTaGJZhCoklwqPi/hCnPUMCsaHFEKa74y
EgygAtCgLZbYWewi/Sf0gv2pZlmSkcN9uP7+RnPA1v+xiv56KhSqBZVPERhAnKvED2W70gvstgxi
VpA9B27VMQnsJxlDqUr+R1nyP4uMvp31s0Yb5hX6J/CKn39VTOiP0uWkZhrm3DAqr+RdKwUMnWxU
D2YbmIxEi6v/wtXj4+LxP07DG9VJ8/YbKH77m98Xr08dzI1/AkCfj+wvVpzs+an4ubzk+d9WGVUB
UDr31orMzYw7Ap/Yt9ZfsT+RB4koDRYdkWO4lfyxxghwepYWEg/Vr0vMx2LS/gTaTp0pK9qZYMJD
v7DG/HxlYk11NhQ5M1wwP1KNfyebrvs6rjH9gwBMsjyCRtycHXNIJK/MKuyyP5yUv3EbfAvz/LEm
8OtwoUACx+TA4FQgRv/56qx1IltCQoNc2G/i82J38bMMrA03q+3LgyWJvvNHq8Bvo8zV8ZmhMWqn
LFRx7U9mQ9uQGoOKHO/x5DQFc4hSJGp7m4ycKrkSPSK/VdQZMa5ump1fQKPNSzcvqnE79HJRuLGN
ZzTscNn6nAYhLlYC+8YJRFxtZjcMlBIrZzXJ7yESU7UogPpXqdGUl/aIxBrNGCNcDJtMBsVdRmsv
Mbj7jJyGuWfcS5DJ9R5/vVYkI6aOcVXpjtwUqu12aaA+2ppk1u48m9F9C54DnQQuHRayRY7Tt65L
58G21GlIkAyT7A4ihoZj2MB2bKcgvyiRjF2HhAEkm0SbxeBmGEMSujTWfeDKA56hjtTX9eUwoFL1
FBh1w1tiprXhdahQH8PS1k9REJ35PVSen622l2ZnaDLVcOxMHTHQWIr6nvTTKd5IqCoGZ0EKfWWi
/MvJz1aJTrIqqf4CzT54iG0i5FfMhaDGIs5qyZySF4pebILHRyHH7dm4RbEeVMRQGnlCXf6c53M8
+qVA/YIWESqt28oWIRRTaCtXoxTm2kZ0eqtDA1D6q2TUDIkBcJ93rtbHFvQFUwzyepyMvneLsbEu
uGoRqNCE2LfsQ4gRypxCEJu1CvMYsiSMx2jCZgb0ShVPUt5KqpstiRZ6hJRGjQ8/u76cob4+J83Y
Y7puLx0FYtxPOj6N7VA7QraQTCKswJAbVY0/1PUSrdG5gG6V4zjfdRUQE+9fYL1sCGM4kcKCd307
5FBegqjUV1hsMuEwCIRca8iA3+JKLgtPYJ/IGHg0s73VoH1CKmgZr/heJoozZ7N8W4T4q67kiAQu
b67AvzaKDAKCNHDoP4vxXByrM3oNR6N4Vb0sNcdH2oupdoLJIMS2KRug3bA24UYIHER0ILLRRrk1
tyLbGiKbI5fLRHq2SKyKVqoktWRa4ZioOwRSkkAqR0HSrVJrhkg+0amVTh9J9Q0wEIuD1ky0eYo2
iQzPRrx53MAsmNO39Tg9WyOaGLeuU8j7FUTu1BsWrQYulOIWUIYkrtTplbTNEQ4a47vdJ2i1Rivj
buYwbnVtGqFFEWtsegwxheaU0lzhSy7PtgQdNOsUX7XH/paJqoZhT1xjt4lDcHowdRz8MKidrGNO
7BFY5KLXr4s29Lj5B0pPdlFtl7PXmHH3VIGrsuXLIVkAkTVmj+PcdfRBfRU0qyCOTfStS6i9jZqe
d4ekms3Wn6qmLdeo72J9Z0sLZA8m/KOnTkVT+Hpcdy9ZdKabkIIkawdiR/HRKqfBonFtoh6fyHZZ
GkcYmfG4GIQOk2LQqFDfzPnejFv5tkL8eB1iRIvjZZMNl7qd6Yq31JbKAD6F0Lz6P7Zl/5NN3qnG
/2KjLl5x7fypHeD53zZq5ZNpoR0HvoH6zMjmXLB+36hBdiil2CcZMFHvny0wvovHzxs1Ukz29rNK
HKjvRzPAQyDB8DMpffn38+z+Fzbq8yTrQw1pYkGkmudrHsgfQz1sGH/eOlWbsBi8BBInCEr5OR4S
81JM5eTMtO7uIoNctmwX2wCWyt1gZt0m6GvpLqirfa3JkPMyCYIKaSE8J4FYTU+JYlFQLt9PDRsK
rHPLwxbGgivJMD2Zhpdcbh4J7BxWcNqvAq7QtYkq25t6OwLBLNNtZiy9iwsRyRYh8Tho6xCVWl+q
kY4cnP5inoI72Yg0v+jmaI387EKxcsmlV7+rDKU/4nv3FrAJ1uVCWA8EI2KB84d6HgavrWdzp6pl
t9bUbvaUXDG9RGotp1Om7kVI8jWHkh8GMjUhiDfkrYCvFOcivgH/PYWLFfvobxgdcOO5wFTsvaMx
rAKpxLx97C4QUkj+TC3sLZax+N3YhB5M/9dSLNCN8KVApZ+veysabpOsutbC6hVh9QMYscqZjvV3
iYQVa4qj2yBtxIZFeGOXgAtQEWq3yqtltwxW8c2275fa9P8f2dwMpv7qrt68PTWvv23bM5n7a9d/
eFkRs5T9/m/tzwNfXuvbHW9qn3B9wk6S6pe7+sNUjpkctBZAZ8Y6Ai73mcb9/Y6XdPWTjcWqauFl
QuoGsMEf/T+El080XufZzHka9BU2+IV7nl/y4Zb/3+ydyZKkSpql36X3tDAPWwNsdPPZw4cNEiMo
oKCMCjx9fXYzszuzpKpEctvS25s3bliageo/nPOd219NTc6xgk6OzQbLvn995X0XY/AspXEyvEni
Pyx95NPZZ9esHiVv5uxprEn9nN7+6cv7L8p099Yj/t8qnb+XjaMFAId1hcl6Mrw1Df/UrkbjFqo2
ysrzXA39ozIHEMcNHuV3z4/k97opjOfWUm06BxnSj9Fd1pkALxRn8exXacGSqE1dZV1KordzpGwk
u4iiqa19T/LJB1KYnJRTJ1S/nWlyVTyppbyuk5j/FL42X9et6P4Y5XRw622ZYm7vNS2tarr6ysp/
Nr18w46okOZtIXkem7CNDyzPAliAODQNw4yacJ9pN9vEVDL47Uj/KYzMRKYmyr99U//W+/j/5sLl
Ngr776/RXTvQ7v71qh1/99vvvMUs/i+36u3P//1apV8FpArJ18IpcetZ/8+1yjLl9hbxhIcuky5W
2P94yVzvf9sgr1i92NB8kDzwiP59xsa1elup3TwWzFL+ejX/jVeMp/pfHnZaUl7jGxeNe58VLpf5
vz7sy8TMHRt5+RcxhN5yuQXyZLIOr5a5YZKDujF83jyy1W5DsuTRdGwINGWXL+2OYRqkppIDZktc
AFjf81FbbwMrhzLJyHv3CGHu+zJdNk1VCfPcytMlHOmsPbvuwpPyayJJWEdHC3pnCaJ+8QFW3Hvm
0mRJNKzmH/pEXfNHwe2l00wEEvAko/5m4MLFrOmzEoiJwgpcqnzSUAJ7xJUmKGO+oeoU731eVJgN
psgiPjf0XrQuaK3IkmES1m6LPGW1mtine4HmH+S2dbTETBhC10TmOVyJDr6OkQxZO9hDfwln7Rg7
xH1+miMouwi3jl5MGVlXsRK0xBHAf9ZpwvleT1l5L1ZixsiinKnyqcUlxKeJNJ2xMu2UT199ZHne
X2rZGnR7PjVzLCoNLNvcYFlD5qbHRWdcshAy9PhnKLBhXWqX7z3pKiMykQSLSCSOrvsw7eYBvPjm
DmZ2Bx1VzAjhTDKOOxM7bub3BXQWFYkvzXIdFfwYkFZVVB6pYKP2AAvPdX41ysH/MnpJ1T4Fzfyz
rczgp+GqbY3npsI869H5QqgQwTHPyjDaOaEEqTDXWfEWGA5afh00S5DMZkVMTyjH+8EesKrY4bwg
lCgynjICg/RMpI9l3/mVyr7snoj3nWiE/c3uDYwV5W1wAG+tP0qkJKgIwo1NzVY1NDGWdMUbNF36
MK4s9VYGMv/RcGrWuylrgxBdhtzeZdhjoZNET5Dkvrp//dWmyYylahBPWghOHrdZIP5uVeDb8GZq
cgkp4Ozs4vuTjZ2nbfsgDTOfI5yYkHynegFSQTE0BQ8BxeRl3txbwkIwYR5Zo/JU43cuT2R5wNMo
pb4P/K36QQYycBzfJxFIzrl1twF/sXeT52cvY9Tnt9zcgVlBnZX4svuuFk5iEQD8oWdvbVJDEokd
h4QW5Vm7Pa4BPyKebR18DTmAuHgjLnmL3UYCbCVbpHgxols28STW8KcoZ+M95Mpj/AB25jsfaX1q
ENbNR2/t8WMa/uwZMRnS1UVllbKuDmC/BZxHZpZJW/d5lCCSsr55HfmQTNOH8dXWhZwJmN76MPYM
Njzn3vYn1K/cZzKhCy+7e6rQBecFJcIvk01pFUf0io8V6tR3sdT2zyiT/W9IQp2V0vnyta0VnBKt
P6Rn6Q/iUqpnh4Tq9UDX3yDaXwqlD+1chebOJpH6OZshIBIYYg0Itr0FSfaCFEJibgn7KC5RWODW
CWv9FAkT5+46YqMKRqCPzqTeafO3n7TW2KImslOg6VqmwiLl0M0SNIFlezRd9zyCSLaTsGvcX1pV
7qc10sMng+gZbmClD7y4J/83FXB78GgVeVETYVjBWxkce00yRSRM3GeofXfzEoA9iqzblSywu5sc
YfwqGZbeZSYyBmRMleEiWDEYp/0ydusdbyt+1ShQy+/N0PUTKNS15hI3Rj9hvezfBS2EGby9NzRB
uVX6J7cEEb2EALLuw9ynLsg+2j7mFaDHt/2yLhC6W8v70OJjx5EgkBON2H6xhGjSXO6ApMOtiRaH
yY+x3GJzS5Rx8l7mffOTCq/ka9R6esoioC1x77Xesx10LHaXyjFjpJhEW2H54y7Yxs3ubpMkJKdi
iPrqHITERseBykojLgSqvV1jbhBKWOq0K8N/EqWnOfeN4xAsvaYFAw7KpjG3vyElqINDge7bPTZO
Hr4YddVHO6RNtbc3iDy658FCEusjplVPnch8LA0DPxLa4dz6A+HCrnGrSa982dRW12dCLAzjDdgQ
/3rBdRXFBBiPVhrYwRhe8sjL8egpKzLSiSv7K9IBkySCjoNpVwUBeWUGZsN706+257YdDCsh42jC
6xf4y4+paep3n4iW6di2WXDJXKseMbsP08+xEPph5tfrLl4T5BBdoocCL/Wc9gav006wsq6SbCqK
r3+qR/6LGvZfS+fbrY6ODeQ41FWG78F/jkNwG83uNRTQAsYSa5eRFydu7SAh0DNP7bLx2KlFzWUt
5+BvQ+7/XxP+r9uX+D/UhL/r76R3/3OrdfsDfysCHRQwrERvq1TbcW771H8UgTYd0y17i5iAgBhI
97ZN/QeYz+d/spHM8MT9w2b79yIQZh/bipv+EckddZv/b6lq4ajyyf6p5QlYUTJU4W+h4ryJfv9z
Fcigmsk+DN7Eyphqppx28G+WLjjU08ZtD5lkt/kBllUkZf1khCevzh8I2hU3R+F2i0sSwaFxm6/O
3Lino40RSeuNcbka0MW4gm1lY5jj/wi6CfMJS9t6lNxQLyDjgrTWAImKuT93laTALA0ie02u4IWK
5LYaMRLY3cM5bPqDL7flLQtRvRcbvtXMHxL+LT+OtPATxHZLHNXlRuKiYD8QjgpDWGBNuyLw5NMC
1uOITOFTuQNcuRKP5jTw+uFtbOoNcJN2AREX5p1lb4gVuH93UDAKVAdkDXaKbGKyo7lS9XCRM5Wd
iqCXovzH99jl+iLF+ksXTZi2QfOa10uEE09fbbMZMB4SauaSHQwdoG/PTd44J6cgNKwZnOpIV0nC
h2PnSW92JqV1bRyrbICz1woDPUUxXZZqIqGlCopiH0LKOrQ6w3NI1BdL1AK81Nx35TcrxOVvbnp7
JRTLB8Wvsl1VkPRHvgQkhhs9FhDPneuJ6c84hUcEQNtzk89n1x+7uJAWw/PQuiu7zYuX1r5Dj7ae
S5lVA7uSDmOlDsaU2/h3p2xZk1M207y2ZDNxNyxvXeX+iirRw1gZ2n3U9/55U5k6Zlv03TO2h2bA
yOW4lb2fG4PCdqvgCcF2SI3FuxEb2BoxynPY2PSPizNXVwM4ILMLqEiL4DFw6ui0di2kuaEkijsL
oqPYppMDzgpf5EQgWCt0QqS2t8vZ3lHYiovora+owFKqDJG0LlenhYmOX1AmG1Fkr2tejo9Usv2X
ZdZbLPKuPha6yy55R4gYpVmhQZBgTR3976XlJi7O3dUy7vIaIxkBUuR3c5nzO3pquKMYiDvLv2P3
cc4b+e5jK+Nh47eAyehux7LHcTM0+I497H2yMHZQiahT3SOmcqxnjUCx01vbMXMkmTxe3TyggsGz
205o3HYY4SNeT3f4Ni61F+6ioDXPtdDdRSxG/zZTJdfbLQp1WjHouk3Mt3/p6b5uS6W42zqEqBNa
NkhzxaCsGOBSeKTPDR/A4zg/SwNdhAFyDdnTRDCxOam9a+IG2hXdShqVbYyEkS7OmSxQF2gHfpy0
ZZSRSkRfctRUHyS37lxCLc8u8AlUsLO4lpnjP5EDhv+dbI9fulrvIzmmUwlxTTht0tTcpSq0SWb1
SpP8WForxqryzW2tFpN03n+MKi8fpVIdRkQC83SlRJzNRU/4HvnT1Tbh5J6mGT+nNy6PPNx3AfLj
l4064pYA3g4p4MkPOxswg0IMwVJ0rkHnwoZaswOMpxZHdIhZG3+3d57YgrLw0jun1vpQAPzB5Zmj
s53L8ewE3wO/Cy7z3EE9EhUFFtjBa99PI88U0Q77wIUfOFl9tYv8zXgiKZAl5VxyEoERigu9YDsS
/ptfrJ/bUNAr2uEhqmR2ymcMhw2iOai+z6zMZoxDWGVl5DUJbK1gvyKROTQl9EwxGGVahVl07rKM
ztLPLe++VZnxbBccF7ivsscW+1hgczh4uPZD4Rv3ZRH9URBepELFNYvqy+tByW8zA3TOj6sZaKw7
AelXZTYj0gL4hu8IW+WOTtxjTj5ND7P0qRe9ZjwWC67luZP3JfAgggOH7r4IvfrNCuYQdxh27YU5
POZOBaSMapaYckcdHGegCbK94GBy3yhWrMS9zXKcKMgJ1NgVtZu6pQNfZ2blJJC6t+TU9TNUgmz4
PtA+21qmVWE9yIgsyHXCer+9VtwTeR+cFwV5uAFgFM2pOwVcYevNIQVJDDniUoTM5obd5A8/IFIT
MhDwscVdRtzi5Nr39RI+5pE4g57fdfPEW9k+UbV20EONfudZZZ4wfKMtnjHDjdOnFMbDOL9rt3gB
oRbX5cr6nYAyIIQ1kB383cQpIfSpH/MAoIGGeWYwqedwiteJ5qhUAJ1+zGV4XUEP7bxiBFJadHjO
g8IxHyJ6izvqVpZh2M9a2AHTmKyL1BTqbX1afR29qjz81UrIAww83jK16IPXRTMflmU900ob3ajX
zZeZVBZSE9DOjWbxhycsPEZeWdmJh47+nrW7ZIkHwS0b3RVO6rgw4y9VlpRVnz2wcsVRPvDJhwVc
Hn3bZW3Gq11kvoNjVufHeqzE1e5WIsWZo8pDsUI+CHQXPqs2zJGbV9Y3PxTcVV0ZjAe3lwLWHdSq
6+JY1TmCS3PdyH75GEvnuIyr86NABxrnQ+n/6CtI2QOkvYMTaWoGZzGCFBqHdzR8BA/Qv3R0Ur2x
Hrum7l5ZR0f3a2Cqh2EoOS0KYEK8hjTQlZIdz9ztnzEv+t32aPRF5J/6KQKGNhK7+ViV3odtDLBu
fA/wWjifCwwpny0iz6TNUQWQ2cnLiaLqqe8x6w0meMvR2H5u2xIQ5W33El7FJO/gkzJk4ejft074
0mYsm8nT+pE1+bjbGgzwErUqmKTNOuWh6pBqRUDlfV/+mOciuvJgfbUMbshktnOmHBhjT52oa/Y6
XvhcyCm4J4nJitdh84+zKe6zsPiUmT2esBB+Np481oQU80JM5q7v6ez0WpmvJMCbp7GK6uO0Ng2O
zKV9l7L1YtQkET960V0NPTuCPnXLaBR0CIjEBGeouNIU5vY9tEACyc2CJVEzbqS4yf6gNyx4k68e
ygifwljlJoyMSWNHADQUl0xMSg84HyIU2iNwixVzJokSNA/W72LO2s8mEtBSVbicM7IZ6iQkhzFG
7ponhMblxyny2LE74VM1BsUePynWa28oUsqu7WTXjThMlpbfpGXPsUck+m7WMkzF3GfJ0CkJj6NO
hHmmxOuvQ07DDB9zgsTiXY2RzRh08jcmr3DNvZeulV8AhF/qysQ1HuzHcX6sB2aVhZ895lYmTvyI
jKVct0gsSwKEAFewbZX3/pdiYhUrC8a2/BmCK02kNzVnwmDnx3YIH/y1hQVYeWEVSzH+KLdM32+D
ZWg28Fadeips4rrIH9EIV++B4XpvjmytB18BdA3RGVA5m+Qzirx9rfkW76Ic+6Zgrr9r5wDd+ryC
WrY16DUvwmyLITQZ52z5VaGevXShsXc26IUj+/pdmcmfuYOf2AYS4EVqH1QaOgxxEQuJdr4muNk/
tmQq7DylnoNlO7nV+tECNvAnp6AacNPBD2PRuGeb+HaxLO/aU+jGzXvmIhR3S34w/RkhgtkUu3B1
C7Ce0WEt2vko8cGWvpeuG+nnczc96WmjbpPD2RPR2VpNGKPkvuhZzIdtm55D5aeVV+8HbaCP/mmC
mB8KkwhS5iF8mP5LGuHX1Ganolb88mH7NofyT7ja+wz28K7hbQVqf++oEvrhYFwxdx2ccDyjRUuL
Nk+3BoOVIbguLB8CpUWWDvHpOpe/Z137CSr75dxNk3enKjjTW+GXl8EApDDoVXHCuwkYPDTPZU3R
lAcUSUExXI3cRypt+g9Bbn4aA/fvIm2gFi6DkZazjo8k6iOb3nckXt1usDjFtmjlLhXtuSKZSG4g
hRpvfayRszAyOwVKpI1J+k5VDHlSlWt9ZWDhHNFkW48KAOGxCVT1uABzmHJ9b2jvzkFT9GlhWf4a
PfceBpvYlXqxDxncaJ6jBj+45eTPUmrzu0b9ud+qMkpLc/rtIHNJGeBmkDryKbH6CZVNFugHGNFr
GpWAY6LNcx4wdt074fS01BiYyHC1vgeiBtwx1cXvEv3IjuOm/NGA/FywvZ26gFdnnt/NpmzeIkvt
NZBnvykOVgP0Gl4plwJMysrScVCp5R7g7S+fGGekLf14j/9K7RwTiSzTW6hnng+AqKXemtsoNhWo
nQ6+4drWIWAV1XkXz86cs2ja39kEonNbV/saOfnbYDOvz4A3iWn4UZbreJZT7aQWwLCDsKqrPZb5
96gk3gRZ2VBucev2Gds3iCY1M8bvDJ2Gizf3Yj+HW1o5QqeUnnY8V3XxsAzBXgeS1QLXnjyubMQH
r736waZf1rV/8kNV74Kme2qxpjIz/ECgcGV4Bb8jFz8wpnbgk0SqDXxROEy43jD1mzip0cK413Cm
XuA4EpfCYYYUDkwDTWn6u6Ws77KByi3qmu3gzhbHXxk671m/mIl0W/87KJ3xk31h4oxVgj44Keco
oIMf0xbFWqG8bxKJWEwbdHS1c6xZCDRTHx2Jl7UPROHOMZImgEU36K/O31CBGecFAbFdix++mzWp
KcPq4M/q+9wC5QSYH3rV91Hj7FCLE7yKyjb3nkcZPSiOogyOhzvhsreEXO4Yp/nE2tePCBsesswM
dvboHC3jO0a+nTTAXGrXPwpbnRdpPHoM6r8TV8Y41y7rU+hqqlmD9y/PPZiP21wdhfacVyxI0C29
Ptz7znjp0XSx+ujGuFOWGbMI+zmJ/uQEnbzYplneuxu4nCioJubHU3jRdv8SVbQ1UMQJ2ArUV6iz
6BjOoX9kjg1qZLwpNkqLszXaHh1DvgH7C9LZVSyBgpnVTH12RPeNeSDzUmPuj0w3GIULmrrLBs06
danxG4j3bse0cqF7hn0X7kJTUixL9w0SW00moDVQftnGaRzq4d2tg+bOCMDI9gMTuzGQ49MI1FYl
TGAxgpBTfjMn0aHWFtCbRtrFo1DwgTpLtIkuKDlGr5nvWq7539EqS7C3DIJ9U6x30vPfuqBRRygP
8kfWWv1rZfh22m2i+d1Lxz/P7trsg8WF2mRnBDk7siBhaJKJYzv4DLVT7Vu/qT66uow+Fcvn76wv
GW4K73dpT+x0wpoNTht0e8avN+oPY5NCImucC/NGwpXTIVi4dVpdqLN540VltVOlUEQR6RfKOHSG
v8QeHOhsl9WGeuanmZOhjiD5ZKKIzdVf5nhC74O6fQ5e4OszHScs4UmXrfM8OoHok95Y5JGMelqp
aWn4ZdY+RgkwPTpzpx7pxsO7tjE1yrwxuCwGQEO2E3VchUgu13KxAP6DcptaINNGofKURNF1Xwe+
OIXCMF/n0BLXrLazRBpBdS1tkaySNAGy4YczaYJ4r3pDzh/dzM8wLtF6cs3WPK2m9yLq7iAmnpZ8
Huc9XEjFu3PzhjaLqy9TYz/YPZR6b9aLmwKwBaljrhAyFMTPH27QqQMlTEMuErDkoLfK56nYPhxT
XnM9dfdmrcLUaSuezPwGpGxHi5CmHoeaVXL9k5Aje4gabCwQ7A31y1IvP1RlbDG85/ylHgCH5WsA
YSvKs0/LsBEJGxkzBJve+tbTdwdVGDKVTbsyIxwYwSyZDu5XPFKJXeWftggzyu1gthManGvEBBpE
v+EgcQYY+5lN9XDM/XHmhFJ8b674dKUadyIzf2TeiiyRr+dCvVnsVpc4gFHVL1DQPw3d30VZBh3P
m2XSzTb2Mn89G82NBDAEN1zbbLn0VPl2XmUYHGdipN/DymCB5C4WOzAsXcup03UOHw7kMZiQXCTW
YOUJeg5xHWczPPrtVL87k1UcGxaGfGPWdul5uC8Zk/2HKnfhSZeF8x7WJqQ35eYccxkHc7ex4g4H
k5Fk3ojU8FQ27FRm32lzm3kKt/XeCyqPnq4pntq2k2dzI8/VzXEWFwBIgbZGpcsLMf5mSkNQLlHV
ZwyGNqo2A5SZoS9+6RgHs7Oth1UShMX6pgO46zikSrfLkr2qpv0DFztku0CdEJe62vAYFt6h32wS
oNcchCAeYmq1wTj1Fo3vX9PpnY/QO7aNvImXIVPpGlk0kojLAJGKQ9V4xCKIEZMjUWT7rPexAIJl
KQls68yAeruq3Rj3mOA1UMtLDYXkDgW3vZ/wgZ02u9Z7RR/y6ZdDWo/Oduybor+wnqSMcr1H37Tu
qyKoX5U30C8pwfhEaUgxXk3hyT7tmvmdc7HdjOtzGczzOK7LVdRifWiBs8DtC23iIUaJgz5n+On2
x8nYxnWn22DvZQE/sJy/m3bwC9TJZ10IKlxQzNLsPsm6MI4qAtIeLNLcdbdUo92QDUS2z1MX11UN
K94tvhb7FjQIEFEk2XbOdZuganAH7uLNekKReFq6Ydu3FbL2pouiA6l0LZVex04SiOM4PnR+czU3
9aAjKmEwPqnbIfp3GbVEnWFzbqkp9eX0jUea3rHwwAYaI5wv84PG7EwQcDoAtue4mQ8tG54/zDCS
ITJeGhnk1K1d/ivz+SEQKeybAsQWwlt7pznC37ErncfZfTY9xMKNW/0pCio/Zu7NN4mRHM03Hj1/
w3faOQtoszLbZ7p6brKcfRWe1ne/Byc52mwp47IeYOnIPPGt4lMxTtHKfTZCGMvy3BrlxTT4IqM6
+kPC7p7ZSAz0147NyYeqWAyXwHd62npE/v5o+TfGljw7fc8m27sLiRjBPjihlJzWl3WzxnTN1w+3
94qEzuKP1Q8wgczsIBQi8nq10Tfp8KAZRx9F2XSXBcgCrkV4PcE6XVcQSEc485wpRENeqij4DHyd
/bKZcupse7OYbb/mfg2ATUCZv5AGAX8Pw2VNMAR8z4C7ZBXWvvPWuKX+hbQ0A7LuM2wR1NOCjDTH
8Jr1bpjMqmd4C4ORNtiA8RyM4sEUG0dOv1rOgC7abPfDTN7qrmYPzSCumqzupnIv5A8/bFA/t/IW
Wz21k2PHK5tPn798C24DaejjsZjFdsgcz6Ar0BleKpAL6pc/Ru59S5ZZdc7CksUyYTDhpzU7A8RA
Bpo/l6iPwqSze/FjLJvlbA+5xuNskYa0YKpNFcaXbyvRjyx0l68xLwtkEtG7ybb5Ru0uizPIAwjG
2446Cdi2OTBrY1l+Z9KavDQBXFB3ccwDyTsm7+oY3ef5IF90UxWXDZHKSBiBxyK6yMxkzkAyOobL
9qaBoLaf2jV4jCzaPNyexcVUY3lQfumfcAwl4FwwwBDo/UQ87gWZ4JcqoMplIfJSBMs75QSHNfg1
urxKi9UyC1t/T6KU7xMj5YdgcLOdYVCMO1MT7NUIms9fG3byq83aZzMAvfecZ1GhwnhVOSzmQX/p
yHsarbk8bYqwhXzV+XOEb9ljw7XzDI4ho9mqtwz38y5TbIYztmQ2FRinqy4PmzekFRzNvnJr9IN0
ehbk86kr5wSRGErerC4Pi82eo5ZMuEvS1hMPiY/V+czciidrMaOfELqW78NqICHauP/Y9Hvzbt1K
sh8aXjlbo1BEPZJNT3JaH9lyc2w4t2Kl8u9XPMSp22reYt3WmlrOPjhiK05DXr7R37zxkNpxDx6n
dczPm404gN04hdupb6KnptDOH4ZeHT+ZZ5mJ2fEGFU1VpxPJBtBGvP41XBfIWqb5CzMIIyO84tVO
O+WxxYSe1plJdkSg7svF++1u3MadMTkPCAdQ/5P1opXJADrbTIqClSd6wrbyxdSdgCSiOHm2qwlt
a9bsBhtdgz8VrGwqyztOfZu0/kDIj7v5KFfa594YT9mQsSuKaJo57p2dmOWcqqWAn7sF5cHQm5Co
q0P/cZQaxWQmpz0Z9PknU/C/TOhQgZbA/4hQRXPGmKRLgGTnEpfGh9mvGfcJ1/m6Q0vRPFfdVH+w
dmsS0lJrWuSG6ADxZ1MIgWrjJ4JQL3Xwbn0iffliND8dVNv8Cnm6udZJDzF2W+efaluwPamatjtm
eBXvx62LDrT+r5HF9N/tKX1aEf7i+qvhf2SxxKRdh1lzLR1vvTB9X9LeHPoX16/s6+0XHFGTxl7v
uGDi6mfTNG8Oo82FectYUteZvSN/oI0NbIi7MNseZKmagxqGIQlmX6QbbLLBx9nVyuonQV5v/tKc
dQHD16iOuQNDpi7gyY01RLtO9t9CtkNk72QOJXPZ7Z0oYzfbGY+Bi2ONF8KVD/YiZ1ptcfTksIKE
dUA59qH+GrQZvFjOaH7TZekTFNERG0iD8NxI4qeXCjgYo/MShxAgZFaNxXO3wtOzWFE9mbYz3Q1j
GyTtHN0ys6J9s+RWXAvTYNqzqfp1oFBMJDC+BN+scQrHqHwZidnZ89xN484pV1i0trvuZSBVwrnn
kHHgV5fc7/D/GPZPbkublAjN/d6zzESmwvgjarPD2IkXoC/+xZGoT/y+ulMFFimtCurZeviWb7fp
m60S8tp+29Z4suqNu14K9dYX4XU0ByiWLfWLBxVXGUSoQb317O8TaZ8If8JEkvNzb+dm+7PxJmy+
APtjaAQwPQN6wRHf1ImHsbkPfeFd8P318Flx08j8OeODn/Obr7m67bCGAe2Sye6Y9rJxLxHmGy7p
MmZI8z52DW8rMMvYdcZruxjuufM7fVTtCvB0bF5pC8GFavvVGMnxUF772FhDm4aC9UAeDV5MRIiz
m1a2VcVW86wi+nGcjNmuhGxYUspyxWR/8TF/oqMTaGCwVj4h2YYQbzTmoWfmW/nGL2PKcdXxX2Oz
CSa1LLvoajd9tzFHt112xN0tfIU9rr/qb+M0/R41hqq2oUcfalqCtv0I82Xl2mcSa9fO8FhsNzRy
cY6Aq45Dls6DVSSSkXHcdvZrV8i4GctL1/kYqi38iU/5VgKl8Os23Wxyx0pTJUWl77rBEjthcZ5m
/S1mQOYnmziiJCBAfFeN7CPQKHJzOgMU+5rebHqK0HyfxdDeibm7zztfXEXgmWxFJQQKEqiMPaAn
FsGB+zazLDnm2igfsq4xEtyMjG6Nqmcq2jjheVyYKUe0R4tYPyUri5w39MQ3RCKLa8VB2DDZNZ1b
YjII6Nvqz2VJc9RD5h6sopx+reVIOw216rmKNkXNipAQGuvCxBSmXuo1bbDttIUgXGzBl8dA8GIN
MwPr0d8PjYsZ070w2HYQa1F9hG3vvoRtUbK9XhT+xNbf6bxpLmExlfedsEYqJDSrm2GWsVwba2d2
zH4xXOZHJa1HJLT9ZYKnnhQestGITDp+RHyPSdC4IwjYyj0SwvKpb0cdiI+cPNSJhYXPvlE2tjy5
CBFTPEH5JQv6s7U1xqEpGFBW4eegRmLnFuSYqGtTDKZT2glO2Wo1nKsmjU1uxTEv+l+DHfCNrPG4
dIdyrJ8DH0HXfGHAFhf2+up0vOKCda/lK7R7HxY/EHkIVJ/1FX+nHSvro1bMk8PuxfCYoghohI4x
0J8x/R19JIHon7XNdLWzDyNKT3+27sclxOw5z22MW++d1/WszfGFmMMOCLx9qgafgdqcmusMXrxJ
S96jpqtSZY+HRZu3159lMMK9ZqyAJkqHSQL32KA4pTc4up20TwqPkjBgjoBfsXlTypDlIAiqHTY9
EIte2gGXaTY+eTESvagFbSWsZyKSaAcYLxjnwgKG6fA1+9jzSkgIFoXmaWtd68GW08gzI1tBVMSC
ZZEQp7SuWzNmUPqIqS88VFW93BdjltpaTcfSYzvEWInv0DTfNg3VvV2aR0KNgHlOIceVGxYP9tS1
iYpwVaK9WRN7nMyjnzGLqhgrXi1tfwWBQBjSWtV/MHcmzXFbaRb9RXC8AeOmF5nIiUzOpEhpgyAp
CvM849f3gVzRJckuOWrXGy9sS0kiAbxvuPfcE8+GmZ7jMK9vybcCTB0nAXzOnsq/5DQTbfs22ZZx
4NV4syAe9g2Wopzb5lPnsjghejt74bRAJFCUCMSTwDtETfqZDIichxLNJukzC5JB8eEW5nwTO2RV
xFPb0zzGs2/KHqwMyLfnJe95gDP2eszS61kciNbaNMRXJob+rGlRyrI4eKrB8cvrDtCzocfK72uH
vfqstimvxZ1VyiMALt+0MUhKN/5K37Jr6hI72ewdw7i9kJVT79x0giUd94jg2yBRjCqDdKOZi714
szzpmGS3YfRJEKeDcisPAR+tY5PelvH6Xkw+5trbR9hPx8GOeNXGC644feWMBTMoCiI4Mg+oUAgR
JBdyoaYeriBv7C3BZL9U94405F1LV0d3496nmftimOlI3BNTWfSJW0uyrkksStYm9m75Joybikbh
s5YtjTYB3e6hNwsUN2Ybq2uEk/wUDLAq0fsOiq/qm6atY4WI3fs4DKLdGvNsovYW296KmPxPXkyk
XIeveJku25AlvpIca4me+12UueGZKKIHb8QL3gcW+UM28B+GM/RmQWxQxUSML7LLkA6/BEskEvvW
nuIbJ67vFyP+VBnDYWrDg9vYt7Hp3Ks41/C/IwPzOGbjUHoPoapZV+Ez2IFzy9mwRQT3mDU6J8H3
tZmsSHwDR5CgIDec5lmWUU5IXqS9raXd5InUF1I9h4ho8D2L6N5DAM/Ue6k1GTQChVjo3JX4voO5
3ecV3O9EcuqR5RTuxsRayh0lKGi4yBIMoZ26jFA4Ky86uPCipI+ydrEfPfSxgPfb6NQMoXia4ilJ
wNjblufz4TzOVolI2srIOiyETVRPt5R3ZDyFF1SSSM88vc6wBO+lgbidj8gJkOsF7gYekl92GXB/
J838oTbznbMONiUag205UxAZ5nBttQ75DAIaTwlXBBVORaSR8DFKreFV6ytWQ9Q0VXhyorC5ilA7
7pzYw3LZJs9o4yKfGMBn5GO0BLpfTmWTh3dzxtHssnUg1nyHuOtDtLW/jCoGku9CW8cHuSFeSW9s
b6h2rp1A8mgrccilRbhVdCt4DeFBuUu44bZR0FxUWXktJnXjpOXTOv/ct44sT9Cbva0eRbaHehZs
vL5jx1XG3tM8TY3vTMZ1kypeCjYjhp5NHgv05h6ZGetM0h0Yt0NpCfdmuNy4MKYWe10Nr7LwUup7
acw7xqIOWpvsMS2QKwAyfigNECwRNIidY2DpUBo+L/EQVsMZzsCMiGHjumq76GBEXm+AxiJaLCrn
txwRtl85ZJDVFrl0OmKylnT1eXCoV4t6SXdhiwZxdObynnrSvnR60XP6FMZZ5jzdmfr+SA3hvjJr
tS+LBB6+Nz3ApmKxJZg0u6DdnUBgTIkGhH2YM6jOQPnWA6rosscHk0l0/Y6OKz9btNrP8XRBXVJf
VhV5HcR5d2euCCGzOss/hwQHb52lcs9FTMVXV+MLOWPjMTEFoOigxU4fQtzvl2Y5sK1zr+O2/hhY
JmyKKhx3+G/jW2PAHW/xfsbML3atFwBL7KnpIrA1yLaOxuCN+3xYK1eTqowBTXD2xPiFxWt7RNPJ
8Yn9xDf04JF7J8LjuNjM5pcxvO2Zx/oJXDo/7dm3BKUprhHTkWSkqukRfJW84LOeYh2TaRTNxk06
uyXHaVEHt4sB4MtKeD80xJrvbWdIH6n0CZxhdAxAW3u3TRQ3d3VJvNRcUQrRfZhvYSPGS6T4y5VX
TbiT7D6Ld54bWCfTriiNvD47JLInTBULxJ3OLHWJWWG8qlBpAhxA34Jbf3Y637UJrGTyNd/lbdp9
HXOron9OAvfRGtQtZSRRS0VHDC8FY8eSVITsRl7AO0zEOSJsy/xszoRvsBRmXcEOFKY2YJyhIahm
1qR9kpQT1V+qwJ2NbYYo+JsaaouXGlIu+EQzGr7KMlHyRrDoLlvdltRHVXvVdNEQ77t5VX2QABe6
5H/p8DZV5XJXqYKxDHY3irESukUEiCGqsCZ7NmparfC3UG/lwl1f0WhXm3pX6crBq8yTgXfgvbJI
G7SWiJCDHIk+GaxUbcRet0fLDn3SpW5VQXqzQ78S94t319uy9RG+ikuzYT+2M+Ni0CRFjtKjm0QP
YjDf8710ItREPWLrzG6ikXJoHtLzaHrVnRxUv0+y/rWszRvToMNJ1oifHPLABelaBixs1tR5SaiQ
ChmbRSZ/M67Vz125yCvZxafQKAnNdeUttPH5OJQwGQpIcy6jd2d4gf60Dbx+p71p33bDpeDbiZP6
tfTC5wTXiogIF2EScA5s7zT12U4o5nrUhrsqmTDfyMFI9z2nY7tBdRVe1GFPlO1kxTQ5s3G5tGHt
J11kHqiCiBfKRn0ZJhafiYJ33RkNX1Q776tSAI5ZRmcvI3I+7dW2Qq6juBim0LqvIxagmzIK5Gvr
JD26hioYPi24QdbksOS1w5XlR3Pn2X6jg2zXaNFvO4rbCMlIE5yBZHQvFGB3JB/idkEH4h6NsB0O
KZ3LJslhz29oGj7sPCaw1K7uS21OtMDzTaTER2kpNtHGSSTDWSTlnpv0uq6GbYuvPW7Ms1E2D0Fh
vYGD5ogGOEIN4mlzH7mBsZ8So3qyFbvhDRpuMhli4hVrAtbMPifBO7d21TBxaCOyx+vVu1PmvmaN
w2JAk0+7bZZCvzZ43j5PHZVdFMZQNxpF7MtgZCc9FtZOqWK6LQt5049NP/oeE8izPTJ63tDch5+j
Zb1Ls9L+hHdv2aRTkZ2YmJTUoJp6mDMRzutNHgn1lKcZhX0UI/ap++jSiTyT5YIM9tow1GfGrPeC
XdCFk/F40CAYX/PeMlA+x6X3lFfcJmk55xeqcpPjZAGDD3K9vEBuZOzBzvgDBUV5ZeZz8hgjl2Ut
YRinQtVcj0q+DpZ6rzyqXzcukhsVFJ/7rDevaFfmZ6FUcERC3dzNiH8OLSqWN5se4dRXdX0jRGXe
oq5Xl9iJknPLxb3hrczuosmI9k75JtOmGE9OkqZvXeOhCEaZ4U0Yg8yeKZ+em/5cqCW6xtGW78K8
8Wc7THZNI70jyTPiOZmcN/BL3eUwMm+2M1TdExf8OrFmz7cm8y7vwnQ8poTAfgmLdvIdzEQPPK9b
tqQE9sW2OKGOJnxn/FZY42npwu5yFgNpJ9aQELPdV82ws8zpYyxQgMUZ9jpTzfsy6Bvf6uevhjN0
RFZX5R0kJST9aRdzYsnszhlmZovClfugJCqXNm22H8g3CemELXuLnbv1lZMSwNhaXzozTWe/ahO/
7dz+q8MLrt4sCJBppXm8GPIzpGoXWR1iR6nrioj3ndTJWxkaLBJG072wo/ajJeW1OzKAyvel0TsP
dGBqJ+2Q9E+Sj1mqV1+SgRXjaBBAFrmu8Kt8fiox5iF2jLFyWdZJGaQNMA8yLzWdD9ICnv05WT47
EYJMlsdey6SleCAtnaMABPV8bEeIQeCbzoCtZ/CcRfEEsc0kMQXTwDLwpRYp0hPHCXl/x8NHacMb
HVSOy7ZkCLwUQu2Z7CHF6omKOeigi/1CG8t+bAWq+zzKnGNXWoxf4DUXO9RiOZFPg8VCHUPY6CwO
eTCMyVRnn6TuL7taobOqArM/2sIKLmVamwenM9JTTCPL9ENC9YN6vO3XXNTaSy4tbDbXADNc5hNV
vsUoeWgLogEqwVjHSiHv2Enk3gZLB56JgNUDT8TCCmoJHlVGyVG4HonAQGyOlAvZcVncZDvizT4I
Cq5XNIAoIRWzXoepOnUfrM0avdTOaiJOwVA+D4EdAuvwUPOOTBl5b4vwCzMTCiO7EQ85y/ttaIQA
smy7vc9a78LThKUV8XRVOtF7vGDpZxmZnFmGksaUjnqXoJYArlTQ72gC0Y9uPJAFjSxiO0wpGRbj
pyqmD8aajUyu7k8t/txjB0QMv7Ul92ULthpG4KcpMm5QYDOQdrynPlbFJimBdK4YwoDagHiFVTxc
eyfSJa6LzHwA5NuiZ2oLnxOwxeDbYwwfLPxzOoQxEIjdUJf3imP6bmzT9pAbJlbjSCRHbdglXCqk
UH6K++VJFdUdagNrmzBBRDW7bmBnprEimb1NqNNrVgi7sc7Mx/r7zQG1/F6j2sAZB4y2jKjUlGIC
5SVMGjed65IbMbejLxpiwQTta0wqp9dDK5VSdCc0nPGRWpvXjr24n3BimZxlNeO80qiP9Ri7gBrS
Ys0zx0diGNbRamCSRh33pBtiL0Bx24HhdRpdvKOfcY4xFtAwb2mZyvRKGLG47nvC8KLahBKcqRlj
eGHvPXyNRJZR0SALoS3vet43SHAnXad+iCGSu5Qe1yboO0pkdTuqWt+0Lkp7Hc6r8xKD/Sdk4+Ox
GarpTOnVsFEz3pchWmdDxJlxU99UbU2tMyc5c6W11gpzEk0XPZ7tNpmvv5vX/isb328TCt5/gKL+
z3+EQKyf9/+Mnap/j3bos/D1F1T2+if+9PEp9w9bYNLj0fxuu1u5KH8ykpT6Y6VOmh6MIlCcWP3+
z8dnmn8oaWPJhPQhpPUds/ovH5+Jj09bNn8K3JtrO/9dOoa10pZ+tPFBLLG4p7UW5BIpwd/Hf/+B
XGKOcQB5gFttDMPkZiDi27cManj8wKU4UD6hk6owHbNycEz7gzEP7pdU95jhY0Gbbru1LVmdW6RG
mnHQbme0VIVPxS6JslHd8iJNA2eI1ZQYNMgiUhxu/Gtnm06WKqkJpwZNfhYwdtF0ApzNodn5wfdV
ShRJ9643LMfYyEnZITP2kk14oTLk4toL0SVJvhxqtulTEs3BuQsWPpa9dwoeu6occXKszJk3acCW
hTzuPg0rtH1pjTp8LJ6HPN/jcbxROr+JrO7FWILNNLpXhsXKmqG3l7foi9P9uoC28ISpcNoFimiw
ajoGBQaGVh75/xD2J3rYZdMqvXdp4NDd6e528oR+s9SnxgMsvhGRukoYbCJh34JN2+HUPDLleq07
5zowRr9wk8uq9li2ThRVdrkxkm63SP5k74wohisAEBmXgT5oGknGQ425/mOHRqtpNpErgCTomT8C
WCNgTFXhfnZ6/YKdZD8X+ampzWLa56xpNQ6czl2OU8yhk0XWF1VP3ueMQxqac8KusWynyfLLkvbX
NtzwmQll+CLrEl1wpDPjY1Qza3LJZPtqaOg0efGwq5yEkmypdIM9RUZEYWyqKmcO5gF3eIqxlV0n
rlGyLAm1eZ453g9dUTmXWYpNUaV4rMZ0aHDj21F839lI7Um0Cmdi70YMArzImEbYgDH2jRwbNKc5
lTeucR0Dgas4+bEKxZdIThhtcFyyUe/yO2H38571hNiPM2WxaKYH0iwy9gkiGL+J2IM3YA/BMZVF
yNrSCJydpczi2xyN+SV3PmdjKOJtarEidFFDnjqnbI8w32k1CkKh5q5AKW9YyFOpbNKbkEXRLgyq
99AEEZJMQf8NbqJCpmM6+zbIkXR5Mp/dC2cqiad3pxL7An68mDqpI+yaaUNQfu1o4l6isaueUfH1
xXFsgnDBEqQ9ev9kRJpftnzBni1Jt0cK+mlavOwZGQShilixrNuJgRz55QBmvjBzbJ+bObfe5oKP
3qBdnqmzkrY4Wzph+g95ELoAciYLPW0yW+wvCu9dU1Ks6YuKeZeXD5JkDgeaQZBF7VsbLr27jeZw
jHdJ0Khyh2QOIHdGtQQVrfLGs5l2ybibJpF+tKaDspfRSXPG0heILeZcfvVBzDNVUIWv4FxmZv7B
1mZ8d3QjomuZx2XzliapZOUytsWhxlSIgNoxqv4Qubgo907D3PKIigT9ajEz7sdaYwbN5dTO+oWb
h9+RtxNj75rRL0BNEwpNzDFOIzAOeXnO8j6JT0iD7PZUdk4KuqbILbAwS0q0et9gngpSVnTwEAwX
TaDTjoznWa4Y1CvwAs5LgkfuME5dvuZmNWg/I/qSAJ8GBRx7RGGYuwlVTIBXmOp83VpT6TIOxNfU
y4HZYkEGI5ex1WitCmxFrZ9HHqO7YhrD6DqUPNY+l6omEBJQxDHR3HYXYJwow8ySlExasFjsSFFc
22fb7dGkp44LaV4b07jvR+p/ZJe9tveElSGNjxivVTu8LCAlGCCMNzFEAIlSPZ8nnzesXe48sxH6
6C5IS305sgC7BHLtvcNDhUbf9hWKSvivLPrY/ULAHDPJEjUh9LncIhbz6nPttW53qvqgk1svK5KI
7AHPefFK/DfHaJgR+TWjG7T7us4GeVKCTKWNCqKafDCvsODeu5aBrGtmUnZhiKAYz3nYFxm0HcIX
wr51+9uJov96LmcSMOeqgU2Qsccrj/Y4IsWdiBUy9k3dsURxZVCpnRp0IA+a53bthESmcGaEIzoh
GOfVeeq6+AORRdOyVW2r+caxS0JrnUHJCMxdlZwwHk6EmYITB7UaVi4JLYNnW3tkFVSKSZOO3Wmk
t37FOzScg5rEx43yyDzPQ6hahI1qVJn8wUEyQGrRni8TIx3monQiAUcnWzrRETfaNfRRJxg9fbYK
33Ac5vYESIYGxvzSFECAd0k4iMwXYm5Y5RT4+HQy2Jf9VCEcG43UPo+tlSW+CCL8zRzqqPAN2ZOc
i2eTljtURLdt2EChbLd4t7Zbj3OHf4PDqvLryenI/HVHRTpb1LirTlwP6BA93X6ZewdPoFcF40i+
Nba8rZsEqeMzWZHmLjBR3MEEps/yJx0xMbADmxWyU9YOxrJsKb/mbT289ZoZFAq93uaObQPrHNM7
f7R1iMNrsD3m/kzigt43mU+1Uj3UHn+5JKAw9EUSiYfU0j0r/CzLj33mWZrJUjafmeaOzybKBpcm
bUL3SiC03yajerMYYRGXE4yryXuUMeKqsL3MBiQPqKKCIjvkZR7HB3LNjLtZ5QtGjbAMP1vOp9CC
uBzlZv81n5o5ozM2pyeOJ02/GSIC3bh26L2byENN2oZuvplno8u3UT8qPEuyCVh0ww/YGFnProsL
bD84lanfddmh2laj1fXw1cfq3S3clkwIsKz6QDQJpshRBBCj2BuJU4SAfMGKmjMqQx3pbPHUgUMg
BsSmgnb1NysY9VeMsIx+jZpkZTVqK9l1pkMYcDnbWDHJehx59QlpQtyxXfmN0ToDNl0NTDNo/FOc
CUtJYmSFiL0jiLBmRLsQNnRftoieN96Stu9Y0Ht744w9X19X2wMCjFLwJWlbcRoJj0IFkg2yerjz
OA2y7F43dZ1vmfagWynhyMIKcJaAu8nxEDAg0mEBqfK1L26LqQYisEjzYqg0gnA0B6GNvzod93Pl
EPTKAW1M/qjL+i5ic4cWvE+iLzyz3telXQjGtRY7AOw1uxBhkhAoBO/DcUj2zKqnewI6irsu1jiO
PItRrbfgqNqx0qapn4QbzLuF4/IC4QC1B4IUyYI2r/BYBGVCmraT45bDmN4u5m4RDJA2XruoN9SS
TK74J9hgXNfOlnAZ1KAetBxz+9+3Vf+xWfqxV/qf3zZf/w/bKpte4z/TUfyPIn9t0h/pKOsf+LOr
ktYf0oK5SI3joY3xnP9D5Ll/CAfcrGfCeZCwKn/gUFrOGkXEf1MKvA2Qyn9jKC3zD/46iHark8aj
HZP/DXmWZu+Hnoo3lav5ZD4JFB+RF3LtuX7oqZAdsZJDIwJoteGOq0GuBV2Fajeuy+MP1+RvqD0/
U1i+f5QrobmYDpx8wM0rq++Hj4KtHixmj8hRafRGfJzCeNum58kZinMkwuowNnn2lFRs26t4iE6/
/3i9MnT/Db788/MdWsgVAwhh/1fGLru/OchDYsViMw2jW6kiF3c4D8aejqioEQ1ACuQSzFGyJXKp
dlgNhfLB0YPzHiZOcKtMr8FeBsabyOfUqlGfywbfD+jYHHb1kuTFwUGA9a0eawdIrh2xC8VIRSVh
ZDlb4KFU4yZq6uLbBPUMcJpKHJbnYx09cv+44bYx6+ANB/HwzPRQPWFeKK68gff1biyy6On3F+R7
OMFfr4gJcNEkvFJTRfz8jcyVwOOArmo7xh71dS9MRQSg5YABqSyIBKBnzGfqEPmatTYbWrCN8YgJ
EJUrR4mGwZ2jDiKHL0A5GGW4g4n9IZdVTt97qSoPtlaRuFDAcLElBypZ/U5zbMkDh1b3GHRg1wjU
zbI3q4/qbG+gtp2ObleVL1PvMj+M7WC+t1BmYqN0o4lIcNtIUFu50AiSfmbHmTotKTz8FuM1o7fo
epjaWl20JnsMmPh9ku4Fisj2RNMAO95IJmIJc6+ySaC3FV7ydGR3h5ncjBo/yuPJ2XrIxV9FhsJt
U9gz6/W2V459tTDmNnzKW/dLIHnlH5lrjpSqA0yTfdxMjgO+xIspNCD6PWA8CsNbDdJCUTq50avT
OMoGeaMsXEp4MAboXg5Vf9sWS71Lu5WoULUIY0n6REO7JeBKpITbxpT0tMlsTetlMPseAKPXm1vg
+wJ+wzKm+jwYgedctkHQsgIGQn4fIwQUO/b+hfQVxlnKFJet0DGWk6fe+YVt6xLFpc0anAM5vsNM
7YxXQWh4wX6J3YqkJBY3gCm4K5g1C2YYp0BrFJsBzFi161jmFjeJBNGGsJbBCUr2MdN+lsjmRtnF
Uvo6c4Dfj2AsMS8GQxu89YsZxXuz007IgJf55wYChb3KITxs507qIaQVBXRG1plJU0G5wE1DjN4U
0xW74p+yFv/uZcTWxAUQiu1GWL/Mklq2L+kgoMqEpeMd7IjmrLXb+ibFbw9nkI5itwxGuScRq9q4
WR98+/3Dt9J9f3kZeaZDigss/O9wrJ8fvU4aYYzqmIFVEha7NTDjEpxKfKHMXB5K6SXn33+e/JsX
vWcRKLJuAjk5LCjnP759bSw/ZSXNHs0YkoLORK3VTAWu4aZ0X/t6wtuhFtPvLBQac42xOasr/VaO
bOX20yxJ3kZGt1/wtl1qIwn/BVbj0Ac58TeHw5qR+ssFMYVySTtFNSIY9f0Ssaly4U20WjhZjYC/
0JvZntCP7EaRIv0FUiEpmCasarQ3WFcnJbfkLuBFyo3uAERL/MNp9dfTgrOa4FXT8ji39Trx/PF6
FUZbCHY1YovsrsYInYxY6Zx1PP0PX8zPmT7rsWRRH5icRwT/upb1y0tYVqk1YgsV26gch9sI1Wmy
43WmiegzW+fDYPDCXimxbFZ1TdTIDfxUjmrTjhBkyn5EbJg28/hSW4vGcGI3tfAhLdAxGIxx/L7M
8cz+/mf+681rSZtRLKocrgxFyM/XxrVIwR2C9UcelupN6rI9BASZ7GOniB5ilCWH33/e93zVfz8t
zhrI6CoCjxTQYJdn5penFc9p2Ydkpq97a/MTOhTP3rAbwfXACFP7dj1iuM+Zr0LrSNNP49gwnRhR
Ie1//4P8fFNQt1C5CC3Br0pLIINYv8sfSphosSpZSTJFTdcY7zLXJfdiSOfH33+K/LuPAQK5ztlt
1+EO+flj5IjdLBmg2pe8+AsmlPiQ8jq37+M+m997swr2XdsQtAe2H8pPAYVhgj8gNmZip+keRhGi
TMxyr2GPfPRPBOJ/fFJ/fnOu1wAEOmUjqQkuKD3vlxcJ+3mF8wgyLqCZ4FRbrrGbMhkdABg8hX2a
7Fys+n5Q445C59E+/P7a/N2n00+6a4w3KwDzlyIybnB3mWBZUGV14Ja7rBw3ZRobrICjsPWXqTSu
GNyDQGP81O8aGAX/AJ/8+Xn98/cnSgkpnebFDRT95y/HdciclKj6oQYnxbLtqkCOmy6pkVEAfMZo
m7Gkm9th9/tf/JcX5Pq5loAgqDyLtyRDwF/uPZJWSDKqUJtBkSqJD8Tf/5SFNaXRAN7wilrN2Rkt
cBUrtxPmgxNArn1s4Vn1Sytbqj2r5mjyf/9T/fwm+P5DOaAdOUi9NWXK++WtzT0iNNbSfrsEGTIU
M+xOvWDbZ2bmcgnGzH3+/eetd/6PLwIuAhw0xNvfa3j9aw2vpwXuV8opJgvt+Sk7zl0qGQwYjds9
MMF3d0hXZ/QMnv0P1/+vz+T6yZouae0e1K/LJ/QSReayTNoy3G/80ArSXeCAfvz97/fLMf39gq64
dF5yHtcVE9rPdxf2PDuz6oYMqCrKjyFyiSvdaGJ3elk89pnTrGfdW99KZ28SfLSJCLR58hj9X5mQ
iS/anOSOpDGLV2uw3H949kzxcxHx/aeT7Ph4Adgkmwn3l3sQ4yZyK8+ut2013oY19KLYmFqksiLr
N5TfqE0RS6Ee7FZM2bXV5zsAcFgAjYMbpVO6RWOTXsKfthr24xryMTsYjje94HyGYd7Z7zkqhxhO
EmI1HzaedrCuyOjFJrM82SFEmQ5gF7MDN/6C9cx7TkIRnh2OjGCXGi7iUfDHDseoBaWWsrf/ZkVe
9GIaE8OcAl/7AnuwQqqcw+AEFjVV8zvOTfiP3eiqE3OjnMFcDkqBqTq8g6awGVO5LoZqsx7FjVFJ
N0fxYQ/1pkN+CrQHYgrWUk8Oji+6IL5Rxsj+p62kOokSRwCWCEXMkvIUIn6iv+C0l2i9t/0IaGPT
mCCTt8U8D/AdHBvHBN0B9uECC0p7MROwtWfHQP4r5bP7bQldAUZ+7LwnMla8cVPTuE1+2KaY2K2u
bj4YUTv5Vlu5tfhVZsQXLFCopkN8nYjq++5xsnT5Qipj++GGul7wbeUAc622ST6YKHnBiXvTdJl6
zuDgIACOb5RtZLYtVESPwmQtv7dZ4iAxyzRggUQEabhPXBWw+CzlfFP0mfxAija9uTKKrmmOB/3I
L+N9GtoipQWIW/MKlUFBW0yePEu2uCxHilE2m9vc6FHRBGQckjwOYTzd2Q5iqU0V8g7bjNXCT8bJ
ULvXWaXjF1Q8Hl4LOfOFwu9CT9Kheqr9SRErC9IVNEBZ4SaYZDEv4G4sfSqaDJ8QJmVkrZDc0q9z
ny6fzID3KYgtKzgx45MYl4iNktu0mgcMkGR98f1lbfLJZaf7mgxYkrespMRnRV36lTZirgEj5ss3
G7jKS5RGXYGZe5LTac5mC4os5IbHxkhrmGvA3kolvTsjQ7Hts/FLLpAQhhW2Sa75aqohLqCwl+ka
kgLyKoNRo3Pi93LeV+0qM9Wc5LaNKk19YaWuHWCwVKs3ptR9s1OVFQ6XoTnQHhp2CzCgndgCgfWR
zrq2Se3Ax6kFKh6iQEnjmU7TKUF/QdAw9iJ+jd4V8YW2wez7MQ5u7s2gNiGcBBFtqbTL+tXOU5J0
LQccOGPUGO3oxPhabhF31N/MbIpe3VIjJrKmdfs2x5j3cIzBUt2EeDARKLG1SncpXkv3Ym5sE5h1
mhqnYVasCtMoA1/Wcc6/Bfiop43DzqO64DcHntTPVigPaTRTePVaWExjiBcRoHHJAdugWad3Z3FP
DX0wq3bdd1lWJbZpZ5ut32N2LQ5xy31CmFgb6n2m4NOBSivVCw37mACTDPR1ys06bYhZs/OjsgfR
+U2HrHO32nqVb2IzevQIr2M3Dxn9uuQ7cn36aIGwlIe74huMu3NtlGnrhzZ6XXg6pstfmIfqJWQY
C4QRPFlNL5XYn0Y8jYNvdz2jogw16oupgSJuHMPtjRNMOedLVXbGqvIu5TvL1urOGGqWfUT8OfbB
iA0Ae2oOissGl0i+Y/zCONxuYjYzLuv7DRgK77MytPut87wAFH2xPJZ51q/XdVofO+21j/O8KH5u
dO6rURk3+8aKQ06Y1nGNz9JamS2dBmyxAdigIcahmNhzDFodaiSprroQzN3OXrg0yL4zljLVUDNE
qKAxQLljP+80bosLgwYvYn/ejw/VzPEC4022886cE8RESlkNN8gy5Oc4lhbALbeLqg2/t7jUol5u
EdNnD0KMxbypMnS6OBYbizEOeLkSqx1xedseIy3LNKti9dkVQ7RtJ1teV2WiUROQpnCUy3rnF20S
fgVrEWbbKZ3ERcwd4fl51kjzSoJ2yVhb5F6/dYLBMPZuZ1NotZlJF5q2y50xquIDoEnyzN9gfiN/
Fd1sMtXFZzdvRnTZSxqz0g1iAbxJs7zyZ9dcc/dsJIY6EoAI4xYhGOvNSF9Og0C4C2qouHFV1QXb
sgZAREycZ99PQT1/gmgwOFva+ul5yMqpuphbbpYjeSRzuoPYBcQKeJ90fVaCWXacJEF1PuFDZc8a
fly+8eaU114S0MHXrTuGUD5XNQJxiR10UCJqT/04ORRUTY1leyNKBKroGssU8Qnc+FShDEYhcI4i
u73NIpAh7K1KG1UBkkb2Js0EercqqvxLsSwOao+MfZeznafFSPxBNuZ8iGHV6yuJZXKFzJSJhRHM
dIydVmz7tnNkEc7gIsoO9qXoh25rVjLivSEj2EJkjWo/R/lwl5ZWv0cYY39CPWncLyW73tOS5cDN
ppaTMFKRWFktfd8fwC/vsrE0zqwWq/hoBmkN+be5B6XPAg/YBLLPur3KvaL9yLOsepb1eNsM9FrU
NBdIz9h8/UNh99fGBQa5qwUhqVoSyL5W0j+0jlnJ4xk3GSRhlYInKBBkh1sIdYRv4thI32Mr6e2t
SpLlJlETu1ZIdRQGVTSrDhIYPA/yRYvZIK5x7JPt4kT9l6bKcB90tWESkuAJsLWtmPFRMqnJ+n+o
9P+m/6ABX390pryrSuyXHryeZJVnE6gqgAQt4SgaksWco4LqK9l9FU79QLI5Bs5Ips2JoZJ4x18x
PcZ6Ylo8CACn/3RJhf5LN8AUwmQ4QMSQWqvTn68pMfHQyVL2c57HW/liIFzxf7k7k93IlSzb/spD
zZlgb+SgJk53V6+QFKFQMyGiUbBvzIz919ei7gNeyKWS407fIIFEZt6k6CTNjp2z99p8AWPj/PAD
n85r2GYhNh8bj5wwA8gMrSpkEJF8kH8nyRGf2hhYw21YNxRVY2LSL+VD9oMNPZlXcrSVvniIfKpt
WHbM6sI0UDMnPHsg4CGsZ8pdw0h/jx1inx00bbDUdm/zPSROW/6UCiEvKfehXNMfhHHamzyvzWAZ
DAaHYY6/okzDrjY2c/It5nX/QbzN5ABV6p0/dGnNp3JJ3GxD5lxfvUKssIaC0pm26eJ2aeTGQVig
ceWNO8X7gKTITyr/vswmHI1p7Kgn3BzuV0i0yEWqepAIuqCeneA3tKnvug5bpktz3bhwmhwllpf0
SPx9vyCUd5qLP5nOJWqmjFpgM1JPeFsixXAMahhQsFHYmoJBLT/QoOeYJjC8NURQh6axtd0uoe1L
bVfhfxH5zDpDvCh++LFBjABgERFPE+/KpJcPfUiezbb3ROtEVUdPNqp1WD4n2OgpBL2mxH7mDdZJ
IHTxByhf7KJ4H9x9R9HIUgQ/EdA0126jLCdyJ0Lv3X0Jl9VrS1uovGQLw0wpEZTA0i8wMG44xrZX
1KeehYbJKIzNGKZNeKRL8v5gjL/U9YG28PN7HI7fvpoqAXhh6pgQXBU0e+vVPZw77AXEObFcKv/I
9d6fzOhF0D1FiMmw0F9zqP9eXnBPmd6oApZlu/YuQhgHD/C1qr0FLCU5cq33S5nHEI1r0K20xbtW
bd8Y2N3jposKC3kCdwp0NV+owFthXNDTrnd2hzWryHPz2q87+0gT7v1Pi+CFSSoNB+ajrrOuCn+t
pBYUavgqho4UNq7rJY3bE3B3LjiVHh+bDzX086V7/ekOeg7kchJjYYpVGCsOVpl2WoKx0JQXjP+T
x6DFJF9b/bQPKFju0QgQsEX34/bzi370G5NwQgvQJuTEtQ62C8ZCakAyA9U9zNrLMoRcnWtzOF8y
eLkTdpYzIlpidB7ohvB4W//+nlfXKPxhxlIhS+zb35jEvYDWA7ob3WBK1TAUCOEch9PBxUAhUtRu
5gwN6fN7dj64ad5h+7WZFBALcrDFFC7RpkRz6cgp9fC75hVwkTMp9pgxg8y87wy8WsBeUNSd1P4E
eJXgnvlH2gFFpS/TZdBrWlvVmFqXZC/BvuEUK/v+KrSxUEW2UJxKSEYduz2xUMaT6WjqYhu8yjK3
SNnT3MUZU8y7ogmdq9CD+okHETcegAvV+JGnhwblah1M7QZ/Rgln166TbcDImjwnOcf+NmFyqE/w
jWjGcKYxbUYzg4uPcC92jnyGH3SkhIMOmuljYPIdHnSJ8wrAJMeJMepVHT+w7xcgr8sa0Pnnj+WD
npug2Qrhn4GISd/z4F3gyuQQxT1kPAsfDtUs5wgLJTW4yFvSp1l6KeNVtrHVeOwe33/rPpUE2nFG
AIH/TvK9JCGG0Qmtpk/o+EnoTeMucfMgasOVRpCH45Eq54PrueguXFrbrm0SA/72Xs1BNYurSCaP
k3C5ZhuXGDjqKf7S8cVnGCXnzDjy875/jAwAQ35hh9GX76+xOn8vZ6KHiC7ajiG8j2Uv7QKkCLzP
gNk+f4zvPy7aNpDnHDZ9YfFxv72O1TdaK5dVW8w6u+Gbz4Eqc+BLLGU89hUdDo9C/Iy+5LBzKiO/
+fzyH2xQnkvflv41xRfnwreXN5H6LeaA+mKYumDf9/iLrb6dosokNfTzS33wEMHgkuhMbYYfwTlY
O00oTiXLMncqlvkrAd12TPqhAPYTcuaBR6y///sLAldaHx5TKtQ5b++t7AzTUM3KQ8VytkfbVZ3C
fK++SeFjpPLH/Mj17HXLebslgT3wbcZRjIf4/g4+yaaefe2bvDOq4lAVFbJ2OCRU2AUlcUsnlrbC
5aQY+/lbC0cEk6UM3e8GgG3QLkJCtPGLPG33sTf01xrZK7iePHEJVvOm/i7vDA9pJnnuGL+bsDW3
Y6KtY/OMD15HL1xn36wUgob6wW9W9am2ZofGUkIH+Fz1UwF5O6MPID3oT8JLkvNpNBycBLkDVwzP
15Hv4f22zqLmon7x1oECg4W3Dy2hldbXoDYjoWPwtUHlnEzm3P7p4sKnfZBMAISRY3z+pnzwsbOS
2qbnoKVBn3+wvrQhzEatCAGZcKUSxVjQakvz5erfXwWlFUNavvV1lnBwa43oLGx/XeTDRLpVVEiY
tEX7T171/zoItD44fonQEYIhpcMybR980nxXgqYKaB7aF8+0ktUF1gea4Jw1zrK2w9cHTOSG/i8N
804Ca8pS+3og03FfkBaY0A0slXnkqb4bFVsmog6fr58THbomz35778OiQpkVRAt3iRF/IU6qPQ3m
vPneWe3cR745+rugjSuTwMssf+IlWNNaoSB//gQ+Oi0zx2Fcx96MnkYcPGgSEp0UYB9H0x5DBShH
177XRYVSmKwvwbxKG0+igB5Mx2WaXgI1hHDxs9T6Re2M8L4pgiDZff5HffDGB4yUrXWAaPMTHfw0
etBBRfIfEhAj/lG7yXzmaN85Rza+7MKMkyEGBvPID7He58FKhdaEURH9O0Zn7kGxHpRGUE5Jivuz
XvKzJE7KreUCxKM3LCPBXrBbMPxepkAhf/3ru8WuxrbqULrzFxwsMMnEmpyHcKFGkl5vUqarXwwb
I0eC3eB09lT3E9V/8+Pzi9rvf2Myj4XFnQbrPnf46TVZlaw9Mj49vyFL1PB6u7umrgE3otlfAbMU
Xb/gsAwZ2MTUhj2sUWzTl3CLugfc0PnAyMJN62jGhUWASOISx+AGfQlSoKjHnHZma10jO5tv+yJw
X9LOY/lyrJimTOJN3n6RbkX4FhWvf5KOmQ0xOdHzVbXE+sg++35LR+DApm4ihOFTP2y/GCWpBE1A
79Do8TorF44mhRW+oThrzj7/Xd9d6vW4KajNSGd3XxPb/y6SijiHz9kEKMzt7tsijekESjcGoDT1
/u0Lyy5OK2mdXDM2CQ4/kiyoIJuPtLno6Gfb0ZLxGVa/OjINC66itmL4Pq2+c+xa7z+/x/eyD17W
wFrVYETPu/wNb5euOHccL8Y/hV2qNL8SdoLhYaYfrrDYnS7z4t+UNQpAY2GUxyDFuda5bm4t3Lqb
vksEvCmpr3WzLh+f/2Xvdi2fv4zeOd/wKjz2D/YTM6wc6OnWEsHsiK/SoPcvvKRwzj+/CrbRw8WC
Ch859KpHFvT/3YOyxit6u5KNDe2wQfO3z0gsTaNOEFm7w3MWPKLXbx7NCe9xpL2JAJy4zkdGpU5D
ehVGRKiJI2PKEuYtrZkNKBf1HE5F8LOBE2iRXT/WwZXNab3ejYVpfjUMOXypAt1JrNZmnmyokCSW
RBsIAm3D1SxkQedPz9xR2lCNm6QD9YyMmYkTnad0R6q3VHtr6IMrAkRiUukEXe6NWaQ0FGc3M4l6
xBLnELqmaRbCMnvSloXs064UaiZXVL3aMFNcXnrZw49t0pIYGJUSr3CeyDXiaVS9HlY+tqnPxsIn
H8InAnI+a0MjZmTHWm9gGHF6fdozFhV3VTCTELQkvBB/HDl696Gcht9e0Cz1aVpVObwE4bToDJWa
U+BfU+vsObgyMFNokrHEDwN5ToBVn5kk6XAzGElFadlP9OXBGkhYs+DQQC5WMWJnYSQvnkjIeNEm
1iZGs9L9lUnXbnCgyf6paGL3DwNn+2KZbNSihiracOeTFlMDVSzrKwZAVn6+5AVWDh/tFQoeJ+m+
MviDVWVyyqMlPr9yPtG39BvTn0sHmajmdCQy3ze20+hATtJuq77WHnAisLSwtLbe0CFjHbt6+V63
tXnfdG4A7hSDDDgHXoZgw1QHZhUqUxlvez22XxJ3Gn8BjpjMHWzH+blb4pVKJ9vq3ugl4T5p0QUk
0PmFA+KWI10Fxt42Y0RwI8i5EYUvCQWLVcAItZP61ESApE5pHsCWLWQLbtjNTSytwqDgJi0gXd0l
xYzBEO2K/QcUkNJRzFG+54jEEgcz1ghAJJmWAjWKyWcTjnZzhSgPQCYEIgaeVVWMCd6feh0XELTe
nsmuJb0BAds4oxPqexd/bW1CW4sT4ZwQkzT9bJn2OpegkcO9SWKcu+tnJXPCM3yyN/LMVY+KVe6m
8dOgIbtJ9lcIjuqHPIU12jOdb3a6xC267aFtQAqxVXgXksjxLQ8nAukIMIx/mowTf+plGGF4oDN+
rKjVfPIgrQXhPOJS9DoZHAiSyKS3wt4JpNjA4ze2yqLti9LUsO8xlrdQVBb5iwNAf1YVjoP/rIJs
tE1hefyiowrHVQ/g5Wt3IUu+81x+mEEDG4A3IgK5T5kG84hnoylBxjFL3YQBcmjI3HySm7SS4W+v
8eVjudDuJkTKcVGy2FZ7YQEDepnHIWEt8NOBD1r7aQGGDgDQZshqMDL0fmHdOiii4JYG3mDuIVB7
uHopPq8p/2NSrYwGYR694cQ+ske9X4/XYYeNQNVHjEM8xduNIuugT2QjzV7sZ8NqJ8UwYbTLsf3o
Xe1G2wULSkjnBZEnmrO3l+liZFRMLRkS9/idmYj3/jM+SuKgYiM4513SN3YZ4BB02/mkTBv5hNaA
d4a0IuAxqyhsseXpNCOYwTmfnzBJfgKyZtw3PAZ1ZI/6aPcUBApjZwmYCL07hGv6bgPTXTMCFyXq
fWLX4r72AwYWOWO2CwZ/OYR3f5ruWHjiO8l4+QwwaXY71knRX6y6J58RhaUeGIMQavn55vZBAcMh
F4M+f50Vss+//S2pQcsaUwgpZFXu/OxWZ33j1vqpadIjJej7ExCPjYIX3TLK4nXo+PZSqCga7OEa
mBfjXkJHEe1TdQb5C10R/0s/hfKk6ecgYlqUXGF+by4GJrxHDofvt3KAEPTsXksZi7Hn2z8CP6PD
psm4s6ps42ScIXUHcnpyvM69HpgYHjnafHg5xh8MIyze2MN7nga6kIGgFzqkg3OdmFX1c3KXAubL
am0Ks/jIt/Gue8FvzKwFUw7lGr6fg5lAwS5jQM7Ey2RgqA+KqlUbo6rnK/KMk10cxuKU9IXgTjOJ
2inI5MWR9+ndOWP9A+hvoUS1Q37fg1qR+Ml5XCbMVGYjmm3WV4KEiUX88PL8Zcir8RFOvPfwb99h
rklZRr/GtVHXHNy0aZRpZetmiuKsyJmgZe3ZhCwEKWoijqxw3gcP1LJgAqK25ABni/V7+mvIE4ez
kboMXSOGWlkWZYhXpk2vXIjKYyh68GKDfqLvUCYnbu7RpSXtKbtc4pitnS/bvQPI0D9kRm5/7Yh7
6TY4TpYeLFJr3fuGFUuwgt71GvFyazJpB4HpVfiXnEbREDCW1vwJO83F0YnG8KSk1XZft2H6A/5/
gjqLc/LFONTh1ZINQbq33QH2xdzl1Q2JSPOw8bGhim1ryeVk8sIy2+YlaRc7qfL6xywgTuwqw2l/
eiSbAKScRpcDm4tCpjOgIm0yyN92NMJ+906Ekwx/6D0TB2Zr6DtRN4YquQJaNMnboUqDKqJLJUIG
X0PGjoqZ8Fjb4KNHwVvmc6y1eRiHxxJGD53vOZIT0VRC7vbty6ni7oxhRIqFwqM+8mp/cD2OPzQ2
OegxhHqdEv316EmZz8gdbShgQqvDiubGBsIsAfaKiMJyy4ttHlsy36/O2IAYJQbcYIhD5mC1wrfl
GRbfE6rbZbme2NA2Ses01yhl9I+mS4t9iil/K3xr3tMSU6iMEZuLwn9sQ3M+RbcW7IacuM2cHAl1
ZG378I9jowe8w2k7CA4aGYYcSVRzORVJa8oenJShf94Ngg6W7y9HztkfLCuobvm2kXkwWz10HnR9
NaaGI7hWCFYwk1Jetv1iXqAyJbIRcO9JjL76yA3aHz1xTtoOMz/qDBEcLCx9k6eZ4XGHQxpiiZKz
78cXdeGn7r51bRjuvQZNsRdjaT+Qd459EkC8ubGgYQC6AgZDPE2NEQMMHA2tjUpIe2iD2CkZBOby
AYlW95VUIEhBivCPab9UMvjC/6crdvTl+t1AZjBJX23e/EEazIywN4YuOLKkvW8JcrC3bSvA9uX6
Do/y7ZI28OFOBLqRTe736ntGR2pPA5c84xVjAoqFkF2G7QZBaSjX0hJ7PDLFzsVa4+tLJUN1+vly
/kEVyd8TgGXizG2ah2YWZbVxiHga3WbdFhlVLPOZDaOj5Mi5HkPyQQ+Qs7ztUvsw9cHrfCidJ4ob
FKkex8hM5uy0t8yGzCOEsrezqDHl+zUiTqZfefoDlgQpEpY/jZBQ+gpc0oSAgaR6Jz0DxQl1w238
6s6kthDn0qX85lCuLWi/Yp5u6RxND1lpmCQtZSNQHxf2TIbgKgVvFzNkvCiSYnGJuPGb35x8rZfC
ngSHcdOr77Dw5pdiDtObokRKvPENohb2ASGKFgVkLB+spUW3VQh0bBEyIv8PHKhy2c8QZfg07Nw7
Nhh87Z+/6Z2i6mMUyR7PJMvFKf72hUk6Aboia0nsSEPif3wDXyzYJ2dEErMMKA+F9UBzzr6DrRYi
+gP6UJ2jJ66+Ea/u3xWDWye3lB7a3UOub/pLI56qH/WME3rbEuODlJi/vt8JDfbgqxA5offsqJn6
x3v4r2hr/59iAait/3cswJl6KX/Uv99gAfgH/sECGN5/1iMVByvMmD6SB5d1/x/ammGZ/wFdyDpo
Oa+iwXUZrhvaVf/9X573H3Ypj572WobhDuOf+r+4Nc/6DzPr1c6/Dsz5571/AwZ4uyZ7lLXrWNq2
kPsxleZQ9fblg+mjNVP9NpK2/eRb3rIP28be5UtlnHi1qLZ//TI3/7zV/6fuK4D9daf/+79eBUr/
72X/53r85au5BukYRfXb6xV2QKpgyvUwCRDtCWC8AkmZ2PsB8ca+g+RxgpwOiZkDSxkxqvdI2QfV
pnObs1bX83k3TjDDW+JKyt7aGr0NjLdkenikOnm7G7/+nR5jV8aGTsiZ8LVw/as6CWETLnVeIjcT
6lkS6nmeOjIEdyLlkXXz/RPgtMgJ3+RB40B93TX/upLVa8tcNLvREKbyZJwm/4TEQ8JY86B5FhMq
7c8fwdu9f70zwaBqlQbwdjE+PHjimV1mdCUbmJQFjRuIqm5EByWD0l7MV/1YK5joRnDkuX9wk7T2
uZplMTSh2/D2sZd5WSGtzlRUO8KIwCSsNng4QIr811OnMf58fo8rN+OvedQ/N8krYvNhCY5th+cm
bJMJK1yBg5O8evpHGa5FFKuoghvaio85Zz4q8t4yvjqitUJy1JT/FQyb91uYQHI3I5nbwyaZFZle
PpABsUuNvs0j7mHBMpS7/rfSGpxf6VibzzLzangJ9hJ8BRNtydPPb+aj344XxKEZtJq6DyfYKoMo
6KWtjBCRA2JVqjip9LTAoSqaXd3bxyxwH7wgvBto79jJ2ZQOcRG+VDpexhWQU2DxHYee1F7D6SEY
ieIaHWn8lXRyfeSttN5WD69PDAWQ65k8MqYQYv0V/voMYDUlOEUww5YDYB3YORbo2rxUDJxkvuNQ
Gp9ZNnaDklCHbVZPoHpLMgkwDLlH3tX3n77A+EupRH3hwTc72I8NL9Cg4HF4LORrnWdY8k5mAge+
osRY/gGU/q+zdff9awoyc+3hCJo5FOJvb9rulU+yn4PZEzTeBWQkgnHSvj1S7X94lVWDwdGONeZQ
2aU9NBhSIOZzkjWIrWvI2WwKdWQde38VvNuhw1YS8PTwhr+9F9cb8ryiGRqR3NbsayfGa0Ltou1/
/XiCV7c+81fXt4PDyX+dUiaOadfgaAstUtS4EcLoGRmuiL3Pv7z3bwItUarLdank+byW+n+9k17e
tNiAmQp6ZiYvjCYWZ3aZmzslYXB8fqkPfj26LliNMfjzr1eqzV+XgtY8Bbg6W7wCubOh95Wfogyo
j1zl/VdGscG8k+POSiJAc/r2ITGaNuxScRmMqdMub0lrsQhj+DkNjoUcEv+fB4tjW6fesvPKpjvp
WwIzEV76R978d4sMWkYWWWa8vC8rreftH5IIXxmYMInXGGjSBwNLdcv446KcFCP0DH28k4TWkQ9h
3dreFB9clOkmbNm12QSD4u1FxagwLK2vaF06eeSwD25iadgRQnZ6p9BcTwazC7Zl1h71hbxb3rg0
53qUvjQOMLYf3C/K8DXwlPtNXUdssLESC5SnMJ2Nyr5UBsezEcH3de4r+6IfEP8HuUjIOrSPWbk/
+uF5x0xqGr5Vei9vfwOrj1HXNnkbFRUpAyQqXlYIdjYp0UpRkoQGmaTBsSNouCKu3v7ygg8Ipc5q
Kln3lYOiY/H8ziHltXhdEc7jJF+DHBm23gBAxDqFwjyjW20CjgQwmZz5mE4fBwaIFw1RERBj3Moh
5X4GNk2OaA7swA1q0hVsw8/Qhyb+vMsElNaNxK7x4sAtfJS9a1RniZukV6muErKNC9vV5Hyr4hxP
Yk5o4WzV33tld5iKPLBDgDyDgMxCpg5XzI4avROo2s9bRyW3EOgZm2n2HvJbgpToTMydaJvIec/v
pn5ZudaD+UMGs0slYJWKTl+oMkLqZh3edQTu2ju8auDA8T0zpxqI9wk2k9vJ7yGVtNo1bcHIymog
3tLc8ziYKvh3DDFj6Z26fWv8irPJ+06VjMeY8oVxVrvom6LXXhNJkQnQo6Z7u+SASXcDJpdTzYoG
0HCqSqYPsHwITTAlM18V3LsqFAsu0QTFteNMBrrnGGDp1KML3I5jbP4aHWmTYU7+5o2009WdPeuJ
MXUDbxS0zMRsu4oXIkMScIW8Pb4yvWigi45B1fKscddgepY7q00l7O92TK9ELex7hXd/XmO76HOS
YmJxaq8dhNjzPGIym0sP0LGdM99fBhK017yigE7C0BqCLKsiUzs3p/EK8E7096PdUpCncOFbdBGZ
+6Thq2BBas0ZD5VuBxIJ9aCeKwKudASQU3NkmHCXp4NoICBB7SEs2bZ475dUttct3EN+CRuwZSQk
7M5NUi+uu9dYaMZ93oHtYbAokhLzrcPY2rD8rIokFeJ3cI7Dqg9nA9z6ZOPAV8SdxL8njPohbNtl
3KpQGU8lUCf4W1OCodqpe2YWRJY4l12FmY2Ag3x6gPywBhgFeIEQhZjjE/BO3iIV5tMP0eKe2Yx1
J29ST89+i3+xDaAYBXhC964rl+s5ZZa4Mzsaldu8n8qTtCcYNJJx3wzRAKS33/pzEp/68zL7+z6H
4xq1noSeiV3bYswXJtmuGDr0A3EMT3fXp9l4lY1l8WcgjJEoJ2soH0iYGm/8xewrSlIKlwjBaXJt
o1opMATa5AYmeAyZmxPm+qWtbOfepN3Y77Dztmdp5YDcSjSaiYpe2bAPaQPl27ET/k96Zcu3oqWU
2CQIIjTm5Tr7LYbeWjaJpbunghxLvU3Lqen2jnIyBOOgL3xUOzIEssXo6axPFohtxPt6NRE1AdJ8
mLcmkEmAV1HXtfjll3m0/sxkmJiRgjzd7Tp4K+F2EYtqdl7h+Mj5PMu4QKRt1VsQwSR9TrW5UGOk
mUee7lDzlaeAFS99ujGkk5KhqbeG6wOK6KoSA3WfmEa3rQinwVjtGSPRE0bpEe7XtfPP3PFQ0CtD
ZjedEWBC7lAmkOytK3ixftD4j7YxFAr4XKnqbQ1NbidKSVII6Zzh797q+WNjWqnf1mzF22qkSDkZ
WuJworGtTls02Hfr9+yerDnRfsTKNDwZbhs+6IWPaGMlgAY2/Qx1Eu9rONRg4KrwJWSesnAgI/gJ
E6CXAPCebUDDqcRjNY42B3WdJM3XjFwAesa4AgxeUVtf0kjzSF/tTcLlZ1/5t7oeWQ3I4CUKXOm0
uQeuTvxubpreb+LcuueO82fDyUJ7pB/zSW8tUh89zMcD9UhHj48wU1BAd36d1W2UdPWEV3XIa3tT
BmBfo3GczOEs1TL+UrgZYOmhJe8Cq3pqyg3xZyzPVkqONeFwTod1OHEebAZM39o5Nglmmu3+mYGd
JBunG8mstEbDJXKqsf0NoTee2lU2QZ0b5IzyqpsVnLx60QVRc2l4xZfYPsMNbn75AHJGgAoNkqHW
ommNlIjMYGaUxnzBKTz9YgayLHYmjU8b5kDi/QarpXIiL1v7uS9UiqZDh+2XvJMOeoN61ddYNI2u
rB53FVRZOOb7wfe0g5bfnYI/PM6xviNG1gO8A12kI57CnWGud4n9O0dzCfCA92YL6kHca8Mon5dU
mAsZERZMjqkce/O8oePURWW3jhe6Kh8fqTKLmB1k8cigVIA1IKBXzWk8ZGA7MtA+JQYsh8wHOtPT
ZUsYUhXRUvZ+DQEBo7t45mPY0CfFM5+19hDgtZw4DVdDhVQtqBrlsYkZSEhQXRtncmgwroxyWvAp
Ww3sP0KTELLF+VJf5v5IJjstKWztUqQui7lYSHHWBMMZJ7bbFF9kMcXzVmJ8N+hqxvH9zElER1Mt
mxxUrFM+sGl1rLyj1+5a2g5Yhdt4+QloW6c73tD5a9Wbkl+jAmG+ma2BqJzFb5yJiG2oF1tCQ0PF
f+s3mDerQqLp6ir4dXMtsjNo6T7igqoQPwMRF6S1WWOLN9MdWdatVC1EUra2fYmoxlbE/K63QB9C
fZcuMxUyewQJLllKqlUUGjMfZcL8YdPpZnl0/KXle3IBEiJlEc6faohJLbHTFucivlWW094o6yd8
QkYeFWUT/LLChIxpLKHt82D1skIONrt3LlzCcgNeNsdgb2JYsuPB+iWkMF988BRbYVJAoXQZ4j/J
AOyQPBJ00QS5N/GDomYHqO04rbcdqyK+zILe+e0sY7crwf09E9QOkz1FWgCQ11E3ZWHYV0Yz5Yqt
rnwiYHi6CTIDVasHYZx2OWiPHQtMsWdcxsZiOumegUBzljWkE4eiQSghnRp6b0JM0EvTZsuT56Xu
N6NxxwtboDWjL6kVKbLkbz6NGmp8RBByv61ihENXrlO7+pRg+fFhXCxqWn44k1RoYc+RlQc9Vvp2
+TH1obYgFy/FN6RvNuuqzbCZwWs5A4ouySWUnoDI4MWci0KJ4JPsLcRLHYnxGep1ThgbXKp8WGYB
RVu1Akt309Pv2Qbr/yZi053/xD0SiE1lOS0Eu0HCn+zywfq6NODJt7KalwfITsBu9OTN1zkEYn+j
oLkQbMgrFNLgnEJ1N7lEvW6GuBHf5NiyMuN5971sI1KvAXNgJTrc53UMVJo+VPyjtx3SgUmv+eYT
ztGumYc2EXp5o+8ht3OEjLXyHnlpxbcUpNQ5+xxEP8Aik7EltgEfCeWgDLeumfliI8smk1sxBnCI
TVt26T7O2zbe5QDXPEzRyNbPTcI2ziRxSNmJkRswDuzSth+BVLAh+hUMk0hiyhfsKHZ6iVPfWT0e
hf2To0gLqcAkd3WXhVX+UwaTRhOmZmgwqO5oTmSVzC7c2ZxwGQMXuDNR44UAEOwmWUc3+msX8w9i
yE7HewuoBj7rAYSIdvPqaSZ+7W6dqf5uK3P+ZoluRjubZ+YEsygrKL9aPEIcPsz4CYIV/Fc2AnJX
iY6wk9MsHOtbnTUIgUtRQdMghcD5IlNNYHXMpB8i35iwvgdDMt5ntY/7fUpn6rQu7yV/HIUADDcv
NG4UxMTVkGzXZ0OTsCQ5hlH8dguTgg8md3s7W7ENJxX65Hmr2tnciH4IGPQ6XhaeTKSJU6ZVjKF2
heMGBEGG7XKTGzHY50yL9je8JtTCpE3FGeoMvcDISKDWB4nvn/pNqU9QwdpQgOa6iAZr9okm68GW
YZkdbqY5pToH0gn1H5mvW2xNW89fDH8chmi2OfrdYjXB+Rcv6UiW17BYLwSnMMtIDYW1ge4PqKVE
0qmeqriqN5mLX3brjU06njbFOO20CzZ+55cl7X3RowtVShDEbQ7mCvthMX0hikSgae4tiS+jWMgw
EhUBYk1lZf7eH/pUbJM6Zi7gFdjuo84uat4lItexnxclASpxgdc6dFiZo1pZo4oQjYorBNGFsxfD
NLEOUBFulDDJyzYsNRW0dtfDvjGb5i1pMLOHolQ2TrQEPUODcu5mdztK2V0JGP99lISKbbRAjFs4
7PdU5fyvCXnxxpizujO8+IkLszEhrK6mGq54hJNa1CmQFYTKKcmC2cYbENFvBn+Yvq2R1pfk1hSE
YlLrnxXYUyC5cVA+k/XACxeXrXvXD9N4Tl6V9TBYJuyUnk8TSnMnp+fYtpHV1YEJSEZSD9Kwb+29
9mSnOMCxVe9aw51uY4jfREvBJfrGVN2AG95APiezrV8ItWJ8AcgHIaQfGdQF8AXyYbojIIGVDQyt
dZNAIHzprI6yXsZpvlFOVf0JnU7/wkofTNe5XtonGL/9GjwB0JxsNHSsQEyatrrtdeU89khuRRS4
KRqXAEEHyd4qBEaSmpovJ4H4UexS9tyURLUcaFGs2+VBd8qdLmw1Mf/R+eRcQ1/zyoiAAlbikuTM
00XNnOYmXnufjDdBQpem5iVvJCMnZwyUTVzKtJCLY0yz+m7MdjhsefjWFygvBJkAThm2Za9zIFmm
9s4Zsfku9I0h5cbrML0MNdwUMmt9BLb83xXUJlZTfyu81CdeqCOhTJZWeDXldXcJr3gcNlIqf4lo
oJRPo1DT7ZjExkseSHgcMyG5xbkzENsWjdWAOrqhcr1aknVNGeN8tHbUSetBBUcH6aSyDU5sKfRT
KOpSnyJUzs46R0+/CR5w5hMk3j2o5cDIEvzO2Dc3oeMlP93eMXlgDdpqn+rIiSYZwFMdSmssyMRd
+EElhiyOyqsD0C26GocWOQMO9K4+NLd0B41838EfPE3hUDcUzG7xY+Er9raz0VeXpZHwa6ekkF2j
eHL/5Gp2XwjEVhfIc8RwSvHGCW5CbvfdXoRHPFrCekEIehzj1CCYEeHlEoIx0QRx17JOz1SXNSja
wUz/kYXOARWLbkqegCS4NLps0qi2g1bmOb0JL4BwlSxIz62K0nFCqn/WyKlwOTJCNtwPuURF0ACt
KE/YWYEVd4hWwZEsEL4JZFHGxYTGmrvC5s3akw2ckwlMyRZKuPZXZ6e53HoYCa4Lp1iep67rLnU2
G89yqoxn0PwiIDuosdnV57B2kOfjA4nIU+MnNsZWyXNygeZkz4mx/aHqLiZVWy2kpLddA2iIRJIk
uHatGmMHqRTzbghGyBV0Gk1CdAK32nThekxunDQmP083SVRapSCKWln5vdeN7qPmI57OcNK5L3M2
LncSyUBCdgn5sZymVkhTk1teh5ItDui/SE4gm5K2zEXBIsx/XDTBPcqfKjzJXBc9gdMAneI00WvS
Ay0uFo0u8uqz0RmCyxBUG784kd9njrJ9i3DiVFKS1r3zU/j081cAma7JrBLesBWtys91Ufctq29D
dFDdlILRcUzAOg56CLt7MdJy2+g8p3Vchn4V9Qj6q60izueaNjvkL6J1gP7KbtHfY6HVF5k5xHua
RZvGdID82iURig4NcUq2+p3NFJqbhWIPTu5k9rfVkhjp9n/YO5Mmt5E02/6VZ71upGEeFr0BQSIY
s0IRoZA2MEmpxDzP+PXveGS2lQiySItad5lVbpRKJwCHw/377j3XDNP0jdoyJ9MYSJ62b3iZ+caU
+Oi3cl+l9TVpu2wlXb3hfOkarUL+4MzHZvT4U7t7IJ7P+BErFITdqpslPoZFn3xRIbo5NL91APBm
HmQjkefoypmScL58hULfX9Tn7duFrX0LYDzOf/CJm25bJTcjT5QkyXaVR6LAizoJSMzjH9sQyGnh
6V2Jbp1lKSA0A8DJY91gNKE4odr1NfWT5IYDxUzoS8+BclO3urncShD7NSDg1BTcdKjaDtQN1LHM
nQZHST9PXFuxG3tJ4BMsIis6zeRwpNmQw0NtiMatOavDD76/fbfDUBDdEUIWGns4dFaxT0oIlK5G
vAyeh1BMysSErJuVyfT238ACFbnoJB4uVcRHQF/L02iH3f1/F0GKRSkfaa1mEMM9mY/2VZNRI9md
74gclYxtgQLghaM1LmuQaA8L1SbfPK2o2SCTl1b586DWm6WTDUCH5E8GpOfwddOw2A1hcaFNcKJL
YqDHQQxhULXHfb3qknSBRAEwMstNaVrsOPOmumEfxVevCOPXqQOZh2m6EEE40TY2GxJlesJMKCWH
/vl7cNSAotWF2Ry1B0IRtCOrHzIldpo3OQYNoQZ1Caid+KTxtiQjYvvzQx01oBhKU0yscOTvWfhH
D293NtaD2hm8d2kB9b4mJ2VraPIlDeDxKLQe6MGAy8FPTDPycBToR5GOyrVgWsmNr8Z5/DTBh/9o
3462naLQ4ELbiLJmLWrplHECGN0WG/L2bNSGeepHekobYaAMf/62HbdTTFWnS4zaTwU0vxa9BUk9
RL3GUFITASIeK13adbFtbvMEeJqzEGS4yeB2XrB+Hw0r+imKBjdGsMs5Pa3uYxpQCKlF00w2w+tl
wQYghVlyo1g5Jdalc7Y9RqUL3cOjN5JBNWrWKAnFs9NXPSwS2KJK4ftA0ZtzXT+wZx9hR/mNUfyo
A2X2Wl7VDSlM2YWbfPxCipH5P3pKtgM0SQ8vV5YCUWkExqwNKlLCMBszOiR2ZdzgvtJupUmlamai
qW6qpr8pW0Cxm5qwLG8hpfDCXXjPSjnoIvJD4GErPHWDYJd1L8sAk1Ny7Kg3spVWT2k7ZZ46UGYb
J/x9wzjcIvqGqIPbDZhqN+wHvcmuHB0RfxqJM90QV7sqrFTPKq36ESmMug9ChYYImUwfXkPp+SMv
0BXgB5x/V6KKuG6guarAx1qLAPZZUP2nLChuB2VES9upspuXfeea3aVO64n3nIEFNQAzKZqm1Wqi
AD0N7K4vIRpO0zNcI5BYmpxenX/5To0idLb0U98NC6sJSW5cW5lVTtZbrtp3RWm9TSSpf/oPBrEU
cRUItVRr9R0aemQGRKBxmNJS/QqncPYIsNW+NMXFFD6YVRAObbRKuMlFQsD65eq1qRlyIsB4VL1+
r4mMz0E1nVu2+5Lb0pVwFacBfNXq0ScAmKAB2z4FIWMkKtkqSXGVG2p8Y2PNeimNwf5+/iasbFfI
c/h5grSCARwUn7oGHahgOaHVJOWmyo2/5Disv5Kr/mSOS3mjAce6ztq53CxGT0XGGq3+DvAOkFGr
H+/NEAdqSRCwrxKa8+X87zpakt5/FvsE1FFIG+RVR79x+lmn7F9u8krJd2EZU2AbAM05uZleL/WA
GaqAjjY7f54f98TT0sWUEBpNSq72akHiMITHQGFSANql/RDY7GMDyr+jTGj0+aFWRq/3W89YQupp
ADKhgXe4+FFoHqSljmnzpjm93QrmWp7N2jbPaGJ38LlIl40h1OJFuTccvJeZs1xKRHgXIa+mpyCZ
wGFCOsj6t/rgZM7Mrr+jQzHoKkxrNVW3GaIG15JxPGc89r0yT8415aXpeyV16jfNmf5qOlNB3ED1
qlal6CG1SaiO6tp6RHMK8hcXuPk5mimnIcaXFHpPFTRHotgMyimxbFNIky8JUE9MGFj+GNwJlWen
s35w1HVnuVJ6NiCK3v8yAPU+YQvJt0aHOHyxAgkBOF/rSeOcdf45ise0uoOGBUFBfL6YNetNJXaW
rpIp7GxyRv5B5qTs4zJSn9htyk/17Fx6NU4sjkCKsHRiD+QteZdI/qYoKmj8wotW802GgPAJBU//
MBe6duGqTrwIePhVkAUGInZYgYeTky9MnChwkjcFD/Yz+M+aFSuMHwCgKw/nb+AKRPP+IvA9wVLB
dgta3ZobN2H9ZYXBP9F0SrRRtBwCALSXGwX3OkQtmI/dKCs0F2TelVitfAhNr0oc3LI9Cm7Uob6w
+BzfYUthyWFH8q5DW0NPqqzGUUpg80aXlMTXW04j0KjDC9/w43nD1hLhDI0slgF2tYd32FFDzPC8
Q5swwxdUYI/wYOWNVwUy3fuyoIBz/jYfP1HGw1HKQkNIKxCjw/F0KYXHpzKerhbxrsW9ChtZCYQ1
6hI15uRQ5ADxvcP6x1nvcKiY0mxWT1W2sfq+2RtiG72kwMmgsiYX5umJZyVOUsjphQCMM93hUE5K
Z83KmDFDFkMnzU3dj0C0Xhjl5LOCa8E05SxAC/ZwFEj4ZGWPXFBAo5PHZDQ3BXWpTTfptAnNdLiw
ATp5A38bT/z5b++4NdWgAZuaq2r65XNt2oOLmjzZRVN+SaB4aiiNbx0fWg2QlrnaazVOG4ywUZiG
VWO7OgaiTdtlzQ1Ofv3C+fvUUHzoDFS4DvbANYckVMdqUgYaa0nV6Xsw9oGrTblyX8qd5J2f7CsW
iVhT0MBzlCHMiPIWrqXDOwgonQ52h7ahUFTlR22WaAAhDz5WsO2SXVk25qYndPUlVRfa7W0zY+ZK
qkcy/8iSN6o6d4s6sL0OgTk9mq4iJxbR+IVX8njyih/JpFIQ0REjqx3+SLlj31j1LLLmlEKnUUBo
h5S6Lyw0x7cd5zqOB9AvbKpJrDocheYBslTQnKA4qtyPgjzb17W5eDoZiBeGOjq+2sKAyX6X77BQ
8a4mUxn3Zob9IKNPvBSpR2vHep1s2qAzTP7ClTPsaZvBni/tYo/fT8F75BJhY1HYWVN/sBsvs85m
ejMQWxu4RRi29BmU7mpQghtufPnEw2+vmerLvTroww3+tdInmzrcVkBpuk1iDfHLpKSPMk2eZ6Ue
lwuP+vghCK6vya8U5kFlfWdCp5sq0pcRXah2/1mSw/Kul+nYRCR7fHixEtgy5hQKZx6CtXredZ6S
6THF6SaTHOebqqa2O9BAn7ymm8tH8jHnCy/b8TTGgoiY2lBYIMEGrL4sCUirvK6oqBFa277YozY/
2c1iNheuS/zuw40WGzvt3YLIJDsyFlcGOGk7nRD4Uva9XqYcKV1P9RWNGwhjNHN0MwfosHuSxkzX
yWjVn19UTlwnJSF2yjp1NA7A4s9/W5VJD1AcFZ/hhm20s3XKPtmm0RR+Pj/KiZnCThI4sziDCIzu
4SiskQ3aiC6h/K4NT908fEL1nb8ZGZ+a8yOduh4H84mCb4ePtLlaI+c6hOMiDchOZKIjgyoffliy
Uz2fH0U5dUEO4my0yZSX1DWAeSkrDDkZ0PtJasClqR1dHFg8k2cBLvLi1Am3ZpvNnq52NL2yud9O
5vizM1qwKCitdrTqkS0mc7dR0ND/B5OKaSUOYGD1ODwc3m1ENQGbrlZgiaP2oUW9tSlSuitLO9Hm
423mKG4GxY5sMNR/yMAvjH/0DLgvzBpWZdOCHrZeF1gcm6CHN+MmyZC+RJKT3gG0vJhSeGIYkGjC
rChU6mw4Dy8zJX295YNMMgWKipnCUBT52GLRCxYZHQZi52xCOGwEOwpSuW0eLd91JRr8FFXgVor7
bksGrvUS0Qvy3qfH/7lL/0tM9H/vLqWhXRYxH7pfBdkm8/7P/3n/C3+7S1X7Dz5jsMPxjAjPlLBb
/m0uVZU/LFFNYqvLjkGYcv7lLXX+EF5UZjElBTY9woP5v95S6w9oQ/i0KWuyUtN8+Yi3dFU0Yq/C
ac0W42MkE6SB9UujVmonzodeQcXqxlratyo0W19CvnPbLbNzHSt5cSM+Gj7FFMsHEUtn2ULsWtHQ
tRwatUF/XRRh8vLbLXz8+2Pwuw31cB/w/sNsSmz8MLaXnApWP8wKEikZM132OH3UNwU8BGQ87cgP
5TXbGMAsP7SEigFZ1iwOVdDOsYAIE/DvnwRdHpuYQjE1X0HYlhu7uW40qXs9f1mHxQ025sBqGMvg
m8D6eVSg13uCr222516s9fLtFCxaBxM4lmNX0tQX8iPDF7IY1MdqHqML69PqcC7G5thj4o2guSOu
dHWFga1x5LGmcKstZvqNaJXsui2qhZOCgVy4ybTCBy8/IvdOSJxubVgtS9Srfq7L5j1ri/nQQVz/
ev6GrL4pf/8q9m2UW6gOsqvSDu+7VcF10YIw8EjckHbgpKwrZKdt5xaSCBhylugpmcYHTH7tTTVb
qRvRoroyzUH+khakBXEe/4QmAtlKo1l0wy/8PN6037Yq//w86r7vGascMMSf/7ZTsBcL7T4sOG8K
HXvXkY7syYnefJ/Kfrqy5lRBziqVsWtS0/AVhQhvpzGAc0xmCYQ37D5Ic+IZiloRRBaaBuwMV3fL
XEArRkJuaaBbQpWG0nJbNeSnW5UsvUWGM3+spPN+AyiKsQiBBFFJ0ljNGiSeGe4juD5OXRI7PPVw
GtKykT83ZN1uoiLGlFSMRK3zCFxa+t09keXpFvNNdS0FkYSzYLq0fTs8nLz/Jqay2BobrAyUmw4f
ytSirlIzk+xNy7Q+NV0wbRHGDp4eBhNVF3ILrCZ3Ltz6ww8vgyqyCGEgsYn9okA+HQ6q9pXWA1RN
tqUVhL6ttYO/YMC7cL9PjKKLdQ9eJOVPSi6HoxS4TZ2Y3uF2SqFh83lPzE3Wa/nT+Xl9dAdpNwG1
ED07QC9sUlfDxCwTxIKYXgrI8Y70P31fmCQ0uCnbKH/pY9OHoGM+nh/1PZL1Xxt/cQ8pDQJC47uF
f5ka4eGwnV44BgUR3SvzRQqu4CpJf+nKFBW7cq6jXT4qqAlmbMOgzqVmbrZBUaKxbpZRJeHOhu3u
SXwbB9Fp6T6nUs3mp9QQcwmXlwGLlBx7t9Hn6qnBzQSakty6pyQxwluxRX9IxkT5VFPFMrZVR7vC
BbjZ3hJcrEybpDfmzEWcKriqQTn5PRfjt3KilvfcRsNwocFM267Qqh2OxAHLz6SiHw2dllAgcsu7
16iazHtZysdiN0Rqec08AWU6WexKN6kOnWCTxikxuWpvZZ9bO85k11bqUPWKsa8G2OrkXn2asBlc
VUhFbV9TiAaEWDpk3zrDQCboaHP2SnR8HAC4l6QB9UqkoFCUOzS6mjRaP/BmNY0HtipBUlrv28oJ
Po9xUL9meoKqJW+K9u9d3781SJ+aSSxHCBN4Ozg4rsrLZDEuVK5VouXUXPJK8mh8pAvm1qwRFWlL
NtxHGeEG5yeSeMGP5hHKAUhR/LdgYR3OoxE4b6+FaOAJ6DS3CyDObV1UladClHHPD3Xi+tgTIFMg
cUv0BlZTtm3DlK2Tw1C8FQAp6fAFUZRuKq3Sr5nnM8Av6VL67KlBFZgjMggsdvpHUo8wHIJpSU1P
KZ3uDjYpmn6L5FElQOJusT8xu0b++D2lvAbailYd4g9ttaiSYhlJ2BO40DjWd3TX8SXFdrHT6tC6
UBQV92z1+Nh3sgUxRRGAjdDh42sTHQgDcRtea065x1er2ctFHAPgdpY7Jc+nC+OJTfZ6QGI139Mu
dPbVxmq+ZJZRlz1+RS83cQo6ue38ZS9j9iOOlvi5hwb/hlu1H325bBRslw1aKplQ4cqXU0OzNktl
l74pVIwe75f8WIfYJgmgbOd9W+APu/BKnZjdEPNBGhp0hfj2im/Eb3uOAMvRKHUlgj0Yxrd9L0yM
VSBvzKq95DU+NRT7UfS+CnVWyA6HQw3Q3vFTIPlWIvTiI0rWfSJJUENZlS88hFPPAF8xb6xQidCi
PhxqjtTWTobE8vC4Bbeonlt3Yc9auXYbkxHfoY0h7O5j9ff3Lw4uchGUTllESBAORy0dJ8Z/ulhe
b6UFRR5Igg2ieuwik+qfXymOZzUnCJAHVB8AQSIGOxwqmhYrw89qop+GFJ+QaLGtl74Bi0g/WEm7
7ILCSPz0w7eIggPaCnAcUFu091C+36dJpKXkMdLNBp1r7Fpp7m4dvrAXJuOpqwI1AgFQrO600Q6v
qo6RGCKNMbzYnB0E+3Hvk4vZ32umU5JeUl/i0PCfPL4uVgaT5Y/nBaZtNSez1HE4hxWgvc1BguQX
TwWRX4o+ODtqz1AhC6HNpYofVdftVC8kaY4drq+gVSA+2naVYK60iWNtEaGBKTTN/BnXdlIgntaC
dDOiqtyUpK0MrgyM/wpl5/DKrr0u3GCusp9xUM5+FGvjXy2Bzw8hbi11VxMPNLqZRubjjry7vsbL
SjTK1krr+B65dfON+Fu2LZKlg16qGid0C6PNvtYJuCBXl0Nwyonc9L+iUjAcMLXhXBo1dfwRlGy/
Ng6Ooo4jdVLfcEiTf+qg2KYNjz5/afu+fkl52n+lURvcAxxArD4MS5C6dtPJAgcoFTnZM1Ye8TIp
euIa8lT+MEq9C64dKzPETQzmR0OKQXTr2D+CXZvG2BzmPGrudamZYPNKvYVqPyXI05W62LrReuTK
kLrD6Zfa1ZhmotDMv5tVV+fbCW/VM4eF4Qu65jnE7TYq4W2fabDeHKKyfwRDYxJQWBG46tKhQBwO
m7v7grG7qHbdonGOQ8KdA+SO63bZKBEqYj+eLIOt06R1msuPYkECLZ//XOZWesKBlSReWQfCYC2M
5i5+BhOeGn4pYHTOYPwU3oW/THUYua40DvtdE4/hUzZnAZG6mLUeQLlUr2zdug6qVUzEYjwshQ3L
uiY5GWxOC0U7lbTQjUss7mAGsFIDM2g7yR26CTIR6GLZuoVSHfT73rS7l6xEVbzBwl2QRlbPxXWn
Yp5w08WGxY021vFrKqA3Mq4JostQ5s2bynGQeTtx2xI/i1Pshic4KRt2nyOsdnT7mH1DySKgvOn4
F2EfxeD+A62/7228QtgSG+s5kQup8mKRTXKH0LTcS0YR/amWqpP6SakF+6UbIS6QQ1DsY63AXzBo
cvhpMBf1mYFk8nbbpnwdp2J5Yl7H+GeiavhVA13t/bSc+LVqzkfOJSijfiDF+KJg8LAFINZlNhCi
ZG1TPUBHvFosISUoGSQq1auxlPs1IECPT7B615vSuGXbkbuaPI6eFYwNpYlL/cvjWgjDo2+FdQFh
haPtqooKXLyu1bxUvarADOmSGF57TSb8gjNGt7wj9rjXq5ANilR4FUFBD45eWg8qD9yzDVJ4Sa2b
L+w0j7/FAqzEsRY6o2CMrj5VnZTbI/BD06ttThc4A9JHycYpX8Pi/HT+U3VU9+P2i/o9Fy/ARtZ6
i+GkZJRj8dDwdpjjfiqH2SObp7gVHfObGWrud4haBQY9jHhKgwGMA0i5mfHU8joTc2JBBbuBJlHs
zv+w400CfRlETBx/QeActR3jDIOxkgC1lZuyu5X7kTxhhD7SrrSrziUQqnhFsDluz496RARlG8r3
hkFZsxAJrz9yS1LJsRERY5oHQ3hfxSz4lAGrfQG2At+M2e8WAkBAUabWoxV31p5s5jYXsTHtN3jv
+dv530O7fv0NpGAMdpDulKYIWZm4T79927HFTVjZtJAdxNBf61G2GLvU5Fjo1hpByhvMc7HqN6gy
7kPoCelGrZg+GANlDDHM4T+HmZop6ubC2k8pztNNntEOcLWFvBPwx+wvN4GRNtWeIzNrXQHV+Tqs
bKcH/Q8GZlOFmvGa9rJ8pZqCQlcoNfj9vFWaKzWJQlwdQZmVbo+0iFQMlUVyM86G+SUywgLawzwr
GA9TVQt4mfr4Hg9qhApPBdfr5nYqtwhCJfNnVUwsMl1ej9NeM6Gi40VtxhcbP54Gb1io2Sp9DPcK
z+FNqzQsPtoIJ8RravI1+JchMvysw5IEyHzuZVj4M20nHNySraDmtSYEgPpOiy31wdCq9sVcxqXb
KYtWP/Ssu9qGdDgl3OnJjDo4nszmubUoJWx7FTXD1WirEihoQ77DJG8WjxCYAL5Mk6UpBITI2Wvd
hxp8E1wSPk1xCl5R1bZEv+Fm0twy7sBxTLNwRGt93T2CxDD+TEq7kHy+i1n+Kx9muXuOF1bLl8WJ
DPWqnsuIYKS5AWGlYfPvr/lwt/sFv+m9UNIOt6DrHX2TatBEvRnKhr5Pxq5u/DnqUsC8xtAon+gT
9zuo3VqN48GWAwjbdgPIBT0o1qSsjR4EpoJE4S4Zn+VwwtFlRjQceJqhMNL3DbnIZVwptUeshqzu
Gk1uf0ZBMJJxM4c/IRGQhky6uvGDTS+cXxHBrKIglao3hCl8KAtMhV85TxKknSVNkGwijMvB3p7H
GC1zOw7U6nCv+9BS48SN01bSt2Mddc9ta4qlf5oznxa33ZL5mFvPZT1aMKeabNpVMc70TWmRLo5F
PkjTbSdNxM0uBdMUC25aESiBRuIhgQinbogBzGdMqV1E2oTatdCE5lZ2CawMbbds4nz2Ft4+ZdfA
XHzp4Bzm22AcDbZ30lD9IhujjK6gUPfw89GfEL1pplkGl7CBe1dnkXGbkHOWkd8S2ipeLTGONUvt
VTHpUe8a5UyPTtdb06+CDgxPt0Dr85iEU3VL0IYM8rBgAtIHkX4QT2hZbuHkreU1CxqIqxLe3FtI
1uaVlDukkMWBM8mepYBeWkge/Np3/SzBJgmEZTKlmeDNLQZct5sAC4hTq4SlapbnmilVTN9GiUKi
p03Z9LZIC26d0GGmka6nl37dTGJnE9pvUilNsYsXzSk8BJoiaKNq5ZcehgWQHibV9bToyS/DaqVP
YYvD262yePgBrrGRN6OVyV/T2pGekSOD5WBXKX3KOw2aSkyZ5jOvetB5ozlkX9PENt8G1emfDSVJ
/xpx4941YQV2QGorEBQ5HPYXEqLDH1lHvo0Lewp9TZJ2OhabJlJDl/esz7cgN8imzmqFnicVuJpE
cNsgXtI2JygOQTBbhjtCTHdc0WjaqjrONMIYBNpI6zPlIWNTDc0CE3HuQ6LUvgFzT61NltbztT2M
YJl6Aw/YXmQUFdsengCdKCRjP+EEhCP5RV063RCXqw+7hZPlYzDV49uUF6ZOv7mwX9I+xNZa14rm
qdkwkTUTLeGdMpAy5SpQjOcN6Qx25lVjq2ITS3Orpi8za8YVHxaa2GM5YlZHWijH+6q3ammbDnl8
nxcNceZNJxx8mp3ZyrYxwyX3CgWSflWV5StOHtQTsYOzcquqQ/snVnfWMztMpAdEtmlISb/oh03H
jcXP1iQYZKUplV/HTnLAH/FWNr5D8iuPXdWjVzmAScwnBSffppxIGkEBXNbeKKe0r0K7TNMHS+8K
0yPdc5r9xXFIPpprQhzHspe+8KSbmr6ABlm0jka22UaY4cBB5BcLw7XivME27VwgRgnEWDuhNJDh
0Ym2TtqbL0NQ8M0K+zL7M1YWGWu3ZKVfOjmsP9W4TyIPyXBxW88xflt4IroBp0yfgg2UnSj2ZL2T
mu2oFVC+G7ucfoSmSoKwyr75LSAd4EcTScFwFZUFX9Fu0FICjNW2v53AgtBjwjUju1AZZ4uMhcHD
VgxYwe7E7qwnqeQtb9CsXEWFZoZ49gGDePCiRwDX5H9QAc5pHmzetwj/12z/LyGc+PfN9ufo1/9z
v0ff8+/t7w138Zf+wTlb6h90NsB0E8yqUJkWyX//4Jxt+Q+hN8Ktx24P9b9oHP2Dc1atP0DRClUF
Vhz+jvijf1ruqvwH/5l3eR/eYpwV2kda7odVG+xgVDTY2to0YSkmo5483NmxvWlndqKV70S4fgxt
NFxC6KsP7aP/dxQ27zQuaVU5q/1jaJA4pU1a5YdYvge4HOxVHWoEEhQQEh2ISir0Sw3mk1eGwFym
IoU2Zd2yx5++oN0zKxrGarmdm5aINrm61G94b+79q+z196VpiHwoW+K4MNbGpT4sAb0BJ/BLJa9D
MCuFbnowQEuvlB3AQqFSsnIAughvZwKBwQiEUnbNITg2duxtjX3NgZtFPct/xOoIKAegS699TuAf
9r5aWWxtQOlJt3NUSOpjD2dL3fXxPCcgoxT7rqf+94CVJbtqKQxcKOmtDiLi4iiQ0mnFMEW50lwL
1sdycfreGUq/XST9UUIPwPahiNRNbkfqS28CrpvHCrdYh86LUvRwpetVsoOTCJhRqq1LMdxra8v7
D9JxaqI1QXbKQnc4XSnyRbFt1aW/SLZ5jYtt+hoD0KJ0W86vs+Rkj9KipX4oDaY72dCLJHnSP9R5
fb8pbMGQBhCPgLxqHeVJHSsYhsIi5g6/95fYbPO7wYo/dvxmFE7dYI0RngOBp/64ulIplgs5HMPM
j6th3thsKq5lU7LdLJaaCzXVw1OuGIq+DqcEFhsGwgN7eFN1owNqKBeRr+dFfZNP3fSlo/UEcLMs
XmSOfn8qYYOa77eF8vHvV+R3Sc3R+8mo6FpAJvOSqqq2LsBXVKiYN6EfGpEcAiGasus+bfMLdX5x
nw7eT1zZUArQd7KIYsNc3cdQtYZa6ZTajynAXEdkpG0zgn9voPlcSvI4uqL3oVBCo1J20MOtVrmg
wjQwtWPtExGRPEeBfgPOuLnQkRfl5vX18JxQBpkspfzj8GHBtMtGLakqn913hoN/Sq/UbiKuEmDk
XdYb1keXbjryLAIMZSsK1IZVryrm4+WY80Q2mD0+qhpZSgieCfkbtvkk/TQmEvY+OC8YEMOTaOHi
4UcFdniBhCuOnJ5s1m3bDEmDhPZXaBfjXE88K0ZBI0kvAWTzmi9v9YWa0+2qfKUgLGRR+5Z0xIvy
yJOjcD2YcGxHBIMdXouozRhWplf+2NTBdk7GH5MCfe78DVubnZEMc8eEwZq+t4mQdvWIAKcNNbOS
a9FxFI0Kbnl4hAQNLsprDtTpFiQVDn11iTZq1sc7aFPhthzlS8bDU1eL5YC+DBMFKZ/489+qRGox
ZIYa8OTGqgXlnTka52DjUsTaSqLFRORykbTyRiOuFd6uw2FitvC0FbhcJ3AqiGpqh/Bo2Kr5+HnO
h2coOZSyNZjYcumHcb0PKuUbbQO0EQ1u81IJ4OKEzYXX5OS1s5Bx/9E9g24+/FE6ubcBMna4E1r/
LAWqtNPr+dI26tQgNqI5Pgy46pH9Hw6CPD025YZBqqorfBQXxQZjcHhhPp1YMfFzsG+g8ssyv4Yh
tK0N7hmdI1HKhXzVp1X8nLKqXU+tlVxYnEW3brWYiQ+5jJ4LyAM74MMLmnkYQ4+L0x9KuhpBYedb
m9Adr1Jh8/UEnbpAqGbUVPMlc+XxS4POVGH9FCpTFOprnnhghoQyYDCgkd4OX5HbFNdFG1IL69vK
09id3fTWWP5qmcF3oA2z60ynemgGRnxh5oiHdnAPEBoK2zvrA+Ve9hWH90DCQQXh2Sl9Naz/kmUp
2VYwNLdBB+Yct2DqnV8tjj724shA51TIbB0Fh9vhcG1gh22eSYWP6iFJN02B4scdmL73SdCNVylY
x3mbD/r8cn7co7nLuMKaJdNe4dVd69E7wxybZOwJk+e0dEffAaWpExoXvo6rTCnxlWIY9uGcuBDk
8OU/vLwJ5JM19XPuZ73UvdS2Pe+dOeuvSNGSbuaqHjZ2N49AhZFqdZKV3VutjTOa4K8N2KHlKzdu
3ut2TpoD+F2z8nTq0dtwLp1nbPZvuZ7Nn2jKxbecXQbfVFseUlrXe4e6pzdRMLrWJAAJhQwYWyLl
/RMd+mGbhk2KIH6Qb4A4RzeB3HSerUsxiG+Nhp1dxH7XsSalYR/4eTal91W+mN68sK59+DEg2qTJ
hNib/603r5LTZqNqzYUfzTPaGpktep0MX88PsjbJiafAKIJ6QQ0Lmap473/7EowqLNk5nQq/CbKf
YRU/0PUG8BbH0sZRhthLh+Ix0kiVkBdokURyjwGh9D2VR0odrlJUt+XUNO5UOZd2F0crjvhlHJsd
tO9iEV3tLvogHkq7Xpj+6tTvFwV52lJpIJrVhMAzJeQNUFkF9Fi5pCQ4WlZXI6/uiUFynt2PMqrm
MR83/QDcuUhnNECQkf+Th4zugx2iySt+tOcdFnWkWVX4djMZW4zdEcjM6FIu0Ik3WhPdSmoRKHbs
9aE+pQGCLF680S2JJ1rOc9WW4PX8VDo1iIqgkb7s+6Z3tVzJEhme8iTlfqPYtbf0KpD3Ed39+VFO
zQrqEvQ6kcxwWFg9GxNivxVUCc+GzQW+ID19iwKBt2vH8i5JRvN6DDsIj42kX0q1PHWBWCoMFK68
l3CbDl+VIY3jPism/JOFHr9iOi48qRmNq/MXeOIjw2nVgopFQUnjxHc4ytIGMy6AOPcFQuGmyIrx
nlUx8sow1jdNqF8KGz5xQ3lgFF8YkMSotc5JncapVhHu+9LQkgumgcJvhlBDDWD3dAiK3lMHYHck
416SyIvzz+pzilyQyhgaMlJpj9zvGSjssRwyf5nzBtq2BrmzXxpPS5vks8lD3YZW0XhhG9duWVXK
35l2/1Z/euJxHgwvVoHfVj4in4pK6tvMl2oaA3kpyNEmUOUPP04Mn3xNuUSqasZqFFBOahW0BqNA
Pbia2HleJRSaQEqr/c7Qmu7CgnJ8U1ksWVAgArFf0o58OdLErrqMMtTNACGLpHwbWRW+2jZycKen
5ZaWkf4gRdDA8mmw9+ev9ngy0XIWOgTMv5R01mA3avPyUJpy5Sd1+sAaDX+4t6SHum/AuVZojZhk
8r2VhRdWhXe54eFcQu5FSY8tBV8y1PaHD1PR6jGMiSbwa3Rn7R1otQDEW6JbMCOzWvul8ng5gQDm
bz9NfdTecQwwWjrPgVxu83ByvkzZYm96a2LZMOfG/Nq0gPc8Vdel72RVWYTpIE9qID/bsCuh7lEF
hTvcPcmpZMWbqu85tqhhgLl5GodO2al20r4WRtfvtTQsv/Wgz8dNZVcVwbRjaz9wzvHUWjLtr+QK
25ErQXL9ltp58+v8Izme5khl2DhTLOKwh8b98M6MXT4lwZBUvkXe9deWLzaE1ab8en6U470qwl+N
wxT4MKoB7zra316mgqyIXKq70pcocAThdKuMdIICrXgGdVphwLId9/yIxwVGXCziSMJ4Ghnl68MP
boA2ojtd+DAt+j3YwuB6lknX4f0Irx01SFB9jMV2yquA6kujJg+tNV7apB1ft/gRfL7ZpIgzymq1
zqe2TFXMmv7giN155gz1dQ+ebK9MIQjn3AqVG3BZy58fv3jhDMSHwZLN1mG1eSZdNwpppuc+grt0
h/1avufTL0FfbRJvGrvuPo4S+1vQ4eyEp1jskjpZ/PM/4nipUVVO+NQk0XSLLsfhzCL4GvRntPDl
wNrwnGlQ9MO467bWWCekZERpAt+5TW6SCOm0nqbWhfFPzYCDH7DaC5QtO5k6UHMfwlb5Cexo8mnS
sRCRQSN5iWFUNyEK/Z2U0n0cdDItYoxKF6bh8et1eBNWr1fQzcjqIZ37ddx/J87CfoJk034/f6dP
DYJUV7gW8LFRBTu8011LeXtQZTHLtOixHXSSk9Vcu7DzOD2KLfY2PFEm1uEoUZjiJmnY31gB9slO
ydXHJpg/SkNjGqrvPih0/KiQj5YKbXDaRrdrtlEJDd1cH6PPUzt3Hl0E6a4zYvhN/TQ8wksjq6nI
gPu2U/oL3Yu2XSbJvC9wiV2Fc59Cr+iSD28KDn/c6h70ZlQSN9LyOO1y8cm9mT9JgdV755+n+Ogf
fq0YBdoWuBWLusZa0R7RxK57hVtQ6FX2oml1cQsBHBuDHl04ZR/vJhkJ34JlYLDBOLWaOUHVwDFC
MuTPS0xsdQN7PLKcaFvFzbfOKi6dAS4Nt1qWpP/P2Xk1uYmFafgPLVXkcIsQkjq623F8Q3k8Y8Ih
Z/j1+9B7Y9GUWE/VlK/sOeLEL7xB5VXjcWE4OQ0OWqGZnlmHwQUKUHJxAmlP42VzPDo8gNkpEeOD
eL1lQZYMVYxM00nug/BzphXKSWoi04sqq6UqXQR/HM0xnZYNXAvcPCpAq2huCDLTDifGC/JOekiH
0DqKSUdE2m6mkxoM/Z+PB/GXHrJGVEUTbXW75HkjR8NEaymK8/lgml10tI3ix4yQGZzrrPBv78uV
X/VSk6G7A4wR+RS8cd9Z40phARqokNBDNmRQi6BrsKHCpaf1izB/lgAruQgkuuAuHhKpuouRx8FR
BuSf8KUifCjo9XmiS/wYVeS0KPHxLE6EYtg6ydHOGdp4eSkrs3EWWiDNh9VS9Oi45H1JB1FPLehw
lB807ZlOfQmlr3Wg4ijOzmIsZ391aul08N7KVHXpK67eOytEGAHUjDhpcj2cNEtaKlRorMhN8hia
uXkXWrNM6cRsjreXZeNipuVH8w25ZBN862qX90j451ixiNM0dIYnlcicN0XU7rxkK2jz2+IjTEMk
tRwmiImrWEbCT2gogkicWnSCDykNLd/KUcQYW8c6D/Uc36mBNf9I21jzHKWTn+R+dC5GimZyqff2
U5zWxs6XL4u4mnLdAsy6AHthkKzL6I0DgTpDbfVkFYZ80VCt9jA0UTwt3VUR2xyKmwT8B6w8conr
q6RKccxpC74enFh8ymWk7NWwzS4wt7/+8XJyX9FOJXhdSj+rfZSplazbUJrIVYLMK7Sqhh5uJztT
t3E1okdAB4KkHuHndbWikSd9ysoiOWU9O8fuFedjl/Sy1wXBfMqRNv50+6s25g9VZgZcrCAJUVZX
FX31nnxQS05OqOh3NEBG34prkHBdXuwc/c2h+DL6HjJ9nHXk30lFhmRpiwlY1s+8MlHtzpOmXswu
0Xfez7cdttqBiOUtJCl2Bqzq9WI1StF1vRNThFeGT04V6QenF8XJKPvaq0XWnGu5ls+gKiPfrEz9
cZbM/KLRQLzX7Ch4iWJdP05UxP7RrBB0qDQa/9ZT2Hv5WIMuW9xOTEH/ALua5B6IqHmY8qB/FnBj
PURwnQOaY+mfwiJsCu8aCkXkajC01kKZnQz7qpn5ppFmh2f2JeZuBiLxtzfEMjPXM0fN0ebCVOiU
IFmxmjkFR6047UvMP4Gi+4VRmsfesLvTqCdwIk0p8CvupJ0X7P3W4FHgdV6+isbYmp6hgWbuAazH
J6otwo/RQjgCz/x7MbfY2e8b2QdZD2Hc//X3YYRdXxijhPdgZGnRqcNC4DR0tu4rGqaiXVFpxyFS
40NVVO2zMdBBGHCAPZjIQeycBP39HKPcRPtk0c7U3kFP8FJoKvBI8akGcuQbRdoejRG+xe2VXJE+
lpeBNhA6jovCiUZqsPrUrkOTCO5idErBxhEChBKg0UQOPGkOMGGsA+0MgbF9QK85v0RBHT5jsPE9
DEoDD7MeQD6b+B4Pnuq088OWss5qj3FlA+DQDMrO/MrrNVDovWhwQZY1kIILUlbjoRrD5mxks+pO
eT4+IZHdItjeZ1j4zdZ5LgtM62qArUEDQur2z9nafBTdgH0vdzu5zfWvMXC7BPVpRif8TIy/AgDU
fk8y5EWjMHY8lt/HIqw630s9mnjt3RGGIEho1BriJLO9qZg2pZt0dK6msMAmES1Ytw1R26MAsldq
29r35C4qStaQzNEQXc25CqOin7RKnNTEkY7jqAIEhyZD3aUfzu1cPuiT9BgYQYZT2KSe7EirP/7x
PJPTQG63eUUJjZd1+K3YZA3AjoFxC6Lwqjhq9OjOWjF1hxp9up0DtnGJQWu3gSai+kn5bJUPanES
mdPbq6aqzZ2EddBd1oM15reJY2NgMfImP3f7+zZONYLkCDvR/8Wqfg0cssy8nBLBUzqpmnRAPhnu
/kir8vYo79EZQEmh0kMWAlwDIGL9bXll53OlJycevqcZQ4rnKbPlixPZ4aGEdowZcdkOnhwoBPIy
BG+z0Savi3XMYYKwovFpSw+0DhDqV8ovt3/cxlFaJIfoDNBqB/mzisYiDYS3jfvTaU6nJyyVqofE
7mGSOoX+Z972y92GQuhbCxruPLpo15tJF0qLsFuWnLTKTGbXzMBxW3rXRDvT/T4eYxw6LKj6vYFc
V5uWYEyalTInFNMmvOd0M3Qx5v03UeVn7q09Uaqtfbt0+hY2IC/DurfS1uhDG2CJTmSQGCJjd+dp
MTzlSc8qP8Lp2Ou7VN95J7YWDaACKcqivo1uwvVUJqnjwMdyCDnzIvbL0gx90yG6hY+21zddOzW8
LRs5ATwS+gwMt3qSsJ3DBlYO2CCS8jFqoSvU7RMB6ENgqMce35rEQMVEUBsNFFfrrVe5qgAwN092
3Hh5SNV9gMAcjJ+tck854D0Wly3l4KVBwQ7UBnJL1/NgWQK8f2gkp5TSJ9ItunUwx1JxLQWPIjMT
Bt4adfk0G2px4ROxYg7m/mRBegJOE+7VEDbyuuXnvKGdCJZpBFz/nKohJhI1Zynpp/IYYzR4P2b1
jxS3pA9hM7wOCfRz0OA0BoCtInvfjndpj1euVrWNHwkaY7cP9zLg6tVmVuQFTrpAxNZiPjm4D1kd
uHiS0tIvwD0cnGnl6hDksnopM9hnc+SYXws16s/TXP6HoInhKRzI7JwFVXQ9H71lwcHrWR4He060
cnBfLgBy7cQmmx+JGSC4YyIm6inXo2BHSvQrTYxC2+QQUfH8IsOv9KhGG27KsYcU28tuMujZU1Ps
ire/fcW7SSbNpLNqIpuxvt3HJAslp+jJMlOF5AVniR4/8cq8DAoaNLJ9rHDoNVhgs3OetZwbyKmS
Z2qCn+qhPM2ogpc4f7WNAv0cqEUs7lQ7vWt1cd+ASdHz5GcrygcrxBNlYSLJ4kUuh1/GVD7kSC6V
anw0jPBTWIwfJjl8UnLMrkA1gppxXDNNTqMjDrOjfhhH8TWrip9L1GrVlU9yjF2ijYG5/qjZnI+p
vQgpOCEG5lYAcgZIolNuX0RV+gNUp8WKp4yDe1TW7pD9ehzazu8y9ZJJCkLP2UWGdiiJ4T4a9KPU
Rc+qgHDIYFyCKY7A2C+ZxbdW0s69bSC+ll8CpUMeYaguUlP9h7gFqWdqh/yHvNzqUYN6GFbDwEGM
cvqhsTbKftbCMepax/l0+4hthRAkX6DVKONptAyud98YY0/kiOX9lBT7FDkTRKsu3QP5b4+iMw4l
BiKJVShYIa0ACk1OTnnoVHcDOwmmM/pV/+VbgIm9MQmAwl1/SzVqKZpteH5jLjp7YSAn6FSN6eX2
KBuPFwdRXbTxF/eltw7zb0FlORr4ftHEPYGT0kEalZNrizzwRbnXkd2IBBiJDj0tHXRK1vg6mLb4
/encDJNpzw+9JHQs8gr7ohUi8RJRFju5wsYqEd+hjU9GTGK81mfKKPW1ncqXpVTh77uhS54mrE12
LvXtUbgnqVYvndnVfUcRoctkoshTho0D/DvDPIY9b+7tVdocBV6p/H+B/3ovWESpiHsyd7mJjoAZ
4wlKvpftVH029wJ1R7heIHAgg13vOF7sWdWiLjnBUofk3UL2HcK8PBrYQx9vf9BbsWp1Ty/CRgh7
Mm0g/dbzhlMsnHooHcnE9YB/OmbJB9uKm+FcIxb13ElZMR9j1RK1DzSsNQ4zReLhrtYzGzfXKJjv
LWnRKOacFLHHyyq+QnKtPonZ+cfAuOYo4a7xZYzNKsVEUwKsl09O+qhMABzcqrR6/a4zStVw+Rvt
x1DGdNCNlKEfTuNkJsT6ME3Dg05m99MCjYrwigP1TA51J7/jxFfKS6DWjn7s+6z/huJH0uHcmw3t
qTL6znLRgYVumiu9eUoRU1YPQV2of8nk7QkUSD27ZEqv0s7U0GEZe2N08actvNwqsue6mnwVxQ3r
0IxdPOOVjl8h6t5JCvBQTb+XraMuv28azzBY+ak4n/bi0NiZ+S0tZfm1NQtIWXbb1l+jSmn+nmc6
tKiuRKXj8WaLbxyZC/8yh3CdGvpRk1Ojc53SWNQ4EdX7SxOJ9lqTBhmgoAaBM3FvIhRYCQs72Ql/
xZca9Oe5y5QyQZ6qUx6Ys26+q8sk/FwJu7pMlHs/oPVSH7spKujFz+pjNSidLxtTdnagOsuHMFZH
B38zhWqmZVbzV4xibZoLgRTteeRs5AVL84paCS1eSjqrnS3hUVkVshGfMoPScOnY/+JwFyIZk3yQ
67K7Kxpb3wmEto4sgfeb3BRJtLEaso60nLySmrrVZpI3NtJ8jGIz2qlpbl2qnCLZtij68SAtR/q3
67sLW+aT7vFpINcjllENVDZLY/RVJZge50HZ8znYuiMWkXeQTpDckGi+HlCWB3lokDM4aS3VMFuw
/fSCgsyQ2Z9vXxFba2ZjEAVga6Evrs0b8h6tqYa+6ik2k9aXQs1+ReGW8no2DdDvVfnv1ETj8fag
W/MJGQZYDTVgwtflR/02n2mn9kFcgnbGmFK9Y3/2Fy0bixMWoj/pr8k7m2RjNikSG2BaeKNAIa9S
JgTQLSU3G7LwMsoOjjAKryzjf2boRzsftpWdMRRNHirTgB3WPWNbnetGFCT8pl1nn4KUx0S2a8Wr
gNIgU1BZrgIM4Kg1SeQNQWje12rZHMOZ4DPs5T02ysbiXv2aZWJ+m2c7SypLDuhljONw6At8KIwM
w9E+FCCBhZRdHFTgdh7RzcnWgM4sTV4Ct9WYbcs9adWc/wYf36NuRKXXlZPhz1aheX+8jbBbJXCD
aaPTqFWvP49rP7R53Qh5Z5GegaHLfoij3aGt9OYoI1Xh3x5vgyxCo+a3AVfP6WAn3agCED5ZMzi9
EAVoXw91qoR1gDl03vTIIgTSpUjy3FdLLHjb1HIw0x13gq7lVls96xTMAVxQUqK+tpapGlCoM4VC
orOQO7ALakuK0vl3FTWGY+Lg7d42enWSayGd1bLbO05vTk7r4anUG1ReKULA4ried2BPY55YKneG
nAuaTsWxcOzDIKqH1uz+nS3zqE+xb4r6SzAkF/AoDwRwB7aDJ7XlX6NSfLPU4JKa2bMl9zgydJ/U
zpl2Dv3Gy4BqKOAG8LEgN9cszB5qVFgtHaIB84dDneDPLBaxvNtbYmMUx1hEwyhxOgs18noqBJB3
RM9CeiSTPbhdpxYnYQtl51s2Nt7CM+Z6RngV0cg1kULGyEsuY9LmWgJCPVROdjRR+DhniL5d6Adb
D46UlK9FjvuuXEfGUTVr+ZQ18a/bn/v+4l4alSR9FncjnZHV4R6CrpmsoKLoh5Lwg8BC/FwhEX8i
JSx+VJX2Z5KsS2/oerzl9/x2gcmdGtYyGA/fmhIMPPDo8BCgRX8qmgzKAHW1w3R/I45fb22Utqhm
UVqh+fvOrUp12DQ0VHQfVlT0WmrRbKBRICBBY0uqWe4M0LZ7asq+/AROI6aW3RjFJ9SQtNbVMB3Q
/Eqxcrws0bDpCchy7b6NGhs9HzCVjYeNwWAfoz4BSYKAoJUdGs3IZLcXgfIalBwXN21iLGgc7LTV
B7ueqooCKwpIbtTVcuM13aj96ByjaBEIzOvIlcEi/4Mb+/ADgnP2LbaKloAXPAXm43pS9147N/Ol
jnS18pMGAT4Pn3EbkzZB2usqSK/4iFPJr3AtZdkFztzadzZe3dkZN5zKOcRM1UOPd3jnhSYyRIYl
GbOrpLpReubozP3BQOkqRX5OK6GsZaMpvJHq1MsorC4+TlP8VRhI5xzlIBgxbMO08NsU9PrLaMdV
6SK1Nab3tMxG26OVP1h9o/gpEsSZZzozwmJKn42P/Prkoa+zGo2pKRfBAQkwbQ9tu9GyIGRdMKcY
KKErpa1ud1VKE3B5loOCgXoR2uKfKum1gztgoSUHfUL4WxTT5NMxCFylERaSTmrJoY+xLayC/i52
pDn08qarEH3YQ6O9FbhXWxOwBX0x1N7fqi/XZyEZa7WNK9vxGwul2CqUD6AbC1fLDa+IcFUjDn6F
36jTMBsk0HjCNcqOL9DBL7ya+KsGAV4FVv6RnXn842sBUjPdJOQ1lnRzuSV/O6ZWWU1KwFvkW230
MKCjibiVJL/kcaF/VSSO7+3h3j1/xKoUufDhwi2J4tAq6A/bKomiao5POhr/B3aUfZijpH9E+A+D
nyQEOxE0x1gof40l7mu3B38XUy2D84n0Wehbv0PNYQuldX3UxCc4/ZGbaeEHc8i/KAIZu7Irfxl6
/+E/DEjbl1AZlw46steTG0uzXQ1lz0PWl8EpFXn70ZygrjgTdVa9Mky3s9s/LrgA6qc5yCvPJBOh
r0MrCW5c1POVcmcSwQypc8Dwbm9Pv3tOllGIYXhLEPeGgX/9aY5AhV4K+bRFuvoSGjJlWymNjlGD
SdOAjNrOa71M1dURWsajUEXRmiI9tkjX4+UjLcsU1wjyOOupKmD9UlSyHwMTTw8av9ahV0tjaVvs
dW3ehQmrgVdXS9WHNRYVJDxJFuOdPYe9j+PtHvJ3Yzp5mQm7we4D/lpj7EZTb3o1ngAsFHl3kmZh
IWo7xkdTnsZHYewy/96HJZCVdcbjMC64hDUMTApDlP2DCmORUlXPJkq7r2U4ane4lAcnrATKSzt1
6WnqjeBeCa3CC2ItchMnkT7dPiMb84tAJyKdC4WcvvYqDCvHpEIwNYwIiKefuaGFT7GhyJfbg7zp
ba62z9Uoq+2DaJFRSzaM4SCqYxc2THJQpeZfqjSwc3g+XPowF6ca/QQBxokSnzcV0+LmBmLCWeQG
W7s+0kvTvUHIx8BcKFRTdEQS8CJiXvRRll+wCvvQZjRNADwioWzVLvCHe4oq5rFp22bnQGztGKAH
Sy8RpAdn8PpAVF3ZB5YqolOD1qE7kMIchSl/BpbWe6pu7JHy3qfHbBj0VTDUgXwLY2hZx98eitHK
pGRurRAP1eofC0FTL5l07YOAco7IqfFqaJM4ghmLHriAWypHQepPJjyrXjP+GOO7/BYb6DpICK44
Y1VjQQ69LWD6hyen1JKjhIInKkGoPgfqQPkjRcXZTue9AsHGDbR0ABarOu472DXXE0DGGGZKy0aN
m/YFfyr1kxN22UcFjMAnJdKrQ95RHHbT0gr2du/Gw8XQlFw4p3SI1k4xFH9mZYrj6DRYxX2ozJEr
gqACxZPSx7YoISLVCTl9/DZaHfdU8JJaFvKn1U/qGf9UBkHXUPXU3vtfZiRo56aEe1L/g67HOcQS
DCHM7hEKRYLgU/XDMorm2GV5ewzLPbPcjcOOBQXZ74IzXPqf13PYdYVpTA5zOKKd6TtWa/mOglDD
7dO+OQrJI+sEqMJal+kpcsYx7ILwNJBGeuxoFX7hZO8cwM1FAfNGS2hxnlmbJndCCBqIqB8BhpkP
yBHIXiRS5ZKZfFo7L5kEFbSdrbD5afA2FpUJ8C/rzhrCiJnTW1p4anTnZ9UqyhE/82wnJnxfJSCQ
5pSDf6EovPQKr5epqAM9sYEcoPSQlM96ZSpug0TiMcyjzs9DLfWopogj8D/ps1RWLVqPqXwEuxl/
BJw2HIZ+1Kl468ZzP7e6RzdQIYatrfk+KfPUHUXHn1K6K1K3OTvgSxAsoIpN+fX6d6M3GQctBqpI
gCDzbKpIHJl99Os/7C7qrkudfLl5V09JKYqgtisGkc2mPWlJZhzNOi+9Px+FKBnGBUAkSnGrUTSr
FQM9LRZ6RqAin6z60C1Rwe1R3idOrPQClVnEfqBMriPUrBOOHlgtN2koJ1/wttUvqUx3yZxjJHio
0Xjgw6BODKCa53J8QcfFAiEAlFKAhD8PIyLWhahBs6AJf975ccsTtnq0KdrLjLJwa+ivXi+nGtKo
D2Gf+7wl3Q/QZJobQvw6YLJQ3clGk5BI87ZAMtDdyUyhGnamnyRlszdLy0Dvfgj0l0WiiUbmugo9
z0Wcd6KV/CkrnOcwHh/wR7XPs5zpvpFo2XNeDtkhcoJfNKWyX4EeEgDM/fhSGoXycntWNvY4cn5E
9nRMFsHJJS747R1GPHWoG7uQ/DKdKg+BLcWNAqg1fzrKgp8k2gZCtYg+rh67plBgWGCr4mPaPLpy
m9SXKBV7ghrvr1BGYT6XG5TztGYW6vJkilyZAx/An+rV5TSdY5T5Dqoaj2fsdIeDnKvjzsmixPdu
ORmW1gVvKn0F9Gyup7CJJ602xjbw0w4xqVh5KJGQ/UkvyJaPsi6GUwku2XFLp6g1rMCb9NXAuwed
18wYFXeQZx7h0pJfAdpNL+DEJB5h+dlMHOdj2Ovi+1iAhENkdiBr0BAp/hRFmvqz0sxpPiDBPZmH
uY/l72gFZ6NX6TaSy71oM/0y1qMU45ChFdjJB0LtvFSbk09JjeUErMbYmdw4ixCAtTQwgx7C9s7o
xUaxmB32huQcbEmtE7AvafjYT238UGdd8Nc4SNFS8Cl/xGGHJZlIIDLiGdZFL31X6p+VYcx+5RhN
/J2UYYUOdygbA21Jo2c7OzF5gRT/LfTWeYoRODK9JpcZKqDMPbLLzZEIzBpKICsmhPe5F9HPxK44
AYVo4h/S4CiZO6MA/TVUi+6LOU8w3yF/fFGKGa/IWmMPnJJIzU+92qKKXYJr/TnqSvdsxrkD8NIw
6/OEmcxLhp+eAepIlR6UWo+DI94p+jnqsPNzVUlOv0eSPXzNS715wW0IA45Abl5sukeHyMgeRJch
Ql7bnZwDGCopuORD8MnsK+Oe28X6lFIbfamSJED4HXqyhyjxdF/Q9nbOrZTEuiuQQ5O82m5K+e/S
Eq3t6oMTxwdyIqNGTlOQKqDXJjVuJgXO4MPzDr8r+dwjmq4o3VPSR2I61UYp6Yf/SdsEcZ1KBUcS
WwjZW6XuvEi4ETz1cm58TlEpyVzUN4MPY+W0ryH4K/xfbAF6WskkmwKRLMLPdmpKL0OcZV9un/7l
dF/fdyCEII/TDkMc5h19IKwdawxEguV8gzRoECHQ0BWY11mN+fnPRwK5szBQ0cAgs78+ikQWlVqH
GdVxxEbwt4x+tZ2onmSniQ//ZSRbxTMH+AbR9PVIRRKGUT9GjERq4FdhVt/PZYDFXyd9uz3SeyQ8
8FqUyVC84e6kO7saStglzoJsUL8MG2SatDn7JFl0+rkbtDMPyeRFekOnH4CxF4V4gMEX2rta375n
tYb8CH6ATAxMq2d1yQ2lBpRuCBw/C83ZT0czc43RGf1Czz+rU3cPUbrGicIeDkbQ/MgTm+JG5xT3
SPX/GzrfE2m4b9vgr9g2781IM3915Ryem0Qrd175jb1GIQluIZksdsbryRora9blgr3WShhg4jz6
T9rgQQo/OnBvr8vGa6PT1wWmBTOE1tsqY7bDAOCWhlVRYGAO02cG7b7OsnBsGWWUIPAacnWQIH++
72j+LGpVi54WNuLX+y5EtjthGErTVih/61tlckM1Gc78XfM/TCUsJ+pHHFwkn1eHyVJa3YlyhnJE
JLtdLHBvsuIKPcl23vmqzT1OVMr+tuHYQD69/izHEN2Alofj9/UATKYIMuvoSEZzbGbVOabALC4D
j+9RMpQe/5kyv1REEjtP+TJ36z2OhA45Htq3KqWz6x9hhnE4Ualw/DlRUp+iIQ3yaLT9eKZhjSZu
/akayU5SI99b1c2Raasg98SFwt69HtmQsyiRUsrmLeTuY450vqtHlX0n9UirCmyiPk9FUh9VgQfH
7V38Pv4DSGdBPTHo49HPW41sh8ip1CEc3A6U+3EqS4X+hrOnNrV1KhcXIxbXYjetUcJDRZsmzkfH
zzG28prEDH7A9noAXWftNMQ3v4csBMQMRZV3AtU6QVCVCtXx9disnuga4gGDX+Tp9qwts/Jup4C9
N3hkFEqNy6/4LWo2QEw4BByMkiPl1Nda4+PRmj7KZVI/5lRed+6a5Ypfj6cuuuUgc6jNvWOh10k0
gjJyfCmPqmdnQvQmLNvyWBR9xi3Tq16PxaqrNVr0nNfDXp9/66rjNiVPYK+oxhplgBVZGskZwwea
NVysaHQ+qMlieaEiy0K/CzKYHI9fb8/x1pn4bdC1xNRQKgFINwbF9Vz+2ZgB/otWFvvw8LKXydFr
OM21jqGd+en2wJtfSyUUXCbUILLy68VtzXGuwSWxuPTPEA3B1NfW0vQs42NzmNqo+IgE18/bY25U
lCnBqEB1l14SmcTqHHamkQRIOXFClOhHkZK/kJ5H//S6KR06vJ18hFJmfPlyHeunJMzvajR73VBq
Mj9oDe7oKWvANEoTzRPrqyHV1YfGaM0ndUagIGOL+JB1zXOlO+B/6A/7tO9VLH01DVgm2qrIwWHi
YWjdzzrPwtfbX7e5fRdtAfCVwHPWiHQ9GYuoGJhRI5dE48rgre67xiGQxynhZ5yioyqUMLqXrRDP
ESeo9+RWNu4fqrs8Lrh7EsCs+XVRPWO4jbKH3xZ1+yjLcfoYj3b3WOOGeJi1vHiUjT57sFvLcRuk
6zEAqYYPEnkcfiVC9kxhpZesG+3zgLSYO3V9cEwzWNRiqoxDL4OobGd7uFelWXYHJLcCxDvPqGyh
Izln5mOcKuERfQv5s2HjndaUWOg4iPwd5bCJPFkFjTLyWw7mrCr3SAyimqZotJZHvPVEd+w0mig6
Cl80UPWorU52NuePOqr/3xQlFJfbq7VxhaJ8iNwvsAcKX+sgWu7SSpJr9pTRZv1jaffOUY4jbedK
2zjei9Q7HSoUr+lnrjZ8lBlxoNoVAaUhWccwGxE7LZXEC+vFeHASqadmbeYXPCb+7e/bimUX3Aq6
n9zeJCar27uIlX7oDV5bMLnZpYy0qr+HqI57Ep482FHlopy+p0aiXHAZ636q2O2AxhitI0ywcTqA
+9D/yuO6+9iWuCAckHySH2wZbxZUpvHXOlixEl+i2Rr+mNG0sCwWJhP3ElH4ulEhJmHj2LLMWa5o
ZynEbsxSxxJ4dlXgB6N3nmloyM2RUPgSdjY7E7d1ijQQvbx3S5VvjUUNwXqMU10QpGVAbCc10N22
bNKzoQQ7V/DWFgSwRamICwgwr3Z9BceNbSGDx4cqcR/6sY2GXiiH8s4WfE9ZYz4J3pcAyAA6vFab
HuMszpq5JsKrhyH2lQYfMhe8LQJ8I6FaesCVtf/Y1HX40jjGfDcEaZyeYwk/KRenxYQcqJjaxc/K
iT/e3qRvyNfVk78UzMBWUVGisLS8Ur+FGIVjSUlgpY4/tDguSg7+rSANZQyl8hDrpULgw5o+OQE1
klB/zQb5b9HPj+WU3YV1+dJVOD/hw2fI+ceewnjZagdhjWdJKY4qUsaSA60+ZMN0Wu/B4aldvKD2
RMs2HlKKfgtsALIm9bhVAoFZYiegONg+CRJI1w58SlZ2+qHRjQfFaVvPWoChO/O2bI31vNHYB69A
rkwgv7pX0kkW3Tybtj9ZXfMpiBPj2QE2gefbNAo+t2odl+y9/hviuvoNxPVQ48Tk/JBqSlJu1cfT
8wTZ/GcAtrH29HF8TKjOZ25kxMlfqqQgcDmhlIqxrNFGbl2goXqYgkD9JoJE2WPzbjyczCCtE1QV
gTqt84KxQ8M+yifbb50faZrN90jfZpe8BFFm9yg117Iw3aiqxVELYT7cnsqNHu2izWQA1wFRC6F4
ucJ/24JpoOBmC5/ET+gHuxbWv0rQnKSkxpTPpvWt5L7UpR9zR3mNTOmXDlVGjZs9Kd7NXWTROiI/
enu+r3+FghxyKACj+Th9PSlDtNTvZ97LPMYgLKha1wr+vf3hW7cPaHvSoSUKBM50PeLQpWg9kRf7
pTKgQZTZFnaKXEG3R3lDzqx3KjccHgzQi2Eyr094LKPk0vG8teH0HdKu7edZDTEFgLiniix2S0Ez
vKShgkVmXp9BHOOYqUTGZxsPN2+OLf1kKmF1muelcRvnw5lWdvQwodh4jxih5qcl5dvRjNInVN3/
vGG5iKovmKAFZIK30PUsNbMm5U2p2X7Vq+KeFp/qy+rQYMOsLrZsifQYStK4c2VvLg0xMoxnGGYg
XK4HpR4+o8wy2z6VmYQKZmUCtsRd/PbSbB07CpWwpWhXkuWp16OYc13WWjDYfqrYhQ9ryaQsOjh+
NRfJZwNTz4d4jp37LO/tj3VapTvDb1VDKIIsAjMoEyzk4evxg7qvnFRifDElSK0QjhFLivhSgIw4
tEHkfLTSeCAKGGZXtgTVc7NTd37E5kwvsC+QfLyO6+anVMZAr3qqH3akK+4UWPq5RXLDuz3Tt0dx
5NVRM8ArjlTObV/S6uaha3IUAxyp/S/fAl5OAWAGbN9ezSdVG4zEk4atqnRYDXSK5YU2Ii7/4VvA
sqB3REgLlO161VJDaJne9ezNOAq5kM2POWqIO5fy1tYEhAdfEI+4RQP9ehDVzlskg7kNxyhXn1N7
jp9mh0BMmuzkrKV4tMtjg/BDVajYJ/Z7haqtPJVeF78ABT+4pWuWf2BpotBRW+ZoRBY6U0k9w/MW
HeYGlW1/b00n+aZrYixcTJVkLMxlQxK0c8NKvyPjFI6LdU8Z4rKTB7+6npqb60hFb3sAjSx6HbmB
8qgy8R1hVSio7dUOTF8z0dN+cZAvn2d84kKcMfnTlTC3p5NiOdkr12f4qjlp8/32om6lKcTa9I2J
wUD2r95AUBkYj1cpMUwBPRyIu0H0wKsARXM4J+TUx1brjMMoW9NOBLj17i0kYTqK3EEwLK5XWqhq
ZdJQ5xWaw+hDjR2EV5nim1LXH+3Ofo2seQ8UafJ/XD9Iv4+42sB6agNwkXmH0FL2aKP8TC11PsP8
OmBLLO2cya3gG+8NMGDI+sJrWxP2qrqLO9HxyqaDlONQWYyVW6LrfawatCoiIo+HuUF9Np+kL5HZ
OncD6pTeqNni0NndP6Dr/9ggEHI5z/rC7gMpAZ74esZrB79WiSaIH6L6ds5zvb/7f2QdG+t6Ncrq
BM99VIfhcrFOiBKcUBPXfVQBTbqKTfNBhFP8LMn/IZ9Cgw07+aWoRdq9BM2/RXLs3UFylmtWK+aB
RGCeDuZS3Lh9Vt4LeDGB6Ohgs7I8nEzi9TAmvoQKRsoWxSW1fzE6JyJeySpvjJTo2ISK/aVO2smf
mqD2Gn3S7got13/Qf+yfFSNI7yIhSYe5A3Zx+4dtXJokAgsqlOwZU/lVpIVarN72BQo10WzWLpdk
s3hOkil1snHIREbzTJMUvze0r7Zc959vj/5eRMZB0mmZEyQSYOTLq2nJSERmmhmBT8rY1wcnCYfH
KDD68hDD30CiD39DT9hN+KpUi3bKQuqP8AiXrPu5rQycHsEMu3ZOguJJdI2PmDGlkZ8UcbqcBU6X
K+xU3/nZGzcfZFpy44UUCjBydf9Yo2pIybBUnBx1eJwwN76rpKr74qQR8iI9eikWhS8fk2tzh3uz
ERTQjqBXDFUdyMi6typkhcJZhygCtaPuHyUZu0PSz/YO+35jlDcIJCfdWpRvjevN6iRp0puzbfnK
hFer69il1riGXmbu7eV/f96hmwK0XHh63HLrcrKcWrVWNL3lB42TerIkov8l7Ty25EayNP0qeXLd
qIYWc7pqAcDhIiQjKJLc4DCDTGgtDU8/H9hV03SET/iwZld5WKQ5DIZrV/ziKU7b1DP02drPlD1u
4YTZ0y8vug5bQBcBhVlBMecPx3Gs60zBukQP1a5xF9sRj5WjfApNtb2t6qV8aa3ZvJIAXQjptA0h
Ya4NC3TFtmMePI0S+k+xFSCeHZ1ouHZPwqC3YEeKhrYq/dJGqcP71llNh2fTuUc+pA4qkyFmZzO9
1q361wsG2mR8+vQyV6jrFhMUD3YY2Z1mBrkT5gcta4Y9DrfN7u3tfn1zsgo8V/T4wHVBszvf7jrH
wxnvMjPA8S4/tOQTPkoiPop6M0UKhvD/f8ttjm6nOV3PqTIDWECm18l1u3NGELyyNYS+moy/nqXz
+VPsMVHTEKL88d5/uj6SXGqlRRJmMGt1u597ZrB5LU1Xnup1wGGVNUEnRmP2uJ0ytZ2pYenQmYEZ
qpmvhd38btQiDQiexHpYIt9aIA68JZmvkQvX/TpPfGg0gsXm1qcpzMD7/PXlUe0UuajNAAS05Im8
Qw5Pz5tjklnjtVHE66V4POAcbCjEoW1ns86RxyGBNIIE2/QjjLzwKM9Zk14JOheeaBUAwiaD6T05
3SaVoWdQRJCujCCPpegmS1L1MAIjCqrGqq5E6wtLwaplULMiGWFhbS5XfYgRmyhjeN2JVCGdtzQe
ziOOX1fLtVbQxaVWYbvVqwx41uY9xV2cdO3k6EFpJFUgTUjgRpM67RV4hFcO44WojSeYKeN6sQIC
tnBsBmltHy+6HuCCDc82CxF/jCPjXl6S7JPSKvKelt1y5a1dmEywjXwFOoxqSFBbyrysUDThTq2h
Y0sR3ExI28217Ye5pZ/GPGvRwRz1pylSX1JHS54zDRghXjBJMONmv48zQzktaIn4Zq73QWRneVB3
Lc7wiBndWuH08e0wdGGPfjTJyJdxj0Po7PyzoSIJKQIXZg2FbhPsiA2Bp4NEO7RFGB/eXuxCiKXu
ZPzM3qw46fVs/BSDmNE5NvJPeoArunZD6mHsJSGN6BxigCKkYvpl1D9pFvAeql2kOUFYnq835fXE
JwwiN1yAbbYKLOfCLpIrT3XhRP9gK2HovMpSbD8eKx3Tps4TVjGF/mQ6udhF+dIj9084f3sD1x+8
CXIUshDUGR4BAd/CVHEkz0sttegKilZ5CJ0uQpQguZZqXwD74y9HFEeEm2E2I+3zfWsKazaQbFUD
zIqlk+TY4VOXRTVTKXRMMjfRpWpnN/V8xH1s/l5UrQjKWZ+PLfoQD4xojBvHZBxqJE21ILqT5+hT
KBneK0nsDla8dB6gSPPRyGNxpUp4vUEMh2lnrj1fPj5rE8h6ral6s7bVIDNosud1+GLbbfTvLLJK
uSAGii7qdoamNEsxIKKsBvh5j0Dkqu6LGTXl+7ff9euPBZtkyjy0pWgSMXc/fwl6EWUpYgS0llHY
c5nDxN7S95QJwChQiU6uOf9dKHHOF1TPF5QmSN7pbFqIXUj9SeRtRe8yLr5PVZac4tsYrp8yjB7l
mYXUy0AllsxxgCzU9LnA6Qo2uOU8dV3V7KyEHic1ZLnvagT23t6X158bP5Ox2to+ZqCyHfhpydIA
2rOsQCRZ4zUDiWA9yYMLFkC78qIvUCJZC+0AmrjEK66S8y3Bt8gBw4X9dhIhhQj1rPWVqlI8qUnn
ICxrOuXIdx/luup8lJqEP2a65JllU16JMRfOtU47EtQDng4AiLaHwaFCg/FhBTiSjYcpRFteE861
5tGFpjXPC5OAcQCEmVcYpahc8i5kfM3UIYLuD1npEIXx4DZ2Q3Vl1Ki/CCQbc1zIbmrQ0ChEKsqV
93vpUVdXzXXeCI5ui8uq0piyh5l/EEeWjudqXHmaPOi/HElJ9FeQMfAFSovtiFGubaVaDZmCpJ8s
PxSTOKSlVe7ePqtrinYer1kFEi8SQqvgx/b8yEM7w6JRV0qbBQjQVuaDsljfp9ii6FYVGE9TVpxU
coArqc+lj2SVOV9bvKt2z/rDfrppkZTtw7zR2cSltm76zgh3XZhjFa6U15a6FKeITqTeQEwRJ9HO
l8JTQZNqwfuahrn0x5SJlqIkKa7KPZe6of96IfOjRGNEBIJ2JeCcr6egdN1J82QFpiqqozokuZuP
sX0ldbj4VMT39atfA/DmqUZFrMD9mc5CadkeU5OaMjwpD0kxfdDmJn98+6D8oIi9OinrII5WDenj
9gNP6PvF4AP58gA17aqymb3QGVQwyCIM1EiLjos2MkKiEwF4NZlPKt6QkD7q/FDM6PGSKPa+Ivf6
UU41VCOKMfd7KfkGE1G9Y5KnAPk1qoPSK/Wpz8bPSw69wlHAJoxhMTyUpaXtID1ELlogka8gxe73
CjiUKA1LkP5LvH/7gS/tL100krOV6iNv59JaM2i1WOioSG2uBnmehQFtB9aDE8D4UVOuYUrXF7bd
YMLa6q3JHACp//NjkzEAlMPYNgPRVyU6+4PjWeyjH+Op4UWRVrsd9JgDmrvmYSL/CmCeYAwwtfFD
ok/2oRlGzZWiRQTGgqFOPuiTJ2SYJGNXKC5a+uPdgOnPbcT9yNzE7k5OaM8H2xwnf1hWsOcUiaO1
OK0HBEyuXAc14UPdhvgj4+yhdajWmpXtsoptVjO2W6mxV4WW3lQz2gL/USttHyVtawVZAYGylpbu
lKfcewtDxk9vv5xLYevnvdoc/lppYs4YA6LOURu37Qvto9EbykMTpprXaKq5R17O8BxAU97bK18I
/uC5EJJzKHlpIqzH5qe4NUeVo3dWQlgejeZ2mNFWV/KuO7y9yoXoCDqOKx090zVGbm5TULJzZsJu
Dsa8x/YxN+pDolW3szF3V8LI6/IKO66fVtqcuqLQkDrPI8JIFBmeppYTlhiAtKUFyJElYZnbylL7
72wi3Aly4DVJ3TqbSPA5+qZLuXWMct6XTi0xM0iv4ZkvbSLdeMZj6wDI2DYK4yaOar2mUZi1Awo1
slSilzapp14yrmHmLi5FtFgBNGB5t0bHsdQmkaHkFslm1viNoz7D9k0PXQVK4e2TcWH8Qcnz01Lr
Af3pAFZFPoDZNc1AMg3rzrHiOujCKrvV4WAFsxPWX6Qq/yu15941xyY+JTa53lC2ltvkcnszlOZL
DuD/Sk70f/lZzD/QibtA3enH0kn6ouC70EpZ3lsKppm+sCtV3SWVbLo23C9kKZJJPNTForduaDTd
jT3pdec3OGAcTFEBPUPnqPkj6+X5WvP0QslI930dcgIPxktqKxqEwBUvf+QV6bGJ9EQc1NV8szjW
F8VZHmIJVJWsUMDoMN/i9FEb5sOoxnfTingesuRR1NLRVMqPldF7QpPvO0vypgUB2rdf7+vwQrZH
446LBzYM4mDnb7dj/NirlbEECOqHR1TeBk9GB/DKIXp9t62rUKGvPsMUieso66czZIeyMSBGtgRG
FzdUA/ldmIX3ytiZniVD9fzVZ+I2omUNCAley6sOTj2EiQFRSQ0GVWsCyIQ5JNZO+vD2Kj/S7s39
uZYfMNzJiOg8bB6KJpG1dDntcVuSQpABwyRuHCMad33So/yFH1VQqF19iHA+ceulmg7Y2zU+eXG+
E7M27SQsA3ZZIdKDlOf6vTOky605mWDfuV53qbkon/4DOoYCCt7Arr3G9FourWkHrkV3YUxdQzZe
gMZxZOn2ow+2Ioi3MnxiaURkZboZrBp7L6LuKhd9ndFPZR1t93DuPUkb1b2kFstj7JSALp2E5kdR
GAcG+1d596/PJj+HJtXKbIfptfXhwH93FmnqmEG8Ylu6tkDFSI30vRHqhZvmC4K/tpR4xapPKOfm
93YsR4jneeaS2Y/u1MpD0EJjvXK81vf66r3TTAFKTt3JhXl+mB0JVE9OshB0cXhLSlQ+m1nUPPcj
Ysa1LH83E6s+FFB+A21BofLtU3dpT6jSGO+h0wVTZ3NRq9OYpWYamgGlovCVZF4wK0qu+UO//l7h
q6EESr+IbBRVxvNHHJRw6mh+M2ircOc1wmG6LUX+QYensUt759eRTCyHSxx4TIv6bAtRWKkaQ9Ja
ZjDEobULZy3xGxUl7be37sIgj2XwrNDpRVN5bkW/ii7WFGliwFRm2eAio5R7tNw/LWrj+IL//WUS
SG60rXHSogrdafvOlgw/HuaPb/+Q17uLxTwyk0ghwVBD2PV8d1u1U8won9RgFvlnilXVMyQI0JGT
20DSyv7KeX2dK7AcnDHeJ21/FNbOl2uMEWdks1QDfZGkwaWBNLhjXsQ3qlnpvzwIOl9rezy5U1F9
zGgEhvJ8a5rjN0tFTvPf2D+bLgJZMcnkVlwkr8LMaE2QmULAUbUHR95poq52VttTk1riWmfk0gYa
kK/XTQS4r68p7U+3F5a8YgUMK8Fs1b1boVf3QBpZ7jpDmXdvP9qlpWjgyTRI6GkzfThfqpQLFCXQ
9gKeUMq7IQFCJvc21mtWmF1Z6tIpNNfHIohAldyOP9H1hUCOKwSlpq4/aFVdn5D5rXcRMMCbsC6b
K8dwPdXnYZO7mKYIDJWVnLnF+BGuRRYnFY+2yLQEJ9p6uwTrVyq+vtiFclP4EqxEf86da1/A66DJ
0iozApi45B9bH0oA54naRbkSYHTf7iscTNwSg5srG3p5Fb5nZI5Q39u2fZZeEo1iJwpuvoru9QMd
JrQPiivbeOmEMAOlFER2CHLb5oTUQ1sjX8prW10BYHmJBevOGhMZvWmvPNClEwIoh5uXwgnEyuZj
RkpbgVnWKIGcdrmbRrPpt/Gg+hGVv9tDIr5SGl7IP4AHK9iqIeNlIDm1PvtPH9qK0lsmCZnrXOmT
R8lGMEiXI8PN8GTYFRyg2NXQE/dNJ1QPciMvR11tGq8trc4Lp7q8stWvn5+fQ+2DjMwq6rYdnYQd
ZSpDbTmgk2TuRGUPoPgyTN2gje6gW3391W//fLnNtVDKlTISgvA97GwoUHKTBBP3ZQDL+P3bK70+
qeT7fPirYgx52TagdSgpFEXJSqvex95pwmmXK2VzxXrm9UlllMjNQ7+VChJm2vnbtLsSid3KWRCb
68ojKXkUlMA/j7Tero2YfyDkz4MLSDTsC9CPBRbECOp8LadsiohqUw6GoQs1b5Ln8MtSqobmNxPK
P+4odWHmT3m4kJXhqn6TAjStg6it4uHE/2WKdlWnxtJeCrN6RJhQat+J2dY+j3qqNd5SWYsf49l3
38TTUGKgsoAF7s2+RaW2TOzuSZWGFyMd6w94haWKG9bD8ildwnZy+3aAEhmPksqEIp3y/CG2J+qA
QkkbBf1fiW3JWqCvs1V9kPNJge+mTfoXoxuIwfM6b/F/9fWb1PNAUegbrMz1TQjB1YmZqTnKwdwV
/b6dE5kaNY4/v73KBdksYu7az2RiQVNkq34Qk5xCRUNDPpwl5r7JFN+X5dIioIcqQnpr1EJK4TmU
RupjZdZAMbXH/tFJB42ea6iJ20QypptsCPuHfslCmIHgrK4VpmsMOz84nBtaXutgBbunLfhigfSU
t7XS01Ge0ZY369hj/mGjOTzZy+zPlS4triGptrxvxhy7zjB0gPR2uWlM9EEmvfcdcKE3tETCr0bX
JsVqjtXnx9oMteJgOT05Qto3GtiGpNsZnYVMqNbUyVcGxaOzjxKDBWJEZBe303COhJJlQ8yswF6V
LsVMqbhAEOrG07sqPGg9XUCYz6p6D81nuU2sznqS9RkHMrnpy84PLRzDXNTK4tJDbXLYKSpiJZ4S
Gs7sppU8wu4a1e5WpHXupfBVYQoXWfm1M0rMXTtZUj4nJCh3SYXjykEUgu4NCvPqzkb7vQIyAlLd
C1P0iN0ubvXZz21jGG81p+iouLQYvZSYcSSdYNrybx+o1wkESBwSMFALIJr0LbRxkrNEnctMBNps
ljcrp9XXpri4b3sJQEvhxJDBu/LBzOZrwrOv4yUrg8+gg0jh8IppgVsqY2CH0XxryONBBZbqa3Y5
XjmLF1ahatRwV+Hms1CtOI9hJJm6NKU0SfohnZCSXbA+0GfzlwGimFas3/7KviTx20RlxWgshPn6
JYiqPrkxwYh5iVnY/8az/LzKJnXIGqjiWtsukIuawS8aUQWOBp/r7RPx+obhWQB9kCuwYShInO/Y
ZGeThPIVO5aVjVu1iebqWbl4ERHuSvH4w3JwEygA0oEVJGZq1G2bvnWTt9rYCBVchz7QXIjnIv/U
UlW1p1xSFyKClDe33SxH5Y2UtbCmY23CZyaSRSW5qSbZ5q5f9P5rXcfjrWPrcbjXQ9F8cOh7x15b
S3DfakiBaHk1juQ67TJg2leV6n0fwpn1x0ZJr3WRL3xRnLa1k7AaL4B3O9+/LMMgStAdDYSd2Scx
9RFjnG4l1spq6ZV2J+2kQtCRj2Prl++gFVXHwmCsSGK2RKy8nFIccVJeXaTLfp5Cj6eFLP87q6yI
wRXsZlMqnj9gBK7XSoQtAgoh+qxGMfmSFl4rL17niSsxgHrtX8iU81VauS0gMepQAIQWf1yMsd+D
U8z3FQJAXuEgPPf2sb/AsaTDx6Bm7WKAF9wmptNi5u3ALDYoQD7f5L06Vp6SLJ8iLUR4m4/bnWuy
YUcoxkfYUs4jLvL13gIr6Wr2WD615dId5SoasQLDu0EaZeTfkgpM06Q2B71tyMDr9Jvey/EH6EPl
lRD0er/W6EM0pQMCbGE7STa72hrkRp+DVlemYGrL7DYWifkcGrOKse9gXkmsL4BW1skWnEOEKVF+
0DdxguRmDFF2mdF8ckBwp0l0SuIuPM2q/MGctTRApAQCCZqHB2qOwlMqfbhLau3D2+/t0u9gYLMm
3euknq7m+UFpRJia8txPAFbL+g9gWznkIKZ/j1UdtX9JEk0ZQAJTUe60ZhLvSsVqLfzgrK+lPhXX
pCpeB09qO8pieNAo4ZNUnP+YOU8MjsYPNW9milprDbcGQnN+IXL1l28D4EK0NLi1V0S5sblzrDTG
NCpnqXGcoi+jkAa/A75zpd64tL10r+kHkRus3PLN9uKD5ZijmU8BDe73iOqEXj4yrRULgjFzfrv0
xmm2Jt2T1PFo9OmftBuuAeEulLCUihRVlFXk1oCiz3dVFYY15iLmWGdoKBmcJDwW1egh17XGpbdX
MQRwtGAuh8LrJ9GdwhQvhyqJeq9IRv1KpFgP9vmlxa+hY8V0h+kLZfX5r8lqWh+jZIxBkZjaU93V
iz8NVXSFTXjhJKHxjpraOvOkW7+5RpTGhh7RsYrUqA1C/FH33C/mkLqypHVXnujV1GWlLK7NtlWS
lNJ128uZJijh5NMNdLaiwWvUKZJPea2Jv0w1icmYo3apXBMJ5YGUtR5Qy8d/Ri2KQd/BfU6p5Zoq
0wHuRUvhDpE2fWzLUZFOuAmmLUoJeUkGC5PlXWXL1ZOFws+3fKywdyoxxE1HmSOD85d5rVjaXsXr
Y9GDIzyt4w7AuedvSq5LSUc3DBMbwGY7qk7784w088tQatjw9bH9Lg+N/IstZdFRrybrTq+l2kXG
meFRgsx1rY/tTVtYqnDTTHZ4KMU6AL8FIR3DKX87kG2P1fpjaYPSoQFutAIGzn9sW9eSGc5DE0x6
aXnxslhkLdNyJbvbXhOswllCxISmNfJR26F9aLWrQEDaBIDGYIkO1Dh5XFdumIgvJUCSt5/pFdhz
XY7+LsQyMPgrCu78oUjG7D5eUU3IF78YkdkHS0NqoihSfdLaOT/Yi9GBqWy0d/oc6wdZxtTUKVLp
0BnNn2k7cZuqUbdzKnge3VxYN8UsH51BEtfi3IXtV5kqr5hedLyZ/5//0hyAXTySjQZVbMb3lmiS
Wy2PnXdqb7ZHRaoYDvVa2GJE0VZP0DHFU2pVa9NfAFFJ9bRWvaWrtHeLo19TRb/00wjA9MuoLmjD
bAJOKbBDN+qiCWZc2mHxaXGQVdE1W4cLHwvpD6vAK6C/tG1gWI2MI0xY40Mt2vwedfbuDpup0RuS
0rirw9K8Q4Y228Xo6l6pQV/hQTklOAngogTeHDD4lnkVFirie1idBLlRfCzMynEjTUaHpc3k4XnG
Iew+7OC/6l34uc5MxJmzebry/rfhFh1JevayTSMdShEdlvPXj4ezoU6WNgbjggt50prdqWlpXaGk
cU1d/OJS66BqVSxagdfnSyGBKiW9jczaktnfu0xoR1Eln8yivsaDeLWv60OZFAMUV1QESMOer4RU
eFXUVjEGTYgPqRzjymNlmfZsijbaNRlKLTOqeX445e37TC6Xna79MpeA30BRvGZmDqm8tr1azIjd
VkZnCBYb0IWWFD2XRX8teF7Y07X0tnW6rzI+yZs9TY3FgTcZDjBdywwcZRd6VEjDTUHx778d0y4t
BSfLYF/ppzNhPd/UuAONZ1XmAPQkJ5LpUX6qKtGc5umaFt72i1y3Dkgo3wXNckjSmzO5GNo8xRHz
9tiSSy+SGLMMtpEdWlyzXW3RuifMe/sAkNA1k8xXvmHr0uhJ0WnmqmBstnlI/Nq0dqrbIYgSMeAZ
pimuUQ9w6p2odZV4KWnUxmXz3MVr8S0ve3MAeDYobX0jYqc+hCrFLZ+bEWhakWFvqC/vm7BMrxQ9
l94FZS6NVwTyGe6tf/7zbIMRRhiDJw3kCUSCiUL9vo3qcQdW2Ljy2rdBGMTEirEmlyBEMMbfVL2k
8mLAW74JnL6WPaGTEA1TeO3C/KH88XNyyTIGfTH6pivcDV7u+RPR8AQfEVVrF33O4l3VOvWXEGD5
Am87VU7M15vSyzLDiT6XQm0Vl152mqCpqU0hMrim5sdNJgpU8rRsJ+exup+mSOldoxlgktQjFHa3
qPIRoho99hl4KK4rrlRYpQT3tks+9UZIVZQi9P9YpTSaaa/3BlirtE06LzdL+xv/hvzd0If+Q61r
UeSnYzeWjFXhwLmcJgJNJ8kfB6PvSStSIwZsqs9SulOL1igCJzQQ77BLZXhnjArWuqo8j4orKUl1
00hLG3RlYXgNb+G2GDoMA5kVRKmXQKur3YLP4aHXR0w93v6ot2kR245g6nr3r8zO1+HfSfVJT406
yKtx9mUtq/eT4+LDVCuJdWWtNRZtXjHpF+17inWAVObmFaMRIoBmF3UAxLX1C0cNfWR8M6A1jKhr
Swp9ND+v3e4/9L/OV4WiZuK9unaIyPs2ScRQQ/EE2p3whJ0EPDTR88wvzHY1Hh8X58FocmdgKDil
YH1D/hiFw1Z+MawYL+lFwEtJTBF+QYRnmXbCTMR9M2SVsdervosDXUXhNmxDM2MwlS/1bkYzXxxN
p02eBETd0ZViWNy7pOlD1S3xdtiFToxWmkZ9PntSqs34CFH8qT5jWjj2VtFHsKLJGIfAmqIkQyhC
kVGf5/xnLuZg87Kb7EQTxzabxYusFyOzJbM66qutpZCxwmIZfXgv8VHjJL+MTsW9YMAyefvk/Jif
nm2sQ2LGV4IAH1csGeT5F1s2vVxIdZfR7+B1plLK3LQYhuUxWeqsgFRSZa4qt1rJN5TF/aHva62n
Y9ZLX5YcWaqjvIzVd21YEvBttErdoSjQaRJxallu2IzD0wB0+EFWxmbndEvX73QlNJU9ilfsUzFq
2QSbe7VvmEpRFY9vP96r2pswxGFZrWA0AIC8gPPHi+NB67OhTYIeP2zISaM+LL6uSc1jKBzJwisy
cWovk2LuiRzWXOuPc+3kXj1DHttVtq7QqQ6r/04Z//Nl/l/RdyJLLqKq7P7xX/z3S1ULgLdxv/nP
f9wlL23VVX/1/7X+tf/zfzv/S/94GL+3/dB+/+3ua939Fgzlt699UpXbv3P2T7DSP3+J/7X/evYf
uxKgoXg3fG/F03dq0v7Hcvzm9f/5//qHv33/8a+8F/X3v//+Ug0IMfGvRfys3//5R8dvf/999Zn9
z5//+X/+2f3Xgr/mLd9f4oSm3X//W//6C9+/dv3ff1fsv4EHJcRQfa234zqBm77/+BP1b/SmyLPp
XcACoTb+/bcSJdv4778byt9IgelZAVwBscjs9/ffYMiuf6TbfwPQYq/AW7q++uoS+K8fdvau/ufd
/Uav5RFzmr77+++U3muM+5+PBj9SjdCHmRQCMyzGP3t+qkSEPClDzpJMu7KfKxKDDl7yARr8B9iI
3bERDj2mVE7dNuHwtIP1FREa+zEpZGuXS06KHcafOKa8S5pkF82Fl9V6h2N0BXmi1++WyijvmdTf
WAXW3lQLqWuW1r01oE6P/zBk+pmTDBkj6uabvO0OdawY7uLsUgNvc6e6a6PqTsJIK42rO8covpiF
/FJN4UHv2786ybmzOu0k19ZTrI4BTZA4/xg734Eij87HfpEPRniKplOZJreK/SFrtPsulbFf1XNs
ZYQbCuzj8ALRjBen/pNf543RnYwhDQTtZYfQ6GOPu4qsZjubqz1pPuZjeRTZTO8lQPfgpkNg0NKF
ly7PS36nJq3bZyE8WOmFLsWHxVyOk7Pc207tzk1xkJz3UxHjSWU8pO3npcQDOZfdWiD1UYxuFJ+i
uboTuteayd4y/2QwLoaPUVHv2ctpiEF7383avdqfgIZ4vU3m1xnfpUh6j2etSicevVv9UXBrYUDy
vo2+wnZyFbgu+XNYxR7T3YNCk1IgU12a4eMULzsjVn27lXHorXEyinRUTXTjDuzAXjLal3COTp3G
SHWcDV/M060lTw/UpO4s4sOYYAjTBnP2taozSKoyipo5kV5KfFVFIal+J0rl4IySp0kPeo9adTQV
/RG0f/ouYlkoP16mnbTxsVU/Mjx2B0N49fSY9yfsm9xyHAOx+rRQ+cfHeKhux0xRiW4RXhXtU5Qn
nqU8hqWB6JTm5237GJnjc2uDfGwMse/w1XXrlP+SRPF5rlCUt0zxLqrsG67e3LUSG42PJWCY4KAD
pgcwSp86g01esuwPbRa9pxqVpy/KX4r8XVd61B2r8U6kH+Wu2Edj7oED9NrxUw3e8NjXmZcamS+n
3ABM0T504eyOIbmanHqFsOjRHp1+dI2+vEn0JoVCVD2Y4k4zh79Sa75fNWbK1vCxNNyHOIQb2eei
JnwPk9/ZxU0ydK5eks4/t80EdLRn1PMVZ84PbeQc4GuBzS5I8cfHLq1rt7Jvux5VZE3ZmTiolPG3
WFkCXck/9erwDKXtqDLgQ5rHF6K/d8T7Ci6+nhjvOqv2lDo/5rp0mDTUgyr5xcmNz7FQXtL2D2c5
dFKNSPbiOkVLl+4j7fvTWPp2UT60hvU8aHnhMkd2C5ljaI4HrGrehWPxFxIMvJVeJJQvisIpH9A9
Nu6HZey/Wmr7Qh/nFP94GX1QxjK+WWPlzhIoaDNuTrZIP8dS+Mmx+Uiohv7qHPk7GENgLKvKdQ6p
EkHdXbykKHnnu7WZlkbFo7PEO3m2382D1CBXTVGyUFgHyjQ/I8X+mdnVAtIrsx4koakuLr3HuNIX
T0RC+MIGtTLH+cNsOZWvjO0HDJK9diY2yEjKT+Drys+kVolhoCBbHhq8mQkiz0n/ooQCyHKx+Ga5
jqniPxW7uY9xVAbaPHgxuYWb5RZ9DcYhnhzqy0M+GPMTcXTyFUvcIrFXuWD9vk3YA9tVvriWeqPm
VvNcxdJtgo7XkYCu7xvxYSAJWHR1fGwi648QyS53rPTnzFJdC+e2nd4DWbDztnHlsHsWce4WplDf
FWAIYNXsF3nwSnPGLjyfhsCM6uWAO1+xqyDq4w/Pp2kNU7qbsuRLpnY3le3ship8sEfmvVJ2a1e6
eE/v+RN8xccsTUEcGfdKCVBNvxlgzflYHn/vY+lpmRA6TBzg66GaenOW2n4n0vjgCFXfTbmdnlod
CyxstR7HwZA+a70z5rx4FOOEoQ6Q9IbeHdc+KcKrPgrTlqtL4W0IWeQ+aZqZvIsGXK3nt5YRNgc4
qJNNTC37+77Rk7ukIMvNHLrliWa6KIaNR9UG6SEz/kIOkJ53KJtHu3fMZ6k1Bp+ubEz8lu9C9IH/
6IeyC0xzTj6CvZ0CQ8T1Ow5IuutApd8yg5lvIgB2ftTp1cHMu4qpct3scgw6XESAF78RZsityGi7
UZY7q13lSFtenmT70hDvI01CRF99MeRpcBU8vvC9kLPnyA6bXTu09i6iI3xUljp31epb3UfPWL4f
tEaqAqE+dUml3YY6GoNqWw+7loj12FoJn83o4CLVauiJaHE//hlLTu8uuS6Uo8A40iUfMYi3anlv
AQPyJ/ypHjptGagm3kvGXB/n1CI+iqH15ugvbb3+IvWLDhHJj23VdyatOGV1P+9z22eTqQb1JnSR
as6OmFTpO3NYCj8W2ed+juXAmIAVW078KQe2QD1wG831cNSF9ZxgB3+nW2n20stUvagTpacwW2y3
Kgzbg3Jf+0KBFqE30Cnh/Sr7qaH9y76TFpjqn0Wa4rkSwVFZTARdpap7hH487owyDz0mCMiw1kUf
FM36r2mD7Ia40EN9Vb9qSj7v0YiNgPnEh6Kx30+a+kCbhCq7WomIMJJS6yMdYGe/RAItkXRePKkS
f+KGORAl5uTGNqbQkztbHAryrn3Hq0Yn4E7M2FKTLC1/RX2i+I4EiC43209LWX5DOvNdZjTyLrYL
ooGa3yki/aAl3bGLxF1cKO8WyaJRUx56Y3ivtgVdLW6UcHmZrewLY1XiRr1v2fYkyfe0i/amPbgJ
0gR4bYJfVao1ZzJOSWfsnaxl6p0xCpp8NGi9qYtPS2EnAEmGfR7aXFTNXWVkJ2cuHiKHmmF6aDoD
CUXpHrT0PtTMnTRiKhuSuHW6spMyPg1dqe/ZezKIZ0lPnRP6JNbnKuzGm2VcoshzYs5/LI/K/2bu
PJbkxrI0/Sr9AiiDFlsI1yI8NLmBRZARAO6F1sDTz+dZbTaVHJtqq11vMo2ZJD3cHcA955fXHDV+
0BWTWP3CgYGX5MMRSqma8Z6gZncrEx2KvGTJp51DMfz+DoNEfUOjYrhOXh6Za1c3vtGN1i5xnDJQ
sgqXudVq3qGpDefIkGx/SoUBMlXj6ji2tgzSpFe3RKWlN0IeOBlTvco33UjyvbLG6hZfgrfRC5PT
eeytyOh0LehWDqbSa9bjmJrKowaKsx2m1doNqdROY1uJnwsRFI8VGxCYO8Htfpet8ROrFOZOYylc
zHhYsAMs3OOVvh65b2pL3Yl8bt6QkK10xBm29NUxG4NFKVGEq/XyLNjkz61nDYfO7K3vQiP2oOqn
/uapyoc1lRXTXCP6C/UWjY9NlnmmaFTlIopUbga3zJ7VYVL3Bm/dH1PVubE/OCBAibXPNRw6s9c0
UaUQXbjGOgGzBgZve5otbOFTcWgzndPDaYxlw/PDMHZGbezm3E4Oo5e96103mxutV603LdfvhX5a
GnbOIB48e5YJ539nDDyjHRJCajd+scfB25tKufKlDpWftDFjylJOgVZ0yhEYYPFXso/eKEqN3wuj
yw+GMU1lUBQro2K9OB/ryGCsNJhmeTh1w3ZyCuqIS0W8t9hG9rNmzQlHaOExYeb1+HvNa3M3jxQ5
KGn/07J7lQeioYSOMphnvXIfCWncWjOt3EmShS3J8k2rh4OqHJpkRDqYzQUlyaniG4lyjsvq4rbz
qynncFom2PTK5FIa5/nI+I6fckR0JRaEjIOMfxrmhIDbVn1DlqdM1U4o5x7k4uZ7daie3al4MfJ1
I+4eORMppVk9c64ejM6N1HLswxmujcJe8UMZNLSPJFjOGKqiRq2AUUT3oA95QsgJhRRkVvsez0uf
QsJzrlfnWkv3XvfBNVgFuZyg5+zktZKzXxfxtWsUnQFQ7fZVlaYH4ZLaK3WahmguTIIiMd/WSdWj
YdT58BEvSt399GbgoMGCV7aplj6IxayfkTCrvjav5vOaZ0OA8sjz7YnNzxSavqmE1ob0Jb2s+eo9
ErTb+2WykpeQ24fC8cIhc5JNHOfVtWmHhTB0Lnw3kTG4SAwUVSsHMj7Im/EeF+1nleGQrvvAGttt
DK7OiRI5RYfk+K4KFbPqe3rtD8q8nRcZTJJPb8QkaFVr4jcdX22pbM2iSy6eNv4GoRQ+xAZWf5TS
91QFK8AXSuAdQsCWd8gbZgeY5FFdqUefxyoJieGmTIE5lHNCKY5lnxygry8U9AyHUh0e6nTS/IzE
8W3uGb2fdem2VtrQ6sz43oeVrkgeujnKqdZgUWmhzTgdnLMcLeYrPcl2VmYYb2rLI6HDYpz7miQp
zyxU64IP3Y6oFW2uqZGNkablGRXqiXtkleMm0GK9QLObi02l5uaOdpz0oKCWfZkVxYsIOkkfcj0X
QZ8azpuRD8vWVtt228d1pvjzOntvjZusD+hFxhdhL/mTYw14CtBubYY27rPAzT3rTbf6/EyXuzjn
peI9lbmSBk2VmzrJjprNOjM1e4266bcJYOgZWXXxMaP+/RyZLw79OigH1U61bjM0Wv9CJ/VwHWQp
Dkrq5gQkyTkPRjmOW/q2xsW3vILsyMnu33u8uE+yFUSnDhkH0YifcfX1OCueaU0yfq62mUpqbYG5
fEg/dLBePe/A/GNaYUvn2WobfeOWcr5Iq1aPK/WtzB1cmLZTaE+x3ihhlbXKuTQJYChap7nEZFzq
gWnXPOpFbvRq2K+NfeKhvx7Ji2Nrc622fOsl56RmLUswqq35RG5O+j57TtuGBim5b4Nn9Xeb2ay/
AiCQfpUIMyLjvaLhTuwxyGT7mcSG3vf6Vn+cNYWw55KhNtTLRfLRjBzMbucFupulr7kwzaixy+TB
0+mnHszRo2E7MaX042oduLQcNJSr1VCFG+vaZh0cNkOH5JUjKi/OBA9NYzePsT9XZVQ2nRGJqTyl
XLWZN++1WRAxsfpUpJNDMwNKmL39XCjtA+ds5+OzbIPYin0xmE8U2bHCyDjM4ynbabMCVtooiKbK
VfvtFSNx/W0cNtLIgnEWxdcyZP1lzMU+iwuK71jQo8EiEiNW3Eh68r2K9XyrO+lm8sxIkO/tOzK7
CavzfLwBjF3yR4lLidVcf2+L4lJbTcltribPrtmi9LZiIIeyHZgbyB6qqU895hNrZfq9gpXA1/jj
oL5hpkR+kEeTCfevdyPdvPp6cNU4DvvcOMxlg3d3Wvlz+XSq9HwzSqf1PRYwoy5CttH7/nhzHco4
vHUadzb6qnAZb/b6AonpIxMLJHiSa0piztNnNaM5BEa6CplQ96pT7awW0getf8LCp9Vnvf7q9eta
MWlZ8+TnoriAejgBga5WkM5qFSgTSIbT1L5N8J53zJqNoTc591DWI01PvgTdHKJwvuo5y1/KQjl3
89RGTkPom1fE5k7TO6bse4OPpJKdTWrPR/lbgSPzjSFWoqTrNzKZPwiKeOAhxzO+RwRk1L8XWCG1
fo+Ve4Q0cImIxykoKzaBvrkvZWJ0eSBIa2uvKj++NvC4VJTXHrlHVzTspF59HFDsHmku0TZNmm6R
t3lR61KatcpiDGUBSEgYtK+SvWa66DU2iRA/Glu7JrL+RarWFGYDZ2aiyCXIldgNi7Iyt5w6Lok3
pYxwIcKupoAozVIbUVEVza7hFgoKvepuyQrP1HQuj5bCr7XuWVbzKR5cpkpZvbZJE3q1+wElPQZ9
SeMy/MR5lDtvAJXo6bPQ5XrWyFRMCyq6hXdGZHBvde7lrhFNEtRxZ0XYE4BbvOUzztXT4MX2hWf2
RN99dzSzcfU1SpSi0sMjAdJLJE96UsGBIjsxxQedVFyEdlO9rdX8rU09wZr3xVNtcxElrn6RvXnw
Ei8EzPjIs0w9mYlNc4JSApxp2hX1lXeeJ2O+yq51tlNVh3pK9XAdw+YNOqeS9a3aJYeM453xL1AW
7Dx5bV29GtPqRGYOfjspFI94dU7LyojUS01r1+/z2TopIE5PGD/HIMEKFPRdf2klPHGW3IqSkR7P
++vCrh01q3cx9ITPqyxWFUimkwz+5aYYJVdL8iIrI9965UAbrB4zsJfpvlurjRtzlbbp/KDlhfVM
N3OYuYaySXC0BWaeOtuKANONXi1iS+IWEVhZ5d6UVP5qpuRBX80DP8krZ+JZ6RJuefeDkjVwrUXn
USg4G+Mk21uwYMSXZcFcYxy1lOqhiT3gRdhX35XZVo/p8bZJQYnIhT4S1h005UxBS95rzPZZNAIF
nQZJKgWkowgndWkfxkyrr4wGZ63vjneRVjhOphG6k7hJ+JRDFydfGoXNEYnTv2BTdZ/iFvdpzldu
e1nd8MnzkCTle5MQnXezZSOZPaoh93G6uZtOrvqhtkjEX3IvuVaKnu06urQ3VJGBySxlhanRCDi4
HnI7Jla8tl+NQW4nhFqh7tT1AwfPtmxUjwgx17r2VpZCzIF7WuKq2cWTazU8r4zfY02ZMacS3wiK
+5BLVAY5o01YiubFIvlml5g8UZd+g+vEL4Qe9kPzatg/M+Ss12RWjWs67JO4Ch39NqZ5lKsfVFaq
T25lTb5mu81Ba6kxZPMyn7AIyK3br+NzGd/zE9x5uIrSUCKtkns6ftQzxN4SZQj8BrdhMMza1wZI
DJidB+9Q3lemKccBBVVVN0vKO53rk1CpefJi/udAcdsxrSFi1euoW/NBKBWJRNKhxnaMUHsClDaR
irU7kik3hLANjxF3yRlUAGWHZi890nk15QxVSbZS5dfuHOjZC0OvTumnvmtaGHDL6iNcPocV2PUN
LVJ3JqfW8s3CoQ26GTRCFyki5plLUXrtx6bbBDrbPpantgcUqW34incKjkro/Mo6lhWJTXE2mLuS
+l0QA8Yu2NjuzHFp0fq0cA6K+jvFBTFXsokymucgSnDr2frQsemlinVQJcwEnLy66fril544R9mU
p9lOjL0c5Hu7JOpxHOz2IOW0L4qk3gm1cPwhpm/dL+o8hLNY/WnotC9XzfvtpA+n/P6x03uasEc3
hzHL+0hblmjUDT7L9tPTYoHmIJ5jogKmEzSu7mexg4JGtJvCNcfQaHUk5Vr3a8id7plkhq+URrAx
MQ8DCDI9V8pmHFJOpISOykHAYfllr2rhLIvus3GtD1k3XiC90Xiu3emZy+BhKOwsrI3ki+lHP9Ve
fzAmuiVnSzkmoygCOuM4pxc4y9KoE0aOGPkEfY6aMP10UKZ9UhtloK8skFVhnKWYH+CDr3aSvCnD
AuRgkumwJmLbCP1QJPjM2oZZAPX5idLlg1nYExppr2RtBysD6SRKkpgrM7eiohAH2aE3MMQZ56SD
w00+l/Lc1+2VNTUk4WETL1RyYtDPNw69wmVVBKUD+9q0FeJytl8ww41bt2dTTa+jqd0GBTwzpe2r
b1eF4ca7om2Z/XWaEeznX4rrW3QC+ZVaKUE1kwxWZd3OUPuHuRdPtDkme2uYrlrbHNqpWgJTXy6D
hDZq1N+xnfGkzzJr22R9Egh+w9UZksmXdo/xzTK5z4wlzJ2faqt+M2rvHFzHIQL1DdUzT14jyL3I
rn08/C7NzDi5nen5GUq1SE+s6bqQQt0ubHC1s771iaX6bl1xcF8KJb95mGmACgN8XAfFWHZlbwrk
yt3Wnmn98MiS5uPPAg3xYNcst9FVrzVn3qS+NA43ZpkGopi2hezcEOtsVLTdE18rxiOIpHhkSOpi
72GR9xvY48mscccVrbya1XokkjJ0+DYTMlgDvB4JbWLpbz1NzvDilHeqOgBwXtGM6r3RIV76PRyk
06qhmzzYd3xeU94GK7MjdRHXEZdOiJATQFRU6zXTuKUmo4pDOTjWHkzl3WuqWzXyXubZ25cDZFSy
bVbkyemsbMnL/4FJ3R+4pidDwnkOv8eU87lRw5Ykb/viecUmsdMNurxzExMP1KSbnK2xRkGeaz9y
XZuDwv7Ex/sz4Wyz6ylay4horOelPdulcjbn4QAfHJC4taNv55pl8bGK3YajWAhGQCJiyC6PWrC2
J7vixjcr3UV81AC/2azKubo+eRC7z003W0+1g5ZGMRLt2agmkUIhJvHoA1hVR5blg1m6SDu8uAgS
yp4Pi2lNocFVLNg/QKjNLtSbXvG1VdknlZLsGs39oqSEtQny1i/1NQ/zKuXgHpfJF3Tv2rLQAt1c
/LEWblDelyDka/m+KRCVjMNVZlhmUah4zIF5x+6j3BA5HJQ8uVGgDJ5ukiaVy0ObFltFqr1vev2R
YMr04OEn3Mxu8ibr9Lq0cq8lbR7Wf3V+rpbjJwBJAdb+kc9nPhZgiC+iar5xcUz+4rB3ipUXQET7
hNJnDrOqB+Qqc3OrGGZ9VPR+R4FRWI3rI6pY32VTuY2dKW5pn0KgeQrvib6t/qJ7yqlOu00h++va
6H664AHO1m2//Orj5qpajyXW1gEBr1Xk7HEtjHBebfRO35pL+eiiptJpMfTk765HTyzcXY8jP6DR
N9tnQmzKYdyqHn2XwG1N0sBy2xtPGEwZrV/WajhZJ6GNgVMdexIFUvPZlt3V4HGepM0l05Vw7tnA
jKm+f2vmD88ou2jo5D3DQeqvpDTRzGQn7DLTFMdOsA68O7RZm8x+TpOF8MJXM182sSUvqZmghsMm
EObzCT3S1kx+eazhw4JOjGlAWTqoGt238m8dFfZIMR6WpMiS2bvdzxuj/5WaG9Wo33PRfsSL8qBO
d22BESYjUWFYepHpRG1/ogs8ULOPMkW8wropeAw3/UbYXdQLjjpAGRwKRZHzuBizkIE+YAY8OBbf
vqPmYUNL7XPdVAMsPsidJK4jsIdc3a8uqzbmdVt9FLmTPLVJ1zyUBYBgvTbjvmsVb4uUQw90o80+
VSq6tuXAFa0MPIeCtpu0CKYeFVEDtAD/mKnuUbqxedcS8FaXdDnX9YDpxSinbT9adH2TQ/BaZjrL
29zxqMf/2oVea8poJjnbFKX2w3LulZ814vV9niffnekke1XyiBamWr0NWj8uzKvpHLXCrR/nPCYW
IxfXnGYen46AgnvNdBesPzSbCp02IsaB55mhPsCkFxpaB5FnvTdevHOK6km0yovTU+UBlPojprem
rlRYr5yHaKUPtw6LKIfVK4R5ta0WE93gVMZ+wZpQZgQdu3aCuKmKDxjim1DG+S9d2A+Qda/6aO71
NP2eMAX2XZ36fZsDC7LJD/Zj77qkY4Lr1jPNng5YrhobVzXjbuk8L4lqmK86fucpn4WyGsCEDVpH
QYYsaEAy8LGKqtwtU7qrYTFMvZp8ZFu3ZZpJwkNp1U79bvWMS5KbV9Kbfyq69WhMykEY/WnN262w
phaMYJJ8lauyI2j7Ia9sh7kweZpVcSiM/t3kdPUJgeUEN1NrV+fKBnx08gkoeGpm46FQ09BVQKUr
gwQGDFfOAE2jyXMcVyoo4fBpye9WIxpRZbhHrtihJAHipVet89lEv3u6N/k4OdoSopkcrQ7xXebB
MjOc5iMhqEp6MY3h5vY9pMsab41Z/hw8Kfw6qb+GOP1EwcZ4bWeHdibM1SiVXUzurz+l865UtK1h
NhtnTQ6eDe1DOAWMNkkQsffKYHghG0owIWQPs0pcabpcCBMmjsma7wFnJ2FwnFaGy93XJmAE92ey
VoR2nKJJXxa/7EBIqoY3KmP5Xq/O1k3Hg0YEPIRi7BMNHapVnW9ri5Ul7n8udXHF+cXZ76ZPyN2V
oKHL0h7jx8FYAzXXf5bmsjf74dqXYpOAVcRp/a2biorxyXvOKrQTXbPpaZlu6YYKzYH+7NI1ds5S
Lpu+mI1oFboXpARR+RPpcjOTIrGlD2PR7W1RtAHL5AeiVtdXbeUnSd0mMKP2LbTFC0rxF+sNiOwO
D+l8z9WfL7qaXJUpDu2uf9eV7lqO7UZxlkfH+0Qyn+XqBbqwDpxeRgT2ZywwXphPNDuy+0hs87nI
vizoUK3yG2IOhEqNn45nRtHOOQS12QGxEI0uANdmLX9chifX2S+ZjiWzuM3Fky6VsKfGHimAlUCT
WW3AksraFst94s3HZnGwfEy6hc7Ygncps+M9ny9qtPgq0LPB84FarSs15BWbLYgyw63ad/Ombpyt
cIihbSSbO01QgSpy5DiF/VtZixPSjydryEgo1QqfQj/DJ4ng1ncGhIxYNukMbj5ypgVa0r/n9XKg
1+J30vYH/A6PUGuhI9wzGMeBdXWBD4PXZL/0K7utgmQsnK3RLKFTVltSpraD17lwQa0Win7QtyWZ
5HRmUaoFzXDXrKBSaKrxNLjqb1NQn2UaL01dfNKMcly88YuW89+kEW7VIU5C3F/kWw/tr94VN4Vm
JjqR20fXYtoe7X1WTyitkpMnOmioPJgHAaP3rSr9GJnOVyfdF3Tdl44aEhCvQr/QCXrq+/6aTqsa
FO2IgoHwAOxOTEJrdawIfverGYlLLfJ3hty92rQf+ZC+T0SywEM4x3nSXpex+S4hcn0dAA/4W3lW
ubU1AKjtunxhsULZW/GUTHQX/5D9AXzcoEYyhyhLmwfO4oPuLg/ErQcMGNu7KsMh2AlSfwrNIl14
i3L1Xb5Ra9FPoiyuQHZ41GRKvvBUn/Cz9/xKqYJUW76zAd6qZVIl8mOgjQdmNu/qMFGSU4tLOSxB
zPxOJ7Y760hyoogI7GJR9i6NgljeeKVGmw9ZUlTBaILcok1BF217FL956imWaRrwGRUvnZ0Hla58
UleAICp9HhRnSwk4f+Mo6JCWhMdnKelGVQ0rluhGxfWoHUuIh6BtEtTAbQ3ezb3K8aBsa7Q929Ye
zSDWs29LeE+LSUVSLnRwu2LrJePP3h5C1zyVNRTM0vJBpyILnbH9WbbzyWRPSDe1ucS+WSPJsK1X
r89CSFILlKMbo2VEoruU6YfS0gw7m+mxnD09lHpufRqK+m3jkZxS7WOa2LOKuv6hZ+KULXMOG5Hc
CanPvtN/VGpDBImxuwcjK9wLqIkannDvK4ZkongYogy9OFH6i5Ah22PsfeDrOioeUjQopQeRk+ms
cjXpcBI5moc8rv0lvQ7d2Usvc/+KYdMMe9veC70+JGu7a5rx0c3zmvYBbq17f7vV24gjBkQwC21c
jTcdbGN+t0RjX9RZd0IY3Ke1XvzEK47aPF4oKX5udD5CQ984absxQcT8qbCVba8w5STGj7i6tQpa
t5pcI6IEVJhI+KwifWzApoHkfBMjnoausU/mt8TOfzZramz7STx1ivw1IjiMnS+DsaGD5J0sA/7D
Ouj9Vpm2tdwvVo1aAdZV5uf7bSEqqo7IsxAvA7yeNzxm4AFTJM1wIQk2UyE5auGvICLGgtRwATPq
i0zHezGoB3fCV+8gCXPV6CX1Au1q3Rl2xGiJvDVYB5+zJo0fW5U3iiRVPejEfX85BGjsisFQvqST
yyhPx/JpRf74baQuJ4zebzTKQ7+LKUsvWWFNS6jT/APVuvRvEpHWBRVtsS1dlVyBdRDHRendPcmi
BpW7JbkzjECnwpLpZ1ymOG0V9la8ijar06ySZ6C2OwUzkz/Bib7TFPQRe2hZLPHhNHBJel91cC09
RI/ikEnTV/VpTNf2nItUXhyjUPdaN752JR+jGoOCRtQ5vzo1nmRf1wfjQBVRAqEpf7dJG/DMjdJE
2awaJu3BDtNSu1Zd+ra4IyI2+7XLUJhqWYmbkcXYIbwqVEqebwbk+nMjbOU2eACfxkfFYBHUmeMT
1XUWtXzAsOYnA5FFABA7cCRlC6NcRA09z7uMkKMmcx7b1M0eJ7umUgoMvNPL+dAilCb/Dju+kw8X
GuTes6w/VvQiDWqQjWwgMDPELE89fLzAq7TQOAdHFavZu6uep9jzx+mk0a/kwLkk9kPljDtIcb9h
sHO0L2WCW0yVnRiUcDGan4b4pGEJDPmV+zYAD/YQC60/lWxcNoMC2pd0CgqRDgmNu6wfhhMfe2yv
Ps33dhBDsDMtOgfpUFneiEsi6j2mTSRMCYJBPXujEa+/by8NT5UkXEUXmTNjkyiRYykPlcvGwINP
z0JT31dF8dA45rhxsyEycjV+l+gbSelmsKaAi4CjNJzX6i0tt2OdHatsuYk7mDSLkpg9xe32S+ex
4c7qPeDoKR+8Uzy6uDN7rwxXspb2+iqSKBGY7NoUs0OJbvYhVhX3FWQwJarVY+6vUxl4Ewls5Z0H
QLcma4kU1DScEAtUpMn7zNJmNP65HK35bDt+nk8BLT/nRK6bcdbe1r49dj3a3NLaZkuCWFl4vz2d
RyTwivLD0WYNw4SVnIXdAM0r61Gppi2ZAVup2Ct7sXT9TMwjc5Y++eU6x0jD4t+pDgPYo3NVvPFM
fvXJ6b+yTkWYYzIimdayBngvPjhyuXUm1G/V/F6uFb0JSFxdjnSocnw7XlX7I3GneaH9csSvtu5Q
oeveeXKY/wd+YSEZxbky3GhZ74Na7UBc81zwICGSODPq9IKSjvBdzsUC04cSD1WUeMnz0ic0IGFg
+SoIKAwJr+vDhGYF6P9zm6mvMNxpMJj5hOLaKpZI5l3BTwFN+5ez4D9yW1zrr/Kpb7++eowUf7on
/ua/+P/6Mv4XeixA5f6dyeIBn0df/ddj9qv6V6PFX3/qn04L8tn/cQ+MJ4ob0z7/srCW/dNqodjO
P4ikxesFyK86JHTyWv/ttcCgwW8lWAMkkMjAf/VaaM4/XKwRGqZPB1+jgWP2P/Fa/OlbtGl1cvBz
05JIBjB5Tn93WpTZCF8oOiS2McHY9Yq62+wKwFCdYnh/AO0IG1d1DovuPLnq8JQhMIpqQ6QHfFws
XiYPWydDz5uyTvujUNyTnaefZNIOhzQFZe/K5qgN6IGYqL1romvqocmXPvqXz/2/PST/6hn50zR3
t9oiQAZx8nSih/60iE+1qWUxy0VEUC1r1jJ0CFeyB7TAHfJHBEcDisN/XvZ/8xj962v+3aSCE4b8
ZF4MZtMi5sbW/vDfJpai9OVSJlFcq7RMeuBLTvnTU5mK//2b+/M7+vOF/rCQDd68Zm4MHm2a+U8U
KgVLm/f8n78G74agmPvVZf4Z19PTilamfZZESg0i1E4dqU1MwP/D1/T/xMXwVqhOxqKncu3ey+3/
frnZaY2krEb52BIhHCZ5fqwK743s+K03tO9jO7y0nYYLvdc2YtVuhTv/D4a1P52cf/0A94RMhxgH
g8SEP36AatQY3zIl9GR1yqtJnteevBpkXBpM63+eXfDX6+HT1bC3mzpZ239/vczCh72WyD/SoVmC
qsk+04Jhu0tclovcuZYeARetZd6sQXyPdvP0779W669Wiv9rpfrrKiUqHwMrtzje9z/TjY0Sz8JK
aVCEDw/mt7nkyqpHpi2+k6Feb+hAbpmcym0x1obfOvmnaYhv7JGnmupytAlEv8qFsPNKXTmxMfE+
DCaRnFgzCqc4YdO6rEJ+q515IZMTVcqSG/TVQNdXA12kmsTrVHhd+iA1OEs2699jTn58q/KPJSYP
w8CnU67ZEzlIP2VsP3eueata6+aqvDKw44uAmmVdEp9OjTMYpXoX3l9t6mM8UvwYWGg7VHfO81Rh
Sapn7WYOyWdMKjIAl/oDcQMT2v1/WVK3nlQS9SNbzynvTt12Z3ezzp7GS5GXWgcm/H6oLOp6M9sK
PXPHX40p+kTr6Q3Pc/nPd6YL88xKvRzN5v7MyxQZlfTWwYc08pxJONiy4l2RX7iey7UAl5tQ1le9
HhEWfmmM6U6D2T8Up0Pd5QHvLD0CrErjk1OKFDWxBO9A4gHuG6O4JWf1086dyzy6F0uQZiS7aj3n
cvA2i+U+2zHEHc/w9ewSSBM4aVqzAtLkWWblGHLyXDSrNHx9gVycFQeSzzFuYNqfREu86hkDtud0
73EBx144/AgM38vL/XuNnfIkejT3OR3hV8QnUc6GHAw1CherKtRwrE0lMtOWBEBqyYP5/iH/9THO
JvSxgGkP0z5ZXhxm00it+BAWo/IIUS697ZKSaelmzsVLc29rtcuCAcFm2U6zTyTX6MQkweI07FJZ
5E161CnpupnwA+yqyrpRAG3h/uBSQFZoHSc+htQmU6+VvJJYveUcJzH4rGLI0JKNHsQFvySkRIma
Jv92p/qdBIL9Xz87gcPllo6HPfqSEbJz/ZhG/duOledmHupNKrhdVZo7meHSb3tJVuRME/hLB2iH
nhv8h+0CK97S7OSY3+CRq61bzVSiGPzc0stWTO3d+ypKNbSELcNM8+b7CNuFWsfn5KVZsjFEuWzL
jlvQKfv31eICUKzsW0nMEsS7fe+R2kezC204KcBkTsGXCazA8epldZB72s3TIDeykZ9MEQ1/Oi5P
95tGHfmLp4HfFNf85/vtjoS8xSINlIZUGRAwJeacIiqA10J+WyM3Wb4Wn2ScXNJJO+sxCnzVe8az
LHxQY3luDC74lef2NqMSHLGZecMR7kG2zG5IrRiJs9oUlTm7WV96F20xbjk0ia/byafh8cHQb81r
xO27RRWqqdTvisIntTjZm9MRUwb/ogca+16ge6nyLDCWn1F1AyrIGFJivN+izvprJBwwmF33WV1X
GcYFoBayDcKC3GeqBL77Lv8sE25Zopifu1RTovvDt++RoDRd+y4K/dZmNTetzs2BAgiEMQav0tr/
w9yZNcdtY/H+E3GK+/KqJlvdkrzGseW8sOLE5r6BOz/9/UHJratmc5qlebpVM1NTldhogMDBwTn/
JQxK0FmHTh8tv6kAQxkmIWOBg/NQJ930MNEDgBkPOWCJ6Pxpjhm/N7p+gdwR8Tmdlk9jtfxIVVHS
d+rCb4JRxBGt8x/URphBEQ81lPMI7S7aoWKoir+KJT5nppscvJoT38JsE078YzB6sIjiGfwOa08H
9eDYFMFjh33Cy55umxv/ypNGIrs5p0rtfClorN73KYyKaMZcTFSiOtXuwKmIgLFR1NQP7qB8AbvM
5lK8By/L66NbzdnnwUzzr4ikgGpWw3QGXRz+RDcj8/WJarJi8qdCVf+UZwWYHgCwf7YpdXpLpn2h
J0MjyLgnw6koY2WFReG/HZsA0VVgAh3fcon66aNrEATTUQNah+osZPzIQ9eArR02Ha8ePgp9kES4
cCeVP+cpij8a1KcPKfH71OsE/Myqnu2kNDk2uEg/mXjRYmq16J+1JZEATcyWHwdnJtIamQLMPFbw
OMtipGwymiCnwuQnazbI5Eid+RHzQKQvjE8IhRAXJ3xFO16fNnJXaQuJLI4/ZFQfAktYf3qeliE+
UGCxSbkYJJyhPk+maT22U1Mfw0atv2uKO1GuCed3CnpRFlDl+EcLuPBzAntCa7I+OQCN4PulKhWN
sF6UQB81PRjGxvwbu0l06jRjOGQRhwUTI054FOXBNOtIDGujC7RjUJ/HNP8x0ehBZg7N0IodbHBh
uxN/bz2I55drkbyVNpTQgxLy5aFV5b2IQMZjIZONwrXeGwv7sHQ4BjUBw1iwPNALSzyaWqcc2nak
atUlf+D/5/ovMSJLKN61dfkbpOcfEYa2D3UUa3ddpSdHQry8U/IvSLahWG87Ec1f98u0QP/NquRX
X+sfa6N/JyrnLzPOv5dO9pjNgNSWhSyhRaDkrioL75gOqn4QCQcOxmR97JNoJunIbQx84fsYePY8
To2aPc2Tw0MldIVfgd+X9ZKzng2/pVT9j3pO37DDQe2jPnKHtGM7PZQ1YZ2M8hn1YKapqy2Dch7z
rFn+6BMPGn78I4lYv0wkv+qIf1tr5KGVCcZLulBq4hnEyY8GuBR3FqBmXuz/Shb819fEWs2HvBjF
f3y1kGSiP7R2MjAKnnrlBD80d4lVtqN8GRmJoJn+GhOBeljiJIihALW7nSHa8oV3kSBKqr+pWqqK
uAnPwJXyxzRD1G61CJqKM3yIE4eGT/xgmMOnEE4ouFbsWTCAVyVs1CcfeWd3ylfNaZ5TM76ncFnC
s+M+X0yDlC1LDypIuBKZulQsv0UjfUK6MNohbttz2KEX4oLTMELlG8oCv1m1eASqgdLJZD3gLv+7
1vZ/p3p+0iIHyg3besjDX7VI6R4UyQPuxqRp+TC9t5QueyhmznIZEriBLp1HmbuPCYdG7jkrNd8b
cHIOqTErQZETIdsu+zC7NaUykXBvWqZB1ph7HMmxXQ4jbulU1TO0RurFCHpF3xEQu3qg4n2Dsh75
imNCT3F467+WIqpqp4b47Co+OGglwAqGJE2zz4sT/YKtRGbWZr9uf9gXZdPVhwViZqPBqmtsKWP1
9KD0CvQ0zAEnypXi45hnVCuXT0ZMc7ttF7CQzrlJuVUK8CVD6L6X6aS+ENALj049fScS+IU7V+ZM
6kgKJL+yIBmYjezHFHOVFsSQoaTYjGMV3ERxBtP+q6nFs4EXF46TvGtS4xOlXKAkbQYwKwEbIq99
PU7yYOjMT7pJ6ijTTQXJ0LIgCW9VTmeic0lgBjHTN1M7sjYeLS853SBq77Do7he35YjAZvCzTCgn
beRrt6X1vl74N3lIPU8pkOwKLcXkrh2pf3oRdzLuANPDPzcjb65o5GIYZ1UJpimeM36igAgx1gRW
OImIE3AreN6syMSu9Xmq/Ojh6vgy3TKS5jmz8VcneUbNAXD+PwKfbyqqfakK/vO/VdMuam73Pysp
C9Ku/6r/D0tu8oX832VNjkmZ/1n+/braJv/AP8U2Q/uPBQFHlRYtvLcRKPu/tTZd/Q/ytPjuoJyM
74Aryxv/ltocFcUTHWlNkzKdpO/wh/6VNbG8/yBIhXclHsaGQWzV3lJquywXUWmQ4R39TqwwVRN9
2FW5iFs6wb/NigOY2z3A5dwdH2itxr97ldGdXy3KRjns8jKRY0mRFt3DOxv9fN7+l9EmtaI8A7CR
BFIT70ffF60N1NQ2/bHQHLhtCjjvZYGRfwcrOXv3PwyOmBSeAVTH0DC8HFw1oy4tIy2m9aIkj6WC
WJbwGsM3B9DcAooFMiFh8WCP6bRTkVupEf07bxeVZ5RxTX7BKuRBy1WgoRsxFcoEARRUw4JZzMp9
WtXj+2ms6czZE6oVbdTE93OBsgY2A/pZrzLEZosRIs/tpVjVu/79QZ7qaKrOcvDLLtdCgd+Rgc+P
A1omw1NuVqC7U6s7sSWXY4gs7i8EvoQk61KxrJIsO+pW5nGTktzu/BS57P/vOnj5KQ41ZR15L7Yf
xdLLn7KEmigAYsBmxgPkXVrC7jjQ3vfOthpDD+hhsXxURqAxR7gZ1Xcv75dfnYFb1B3qFQhoOCA/
nmDWqZ6fQvMq95ZKVt7Wvw+JdbQ+bU2euFVlbiI3ga2OjAFOFslnUx0mcG2SGyRcKxBl3N7nLdm9
kYvyCK8Uu7qoanf8mbe+F44kmrwv8bgnWFwukqsAYwlRJg9iU0wfmqQ2fWNB7xS1E+Xs5I3jz1bk
2bTbRPaUxaT0dxhjDH86NvT32x/sOl4gZW1YVJYN8G2Yal7+FHSbeq9sI2pLbar/LXIzO6KA0N13
MJnvbw91WRT9Z2u8GspazbpGJDECn5gFutqgzzFDWH5olDD8g67R/LGHun28PeDGXpSrS6jG5Ap5
NBm/XgkzUgFJyfHbNCAXUQ8tom2PplkaO1FQnvbVjuKgUNOWaTWhfTUKKtS6onYqO2qEu9FlBq/Q
xaKOAFiI96P1J76bex4L2sZnY1C6EAjpsZON1VqmyqwkE+IagV3kxbEvsvlj2hIMi1zp/jDpIh6t
egKMb1L/6l3sJw6jrFKA6nA+ZkWl32tdCp5Rh9f5+zJMAFhvL/3173vR9+MatDS0bNfG9cSpvEn6
Kg9aCpIweShmIEs/Aogyw52hrrcVfnJ0R1wsOzUdE5fLr1wR6EZRmfIrWwOJdQKCkCP3JWrywV8c
J3qT3KfcxoznkOkiJ8sNaMmpv9pVeFssLVZ0KVgNMMtlY1sIF6nT2a5VL3j7KmJEazI3LloSh8uh
+kwQRSte57RuoboJiC70xHIkmCdn54G2Elv9Z1pcHjAmZQ3fXpsGZCZW5CqynYGeefDHCxN162pA
NeHOQzHjkI71DFYAWfX3WiVmCGVm/S5SwI2HsBV+NYXWf4ME5AGAmMfnvNUBACvdZAcmiJM3vXL+
+anS2djGbAFTUWt13TkjLxG4rtRzaq06jh29ejyi8yPhzfBVKYjQlbBnb3+L62POgcPaArYgj1hv
rX8N1zPUKsjMQdJWIIYRlHU/WRyqk1CW8hcMmfh9ZhjKj9ujbp2jV6OunbYaV1+QHO6BP3qd+ShZ
u3mc2ydlmdydY3QdLJmfLi3WXGS1kW283GuuPWcoOjI/7NNNLkHPfJeai7tnBLg5oVfDrO6bEc6G
0FwoQVkI/zduUAuKaCPwGIfH4Rpp3x0ap0Jmxu2Vb7UVAuxMpqnoKbBm8YMaZ80nZSpDvxr7+gmM
kvPx9oJvRZMX9XtOHNIC6qpTPaCONg9xBfOR5PZk9BMI7c61f+tjr/o2jnp4uj3eyu38382MF7JB
T5Te+NrytFLrzl5KnqGL1Tg/OnQTf86DIykEU2fZSNd44zOOjOXHknoXAGmzn84YsMHAQAh9gYmj
hyq9hAWGsZ2Y1p4rw9Z6YO6ty7Pj6uQrl9tijDy2WjwUgdV3428zJo7KnVU1yleCbfZYYrX+5uvU
JY11bLqYFv3bdV7fj53hjM5UUErWYMRhVIlOCsoy3zqH/9el3iSo1Jbep9vfQe67y1scB1PVgEir
Mc2r+lQWa9o4F10RZGw6wDtzGDSTXh1V4VYfLA2u9qJr+UEzKENWkaPtbIONY8HwvCVewpq5TiJ0
BImKFuZ3oLtl7GPyhyYvtVrETOdpJ5BtDUULnh0HYIQNt7ovrYq8OO9Grmaq6H5bDe1j2rUOdSlc
onaCykbQBCZBeUhiGKg9yqDz6q4EVWtXPXbpgUdFROotu8csNy3IcroG/i6c7vseIPntT7kxQUt6
+ZqWBauXOufloAOt8BAkWRTEoo8/t6ET+oghzI9QB8Xx9lBy9692jY2SCs93B3N1e41ryVwr0kZE
S4KwTw2keqBXhbne+1YcS78tN/aTqSvOaMr9evvAuGe85D2IKVurMMp2HZHfRfWHdtf0nGtx+1zG
enxvSDZf2/f0P1w3+11mv3tPqI2I4FLHdSxDJkKmulpeLIWFWSU1GA74vh/yJvq1tAkG33MEEL8y
xuD2TLeGYzSKGkQDUvlVQOaZzRsl1BRgHB5YPG12vmXLUn9t4jL/rIWhvrOym+OhVqtqGi987vrL
3dPYCorYyqj49dS1TyWX1V1rkl1Gg1RVLLqdt+D1DpLW3WjbM5j8nvLnvDohSAdCAOuHOFhC+hq8
fruHLoPbsNBjuFdi8TGDjY5he7OzrPrmwHiU4/OiYxT6guh4NXCCNSTtWDUOWi3VwSTmBYRE2N3T
vXRE/FQZU1kGU8SpvnNddAsw0VLm7LF27OnspKSAh9ZSwXiqU9TfCaQr/5agqAomaOp9dZA++dBH
EoDtWOYI5DzqoNLETalC4sgs9eNMfwv5Ww31HT+JDPUPrQ4hSTbxDBiz9qI9p++NFxOKCDbeD5aK
EBkC+pcLLcwe0b8FZjVS2fkhr6c6oKlaQ+ebUj9zEbkcFsCUCP3l/iCJeYgDFwBUzZx+T6MdFNka
kqDmQNGVPQPMjYoAv409jiUYzCf8Di5/nZ5gfjTSowcbF1MTt+g14uuiIlWlWSdVi0FR06NB1MJD
DGIc+/u5nxQopWhn3D5u18HTs6nnUUxCPYCy9Wr7F4Y2409qRYGtjc4BUePy0CE6dQa4Y+7ceVuf
BLyifDKTcFrUZC4n3XodGhWDRpsAWkJ7RwtfPKCH7Pi04iwNuYoOjkIrSVsN0mV/KUqMEtULzMW2
F/fBbroG+kABqBcI2BHEWpW8+f6Sguq2xC6iOg6U6/IXDqhPxnUX0S5L+SxVQ21/iBPxhLaFG+hK
FNOEFnu5wPWlKavKrAppskMVbTVo1LoDPN0wCvqJs0nJDE8WjJ8gtomlzJ5RKqCsiuLYzpe/fgBc
DruK67aijhPSJAQ5kNTn3DWADQsYZ7f319bkIE2T22ncmDzULlc0gsAY1y1hJ6kM+2wtaDH12TgE
bhhbAKoRNZ4mtd75jJrctZf3NMA4qB3IyPPCAat1Oaq+xEuOYVsc0GdEQK6MsoMR9blvY9H72UMb
4ujK1D6j5Q8JEwNoKhrO3naX3+36R8juq0OLwFBXP8KrQx4u8kdUSWF8MM0pOjnIp7y38677xKcd
vjlijB8sIs0ZjGRxrnKrehqzUoHbouvvLIsm6s7KXKe92B1p1DNIuAEOr29XzeaFKRwKRyTiddBO
Ao9TzxmPyeTSlU3r7qlLi+K+S8CI95Rl/du7YaOUzvgG1VwpwW5Qu778ML02RXhXMn5rN+1x4IF9
LNAee/JEPB4WRZ8eK5iu6iHS8vRH69oGULfWEXTYYpMCQ23sXMdb4Q/YM3kGOEZqequQpHldMzRC
xAEit/NJG3po9pH71Y0QJLw99c2VZ1e+VCalJ9HlzHnhFcasThwEjFROszDN7wOVtPvam9sJWRcU
31C5NE5aqcXvw2HSv98ef+P+p0skPenQNZfN28vxNQPRHcj8hDbsp4HVhD+Nsuy/TGLsT7Al0rOO
wsZhFIip3x54K85Y+O3ypMRSkCfP5cBgkCYHBWMGVmvJq/PyRwQS9/wR5fKtDxu9OFzEZJcO38bL
UeyKdpWrtcizSdWkREWRM24t4XuVE30xBHS027PaimuWPEkU0jUg4vKfv0qnlKWVrD/GWxJ9frAW
oYL3Aq8DXgbT39/JbfKjWqQgQt8+LqBwYBuqBTp9vZqISi8AgJQEEaI5uR90B8XjWf1gj8kvQ0m0
U2Mbv26PuLVxuJzwIaJcyLirCB4r6EdEpPyBMNXE9/DRIkednR6BSs3+Bo0dt7Yi9z62OO3sHZqt
42nLhJmaqPSkXF2NiYP0oeNlCUDIsvD7ojL8qhLxycBRbycSbG2g10OtrsOyzKdi6AvIwVJ8HRsa
6wAW0Dt0RdkdW8z7dkLh1gayecp4nknG4airY0GRRUk8DSOJMCcPFuAj8LvTkWqbkNpJMhUlgjkf
729/y631ZCh6I6SebKFV+DVbUFjIbSbBgl6k5MsmhwgjriNv9D0ew9axJ6wSU7E40vBfuDwgGRqW
HmkTjUFKbOh70pmc6ygNbk9o5fUoy2k0e9CEI20juFEHWA3ToUxlsoSoqSYCPokIj3SuJaswaeoT
HMGnQcWBQnMQlHBMOL1eU3e/kF7u7/W2aU4kgai+gFIPMkWjP4U0p28axRg4ulXvhOCtT04fkE69
A2oH4s7lb3WWAhFZlI6DBTkmCCSoS9XCMqD9J+5hqKsFarVt/LazQhu5ENAALBaxmKQ4s37gAmzD
nU6IJCgQgnqCO/nN6JLl64xEIpQWdrjWN/lJaBDm3KU7D7Y+7jSJN+ZNq1ryPwwgDzRCL+ettF0e
dSX9cz3By9VUJ7x8JpGcPEMxfSwLMe9CS3BnsbeeWBRpdCpsgBWg08hf9SpCt4ibR7HgtVEPrriP
waZX/uDE6KMsJdrE+ZBJumiBJF43vFe0Uio3N0l6TGjVvs2h+WWX8lvgqFBVJZatXz69qRcTusRR
UGJNeDSJ3R+cITJ8w5iHnXaV3PCri5AelSSAebQJ0Sa5nDbYTt3L5ywKtC7TzIci7OLvwAALLWjo
sdyXUZz9TA2nvY8j5JoOYynE+faO2/rclACl16Ts0a3tVyezjrqpr+KA1pP5WPaVcR7tPjkj4/Kr
wdUCiYWhP94ecyN6UxVj2jz0df0KoqFNPI8hDtOt0ZLs3kij4awkvXuGCZef+jqLv94eb+NSxIwe
cCPW37Knvz7KkxnWpYWYZwJ+IYjwJDraHRKesY98HGLYT9miljs3xkbw5q7gAFEWI4n2Vhvas5Qp
nfBsC7iMZwQVR+se76vkaExW9un29K6WkwcL7ltw+llKnWfU5SZq6LMtvOKzIFWQa+CF1t6rFdGy
NBXk5UO12Zna9WFlq3Ix4QZN/Rbm4ip9Q9BQL5ocXZDY7FE10UYrCBXEMe8gwTWYJ2jzucOyMojs
QTtmfVl9QQoJGjbKSDvnZ2Pq4Bt1lesRZhXQrsuptyMyxGpHlQpqEtQdtS0D/BaQQ3IrURxvL/PV
HSlnDVjd4zKmFOSucoC0IWpF2EH4hRoiQ4HS5Wwf5hpdiZ2scXNS4JdeBjLcdbkpQu2ZR1mn+GkG
D2+O0GZTSmugcQ5HOAaFfLg9setrmRcOW5VN6oHIoNx4uYqVqnX9LPWJzV7UEHHc2hejSN6BjIt/
Ni0d3BS+0+OkTtN3cGPdBzOezO+FWlvHqB2QbChhs9RRgupa45bfG1DlT1mlVD8H2Hw7m/3qLMvf
SkKkWrIThOX85W/1oglSQg15L0ym8kFXjPjHMqj9dy2LouVQW0J8r2YcopFFU3bW6epIy6ENlc4j
0ZpH0mrbW0UzjKVLw0Ltuvk8pI3+BaMv6yi8dO8+3NhroA3JyHSPLhD1pstZYnSW2SN2MnRS5+ih
z9PpQJU9+Xr7w2+NQjfrpZeHX721un2WcKxA3KSK74Z6deax0D/2db3Xm98YhSYTDRgc3ThAnrwD
X13tqRYaFQXm0J8K03hsmhIlxMHaK+BsjfJSteLVrnJzr+aSeCBoXAciHfqP7qlslPTootW98+7Y
2AI8rXgfe7zOmc5qFKVHeAFTB9mzSoozjoTGESmw3Bd1r+1EgauhKIeDX5RdDgtEg7Tae71sdu24
BTUhPHzmSQSTaSTfMlx1KcMV0V+394H8qy6yEAn/5zypVFENWmaroUYTvYEcILQPA0J7QE03DERm
xSTk0KtaBGg/oMf1pRg73b898MYcYafywOG5z6E2VzeXQOivS4FF+mPmJh/yErkKs+5d6Hu6u5Pn
bAwF/N4DUC9xvOT1l8tZR2qEea3m4Uc2AZjpBqSsLV7Gj72XZnNwe14bC0p/j8Yf0D0XPu4qUgw2
GhNWPCKrPWHsiM6OOz2KEAzPndK2zp+YN9XfLMTepDJDlL81TEEfoWwkjcpB2lxhRTJE/upCQzVf
dO4fSUjRsoiKmTMOPuXt07RRKKDASQp5lTsuBpa4BCjAoJNu44jVTbNPkS7+jAFo5B4Q5zMfTGiK
36KwTr/fHnvre/IiBwRCMZDHivznr6JKYg1K6g22lNTgAYCZghMYQ2ehK4it9O2hrkILCwqYzLPp
7NOX94zLoUKApxBJQs9HgFc7T+oyPPSK3e5M6OrWly0mYKdQxHl3oAhxOYo7adFYAPZAgb8oH2zs
Tw/TbJTvQWvppwiD3LdvE2iPTE1TefDDxL8czwJRADMQQdYiQRTRiUFi0i1XTkiVWDv3zNbUQNyD
kqNLfI2Uy8ZEj1WlhwBNrfmhq9DNRCEa8c9KJ2f3zbEbktPtb/YCb1/FNF7vsnlKnQh1itWtg3A9
bzviqu90lIPuBnxvl7t8zrWgmqPhc6HZIzpP+bz4c2O4ApUvBRV/b9Ewf8RewbMrI7ARevn99u/a
2Lb8LA/oEo8Cmp2rMDQowmiZv8vFHpd/qFzxgx9Fw3w/u9Py8c1jgQGQ604tWWfM1ReuzHCeoFfS
savAHVSo6RRlgfeUUejH20NtBDwJwGMlkQF3dVgSF6dRxE4YFR3uCUJS8GJpOkAM1yq0gbFzig0x
fHX75VPrFdXP2yNvLCgjc2vpBAEZay9H7iucbdyZSS5pp901A1Z7NaBfmP5Ds7enrooz1OBU8nE+
HQ9mjCovx0IB17T0SJpkFIAsG7PVzsJELDrD6uOMHH1xnI0hvG9MwJi6g0Zh5Jnl2+8xjJaJRLx2
qKWtAa4oYkDu7zRpkgnsaVhG8yEvNc23ysF8vr20Wx8V+Ax1Ot552J6vphuN3ogbCfxP3XSUD0My
owxI9xlPtxSLojS1eNsij2SmeF28PfkBUguYF/oKx2RNlBF6B9DMgwQcFvXPYnFGHAkZmUbLslPu
2to/5PJUWQEKAR2Vwf/VPdKYXjNHfeeSeOAHs2AgcRqy6ocNl3Dny11HQVAAmqzmEm4BMK6SghFg
HgKb2EymBQDCCp6ib43CxAqzsp+6ech3xrueGeOZ6AoRakh41qi13q6yuZaied3Y/hShm5+GPvkw
NeZ0f3ufbA1EYQWUPRgOaCWrUIv7n2N1tYXLH0iYkxoRU0tpydg4exfJ5ki8vV4Ou0qn4fJjlbNn
oEiGA5Sda+hZJxYOfA3m8NTFlP9hUtxZPPkd0kWY3ZdD4a6QzkiHo06HRtiZXkMGvBHlyKRDD/Tt
60dCKi8E7mOKOJdDQcqSddHa9o0wjf2sNeMDblotYAbdDt48FKQCXmM6yTDtMHnkX+32WmkoOy+5
7VsN/YS7vg+1U62X1QeUsscft8fa2O+y6EZHX04LSNrlWD1CgIiZljZ6pc4z0NnpwxBpOOwq0vQH
yMlOdL7O0kCHgvVjXrJ1KUW2Xk8Nrjyq+9poSymTMEDmFqtu9KveWnAi8POp/kFmcbJWk/J4ws6U
oG3KDzQtizaUmBMBsVmKskCDoJdxexXlE+gyj7kccDUtKDFIX5vsQy1DqFQzsbKiyNGg57+Y75PR
SALEJuqdtZQndj0oEAgHdg53K9TIy7VE/C6cBJZofl8W9jvPm5SgM+f85E5xckQPtDw0y+ScYSGZ
56Kcx6+357y1cyBqUvcglcAIfhWTeQaiG5SYtq9MSGogFYGKq9kVx4KvegLzq+2Aa+RHu5quVA2j
cMAr2F5H5mrg5BkzB1AV1vc07BQbz8fRenALt9qr7m0OJnn+NtwIWF2rHdTwQM2MlslNZU5PZ4ym
M77L8wkYZfrWtjeblTPh0EOzmZ66Csyl02PrvuBOPGISBvvI0GXCgHZS7orPXOCIjTfV/3DNSfqN
vHi4dyiXXu6dLlKG1k05Ic3cZid6RZ3vTRHi8pPQDkOXqm+Pnrz+qJLQUKQss85yTZfYrCdMsu6K
+jjYTgP20VTOnlrFn27vy+vCt1xQmozsEzJN4MuXcyuNJqcuykaxTcWbDoPW5whNDkv4YAJpfu84
jfI7KhxWoALbOE2a6AJUK7ET44WxM+2tcMfm4ecAfnNJKi5/Cu/VLBwGg2nXc0rHFjuMyomNnexo
K/pYnAmJe+TZ4q1OhtK0MWiJwcKqJXJ9XlQZSirGgOv7PBzt0ILxn5TOztV7nXdKjCPdYVo1JJ9r
DIPZ4DxhhTZv+Ro3VBM1iMBDUP+Il5ly6Gbc0CLcG89ejCbI7Q+8FXjkS8IB4Acqcd3znQvuRtEY
lm+5cYGRXdmgzj6juoESRTGgAEuVMdsZc+tD8kSl6ctbzWaDXX5I7MoVXGtnywdxFB1nHbcd3MHU
HVbWVtR5Pcoq6oQgsxOsnynx4R8azEo73HWDtxySaNgD92wNRXkeIAGJBnIXq0MyGo3qLomG9k1n
gAVTwwX3YwD/ZW0lwe3vdQ0dZL1gNPPqJL5BTZH791U+s0w4U7idavnCjnvVn6YMUfjICt1nTCHL
9JxmsX5f9JqX4/9ONTi0R5Abo/QHvP1Ltr4ijTD49lIogBTh8ockpdFXmkYJ1TKgTAxoTOGa7S7f
bo+ydS/LFJHmKTDpKyVBUYRh5KmR7VddrZt3+WCHj9DsEIAfuxGPVLOJ+x8YTOblIV3C9mHC1qra
yYC2QgJ5gST1Q7FHM/xyptyLeZ0tmY0EhlL6ZTctR9sZRuEDvKrvMa5GesUujWLnmGwdTXBC/0ga
gEdeLbCRWlUXuZTDpwkZfEFj6YAjdkPlajCwEtBDhIRuL/bWiEDTwBWr3J9AQC4nWlb6lNiYQ/pl
pdofW1VR70b05g4Rou9Bl0D93Blwaw9JWDEsMovg87LZX21mRRnCXiSd7fPMTQ+zGVXvR28K/xEV
+a8iQ1vH05WRhkoGlDFnFW+aPDIdRKhtH1CjccjNyJVSNOiJVtmeoOjWClKxRHtSgzJEHnu5goaO
DdowEsjtOISRayk6PFwFN+QaBL+YinnnTrwGrBIOXg+oXw5Y6ZgLwD6z/K7JhkfNRXHZ6M3iYPdu
joINUrSmN2ZHVWvdd02d/eGOwg5sL8RZBG3znWts69dwP1OIB0lDcReV3ovgZAtFlJ7NY2tpyuaP
BJQssrSixvk5UaziZzUiaB7E+BFDucq0QmEXJ8UTshUKhYhSwVp4Xrr2zegWGjyge8jqZQ6qmes1
ao1ecydy+xlqYzB11EI7YSOpVTk70XljP1+MtDpACMfroS0YCa+Rb7XIyvtpUeydp8rGdmYQUhTZ
DmZCq9sGl4xFNVAE90Nh5SdTzKSb2AX7LRpyO9trcyjwjTokY17R+urkLFZZDX2v8j3LtLvL6LI8
1FnzZTEwinxz6CHA01px5FOdZ8LlzhlTr4I5T0XAEWZ3zEfc/VRgbyfXLc3AsNJ0Z7yNmA4chxYH
cY7Wurn6Un2quLVREHlGB9JN0jrGYdZK9RQj4IneepVlvzs4Pe1V+TbiA4FOllS50bi9V8Nqo9c5
U0k6jXO6+wS8BYMRTeNxmS3he1NYy86J3Lg+aTfSupcVHZce2eWyps0s8MdaeHpp6UiNBWd7S/QI
8XAiyoNb9sW9iGb33ZiY7SFG/WRn/M1lfjW+3GCvAnw69F29EBD90TSXE8Y6Ut5Kdx86AajfAEt+
sOZ0j0SwkU3T1oVVQXZC20FKJb0e1FWjqTSn3PHTqq1PMbJkSPKp4AkaLz61YZufDQ1Vrqov9Z3z
vzVdciLyeEINF8Bq5DmtRe4QVnzI4ViyOYhLGH1iHBKUwd8vWd/gPde8GXdFeCM9oWBG/5OPvQpv
ADgyLmkOaepSGOSxgKV2XqZPBNI9BZOteECJBMIIWxgZ9tXnLGaRG8NM3XOxIxjIg9UdZvR7jgNd
hJ2l3Dopr4daRbl5sLXByh0Sv4WldJtUO+VaqN3NtYmoMYnQ8XYAumZ/SRgAi/VynVIFXUUgJ4oV
tI5tnpdhqPxsRhub6Ex4mH4jCXgIF0ShD6poHYwM52F4rAzF9W1EoiN/SHFdVhJTfMsiyzoYfbr8
huWZ83z7F25cLmwrFVVtWbCBp7ja1sbc5MgvOH5UhP0TmfFfY9Q059uDbHxhrhWu8JcqFDX7y0FM
telrZ+wdvMbg92Fskt5PWY0rZeLskZWvpQYolL4ea1U3SeZu8voQdSF7Fk518MTiaL5il/Nfeuy1
P5Nm6rQPkAacIgBjn323x9bEITxqMuWQYWTm3jm0F5ygmHr8tWvFFm++aaUOEc0g6tRcgOtA4ngK
7lagYnw7VbqHURHTIRcYesVj4+68Vq8/Lq8LbiQoT1R1yPkv1x0vvEx10xw/X8XS348pvj4Y/3Q7
+fZ1ZKTKTNYgX/syUVmlp4rdoWWupDxUSdKO7lRjTGdjaXbI8mmG9liXX9pxNHydjsNbcUQ8n3jB
kX7RmqWVuDpeooOnQifP8sOOm6DV9BptomY6zl2e+W/dwwxFs4zwz6uNx8XlWobIPxpp3li+45X5
uwzh2dMS9gUG2MrX/2EkXhSSsuTKQS9HknjsCf0VvpqndICn8caCLU1aO2nGTip2fbXw95MfkTOQ
sVwRCdSqAkaeh6bvhGV6itrkO/GsOzpTmpLxZ+Nd3mR77IXrGHwxprn6Zs2soOnRMuZoKYOvulFy
AH7fHJKpjo/o5xc7c9w6BK/muN6ey+R1I70cxkPPDvFpvTlGseHtnOrNWXFLy0o77861Ot0inMUo
Qwto/zBmh9HDGj2vB/uuypbppNhudH97k2yOR60Gbht5LQy7y00yjrk9IMtk+jFmf5+1uXWPro6O
UYOnlR9Z7V7dYPOQ05akJkOOCRr7cry+K/KEOik7JXOLo2q1CFDF8/QBjjkmfXrvHhTFzu91YaQ7
l8fWTCV9k5yLDtjVy8QWbTq2qWeiPt9FJ5FOvENxCzmJSRVnbVa+317YjVoY3FVa5lzZRBQeQ5cz
bcSgN0DMLXSplfAM3KZ6CK1uuUvTEWUqK++DEM1DDDxj5YdrlM9apu6V/ramDGhVEmZsqX62itvc
pLPQnIn3d42gd2OlaPgieGudWwQozrOS7cF8ri9o5qwBAHPoqPNAWM25rz08Rhs0SzCrx+XbhfPd
2fUciLD68/bybk6NwagGIclHr3a1unli901NLQNhsTpQh6S8GxyEvnp7wsBE06Od3bPRa2A03uku
lU3cZdbZs6GLaayQUSFuS2hWNGDTVtgptdRev9OR/D/nSmQftHk0PyB41t4XXqweDDvzdi6QrVjL
TUXHGC4UAC0Zp169WnTAoR3dRouM2gl5gkb8T6dildJIgE8Dq/sEe0fpdobd3s+yuOuCmCIZXW0m
zC3yLNJ7vq3oPArJotU/j5aRnzvKJH8ZvaL8bc3oLOS4VH7UnbC/n0Zl2CvKbe4w0A2SGofiwpqJ
ayPAPS1RTd3Ry/pTUWXx9zDvf4vyRTve3mGbI8nywouSGQpLl+sMQ5VqQEg6UnSu8TlEuv+pN5X2
vFDg2FnbraFI6uUJpdxIt/xyqEa1o1lRGUqfzfmUICeAx2YqjnOS793Um0PJ6AtIlER9zauPasVs
x4SolPIKO8Qwq5+XLEv90B6Sv24voNyIl21cKAy0q8k9AL4g9Xs5qzzvXLFgiujDlRJ/6n3C/WLG
e1TQjUCArA5oV+CgEqO0WjuxaJ3W05P30zEWgd0L5zvK+8OTYuufuz6adya1sX7IQUkkL4Q0Krar
4fR8nAZNMU0/n2sIYZnt+BxD90+l6lFuub2Am2NBAgHQy5BXglAQTkezKBO2BTwQOMu689BZ5g/D
W7Lfb4+0cStzH/N844EukYmrT9WV9A8dh1wq72vDPPaY1XyyNbz87pCcFQYaxW4CbNFTHuD2jju7
fyuyYBDG4xbcO/9d5yAtLkB1O5MTjKqTHsfUFO/a/8PZme1IjXRb+IkseR5u7XRmTRQFDXQ3N1bT
0J4dnqenP1/wS0eVListQC1ukHpnhCN27GHttdLePCmu0n8q8gJKBSdDxyPGLz1U2YjKpoDj7PYW
7G22vBScIniT6K9en9ZZRIvbzkTLvWL26Jnqaf2QuQyZgEKouwPfsndoJdfq/6p71EmvjdGY1ic1
Kkl1co8wK6O34E/W1J/bYRzRx1kbZfmNw/TapDwCr54NyNRHt1866+SZY3/faeUc9lrivkei7Yge
c/c0MeEHf61DbrrFZRqzUJOiIV2cRQWZKulWc5mZUwqt3HUUn0J3/jmanfaLYk/aQdi1ZxsmA5RG
cDg82Jtl0uGYRIPDOIky1Z48D7aUWNfQZ7ZbI6S2OYVDXP6TxnVx8En3zg+Hh6eJPivVNW+zv2u/
jtRnzVPVOurFSVGoHgvDvIh5WcNfP6oMljMa9nMk+ad8xKtPWZmwnqw25Whb9N/R7rBeSrvoLgy+
WAeL2junpkZxnVDdgzh2k2Mp1LZhwBP2qcS5nsZuNF/GuWWKcVEl447z7fbC9oIsEDI0+pnzpnW7
LfDMQIezQiJk3CZKEM1u6/ukyazHOdKrbx7F2k8LU3oIdzFwlioTgmcLrWPkJbqDrupO+YfpW9yh
LPnLxW/cQYrawmC3xJcu2YKvtMryVAvg62ur/V3Xa01p3k4fG7ON76sIUCcagyqHzK6pceYwhMUF
DVHLOMIm7gR//9OnZAgJcN12EC0SljVEE893rsC2AkjEOalqbEjxOiMYZ4bToKA8ouDeecivjG68
VV1AexhR45WzOshxOXp3iUCeHzwDe2dNongQ3eTrU9G6vkBl5EXpNKX2Ka31L4OD/uDagxOw1OxJ
i9Tqw+2jJq/jJjiRJSZZCccg5Z1ra4uiT4zIafZJjYTmq2ms+21pT8+pNpZ3sVrPUiNX9Y2E2t8U
lenLbfN73sJCTxRZTDnrsQUDW142OuBnQGWh8QgrcIpoV4v4sJWi7Ps7poBBABknbtnmCytMX50p
Qbq1SOY7yNSrkIy/eZ9p5lFwvvsJmSqh4uT9nMu83lQryusSzlF62VNKQ6eK9ffNMGkniPqgj6rF
EVZndxdf2dscTOgba/SEaFh5tVKcV6ZPAlK4NfQQQj54PneXRudc0i7RcdxmP667pHNHQe8UQwLy
SJ2imP2sqYvYL6pmfGeZ6S9Tj8J1QDGNSTzcECMzcvGvvLxdUrBLekr+zHY7QTmkut9ESCN7WfTL
o9QbU3Lxr0w1KNYNLAmkwzrZfqoNw6lrqvGgirx35Sgw0X2nikxVZHPBu27U2owLdTIUr5M08+hp
55HmPRR6rF6shACwqL0IUeu1/kf35m49+Ia7P0CCIWWdFybSzWvWRdHSQW5vnyAScSc/ywFcGOPo
/SgFqolZxX23jVE5K0pcnDQ3PSIG2DuuSHDQDOMphZNn86YIE15kAjzp4YZqQbO+LidE41zjD9Rk
syi4fe93Vysnjdht2Cy24EhGR4vKirCmd9rsO9E0vF+h1kT/EdIqO02lNJcSPzm1Zr9brfmoV7MX
iNEpoNRN34qC0OZM0Q7UqsHCnWteUma+OlV/D2qm/KFZUX/WEXhC4LXug7bsugOHt5tPSLp/Kl8k
T+DPr4/z7HSD2kole08bECVEK/BMIV7cuWL07hpY1J4cRbQIcNsu2FRGPqim1EfdjL1HU4oc8KX5
5vZ2MMhQOgbjF5rL1LDeN0UEP2YcHcuZ7PklWp5wvkpSC8ZLr9daZHCFZCp4dEvt/jOLTjsndZ35
c2EikLiqRzP3u6v6+ZAAj6RXsz3CVeGmUQ86sjPbLFhnOk/2uhyVXvaOrowAqLUx2E0weL0oJUbD
fh5IfBs9no0A1ePlXVvAc3leIENDPKrT4zrkosO3SoqsxafBKebfQDPyPIN3p0kDBRCUHtc/A1Jg
ZE80Km2RtsZ/qbw0/jhN1YMinOIk4tlBaATFP9VFzM8sC3Fn1EN0gIXf+76vf8PWaapZg3wt6M10
odOsrEn7pHWlfpcPWu6rAOLvbnuNvQ+Mh3IYaWNO6c20sj3MJnKBlIxNIaY7YfX6nYdIwR+3rex5
QkoNcPkyZoOdzQ2dEqqWNByt04Taxr9R35il75bFmPreGI1HuJY9V4SkOrV4pmxgNdrsoTY4/VKt
xK+KkbVMmSL7h27oVCSBmxjIMPVaylhBZfdZ7PcQSB9VbHdXS9wAPSnOAA7D63NkthMCy11LacFC
MrIuu+VuBbPEOMM8HeQtcuO2YS3HUo4TwYsBouzaVD4tdrXSuzmtllrGaD33XuAoS3XqwXKGKcys
SEeXRzMUu1Z/dobRin874t5UkBaVsnOb24W4F3b+STB1dlEhZXhUJugDUX21Dh7zvU2lCEch+CfA
ZNv+FibJ6M/iWCJmlCxjdf2sjWl/x8TpoWbU3qWQAS1ld0OjDrf9gDpjbkgSA7tvM3EW0Oq8mzQR
H1y9vWMqMzawUJJcdruisWjNAUJh65QI3fjPqrpqOrWQz18W1FVRjdbShx7uNeBCxXQwmbK7mbDA
Ex3zkFCEvj42qHPricXg22kekvG+Swrdj9iNh7iNj+hH9k0xwkAEBMfWVg/M0xpwezFlYLjkShSG
+3+6ORpDiBH6gwBoxxL5pJRZpMwm4dHXi2qnGU2pHLynM6RmAFdM9DBOrlX4pj0Yl192aPCu0/1m
Epji4dbFdLE2zmiB2Kd+idNTb6IX2tkuIsk52eVtUzsvAqbAOHFE6LNtZ3Ftk4EoI6NGEotB+ZGh
9uAbup58HdrGAVSLFPBtezuPMe0u6T/hvCWsksf2VXLgaFOeqjYuRRNupbyfSkX9VEfQpPnoZdfT
Q5bWhXue3dZkahHRWV+Zp+Wv279h5wL+lEaiEg46hAzs+je4RWwQLFP5GUw7+zx6wxp2jGn+uG1l
78BQ2Ge8k8IKLYXNe9+uZK9wIBLcaBEqef2U/tsMivAjwpCDXGjPFHNC1B3IlfFhm00thNchPjib
J9dL2jvDbeyXKiaysdVDdrddU7wILuy5dLG2laxFpbo8MyB2csZ6DWMvQtZ6YJR7cOL0IFjZ+Uyy
T+FBGc9FAD11/Zlsux0YJ0VXaDTS+YycqHNJHaoatz/TzgUgGMP108GSrD+bNM4cXCAl8rUhRe5D
TR/qP91xKv/1lO6bq6f9t9vmdvZPcnLg9+HCZ1GbT9W6ThEJSqswm3T1e7SS4OH1hinUtekoUNnb
PyhHZCsLzSxtC0Pi8ektbaW5hLqwduc24xA2cW4e7N++FZPJXI+YhHz0+itFTd7XtHBNIgFR3RGS
6E8uk3N3v7FtdP2AeDByQBp4bSX3etTWGvopMSprZyUdV7L7UX03Otk/v26JwRecPM8z5Pib9VRq
K3pYZ6i8d6b5rFaLfjcvSRrkNh3O26Z2fCFcPkzh0hdm7HCrRVhWFb2cjkiy0grNN+La8LVISe6U
xPnLUIrE9NFTUe/aYYZe2OqIZ2/b3zuLsAsyYIkvlq3p600lxmLwqiI6Zw5YvTDC+VmYgtJlYqzL
l9um9k4JNpBgZVCI6uGmQKpGVV6WUAaczKbtJNn8ArVE4+nFwZL2tvS1Hf16SXmtTw2DcNzmpRv+
dpC3vF8Xt2HCMSvOjbP2l7GsrTBRROTPU3ck7bG7ozLXAaFM3XnrTPqstqe+w+evU1U86ehY/OGo
6+Jbkfbp9obuWUJCU4aRzJ68oaub0VZf1FSnATfk+R1SuN7HpCNLhzTXPtjTnXic9UATQiwpoX/y
2756smdvdkXR0euDcaL47g2m+mD1av5PDKDhAXaz8tmajfE3LjxNCfq3Hvyp1rYB1gGTKDLoNE9L
lht+0tMUGauov/NAGpxub6V0uZssR74vsrIC8SNHdLM+Q6vb1WBSsulnkpk8GvpLKkTxmBhOdG57
q36BMV75z1Pzo7LO3uPD60ZjCFAVo8cb062u16OSJPQ2c51RRkHDp3LW3OeNMMJOrdqDwHJvqYR5
1DLkEBrTxddLVVK7X2yCc0D7unU/wuzj63PUnioj7mRvUfdFX7VhmvRDeHuT9xwAw410QSRPG/y7
15ZH5hGalat3wl4TeMhxl77qVc2B994zQywra3UU3N6weTWlmaVlLfvueWn+I9BXuNSFthxEJns3
gpBBcrLSnWBF14tpEwZJ4gg+stVsXkSZW5e6K5WLUysVaG0LVfpIEQcXYndlPEecU8h63khr9bXR
6WbKyugKFqdJZ/p8XL3vt7/S3sJ4jOB7g+Odetz2Kwkl8egkwSqjq7RcxNT7kHR2AfF556do2vuD
SIcD/7KzMvn4SbQvg/dvCHwhvlaFuiiMP1jDMPpOptaP7ZzOB6jsfTMSTkzID6Jws7Y0iZGOLqjX
o02g/KgXq/is1c5RN33XCl1jcN+4EzAL10cjKQ2aEjmT+05tK3d2rCyZ3wyDeXACd945eLylWh9V
NchxN4sxy1Go2UAbznIy87nSlG8RXL7Q1hsPBYis9307flVn9B300T2qz+w8PXA60kuStPVQEW6W
qNWAIsooluRrsfdYdQ2MsmZuz36rzaZzcDh2jUHHK+e6eIO2ndUGturWTGWbp1y8FzXqnVC3StrF
6lCLObx9/HeNsZt8PSZ1iQCvP97YxfECxtI5iab+gXNs/kB7FLGDNT2aLto7Jkyzsh4CWoBCG0tm
p1RQI0T0M8qmPcNJMq3+gmbXUU9zhykPCC1FJjmoi+PYDlsUk0rtruFjqS2MlfWiJ09jXXVhujjj
XSGY3zsV02qcGjtFY3EeY/1lhKD/nFKbj4N2KhqGIW1YvE+3t3r3AIMlppCC1Aslheut1mD8V9aB
CR+dp/Vr3ibDAylyPfjNPERn9sP1oKaBi85vDDVPAzsv6+Yg/t773JQYQdnISi7j7te/QWQN4+55
C9yCROAdo/3DU9ba87md9MNYe8ezgsOHNwVcJnWxbaytpVY0GBQ0qNom7r3ohXJZrKENbI7cn7AF
zoEep91vnGdydAlCI5J/w7WhZnbnKCWgwryzly/6hHKtpxXD15KE5jfuKfVoKnAu2m1Apa73sgXk
XMAejVPQYef2Iz1y/sv1oqwuQ9Oq5vn26dm7PhD0MtAqBXQAI1xbG5HMyOKY05MAzs5fCreGrdps
nOU3xjRIOOFiAEDEAdl6hAH6F4UMihmxtX7vtJr7bwO9z3+3VyN/7SYAReWMOSW4B2X9ebOauLe9
NorwcSq14Eeo7LWXiHHAIEn1AeHwOT3KkvYOvkldUdYfqNVsea7Qb449QIOQH3itfTZKYHRZ3g/n
oYqO6Md3TVHCIbCmAUp94PpL0ZoeNZQ0mOBWEB3reiO/a8dmDIWbHKGZ9lwKDer/N7W5zkZrOqJt
PEjdDOYTeps+hT33f/eoacLoPHv+tGprmJht75eZUx/0SvaOJGA9uNDAA+JwN8m06DNLt2h3nczO
tD7kTJycy6nsD6LAve0kFyNUonTJJ5Ru5nUuVpBDTxnYinyJ27slWpBdB6L4BJ34dL59KnefDoaK
5RDdz5R28+myWICZb2JQRY0WWfdtQRYb6OrYer4CKSe0q02Mf55jysfP9hqjnIK0hmh8e7G1v0H0
zxe9aqbvU28q4uDH7e02M+2AAZhrIoPafOuOIaZCM2Td3yzrz4sA4wHI9zdAMwh4UEID6iTzQ+N6
t+OkjtxcY3J+aLUodMzuH6E2yl2srb/jPuVIJIEjCCTK49eWiMhna9KBRsI/jJSFXbYQHBSqhjBp
Tg3pgBFg9xRRqtM0iLXIyuS/vzpF+ljNtZZL2jmrSb56lAnvskLVP+VRYR+UpvfePUl3QuUAAgKo
Va9NqcxVJH0pUTJMkoY6Ge+pcifq0/oS+5MzzQ+KnSifbx9d+T/dOlQeIiaHySYkUu3aqLZUickg
DXex7ZOn2aodH9daV37jdeqp7sYjVNyuQaIREqefEJHNhkYILLilmOG0Q0wdAhDN+9Y4DPaMnZH8
mQjjqEG0u6s/mY85GdLu9QIhyFG8RaXDFiNg+FwYvfVZU8rhPK5GAedJk6pBD+ndUTS5e+temd14
BIvJ1h7NJjzspOpBmxY1jbD6aKhvfzN5m4C70NTY1v1Lw1b0RBI5VCQaZJyWhn6tBcd0wGgLEmfk
hvCf3z4xezdCsmVrP3M2PMr1huZt3o2gfGhZJqb93C2lEcaT6bzLXTc9iDr3NhEsKGMBBEr0Zjem
YhWBkZn208ka0jzxSxUclw9XwmGetndIqGshukT8yjDQxtBCt6nSSubbu1Gg8iHsfj1H2tTU4axX
CK0Xnht6Q9P/dXsr955hBwwsIQ2AKTLU660cwPTEObnVKWGU5ZK5ff/P2mZgMZLUeLQMxT7b4CYC
OOVb5l5N78Dh7KG+6Trj25jLpF7yJgMXhTatIHDoMDbQ2jFgI16sBKk+H5V1rT216zg99WaNKro5
TAAvJ6Dxk18PrglNiNuIox713ncAhI47kkEeMnPXGwJTNh+3kNGWKIwn8NzxmZQ5P3m9WmX+6jTa
CVYgcbAPu1bBbvAHDwjI9NoqU/bjNPQElZmhyoqiMH5k+Zw9QuC4PouU8hvjlUfUorubz7siqe5U
Odi4+fh0olCVglPvlID4OsPS1gVd1SYvsL84QQJ2+G8PjN5TxWOHDoRqEytE6Z9uB/3W7VO4d8vk
+BEnAciVuQ0QdCexR1R22PQxiS7kClDUqcZRBrlvhdF7OIQpp24nnZS5ALo7kMbb05rdG/pUPNmZ
pRw4J+lWt8+ZJLThDNEwB9Nx/SnnTDGMVuYH3lR0VF1s+5LN+XyZMn297wdH+CKC+t7OavVyexd3
WK5ki5whKnITIHrbtNUZNJho69zFaj686K6iBlFRLl/gg5+GUGHae7jkuaHX/mi50xPKpjkcbvKD
l7P1YjZadgS73d0MOh6QnKlQY24JCEXUQOvQOQ6xS7R8M2ZVTwF7uSi06DXUtg+mFsOB0xrmE5Sk
RxxDe08TeSClUarY9PY3VxmlYM2IV6l1EJVD9qzUXXFKKl15H5t5M/6tJrF5tN69eyyzCl2lgiPl
Iq8/PrFVanUT652iyLPe6b3jfNDRK1Q/6HOjv+RL34ad1RgH6czOSgH447AA3coBXXnyX4WIuMcl
Y6YM5nRHy94XOtdXW8vye9cqf67WWB2Y23k0UDMgHUUfQ5PMwNfmllzkDQUoztlg2C/F0iIoxGDp
VzuqjCVYRs98hLFG++RVUiN+VY74pfeWS2nm56ABx3zL07kUbazohenKVmxU+8oIbYGfU0D9uraD
J0Mqd/1+cLdkFLq51mTfUFxIejPrzd1qywXClbZ3TnNXJ1+6ZtQvzpTHL0zf2N/TfCj9xe5r4aeW
8s1YjP4ENb9+4CZ3bhO/ATAOZL6gu7fd7s7OUFeYFyqeTrVeWruGW4B5tLtodUrfthm9YxrdKc95
W2YHXm0n5CJ9o6fP3AxJ1pYBYygtG6A0ppcyXT42fe1+YXLVvddWz/3vYKvlaX2z1WCn6WjIfs0W
IFMalDwSyE1Oo1dnz4QB3g8H7dU58BIdidko03RBNJC3z84UK7W/qJWqn9OY3+dXataJMKWpBKFi
Vya4ulavjz7E/i/kJFA64OHcdo5tZUjKIU+h4Y2cpUDypi+fqB4bd7d3Ys8M5TKJCOE/tAqu71lj
iVIVKWdOi5JEnJZUgJZrirX447advfvEboPwAl1AmrmJPqxBZL1nwEsG3CuPA23Imk9qp0d+T7IC
r0v88ba93XUx2gKDA7LW+MvrdWlGXi2uS1Cdukv1F2gD9btjD0dYl91VSeATYGPWtGW/7urKVBcH
FqdyXadnU2T0PKDgPjWK03+AruLoiuz4frgJTO4lZQ5gExvfL1x6flk2O6d6GpQiUOHcqM6GlfRx
kKxDGV+EBng9RAw6+fP2fu5apk5NPuvIvzYPnV271uJ15A6ukmefFjOKP/FWcDD12ubdLzUqhkJZ
Tret7r0C9HkkdQx9wDfFwrEhCFcygvZ69IwBYNTavatzPX7PAB9Tt1pmKM05TY3kR9KmXhLQel1+
oxIDLTWwA0nDC75ts+f2qlUQfVMzNzutodmkVvHfXpV7i2/OzdFUzd6BoowFBAikLCIKm2vSedZA
EEd41RdJfkZvM/cje2meqjj6tpLQH+zv3leF3YtCM6ET3afNK+sa06TT1HWZcTWe1sho76pBfW8t
VXPxFkDr7dAc4T33TZLrQgdAPrAdXIkKxS4pEKIdBL0Y+KapYRq+dxdYGlfvq7Cz8hGFJOsAgbxn
VbICAalgW7mr1+5AL1xk3xKV7pJBeaJUEiVUrLi/j9fM+2ajZhKgC3VI6rL3NV9Z3QbLNpTCkJnR
lVCWTn3xYAA7z6W6fF0qs1YDQp9J94dBp45hp/azog/muYG38aT102pDzATK0U5U4zPb2P0RZ2J5
RkSgf7l9x/Y8JdxaUukIOUDe/OutMZQl7gRNiFMyx+tFeFX03A1zfbltZe9xh7dbXmaXp2abGLVL
pOYWPaATCgggmMvKDNTcVk/EcP35100xjUGFkfYadXH5VV5FqpqKSpPXE6lq3oiYtJKZfkYF7AL5
VHpwf/b2DoiCRDpCaPpGOaO0CdKq3AXSmxX5GTkq5VzoznhwePf2Tg5g/QRugiCQv+LVguYsRxDb
kFW2cvkBIC++09v1K7XgI0jJniHSSaIqXUoMb1X2alUb6qIBraa0NM6i3JgCs4LPKY+J9n/5IyFS
xDQCLTvSpm2Lq1rzrBgl1FEwFPoII34e6uDOA0YV24OQdmdVxHiEN2whmcuWz8DUc5MZdsDza5pG
8NIP+VlQWv+2wh//G6bIyMHE0YSgTbD5UvEIa8DEIC9RjlNfKOwnoZPCatBl2lHFd68bQ/4n53Ak
dgUinOtTQR6UaHlWO6ciU8VF0xslSJGXDJcxHvyKGnMw504Tdu64+NESM05Xas0lWefKT9Rhue8q
qzhA1Oz4OxpeqJhKCnCav5vnZHGrotUrlq8OaXPq7ZEJLKERH+t2GljTcEQ5u2sPDhB6pDbD0dvg
lScbgbQGeEYyKQr4Uc1aw6WdjS+LERl3UdLqB1Hs3lHyqDGYqJkzpb0VyBg6A9rDkShImerpR5aJ
+H4iEgin0msOAD0/OzybFIUikimLwprMhDebmU9FBGiPJ0vRxGgHomdrnxWt7WDhorf+Ablo+79U
79rhpOBOI38lsobtBc6qhnnBbB79xSJhPKGXwujx1Dn1R2JhzQmTtS1Vv7O89aWewDgG9aqPnzOm
ICp/jQsm3JnXSVq/IJZPgtJUqueskIwjqjr0uh/HyIR8F9qsWj6K9oN9TgjqYwZum5GaXtO0H4q1
Hn7oc1sofl/b0JgtS6U2gdr2YgmMpMk/TKsY6gtUeoYaZnWnKye7Lds/sky3/l0bYX9Mytj72CZR
u5466MaOegpvI0vZw9PIVcFD8LcMGF75VHOAfMTSRuAJrl7/1TULijmp1V8ay6oungMvZ+0R3fZZ
pPEcqp9ue7+3B1da53UiBJJEK5snakDyKKpzeXe7KH6HbkPf+aSj1jvbGjszmBLd/f4bFkEWIQIG
ezEv8PV684VzozkMLbs45GcbFEiw2IZ40ZykDru6dw884duAizoriQrssayUosa1PeFZib6MtPl6
9N3gMEn6s6G7fSDQBiCD1pZzxtzUwba+vZ4YpUMEwzjjvcA0ro16eRaXBl7vZHd28aVfU51a5Gg9
RyCHD95k6cmvbyem4P+h8EgxGeTntak4G5RpicgvEy5jUKZK9D7OVOugZr93Tl5bkb/i1SlNF2NO
K5vqeb0qzkPRVMOTkxtFkIyqlfkG/Ee/89noQQHnY9CGZ/PaYORqhTLh4clg+z4U+loEAMvnS5G1
4D2Zcr3PUKL85ViAvZQgTAl+kz2ia6NMbxoWIz30pfqk+2ibaeQP0Vi+TM3hcMreCYEKjBkLKEmp
RmySOdEMfadYXPvBrGArMccmgEvS9mGHOWI13rsBKCVLYhSYlHiqr1dFZiGJLwB4xT2aydVoeQFN
uegzFO31O3udLN92y6PR9r0D83OqnKop3YFtWJWujdGuOluZAh6cLrOWth/GwtVDuAKaPmiMCj6C
255ld52SRYRXEUYud+NJVfg8+s4FUNg0qX6PAux4YlaxeSoXhn4MBDgu8BKIy+8YJSWXA7rUSjfX
z+zdFA4kYC9doQqG9/uvg0fcnShKHyhLPgV5pR0tdLu3TD3LwRhCOya9cdubswPJDBOKeb6GVGKr
U5fHyJdHVRLUZT2f9NJbD0pz2yfqpz2CVkYB8J/ErtcHKMo7T13GdA2nvG8/yJ7TJcun4WseLc0D
2EH3Umex+sFrRBToWgPHz+093lsvS+Z1lIw7b7ypUw90MuyZ9TrJVydr5w8pY+W+bU73pZFMP25b
21stRR70MPHfgIk3u1uTmq4JzaUwjnS0jpYmecjqSq3Odbc0f6hKzSyetrR/R8NcPPWzq3+9bX93
tfSIma9lNI4I/nq3kf5TxrYb15AChQv1hJWfzKQv3tmDpvnKMhyNaL6hEZGfF0JA+Mgo5NGWlz/o
lW+fkFkcI5OZybyvtLt1Wp3vMim7dEOvheZSTielVvRwWBr10dTy5I8EzNpBVLB1h/wG7o4DIACa
W2ComwdzpqvR8ZHX0Cy85TQBowgyKyuCjBml8Pb+7priJJEfgNCibn+93HWKS13QNAnhRhmezaRQ
z32l1p/HuTqac9wxxXXhkpJf0nHeohnXPrXcrkPuA1ij/dE2SlKDKc8ey1w52L+t72P/qJjASMVb
Aq5oKxs7xpkCfCNWQ72wk5OirvD/zYvyLSasf86gmjT8yiy7g6hgb302STqhKX94Nq+30qACqlfI
jYVOpzpBBAuNH9EFvW+yQ93BvVMKooh7AXqCmcTtCqOeJVqasoajJ6c9ZmdeKAxk9l1J4+PvxciL
f1d3cSDjtfSzttauChkOjIwHvmhnoyUfqhzLBSPzZlYD5Y/BbXtFDft8+qLEpvJgUUODlLVazsk6
0qDpmdk6MLqzz8SvsogEESLzKPLfX93QtbQKXS1iLSQ90S5aHCvnxJrTjzOZ78F7tuP9SKboIwAZ
oPa7HakrKyrvmp1rYaQ1bujy18XVIJ1OS30JG6MenjwXikSEOKqTGOb8IHF/u1JJrMHUIIrm0g9s
LqehiFlVrEoLW7RNTnMZJ3/FXtGelnhd72/7gbd+Vk47k3RJVQnqFhu3l5Zt1qIhooUlcKTAKYvh
YVD19aGuvdo32q7/fNve253VVAQKwITjD+SMyvVHdN2WaUKI0sOZOTC/VafxrnP6f42hzl8sTdSP
SudpDypf2l/rqjjdtr6zsZLekmiTWXzK3ZtXTY+KKBbmOIUww1ePSpr8V1pN/OJ0uXq+bWlnnUQn
sFFR5UDya8tKtdjD4i4urmhu9TkUnp5/hHx/uY+tioL30nePIkbZUtEzcTKzyTsoV/ycz3idENEA
w9fC6MNJBbO6xaQMDZ35rhqX0M71xLgYdpSrPhmfDmm5HSfvOooRXoBMl/6vW2vddJYtwSxI1T77
UJA6le9b1DgzP9Fjrw56K0XPR06bLI89sXr9ONhlTw0Lsqr0vuiyqPWbxqXSlTtDdCnKqaoPPt1b
l0Nzgg4xbSzWRrfi+uDQHW+0uBfc/sgVF7N151CrVbl51E2KuE7xhpGwf9z+jPtWuYG6pFN8I2hU
tgWc1ipW03LQL0zZTZd+GeZnb6n6/9qZtL0cq+Sf20Z3TilYY1dyfsKkTWHieqn2pFTegppCaBVR
7yOoYdw7VjWHc+faB8d015RDK82FdlClcnltCnyf0dq9o4ZpV5uXGgR0gA9WAngky4MPKJ3W9kQS
PZOTYAdszsYURMtlJZJcDUvbzQMjzZaLHbmpryqu/d6LPCW00/aR+n0b/vp2Es8R3YGzA12wiaom
VNSWGtxfqM6ME9o6X1NLHETdNCs+uHY77zO3jQdaPlH0b7YaDDUeHfBMRgTCUM098Lq/l9Vrz2VF
ryNX5+aub/v2YTZAxftVmzUBeMv+YL07Lp0bT/YOJp68aOtiUye2GaNsOT4qGtfZUA4P6Zgl/7ZA
wp5EA7nLwcO8Y1CyqEgiXwBCgOSvD5HhxrFuNM0SDuYsPsUio8Idx9V9ihJcqJCCHth7eynlZCMN
JSIXeqVbrY3cph5H510NXTuNH5XKHYCzGRF0DIndnUUxj5+WztE/3T5Gb88vwY4Uy3OIe+hcSo//
Kvwwh95wE8G2DgCOAlnYQoFeqb4kVVs9MlTyrRISeGYpBw3Bt1cUX0CXic3lc5J+Xts1coK6peXF
1K3O+5D3OQ3aPC0e0rxIDq7ozsZemdpc0XgezCwXeAPPzUoAbbBUFrHlvldbYzqvUV0HmrH2BxHI
7vqAGalMa0tCsQ00RBXooSY1X1MTZvYXyOvyu2PxnkxJ6R3cjLemyCdxcpIXjlnmbfQ81XZs9d3S
hgNxX7BQKHq36slHs3aUX/ar4CM4LiC7uYYwG15/NAg0UrtrV6B/UVsEJcycZ9G5pu+kivLx9rl8
G2lIKAa+hjsvaS02r0WdQonI3BqmHH24r6ex9xWnLc/anFEM4Tz6S4U4Hpw5DL8vvy60CteQasJZ
S+UHGAzTeNdLnYZyFUhad6G6ps19X832l2R0DJ9ikfYs9L4KCJK6u6qohw88ouu5Z5DyNAI3KIJ4
puNx4B32PjLYdk3GtRLWvfFGLsTObQRDeljW6wRhS6l+pjlC10tzj0TZ3t4XV+PdJKXFKVAy3Rxd
GwXo0lijKowtowogsvw+2bX3kI19F4rRWD8mS3+EVn/rhqRNIksZv8r48nq71cKJmoLgLsyVKJYy
0LpvK+PybsmL4ZRKJcBmWfSz1yVHirJv3Tw8GNDs87UZbaOBe215BeMYl5UuQlEkFpGrpt3XmTtf
lAEtxJVA6cPtg723u6SX+HpCBolzvbZXZFUkes0UoVVObpiqTh5ABZaG7tqZd1mb/0k186jlvrdG
iooMl0tKTBzvtc2coJ2QTxVhJGY9yJwmAWeUcJnUOQti4dq/7Py4Oa/sbfzEZDmdJ1JNhLNZp77e
1M47sfTVRXVr+yA22V0aRS40Gng4yQ2ulyaUvKujbhKh2ZijD+knRYSqVt7nkGXATuz9egWPpZH+
QMpLIMK40LW9RXRFQo7CVs55fOfm4seYC1SIW6gp28HyDnZy7178RBUgBUHcvPW4nW63Ru4OVQjR
mfUlpuMfeE6angTaX6eu0Zx3VtfmQZ4Z5cGrIhdyHdjSpEObkcVA8EZr4XqhJnPORcHITphESfee
2fTlyS7H/KDK9AZggJ99ZQZEyLWZuK6NRVusKqStn8Lm3Mcnw2y7JzeKP0RIEz8kTpmECSDpoI2Z
y0oydtuchukJHbmesH42D8YU904U/SFCP3pvUOtvvnDr1uTavQPD/LpMYZP1Tbh2iJmrzTqd3aQ/
qlnu2vMIERiMlqXSzQnuBhspU4ZywlZ38++lOjp/1bo+qcG4dGXuJ6kY/73tgvYtkrTwgsvC4sYF
2VnXk6bzaeemM/2W2l44pFFz1swlBoruHo2z77xdkAxZsqwGbQhp7vU37hcT/K9tVqFWuvoJEWQ3
cFevuq/rpj84T3veVZZJeUxoFjFvdW3KHcQMEYnLx3MT7505LdOpqYTzR9SV0xP0X/i8ZQD8dntD
d6zCu0VbCmZVSea02dCRYqQzj4YIYcn9P86uq0dum13/IgEqVOGtpGlbve7JDeF1oQopiSIpSvr1
55E/HMA7O9iBgwDJRRJzxPqWp+hTP0/eUU6Ay/YI+AvbJ0HRoFt1ZdDtAJ4d0E3HAjqFvztU50qP
DdC5zUqF2pkgnVDRIOy+7ciPeIpsCRsVd1PFIf9tVHOrXSCunJILnwwhJxSc8Jogoz9Xs9RQI1pd
BCmzwDFbdAq8AUc5BNHDqf2YJmNQ1CS8ZvT4iuiFVxoqRCgCRZuG7auJ7jpU1pJoyEoAhYdkh07K
CllgNcXPiI3JiZuILTsJ67hHOQM3fLs0hn2lPa+Hck4878rbcz4H26/ZbkfISwECCCO3l5ttIWh3
yjbMNo/J5dRoa3frqJpdbEaNfhpUTFkvr9Gyzu9lDIrYG46oqNwAEnAuHwI1WC+uWsHKtKq6z5jt
7ssyXmWGn2+u36MAgATELkqor0B6AaOogU2SQQBHRneh55F/JKW6ZBG3p3mcxF5HQ5ybuu5vuym7
ckGdXxjb6KhobjVisukObBP/R1IaWRvDGp7Qktthvau66Cbi/nQzOBSr3z65l0ZCRIS6DYAIGyHm
5Ujz2EcOohTAfiPrcXncoSSVg46p/vG7tbsC57g4GLA4G3n6N8npbDBFY7euIeDt8drqgrBkLBw6
o00Rhevy8e0vu7RPNvrt/w929n5rutrFs0CUj2YYAHnOxkMKmMzhP4yyZYNojiAsOm8pdMkSBWza
ELdg1uzDWsfHKjPp+7dHuThxAISgQ413Avv/5cSlboC/KnDzJWQO5RNz/BPwcHa/wJH3yve8KnVt
W28TxwS2Bwnoq1YUlC7SsBkiEFiBUkVBNBL/KtLRAo+IvR3GKigUg2o2ZGj1IRqn7B0Cpb9Fr//+
Db/xHMA2oWZ6FhG4Qck608DnQy+yvpnDNsj9QCUnCFsvZcC99cYzxF15Oc+DAgyK6AuEDwDYcaWf
E6hN0pDKrxtcZslgS+mP2hVNh5uUsXA8eEhpryzqpQERQm/NRRROodLwclFBa2F1C9UndKAZ+E4K
1FJMd1hma+LdBM1Vz9ELmwijAUYFIVCEWufyDBMXQ2MJhWiwCfpjOsjppiJLsk8RtV+Zy4tD4YVC
9QdXi39OY+zYJGjnsqxkoevKIBr8XKEcvVcELL+/Phqoh26C3RvPDFDNs1mcE2QBYsJXNcqdqoE/
DyADPAUaidDbI114EkBshtIN1KSgFnQe5JjGmwJ4v0BBYBTJ0zKF4xf0g2uQ2eLuI9LY5LZjKy98
7hhq3o5fGf7SnMLiGe8RII1Ac5/dAWxcFGDbQKpKVNb2gR7VwWWtLsdlfn77Qy/cnCimoQSLuhM0
7M9BIhW8idJ5xp1GJfjNinj0n7Clw5XH4NL2BxQNZw6U3g1d9HLhhqRL4hGSLKUZnfxgRlmdat5M
BdE2OwZo3RVvf9Wl5QMKdOtSgFcN9Y6X41kYjKZrjMar0JM9LAP3fsglEU9+0JEGDj6VPiRT1t2z
xKovXar5NduVV6nedsNs+pgb3xUH8FWpuXY0QaGXlqDg+3zv4pEVTFnxDGi5/2mshm7fBNzp0gwJ
mWFoo80OZof0A9q5Eu4/tE4/15RP/2FjpUitYRyw5UOvhBIYGnymWyk0X9doD/7MkmcRlIcUOoJX
DuuFgHET9QKzbtP9fgV2ItzPGqhS0HJV0B7ATTfQp6WyWZDHPLYPQ6OjnVXxtQ19ceYBdwLOeWv9
A9Hxcu1xz0aZBum6FH1Vf2pUWB0hWjU8qoonB2RGvcujOdy80gef59yPu0+1gVs7UP/TivKub/tn
P5bsGobmwnzgoKGoCXwQXp/z6obgRFjLFC2zMehzg3k7rhoDVgsKnUNg+jof4eq6f/skXLhJcDfD
YWQrcG5VnJezEQ+q5S26+SVYlSuyhcjsXBxPMBKe1/LtoS4cOhRPgO5I4BOD/b/9lD8CWRcDrR5I
vHGu9sYdbLaBe0j0AHJ1awqDNOGUiO4TUVLs5Aoty7dHv3CRYZuBRol7DInpeQer59o0Ca1oCcBi
dBzh4Y5c0VVXLpZL0wkTT4h9bOoyyAtefiOZkjViLd5VUOe/dXHHP3HswVvYpF4jQl24MgG42mCC
mwYuArWXI6la8bmTmMMJyLWiV1Cw6aGuWqSr3ry8VXN8e/4ujQeiPB5wpJqgo569rX6t5OhHmgKr
YiS46u1HDbf7g6f6rhiEuNZK/t3h+zOjxwaB3evWAYRMPwpPZ9+nJ95ikUZa2q7q9nVVT5BkTnWh
wnC4WbS3HiuVTfkIO8l8s/nNa4jm3osI25Y6nRxtnPyAwF5YzAmK6PDec1cm5NJS4/pIcXawAujL
vFyA0AKbSqmgoFXWEbYzT55GSUQO4CLbvT3314Y6mwuBV1PLDkM54ctTE6QSTbuofhdDiuLKIb1w
TBDrI+QFbRD93vNbqOKVbRyUP0pFWn4ga4eW7+r1V47Jhc2EHAnKkZAfgFrXuaIGB+TXDDAIhcqr
h3Xt1oznKdfBbiAOvCWTJb/ensHz0vF23QD/8Lvg5gMKcZYAovO6siSBZhWD0+6nIEM9KmXi3hvq
5euC8t8DxBZM3q21uPKlF5YOURrKfL8ROqAVne2SPpEhdTG+dHMwyKB1kFM00x8IV/JKFeriN256
SxhwMwjcJv2P+7VaFpROQ87KCaI7P0HAgNpa5fmdgoq0ar4uMQ8f0tFjp1GZcf/2/F78TBgKb9Q4
oEzOyS6buU2UQiMEQX4TflYLcEZLFjOR0366RiS6NBbuvQ18Ae1jYHlffmffpNGSzAluhkyGOZxQ
s5umbW+yFfSmv/8qFF62TBA9ZYRqL0eCMcOMXHNgkEGrlbdDuQfQRDvJ3hZVO9XLlSfqUr4N0MPm
EwLFn03B6eV4flzDiDirWOmmHuVKKmPzTxI2Fo5fmZ97awtKD0s+r0YJmLFIUnSdHq5s2AsXAH7D
BrkARX0rxL/8DRXjBESwDt8Mz5wvUH5WnxTyiyufeiHYQXUf7WEU735z+16OgofT65M+ReFukn6z
y2TVg1kHho2yQUkgLhTvvUAHf+uLimsARRPsUZQ0EHGeqy76Yd+2NfFZuQZj/E/su+Rj4/jHv941
LwY5W0XaVN06BBhkjjQD5QSHLewrvpfKuV9vD3UpmMVYG8cWyu0QPjy7XlotWZtGlkGEfJE3LZ/p
mNvUiE9h2K7fAi+pbxZvbg/KRc1nHjZzAYjdUN3obOxlbnyA4adp6a9tou0Tzx5vBAqonqAQDEz4
eZPDc1VkyRqw0lZBc0AJd97DJG8zXmIqF+qapMql3bQpjCFH3Tr151lLtgRTDIsBDBfyirX5CMqR
zVEmW6cTOmbZu3lCteoBEAp9LU65cBkBwIfAHecFlZtX3eSOzBRMDa/MGAEwCdL3H2olFEyz2oX8
fcTxu08OCfENd3Je+fO8VDgXGbi1i6AvdKt8lINrtXOBrE9vb6xLC7i15P9/qLNbIAC5Puu18yCt
JaNSzNTuIU867alnTdEhSbsy3qVpjKFwBpwJxDGAP3x5HwRUMafixYMcjkKnnAXkR1jPX2Rgk89v
f9nFI7OV0iGqi2f/FcZ8SitughArttB++bZG0AfNI3/8ZhWkiecwCT9saTs0fUWVQzgjPUHzhOTK
BzpWo5KEOiRR5du/6dJsb4BX1OIi0FTPzcMjZjyRer5X6pSCwgXm4fSo4M6Wd9B3OIG2a//Wm327
CNMN04NsE/n+OdBjEYPy/KX3UBBvDSLpVD8TOw07uGE9rDSW/+FKRLUDKkQo4qKadLa8tWVoKAQN
5jzr5LGRFn4yGfgv9eZ//fZcXtpJKVg+OJNAEb9qeiIkb1vX4EYEaZx9Ek3/FQAWug9S/l/2LDCY
IEegC4d46+zuDWizyjqZvXKdw/TrMlVPIxldWdfhNfLy9iedX6dAVwBMD1QQsKfbN/8R2S1p1Q4L
xf5o51CXQ0t0zrz52sxd2oUoBYOahInLXunHI8VcUeXBGSTJMh4y7dwXwANZ7gnT7nkLwvTbK3Xx
q1ATBgUDoOH0PCP3/NQubpNqtG3vl3PaqCe7NACkvz3M6w2BRAZoAkCaQOZ6VVfxV6gVdpA02sVV
0n8RIwDExdAt/VNbrYO+Ej1dGAxRE4hQeIzwj/M9MZtwhu1mz3drINciMpQe/JilxZSG7kq4vwWf
LzcFJMrgvgBwxqa3fg4WGSA3AAYGwZlyUfoM9ho/dIPzdQ7fSHuqgOM9Biq2cb7GhM45ixZ35VS/
XkD8go08Aw7Lb1bby20Jy5Owcop6ZTA7cTsbGdw0HUTz316/19tyG2Wj2G7c9le89mgyi25GwYG9
4RCg8mr5D2RFRbOr1OB99IKuDsu3R7y4iIhLIX+8YULOC1VsGWDL1BqOMtRIT81aM2hBKLKr0OP4
6ycdH/fHUNvH/3Gy7cJdT8nId2PfitLEnbkbGNKmkCfs/dtfdXG1EkjWY9OEiCPOigiwGAizprJ8
p+cMxtOB1h98TuV/+CB0lra7fiuKnPOarCK0SypIvfb1SA9VPHznkk/7OoUh9Nvfc2mVUEBGm3WL
fV+BLkYWrVE0Mw6+Zs1PScD8991Qyz73a5Rw/34sIP03Si5eTbxhL5cpyOrGn43nlSrxbVkBVHfU
i553CZB9f90ug7LKlnRijSAHcC4HSWQ0VItnqq0UIo8rj/hxDBTspuL5Gmjm0o7AgwxQ7+8CxbkB
jJ84HvQ2rHagpJqd0XOwqdmp/d/P3SZvsNX5AZg+p6ES3qWE1araubFNQftPTJ7A0+AUKX7t9r1w
VWwwUpSYUWPemKIvl2maaeXQ4a93aPfzOwNXnX3kuXSnpBQHoJKSd29/2oUJBBEElSw0AcHFOAfq
AoDeBomKK4BciHuEjQ5/gJdzdOUCfJ3dbNwkWFqASrcBuc4KjcTzuIpGWu/6gEWFHaOpSAAaBuG+
8d6FDa93NcLnK6/Lhal8MejZbcFbqfhUpfUuGfse4IJuetfO7XibytU9Z8NsrvAhL0wl9JXBu8Bz
hnb0uXeHdaEOQ45bXWodFVhJeoK44zXLowsVlk11b7PugCodtv3ZDmn6TXYCGty71V+9HaOZLuZ0
ZLset0mRNF54mrqOHwzYoTdYcLhmh63bvb1rLlxcIH8j90ihu7r5m77cpfR/9ni83S3xUJVi7adD
ZjyGjmNHv/79UMiucRfjfQac4WwVhUb7DfyAZsd8OZ6G2avzNRjWQo9ZdmWXZvjVZ+HIZtmFWidY
pugcbv/+j5cMpL5Q9pWAccaULTfYJuMTjEjag8Fr+qj8rfQw9aJGnCehnvD2Z17YrBgb4CD8BeOj
81WFeG4a8Fi2O497yS5a5z6HrHxQRAqPeDi4a6Kgl1bwz/G2E/vHtyrO5BITjAfCsC6yxvVFxsl4
G9pIXEmMLxx+VHc2GAqgjQjnwpdDZU4aX0S02YVr5X+bJZr8MxHNk6pJ2uUClcB/kd3Jw9sTevED
kSCiLYhL5xWJ1uLMxw2kN3YqBnYS/504AjAS3FBlqysfeGkoXJ+bZhE6zkijXn6gr7dkRFGsnatd
yXhTfw494BlGyC9fGerSXCL2AesaxXHgtLY76I9l60cpRo1u4w5GDx2Ysqrfcx+WKNUykcfVtf0h
AVnhSth1aW/+Oej2/X8Mmpo48uAIgnOR+sNNYnhQDLXob3pr65tsMn8rgoOTvuF5tnwKBHpQ91+O
RypI+rSsEjsQ9e6ldHjTbXVA+JUcGDjKRU+za3HEpXnF84R2+vZkIJt7OeQULn6iqKt3C9DGsNNA
NgYj15iV4GHHVd7jCjrUY/b3vVYINYMDBCDF5tlzfuqT1uceDZd6Zzptd9MIUwePpubO2PjH3x8H
gDA3buCm2XzuEu01PXCJzK93oM3HxwZC1kU9R7YYek//h5MHdXsAwQANeY3BDC0bp1TpeifGmj/G
vBMnYMmX4zJF11r/r59c5I+AlSIm2zBMydmy2SZDT3xNmx0Aad07QF/7O2LUNWvf1/sfsxahqgcw
HdnwFi83B/QlJmY3AlUEz1uIAdh9klnQ0nv/WS11VL69Ulsg/vIVQsMYSupIQVB6ho73y9F0sHa0
HoDETrtKHtQqsj3APY+xbVWeVpM7amoENPQMO0RkvtbAeX0QgAhDER4qgRvJ8rwaX1knbTCDGdYy
FkPMb1pu4EXRfyDUGqgKKw3kJB2f3v7k1xcoNClDlLyAT4by1XmjPGublHQZ1TukQFPRtlofYJPs
FXCT+1sLePTbQAZBEoTxgO8/F9iaGa0mj05yB1IkbGIbyyEnznVH+zxM0uYKovx1RIHRfnNBNkUA
3Ndna0lxkSVjC31NFqkbB9hZuULboQhTgIZk1r2XLIpOAKoc357QS+MC/Ly5AoAEB3+ul+N2I7ic
JgQKJWpkej/5onl0CbyQuPM+VDI0h66BVH24YCu/PfCFlQTyauO+QGQLzZyzgWsfvjiYWLHj4+hO
wdSupzC1FoC0TPjX3FkufmWGwgqIlNBrP5eAM9GsEqtnsdPgTaBbYQOdp1r6+9Yuj61y6mNH5VK0
U3IN+3bpM9Ep+Z+TCh6qs3Ul8xSi/O61uyH2EQ/KKToots6nbvTllS10cSgQM0AMwf2FI/JyKWEI
iFu01tuMZhE6YeCOxd7IH4kauivH8NJ8AlwEIjBgksAZnN88qqGi8XqxazNwJUEj1IfBm3qwg8Pg
8xQN4WEJY1uCEnLNp33LNvEdL689PPobIRaVMsRS53rFenKat2yGdQG8haYoR+4RwNttgJtcrqtA
QqyN+awqWDQvuISwG1RpuepJ6c1NWHJ4Yc15ZNY5yVXjqQ8B+hEMGs6R6nPnHDlJoOdV0YGXOuQp
mDy/Rg/v765bCH9eUnCMipTOVOa6p0qBsgqPknwgqYENKRwtXbHUC16WUFY1xqmr2R1BZugGxJcm
+ncSrZKneWKZK0NjI1PYAf8lBmqhMVtJIJVzNw7t0Y9bqQs58PBrDdnusTSmWh6gKcGbg+XW+zde
YnrsEt7qPJjrOjtwfPUutDUYc6afbVigGlXpHdnulpLCcbMcvEaDHKnHAJAhTOHJ1z2XOZROIIro
KDRTcg3VsHtdV+RXA9XVsTANrBtAvpsGhU0bBlWeKc9rclH76+1UV14ElZ2m8U8esDTAe0zI+PKl
R+nywJZMfJh4ABXEmvP00BIDv0+dDfQHCT39HSCrdisGGnFjG5OS20FldZW7MJlcwYg3ndohUsFD
tiT+XZv4Lrqt5pV/RjYQPk1r7b51shb/QLJ6/AYozTDlns58im5L1N7RHj2tHdMxIFss9pJvQYqk
ohjTzPG9PyK/0IG/POKZGYcDHuf6yddgIBctm9SRQIcK4tSmTkQxhZNU5aSgVJ37kESo8lWO3nfl
dY3NKzOwEBg/t57UEIkxp5A2GArP+uE7EwFbdFxXJlxhhI3S3RylHToAMNSEnQGZAfvT0A7Kcijp
mM9BpdlDsLSmLseBmK9N5c0b9rVNeZHNk7hXyFN+hg2iwLwewBI4ToB3PvvWVW2h+jmK7kPLG1hv
cQHhzjhrO1sGdS+/wEGT9cVC1+lm1NwMJTQJ+tMUdQnJPZ+BqDustvskJg5hLa3YbApmFFaCCwWn
MgAnyE9UtgQwQ+ASj3li+fwlYaplNxKDfQePJpIF/CEANEKujGgAyJvl2UHe6bbtVPID8lp4xVrK
1mEnJVQGdy1Uk9pdlNr+naaRl+bap6Of88RUe40yd5o3LLa/QlQ9f1Q+dTcuZq04+N4afjSphOWS
13eJxpwwH5EprNT22MRQl2kIr5ciHQTl0L73ar3n1TSPpZMyqPeLP3U9JIfDVhaQOOuXp7Vu1mQn
HE8k5L765G4UzmY56lD+N+78Dv11wGtPLgpbPIND236fFDw680VK77aKJv4MpZflQ2xC1FRIMy9B
IVDav9MaEIACDN6afPfTmqbvlhbqfwNq8FNJUmVA5SfDrIqVrVHTlXPbD9V+aaCMjNVAyl10fAIE
xtoEXtEAytB/yOAF5ImFcwQbEG2AEsxN6pw4TWEwQL/P06oyOdgq8TdpYdu0H9JE9L8AGQK0d4TQ
hb8bENs/2qCxflcQUTFS4Eew/oZD+LnN69RU7oG3wTrlQMW4u3RsPQKJ5R4QQ+eNY/M19ggAFnPQ
dQ5HyUtP0NUZp9wGvtZFKhjTH6eZRMuhH7ltc+et8U/4ffJ7KPIlVQRx52B5x1uEQIVy2uN5NriZ
I1wVsv1GQSobc+hJ2+bRwAgjG/NepVXwvs1QCijWpKk/DTbwaJ6Semrh8BdMQD5AWQh6RoPnAJDU
s+nLiosoyrOlWuoDjSb7JY45S/K05Vl4nFcPERze/LTay6Weg/26Ql1jv0DvPrxboOMjf05rwNmH
aKw6/b5nPfmwAp4OYwdKTP8QN2FY35sMWpk/hMeC7hYCB7R6SP1ZhF8haBdm99k0tEGJCpv3fhiq
QeBC4CQBsFNDXTdK5jAqyNI29UH7SfuTitTexa515qgCXDf7dICG7JGmvUJYX9tKQapK9WvRJU2C
Raw9DWeLxJlDVDHX7ON2gAKFZKn9WQW1H927RMpfc93HKyg2iVG41Dob3jdyFZ8GbzbsJuHgOpdD
UmfvU+sHcodemhz3C7H9r8SmXQIAVrV88oydRGERDNZ3lannZE/xe6JytRT+c2QJBn7jJ2zK8lko
rz4Kj0Bu32ZQ7IHkkta3Ealj/m0xU9+UYxeva0mEGIbcN7oN32tVd9U7bEDVFomJhKcK6WO7PaSI
xCA6X6egmohFhPSQDG2i8mYkkQFvmafpe+AaPF8VibaS7XtTe3M5QQkWImS6HRe9F/gYdT9oDkSs
X9vWyAI6Fi7K69EmtyiXTvJIpzWl+9qXC65Nb7aoojE47JFdxlVtftTRyv8xUdzogncqS3e9jaNP
IvXdeNfwMKsB+YOB0wdAvJOm7EgCqxjIGNsI/IUsrOw6Q66I6hXRSVbhNb2f0kF6oBrAc5tyiPFV
M/0VRKLyH4UI/OlLwDxe7RqxgpM9o90YR/ukk2u2H3XixAZOTcYdpFkhkqENB7hi72SwqK8+h8Cn
l1eAIrV7T3sTJL06Arv5g2madsgJ8PbNTwSN0D7F+4yqtoKhnjqgGe3Mx8Tzx6XQg6pwK0IyNChd
2vVAyVdrizcvWizFkQ/6aN9kNlWA6o3jkPfAY7k8XdPB/5fWWdPnm15VBHXxeaCoE4JmXuD26lzO
s2geihl+CChAw28qLfywxQ1gfHhybSUUs9yBBgOJnmVi1aOdErnsKsuW6j6ch/529IRoynpU4i6g
rSePEtrefhE4wZ+nBmsImbesFcDWAxBVNLUKUSYRxtIcANB4KSsr6XxjCC65fA25W4tZzPrrAkmT
x6lbKBDTYzqzwna19XMGHtNp5twRiPDWBpfbFJovdqqohZ1IwqO8mc3y2E0m9pB8+iEvFlypn6kb
4c8EXx3xCNVzXLkS+KiqDHAVtHlsSVi/q32D1CYgrZR5y01NS1AkbKxwh5mQFCMJV7k32u/b0niu
C/cLE0imW2iIiTKKluVRz90YFQHKaXXeV8lMIHZuxFSg5pyE2IzrxB84qDLVDy0bM4uin1gLzDqq
cl0RiwwBcdBAWzPHgciavejneLkbsliTkyZVFB5FN9fzMdaBGQ7cYwa/HdASucA6Y5Q0+aiGJVEt
QiCrGQVIXaU8J03c0XtFemHuh6YiFr9tAL01D9N1IVm+kNRTXxGuquFLqoaePTJJOe5AH3G847kX
t3a4nVy4opQdzsYcA5bIBw7oBi9T1VbmRFim+Vjib179c6y4jFH57vRUTpCU7HaJBwfGvGkyRGe4
HCTJ+RiggQ5REF3nC5VQ8psnm/VHFGYGr4T2fuTew0KZfArwp62HFdgMns9eOI47iXMw7EN/yb71
yTqwHI7cfXpUmsOjAKlkrXcRZWy6dYTqj+mKMueOpC4Fi6bjcD5oYm3Gx8EIz8/nJP2N1jfwoklx
QVR5I2KNm8iDavf9jPAZkoR4WqYyGFn9PZ7TbMF5aeJ/Q8diVbiU8ieNmCQsgcIgRy/xoUa2CIrG
G9KbysB1JGAhbM6IvsP+Y94hasBizSkaFI86ov186DT+XZdVpC1bYKZ/wRsFHpYDeqXva+Lmf4yT
zYMSEcrEdQvu/F07CIL4QzEeo57prDpWvuYgk/RgpoasYlOZBG1U7aBKRsSODlPwKW6rdMwNWYBo
A0m8e4RVB3ikniAjLUBgCN+pGQyHHEwrag5IwdSPdTXyltosG46zFO4rVALpfbNQGOrYCRh2RA8B
/o9koos+1m26123kPXaks7iCqyg7WfiR/mjh6No9Zc6Gj9iY0YjEgXsfgHdIK4R4or0B5IF9ItKT
Om+RTbxnLeN+Seqx/4jPItVtWnUcw9SZ/zh7Cw2KzgvMPU1mP0TAq1d2m/Qz+aJ9RLH4FLaYY7Mk
fVTqKIZYB7K39QscM3DiI2oXctAj7CRPKlMizWeJ9Smzno2PzaLGNG9tw6Ga0E+YbR9v3a3vQv97
R3iLdxZ6jM/w5Ap/eD2HKORiaHM/G4WXLbOTX+diwvWzw1EgXxuhTLdTIMdnhTRxLIoaGU+cL3UD
jh/JzJoHvA5O2RhuVSSXcQieRUIXdPansIiIsemujabgrq+xRyG7HTOZN1qsskBRlnVH6gjpoDUA
5exdHDbeDfIJj++Tfky+V9YDzmedRlkjn15FixdmwBuyRh3VD4jEbJfzTsfBXuMFAMceTYifZuln
OA1OEEI6tHHLns1qG+QKtoniHfD6SZL3IaBKEfJcDqZPFW7plJcsHyKdBYg3IbZxO4QafzZQb76A
9nHXJUW7LuKwWubmvKtl1Ly3U+B/hyljYguu0rbby3jG+R+RSjc4vxAyw7uQBN/blApe9nGAIL9l
SRcgoY+BpuhRt5wLk4hQlA0ctds8AHnO5dXcTaQQPXDGKB5NKLImzgGg7nUENBylk29TZcd5h2eb
azzMQgV5QH1FDn0Th+2um1Uz7WycQv+k7g0tvG5iCxYYZZZj1SR9kwfjaLMiIbwaH2YmhgcJfSyT
QyuHZvcMye5xEjL6AlAWs3nvdK/hqEKjD00FdDOqPfVaVmJ7GyIbwsfU90eE9WGDulgx29S+T4gO
q9wmFWluOoUGYw7yN/kIV0a9HPXQ0C8g2kZ3zciDf30tOnG31lAfw5u6qqFwnYiewg5+6e+aLhm+
NcQT3X5FVPtzXvEYFwI/8VcPQg1ukmVN751ExylHlGjq4xL2FvMZeXWfA9QcGqh39DXNdbZJFYQ1
QcTSrcm/QzdP/EboDjaOicvIVIBnF6NZRmKZQtdp1timMP3GE5ZoQR9s55YU5RyUWx4h39raHFQD
/RRyyda98+f+p2znZSqyeKaIpmYWoyYUkOp5y0jwuOHGdnuku9MPPARBDcHDrobEnLCYkCSb632s
ZjiKox6wlpL3Hr0lpgofAX4OPnQD9avCnxZ7QkezQtaUps1TR+JlyocQMmZ5At1okmex0J8CRurn
MBrJTzMbit40G/rDbKBBViBlQypOkP3GOIJU3bTZOuncdBkUNet+EAz3ebD8xN2f9TAbtu7fqPc9
gbm3HE1f02aPctOWBJSqkt974ow7EEm1KjGncERJeBK+Z2sfBvk8r5HMvR6674dIIBbIMcfjt8Fv
Ops3U2LnHLCM/mOa9eYuBmGgzzvshMexb8SXGlJsP+sqZkdEsp6DQq1sEHvo5NS6VX11E4gi+aAo
igRdpCTq5XBCRec2NZ5EwNgGN6YWdX2IZMhRWxtR4s5h7jhDRotyXHONG119SuBePhToCwFH0xsf
mYAv+/DByHSB4U9lpxEfToIjJqPjsO+JyLDDnzF9gJsdWnCNjFRb8sX12PW0GmeEAWZ4RsEl9RGL
8Pl9g+C9g60Q1InyxiX+jxitbZ5XQyMyMJaEfpZghCX5MI7IWedxzh7GceyhJSub4EPk+cG/VFQu
KGYzht+NoP1Tgw2/FrEKp5ts4UNaeAYRyCmxUCRGbTLub+BRR7PCawzZVwvyWpi++qnL2yCbk106
MOchQHNyweU01F+h4CO+KBq0X3Xjo/Sg/YXHe8MG96ynqn9Pmx71y/9j77yW40bTNH0rHXWOGngz
MT0HMOnJpKekEwSd4L3H1e8DVfWMmOQqV3O0sbEV1VWtyiQB/PjNZ17TWHoju1qp6V/9cEwZNIpN
M41lRXyO1EQ5DMDgBkcMBWyyZqMPXs2hIB7syJ3YB2RN/KorYUlJK+gDQqehag468m0CiXoyH3Bh
nkOnt2ZwWbJV6HdSE6tbOemTL7mGKJcXNpr+Rrg1sRqFSr9tDJQJ3VCckkdKuPGzlGpTBxus6J8k
WK4yZYWZGEjHjz6EkNGB8sLJvHieJBDadtta4wMAzqx10GbRmaX4CMleUBYS0ZOfkbuVzdivMx8v
XVT7NHVTGVEg2mlSTNREzE4I3cSvlx0bL91jlUpjQK1MM1/GsGreephhjZ2bJr4vSkux3DFQKrqB
xGqkztRU1YvYsOt6TCvtbWJbfgAmXjxEWiNTfYg0IghfKNhA07Qqa8eIEmHwZkXCPaowYu46qRvR
pAhBtw49QasX3NHSq+UoNMtt2Q9sBUOnREdLCNCy1I12cJMe5UinVyMOoYGE6E1qCaJgdebaNusy
fH9Jc9SHNga4c6klJIYOB3ZrsDzaDAX1NkxHxFtRqNyKUTTKV7lqMIfmHsNJJxwG7UjbEy0qpQsj
c1NT7SW7K3Q13CkUGVOvDeN0Vypj368yUWgtW8pEbXQ6vS8lx8QXg87FqOq9LTe68QT4oua1TH4n
U7LJkcGTKDGvrVgaFCegr4GQThIm+xSDNOFCicny3V6xhNI2W4W6jRVoKmiHRJGIynuzoCbexNXt
0ItJ5HaFOrZ2m1ldeKR2H3xrZdS6YdAk7VWbaRJQujnXj1lepsE25ZS/KYqwh60QEvx7UNuLzm5g
sTWw2UfC1Vwq1NrBPkBat00Xp1419dlt3Rqkqt1oEMz7RB01SB3duihQwEZPtG2HSwh91Iks+Maz
LXc655qWakZF8KzMiZ01Q1XaEtXGWzkfhHBjNXH8lXiIPFDwSwNBcYuiDAzPrGFDoid9HeRK8TUy
Vf++m8ZBX6rICMO39CVMZ4jJaJy5abSdkSdl72RBRVPMQjG7sEcCtGw9Zpo5bgsqdV/xSVKvA8FI
IqfitLfsgLWfuuIgSR1+0n53ESijgfoVxRfJRnOECltuasLXkfTiGM5ae1f1U3JVJCXBVW4W5h3L
ipdUmn6yLwaf7B6GlCnfiJYgRFu8cBXwuW2ZL3mF3vMdod83Af2WSUqRamhalZxQJYmIe6K4SSOr
dH2zB7GHS3AZO/SJtLUa9DImT3miFhyRenHN7pFfFXk6xpwKEKjc2tckT9GqXKGO1UsXhG89SwlC
lWYe6pIa6aEmZ0MTEEmvjTaM/bU2SNO3Lu/aaGe1Ddtg0DXypsn00HCGxfrEKXzNfBMqTToGbDUs
4TJoEy81RuseoR2JOmyUG18nvwJkOFityQTzO+M2aeo8xoVCh6GXZ3Vp2JGFXo1tJqURrqNB7qSV
aFIP4HSrAgCXeZr51PO0ILGV2uiaJYw112lB+c4d40q661Q1vdeCTr3EjnbCWasWqfwWwTitwSWo
9KGUPC5RAxUslLWsMPxSt53fbMDDBrjiWOnLFEGKsKvZICGCSyBmK7P2U9HTc0s75m3H4gjHmCaO
HqgjhU1iTdHt9bC8NmiLfVflqo9RICYQYmenzmqbQQYwIZ0D7TlV2/gZI7sqwKIg7jYBHo7Jocg7
Mk2ZI4DURTfGHaU3lLbrwGii61xZCG5aXhdnQKYfARQWUMWFFkXQSxv8BCDli1VdIelNO7pTCb2s
UFyVYiNhLhlqd3HQjPe/7kJ/gpHkgioGDuYis4n22PumaZO2iA5gw4GRZj5dKn4zOknD1hk0uGr5
UkI5jaRim6XN4IZCb626LD4nrvyJuB03ATZyAawvwmsn4BQmewu/P8xAd/v1fmaO3HZWm7xGc2m0
HrrqRJJhgEq23c8h5w98rypwNQT4diiqUKH99aB8xMrQYAVQhY8ZFUH4ue/HpJWlIgsrvD7hV+cH
UvjirlKy6Azo9mMbl7YQsHlz4ZCgK3068pPa0BeZM08MkJKjazmwAejaPsjncP27DwTyB5a/CjiH
KPh0VoU0R6s0sHLPSnvL7sJy2NPlEM/03z8BxCysVPQJAONgvbjM7Z/Ab0XWzoo5ZjxQU7MHZEb6
VsxVfaf5OkzUGV+7WqjG218/2mejSINDkwD5Ll4Ey+c/XZR69ABuysy8OawGpzBHZaNahb9qwiI/
gyj8dK0At1uI6CA3PpAQBAzRZhD0uaeGwUPZAeVV+r5x6OTlB4w4/I2MYOIK0cvmoVDm2klTuTin
KPpxbjIpf7qHk7kZyEKgDK3F846IBxFOpfkhFFL59wEOixc7as0ADRBROdmHRANL5IlaiMe1KEs0
YvxMnRjT2blXn2nGEA7ESR9+BVNzTkL5sy2QAV4U/DB+Roj2/RuFFDmzH8W5l6dqd4iMCgzlFNag
ClDzawUayL+eQZ9eDxkeHdw08irygvX4aQZFJdx8Ia1RoRXTyaNSPziakOirXqMZ1y2yvL++3iec
VF4hmjSLN6rB1ru84p8uCEMzECctzT0/S8twm0xcySlkzT9Mgx5f1qPS3jQN7bkcbxt8mwe6xkoi
zLotq73pBUWm7bIukR9/fV+fzizUzZD1RIxcP5XB63JNiXx0Jj0MlpNvQgelXEDq2f71VT4dbUy2
QW8DnCEnf//wYTe2ZIAyqLKZGkBkCcUxkQY602R5FzVRxZm9/JNNCacXNlpEnigQn4LiQ72qtJ6U
wMMU1drKXdeuaGtqVM3AfIl+q13PRl30v/uUi+8B6n7o9aCjLJ9Klc5VIqlErbnX5KX/Zmhx8gAp
arospXHeTiqE3DOP+XFv+nFFONW4IQEMPGWNhhliANEUFp6htTFCvJp6p6YWpTNzNpwIjLeTp0zv
aWop20kGEIoMPMyv3+0HVNRyDyim6qBnwUWeQq7bulfjeBKY2KKhI2U1m7tEXZhuPfX2PA3klSmW
phNXafe7knJcGYYGQ47OAzdwMqtooymtHzdok+O6venaKvAAojR2OQ14Q/XqOYnwD7N4uR6ELWzp
2ac+RE2coFMwzVmB940cP5mhXqauQRr1PKO3WjnyXJ9z1fgwj7niQj1eLFLAc52KLIyZRRMQlDc0
lh4/OkNvjn0IOCXChmcPtMG4BD9hnNkSPhyuy0WBwRvoMoGzPfXjjro+NxGDK7yuNHPbsma4kXQu
wQmm50KUz55vOb65yoJX+Ci6LsgqXZLciwwxrWxNyKpsg2yYZNrKLLZrEofkW87grn89Z38sjHdo
Op4RSWEg9CxUZINOpk7RAyQBDlR6ApSxm5Y0lpqYhSN4Gg8KImno1T5Q64u9qgzMR/DIOd2m3g8O
IVgsWhIAu7wQPMdtGEq+aacyDc//wW4CVWqJEWlDfCD/Ensqfaj7hWeWRb4RKKZ54I7LtWlR+wnn
qT/+ekw+m93UU8HaE84tx/D7PTqwqjZTyfK9cqgmR5vScDUKobpHsy5B+yo+x4v9MXlP3wGn4UJ4
g9DAv95fsNQzOqFZW3r+oFJ2Fv35iuAiGPc+BlZHY9Ln1qunUPnaCrJxGYt5dqXLfe3bWT2r12UD
6P33hxylTbZvTioL4Zpluv50RvdtWfVN7pceLriZZzVFuaHuEnoIc0krA7TDmf37k5UmIb+BSQWG
QLCaTuItqhVKHogDQx4r0aar22dt0gPPRDFn9euX++GYJ5yDF0+ahbAbVICTK82qH6qBTLckJlhu
bF2MlDeU8s4JHH48C5b5gwoXr3SBN59kN8GAbwveX5WX5KW4AuGDuLSiCDtzTpFc1MBnVL6hbMkY
zqlTfcwmF5oI4Fx2EuhhyH6+f3c4oFuFMSiVp9CJJH1OwGQYRui26Fn1Xtmp+rYths6TQ+IctbXK
Y1h1zRcypHOmux/fKuaICoB2SZNYSaca28lAGimCx0AgwPQ3wjiM3y0YO1dDq1XdmRn76bWIK0ni
Kfij8Pj+qek5muCfuZZZia2djgqiu1I82+M0Jd6vp9Bnl4JUaWEmLgFBPtVXyzutLGZTqzxxalSX
KZZuZT+7T6QqPrM7f5ysyyqEeomWMIKVpzsRrRIFnKvFqxyTubGpCgMJDZugDM6M3gcqCXMGTXmJ
4cMNjPPg/ejBFqsGtYtxkqqnh6bV7wTYD+7cx42n6fhPzwrlJ2PBHlRClZxZkp+NJ49I6WPR4OHA
fX/xphCVKZx5ykFIrVVNh2YLGCnaJPVcnrnUx2P2hysgzuWsf2KJk+eEdSCVoGNqz4i1dpWWon41
ETl5ouGX4GrIkTRabVZ9ptbx6Zo06Jv967onNABZr0IxwWIVBBl7wlD1wTbLTGkl52WzynGjdBE6
rLdZbFmcMG19O6u1+ZTjWX1uZ/9ksEn0qBARE1IMOWXQzGqA4HCS11iAdLoDIl3cGRnU3Kq2zlHl
Ppm9TFmmL7rNOq/2ZLAzzBFC8vPam2iqulSb2n1Befvbb6/GRX1hIY5yIeou72cPGqQS52NVe3h2
5euyn0IP5zrZHnNpPHNKfQwMIBeT0ZC9wSBji31/qQLlvMCsZFZJldaemeLRGTRK/jayqGxzRCHn
zLL89IJYQIs8gwzh+OQYDs1RAg9i1HSZkHMcYFO7aaK9giaAfaAl6ZnV8dncYPNEVQz5GGDNJ2cj
bswhHjBFg0ZCoDhRrok2soaiMzGoZ1bEZ3NDw8YVpiGnAxrA74cSuLQxphZuGTWjfS0NOIC5lh5D
6vr17PjsOkTV5A2otuhoib2/Dv5wZZgkARK8rWl6lt9eQgQ555v22bj9cMlkWRkQDE8u0pHQCoE/
1N4QWsjF0ixYBUY3u1rOOv/183yygWHltXhWEFrwYCcbSSNpbV+PJW5wqrLY/iK150cNGJc+Gi/Q
ntedLup/WxqSaQ+viPriUoE1Tp3LsNoKyz4eGk/KyNyteqg30FSuyqmRzhx4n4wk+4BoLlbKxE+n
cgESrMJ8sPLGM2NsP4YEi7sY2rAzmDTdfj2Sn8wMhhFlIGPRJoBQ+H5mNAvlm/ip8VLMXK7oQhm2
2mr9mXn+yQrmWJMITKiaWtqpt6eeI/o1zirzPE0mLw6LcJPTe8NrgbYfpeT/QRgEIZRyMKqybIan
DFTZbxQpnbrWK0IY3x0WsXaVEwbGWTj+VXT4t5fx34O34uqvBKX5z//gzy9FOdEPD9uTP/7nRfRS
F03xvf2P5cf+62vvf+g/j+VbftvWb2/txVN5+s13P8jv//v67lP79O4PXt5G7XTdvdXTzVtD4fHH
RbjT5Zv/px/+4+3Hb7mbyrd//vFSdHm7/DYaDPkff3+0ff3nHyar6t9+/vV/f3b5lPFjq6e6ePvH
tkmf8tfm9Mfenpr2n38I+p8yuw3q0TJyqiYK83/8Y3j78YnxJ/v5soAhV8N6XKqfeVG34T//0OU/
6RsgAICuBJsVAd8f/2iK7sdHEh+paF8ScaImTqL0x79u7917+u/39o+8y66KKG+bf/7xQ2//v/NN
ckbEiKn1Ukdf+K2cK++nPkZqKGZ1uepERtRcN7ElbZFlugOFHHkoZPpbamkcAt1MvxtFjTUgkugy
9lN5F8Xg6SSE3/DzC28DMYHgFIWX5gAVHfhAcj1KxtVPg/v33f98t8r72PSvu2VcWKZws5FTXz7/
KRcdzNKPCyFXHJQSmwefDNSA8lObd6VS6MD1VGxQKVlsZcQv6AiA+r8JQSbiI2DE0hZOCV6eSDFk
qxjQ6EaBcQVKO20LCjpdHNpaBJvBpm73hlRKeymCjL+MKxiB5aQmITXneL4OdRneVjFrtzTKIcWp
FlgAKEq4rTuC7L82gakvEYD11vr+eBMiRRbDEhaSK5B6ohOlRik7OR3bb1aSoW3/6xGS3iebywjx
P5kQC9eIhU17cii0QzqDjqsg/BVA5GAcHMKk6A89CNBmEw5g1MIyMhSImlhvR4EMSLmpwwFuikGD
JsgjYBJ8wUvFKZQ8oH3ydVTBiAWZrQHKV5Vzirg/xITfz0B4mwhZ0VwVDcoLJ3dMR7bBl0CTnFoB
rdvmfroVC23BUpl5bdeRFu5EufTvgfRrLZmzH2zSLviu4qCpOPhfS7UTp/WFASsbCkhQGYI9KOL0
IFZK++BnZRk5nZ8MYOj8JrzpgQ1dg//u8HyfJzBwBDSlQ4cCqtqgjPG3OYZ8DZo9RScfBT/T1toB
sgATJnztZj3pHYqo+EOJQ2463dROqduMY3k9D23r+ULZVagWT8kIcSK8M/LB/9IpUuzQgM9u2sgo
nzqRx4i1Gf7pbJXdJh+DEFxaZgpfQ7mrN5NkNq8NYYQNaB/t7K7I6sntZ5ApVA2FKyh25bHIpjSy
rVaKrn89gZb97SdK7Y8JRDCm6KSZND54wPdLTICJWfuiIDmUDaJ1bfjYbRkxQ6Kkph85Y1Cj6TEA
/baFXDe9XAos3HM69YYaYao5gqDbeoNvoVr3V5ERGxBoFFECaxIg3JiaSnWEemXRKgTbq9kwMOML
ayop31azXyOWJZXTRecXmzLM68GuESqXbFElGBybLnAGqT9MfoMQhZZ2Kj8ktOBfJmQ/QtgWT3ku
dA9pX8ztKknQES0A6l/k2J5CYNST+LbFoAGCkj/VjiKiZwHFNSgSHmqCDaEOwnSAY2BLpVpCPven
AvEG3KkVscFds5GzvQCS5wKmoqbjUimXl7MwitT0h3BXDAMIlmhs08SdU7U6hNmCXOzgAV1Fsn6E
jjq6ORiVcFMl13JXiXDI5nAlUj5f0RkxHvUp0xow1Vp4W5sjLA8jEvZiEXSI/2nlMUYo8qtepeMB
qbT0Rp4t81xO88nesXT7LWJ+0m/9tFWTyjPMWqmVQZ8zuaKphmpLMHhZYVUALULR8SwDEFmQiZ7p
l//oh5xuAlS7qWvQ6cQY7SS7AQtogj6KZaeRS1xxhXL8GlPS2teavG/MPt0CUq/WGHRkLLzQwRu4
BCjchReChUChVTJVhkY859X2wwXk5LbQI19s78layfdOonlpVIvRTCFyovKC14Fq9Ou4bCB3R0Zn
z/Gis1YquiOBDrVz6l62IQTpfVD4rVOEMPN0pRfXHZJ9LugpcSdEqESiUhMcwKyPGQYAygvhQeVU
jXbO9+NHbe/03rlz6o2L+Qdp8fuFPHUqnOoQDoMvqPFBz+NphGYmT/nGT8Ar+0R4ThzX1hcxzYTW
iZP6mJTld2jnkEgSLaR2bwydAb0biDb/zDLxqC6FLZDTZUDNVI4uJ7GqdrQM5NAdBk4Y28/RFYIm
23lTNDeX8Ior4NoTgHTG8RHs3ORIKOJ6A5puLJdSLPdFPU2vsggzGdwSlMGmFo6xPxxnvRbAq+pG
dCe3Oq0IMbHqY8a6/jpI0hw7UVyOF92cctBn3bhXYtW/0bCrvczyiJkrTsCoazr2INj3UAcgxQmD
Ze4pO6uxQ4QQrRqceDZ1wk6lgmL6IrdmeJv6sfQli5DutiM57HtHoKxwoyZN4Ri1Nm7TedIPYhvd
V3rWPhnwb1xpanTX/3FukB2H85m89bMzHTQJ2zEyMkv0c5KedLGaJxJ/AYWN/DswZyrcLBjddZ72
XtNiDgK3CVYWx+i+imeMsURqRUkwV+uo64pVmonwLqV4FVYhVq+ZCq08BR1dltO5vqey3MvJrENi
juN6aWKIKLS+n3VN0E/gS0WOjz5LHqtKMfcCgG8lUKVVHuv6itmkrAFyYygQ6oFTV9XXqk+GnWUO
8Vqmwsl8UxWnFYDF5ohHb+GdVnuqxmDPg3glQV66r6ZZWzSjEY5G0P6mDGPBQwBe+5pALgUcrodr
eIHZBpDNORGPjzvV0lMFikEBkJgZsMT7BxSiyDepkPKAUiJfFaVkOkUxD4+Q1axDnSWGJxXVyJHl
ApfsrRElQR1SLJViOO2d/ipyrJ1b6yc1RQ5tbsqixs8ehRIHskbvb6o0Mz8X9UxyFh+vKxTSek+Y
6s6RDIQTTCndRHVu2a35RQfeRsC/G7vB+q2K0Y97AD63qAChXbOADN7fQxRBMkQFFRZUObxokapv
equXVsD75zMt7h/ma+8mmcrEMsDkcFJYS+Ly/lJjM8VCKiJ01wRjetVnhvXAgxF/w7lYIyUlfIvw
D0wc5AzLq0bOm2+FoQQP9JQhDvqj3Ni9pgl7RMmj1ob6Iz0nRbex5jaI7CpVe92eJzoH4CLmdYzq
R27DD03idcaeeSHrRES10qilXU8WXiNJUT/l8BpSW8ItaGcE1mh6qhKfaUVq7+sHPwaYniydWVoa
MK1OS3IkcRC/8kp0BqIeNx+xP6JtmR+G0JyBE6uqNwTGcFMXqbmd4yBu7WZQj8UC+XCxLOLrWlxf
ZPS2NTc38+m2SoUosPVJEp6DIWpQP4GDBj7iLqvzprHTsoewOGVm/VSps/lA3KCteiEoWltKE4Jt
Dcr9QKdX8mBOqPbCB3dViupODEfqqGRz+TogePMqWln0NcB99EtKGWev0Ll8HlqVqLoEHHRIKlkv
oKFAxYb9UqA7ESZbaW7pfWe5gQaKbH7N5D79UiI2AB66uCdL66V1GTbFWpViriT6qFw3cvTXlP7/
ZY0/lq7O/76ssY6e66e0fap/LmksP/J3SUP7k3LSj5KtaNDU+7EA/65p8BExNDgxego0ckCO/ldR
Q9H/xICMTUqhvQnSYEk9/i5qLB8toouUx8ASUomTfquo8ZeZwU87BEr7i8fBUlReVNHQe3u/Q+BB
Gca05r5Lkh1u5215l91IX5Y8v0VAxS5d3XtNdtkudOYD+jeVXayHdbIx9tZ+etMO/Wu7ZeO4zO/S
rXBMX+NXydU26d0cesbL8ND6dvXUeKKTbyen8qyN7JTbYEMcup+3/WsIFV62KwfqmltdVzv9KbxS
v0eb4kI7yE/wwNEnk2BRPNR37aHZCStqEsfWTVe5S2S7TR7k6/IweP51vFVWxY3syF56NXnVdY2m
IMTzu8yLNmrgWKv8WFwP9wOpbGg31/PBXI+H7qHdVjfCUXmRd6oTruD9H/R1cqmtqrXvtpvEo8uz
gnLyPb4qdtzlpbI3Nv5DdrOQMl7M70IBUgqtZyfYdDo2Q3al22njmrtqhyYOOKr6aK20jXgfjMdq
V1pXz91FtAPqugsuw6tpZx2nB4bwwDN8l7185W9nO9rpjuhp+/xo2IZdrtJb4pgtq9cJnca5g/bm
ZV55EHfKIXR7R1xRR7rzd/kq8QpHdVs7Ww9vub+qOy/8om2KnbSyViTom+7Cv64hcQh7/5uxSdbo
c6TueL2wszXbX0XIADll60S6u6g28f3wAo+S4DmV9kruDHtt2zm6k68IH7mvEdihkznm1/Z2okul
OjA0tC/zIdtE1+W+WtNqibfVRnN1J+a56C0zLPE23BqrbFOsg728y++ab8JldmFecYVH/Bd8W/TC
LcGoybAn62itu8aNsqkaO34NIH4+Jvv+OKzN79NF3dr9o3UD+fxR2be39dHUbSlcI8GiihuLG9Vs
YSNeRivJE91yzfG+6p7M3bRrc4eOiZftpaNwy/zsnSjMj1G2MVaSXVzw827kyDaM3X1KHL0yeCPr
1C2/IhdlV9ck6hXyRbZyyaBluaO74yaEJSu60t3or7ChE7KVGDnloV8NiPvY2bPmjm61BkgQO8HF
VebYqlPcxCsy/JWxSV9X7V3AyfIg5y75/YBV++4baR2CUR7aCg4FRU/AG4C7qL5lF/M+X7XHAtNJ
tBD4Fa8x00h0xi0Va1WCyx2ge3BY0nS77laS/qWDX2613zlH7Mn6nvp7LbN1DUGJzahctPbVS7OC
7zd66R7fSsf2cROF9nTfX0+32n1Gap/bZbbnv2lofUxOkTrNC/Lm9ngP40ty4EaBKXYm2dGZi+kB
zaecow5GUq5RMUAda5dCUZs24suoNk7E3BU9f63W9vRU7ebHHOK/tQu8ypXIsHb+S3HXXQEfBS4N
b8YZd8hneYnxlO6io3ZXYQClbybj1r802Jfa1bTLD+oayyvxTbuvaMC5zbG7Ld3ccCRlBdjtYrKR
vJkvtAd1JTmRk7rIR+EVm68KgmxIwjEFLMKTCJkzNbFjOLHhNkidoeWBL/T5Ti0NF8T2Xb1jCdv6
vSijI2H3xXXfuwYyF2lqm8guXRRX6qsJMdgbV2j6yLsqWoXj1kgv0qfoVtjqa0te5bZQrcfv2DE4
YuU9FoVj2aR2ybXgsai3aBhpjdcqT4yv+AWLRll91F3Ld7K3sn4UvER1k3WJ5go8qXmj6h6SOUrq
5c+DAKt3Y0BMgcpS78mWm6+UyWxw2DeVg0O15OrhXpEI2zz48MwIPAEhpyXSI4UUJym+hVRy4HEN
buq/+FG6UlbKbTdvsvBqlMCt7WQveYD2K31V94Z8kd+jxZY9do/RrNmAKswN6GfIq8NaBIyrO98M
fb0Iyjwk4UrXH7AGscRHmKLFZghtsXVQSW2gX+Xu/KWzXG1eF4ADt5P1xFhPt0rCLxxuh1vjgTnl
5Mzuy/ZG7J2mtKmY1bv2OnFv8dzRHAoLOej91TS8huYhsCB5ucNj8yhei5rdr0TZ64QV7PV1Jzgb
pXPze+HKvGk2r3gX5nYmukjflReC+mRciELndF+qI9oudrPS/OFCCm7ylXKkkjZqdv7N6O47lFui
yljLALmKXnDGFyzs1jnsLNvY0mN2Wje6GbzJ033EtC5ilwJZeMfv+ZI64XVooAsxrFgckiuEO9rh
5YVsXejPmc2vdWOvR2Qx3LJv2AEGSvqjsjDS15Xee1LlFRPacbYJOVx12d8yxJ96V3hIdTv7aqkw
pm05u4i+iPkX6Vi33yDRGmjkBYfmu9KOdlW+aPW9ddSSfbfLrIMqrt3K62wWVef2o3Pfe97wkiEQ
GqO04sT2WNnqYzC/9hcSAmZlCU+MjdIrLxBOYHOHpGCPBhtrwgfX3aqNZZiJcH+jSLzixMpt/aUx
7dnMH9RIXelJ9ohP1HBBJp7c+rEDtdHqvXwNGTreddvBhYP7bN6Yl9RQIre9QNmoQX75mX+0F+lu
OvhHzcnc6hmm5JZL8VJLBwGyg0ldEm7XptzqnC7qt3DbPZeVjZrSs3I1bNS9Bnm0R1DEhr53MCsX
urV2JW10t3PlFc86QJRfGeOa/0PCL1LiwBSMiVas8nDDXKUkHnVUdzaa6RmYpJXbONr5M22NTas9
DjQPXrutX7vjTC3by7MdwnbJuCqM9S7cMcmYzf0Fxhaw4rpN5D6Zm3BEGWGlm6tB3/ntlVjsULob
W/dVrB1R/asz/Fth+V2R8fdpA/Fd43H9Vixduub0S/8XdhkXOPEvwnEanXnzNr2LxvmJv6NxmbCa
djINbBFHBsg/dMX+jsZlOowYJ/AXpqOAqpbr/N1iVK0/yaBBNKuE29q7FiMfYVch0q+k9gkFQvut
YPy0oYButKGidopOJ0VltGXfh+L0GNpxNgImSB1ae13wkweh6uJLoxDCfQeg120jzXD8oERpBe24
XU2iaxdaZJwpUEhLEfmnpIBHRb0XABL5CiOBXcb7O2n9LIfOm4+czkkRuX30zdeV6KBMYv8dZzD2
PFMOv5mTFlLoBHplI9SorWttQPmrETTixqnVrtW5UTdt34PwqXQpuhHKaT6T6n9yo3jrAioENrpg
Ek7Kzr3eKP6gMGRV38UrIRaUdU1hgfB7gVE6memfM6I/wX7jq6divUn+Bc7CoIZ06stO28fsfZmO
SkHHKZvxBheL8FaQRMEW9QnBeH1SXMHvvkSJjlIK5WyENkYFzY4IxRdzKnEeSKL1kGi1+2Ou/9Zq
/38TW2CxFH6x6gFJvLy9W/N8/681L1t/An+noQCSlpcFxeRfS16y/uQFLo4zAAcMvkIp8F8rXvoT
WfzFbAAgsoXLIan5v/Jv9U9QXmT0S++HMjOw9N8BFbwvAlMbpcVNpg9QH4gQOKHTNn3aR7mga4Lt
o/ew80d9PiJ+EwL7tVoMHeruEpGs/roMFGHdImC2iag0bX4arE+wAkvJ878X+1/3YIAnY2eEEPmh
Tjvq0aBkdbUosqEPUsxidWlIQr2nlW/+NUPfgV9+hiUsy/H0UowrT8tOCu3opHk1ZkKj9bDkqe8W
masn+UA3qGqSc45uP3BI7y6EEwb9cB2y2II/Pa17Ji1KwabIMxVo1yABWIwbWIe0adO21y8HxHdV
UHpVrAD0iUxi0inThW1ldNOLpk3xRT0N2p2PfuHkKnoNfsukq3yXTNIobYY+pwdfDS1ohqBAgZZ+
ed/QzDX6hJqBUEF+nIYlfKsSvfw6RrLmFaWRR96YSkrjBVU7vKIWaXjNOAS53cdLyyTEAF605Qlt
OW82O79Hikov93XeqvOqFug1Od0QGqFXi3Op7mh5Nudobx/eDlARDkcNptCiU32K8h8VGf90QQwc
WBQvejWCkuuF5Ix71cn+iYbYUonGER2HDfA6cLffny1VhZNPJCBUtNh5b4RAHfaTP6okkZJ5b/VK
7UmCNoFfEIp4YwWSdBzMjPCzxso5kdrOzTBaclqzlAjtmEz2r1fD+9rxcntwe6jIQQoz8OA5dXSu
5aRFbJPbmxsZDa4GEWvgPBibVlVNfQIF77tfX1A+3QO4IuiThUOJ0RsQ4+Xzn6A6YzZqkeKj0iMX
fXQvZahBOKE4Z5ugSKsXdF/LGdWuPns05LBEMNLsu2foUHrkSXGk9Y4xAPyQEdDIVn2Skd2ntSrE
QD3K6cn0Zzlcl3JC3kjE8L84O4/luHU2TF8Rq5jDlmR3q5UsyZJle8OyHJgzAIarn4f+Z2G1NOo6
s/HG5xgNEOELb0B+Qe+63v/va7ZZ6xIugEmly3ByrOXaFKJcGzaOXj+tQyUOOYrCsRT2TWcGvz5e
r9PriuUKeIKJyKiQ0n8/2T8aDZpqtcCuINWT3CT2ah8g2KAtqSXWGRziX2Dov9fINhbdfRvgmQU/
fQsK//00WZOUmotMSdioXIe4V3VBvlcc8J1TGtpy0fuIX+BYZoxFuDh2+nt1huAOkITvRVB/DIRA
q1RHltTVCv9ogLx4GoPZu3MLL3MoMfSWSUasSifWbbQEYx2NxVvEtXwZCScPVERHIp+jKVfqrnW6
wQ6VNQPhUKYptAh4h74Q6KheC9u0Me/QFUmCT/ylez+ti/MyOz49X1to3WXb0OJDSWjkokKZkaZw
mmf6LeiZJbtQtDunw8ef6QQR8Pcg4daFdzfYuy2OPPlOpR/05taZDu2sRYDHMLt6IGycqXOgzO08
NW01fEWTMjDCdRQuxTsEmVGk8YJPQ7AUv+ZqBDyEcO7wMrRB8nWsG/fO7Qv3znOV3ZBSTaUJL1cE
XwbQwyLs0Zj+8fEkTgLh/02CHeBtwcDWztw24z9nU1QDtEUHNRv07Yp67yyNoiuTtHEajEBRm8yr
wk2W4wA5R8SjbSBmin8AAO0+QeqvKSgKp8oFl+XLJ8vtrHjSeHbiWpSIwn/8Y7cFPd2soBgCHCK4
v2gpv/6tiT9wz2wXa1FaU2wAPYycEfOWj0fZkpDXo0D0Btm8Bdu8q6ewuQ494zTp2xQoB2qGje7N
1way51ZYAy8kR57qsLNStPMa3x3uPh77lLDM5czg+DJDGOZUAuJ6PUWoWUplVZdGos6Wl56cJHag
1d7aTpY+AQBCr1XyPPD8VmjFaJY25zGoUXnmd7x9I/gFwOK5sck8oE+9/hlejza+BM4Yatkq9xlq
TNd041AMXpoSvFtj/EeH07/zBgBL8gE+lozspJU+r41SYKvSyNzUS7GmdS+E26P0PY8A84R3zo35
7VaCPMWtRxcVVM8bDq9g22Qg9siiql7FnaGaCF2/c0/tu6Ns/AIcTvGDO+VL4hkeINLKrLIhsC/G
SR9iWL7emfD23VHcDQJMhs7O3bLuf47w5DfIwwbMBfgQxFSt7GMNjcf446353ijgOMD5k7pzLk52
Zp1wRSNIhhVCr6HXDURv5wjUYP4/RsFiihsc9CoSMK/n4qQ15YhNNNLrZKUAXFrVxSTk/PDxMG/P
OPgI8hFzA1bD3TlZMt2cc8et+TDIq0/71pqtfcd/eihB7hw51ssX9GZpqpSNdWaCf2fw+nqxSEKs
v8A6/jjNrrsZMOWQcInhBmLtdLG2j2i5yn2VLc2uXQN6EKVYo1XIZi/tn4hZPhIEJVGS5G308Sps
9+XJT7HA2XF9/+U7nEJFHNAPOHrIfFvs7gdeKPRQLLu7COzl/7IC/p950d+t/noskhUyUdbaIIBy
T2JAF9OQWbfRfmxRrvrCaQ/Q3Cuk8iIyB9uO3CafvH0+6fqlM5S5F/pVkVzXFq6U5Aky+9KJyUs+
1fwrD7MtwXFD7HG0fS0Be8ZykCuX4poj5x5YY9GEtloUhVOjTMZwROYrpeakK0rGdss6VkXgHkZ9
QBbHV2hN/9d13ayvbPjVcFbg0G9H6Z8DOQ9dNi2JiRKYIqxuUsuItFTIi9XCTuLjod5e1IQPOPnB
PIOf+ZYZg8HVbBt0obW6039P7SKuNZEiFG4Gf9q+EWdinrc7Br85G24AuQPEe3/7+39mFjh1bYFu
TsIFGYuwAJtJARsvGHqrMCzPLOMJlGmLTZgU+TpvMEgm/+9j+c9oNYLDgO2KBPmAYQ073WsuhT92
lyvSp/tkbfT9VFnel7pCmU6OwXDUrVKPS8Mpjx+v8tvrwkVbgtTxL5MQRMHraVvKz5W9CZd6IMSf
0YofD/k8+G2ILpklqQ0m67GqdAczzNo5E6K/XfLtXt/I7yStb3PWcrGNGuOOJBSY3kfFSl4/Inof
4QNzbsFPr3hwEnin/TWPQ9kieJPlJFBAR62g+1LIn8DHtDjxzPTMFvr7lP97E5BoAGDaBBuYGBTw
kz1UlE6LCrneRd1aK6Dj4O0P2JtRIlLLjFSka5WOhaLxoudHDaMAIh6r0ZZ4VrPh0EP2gxwPnszd
XANKHQfCoemve1EGHU4Hs/LuuQzo+iB54ujAvrT8WcGAQ8VuWKf2LpV9CeigrfG3+XiTnH4o5kWK
S/EURMtmr3uySYANd0YPQDEqvLW8TddC7Zc5065RQGzPrOHbDwWihXI+yTtUevMvcP+fg4E4c5fW
q4aj0FiLi1nTgrhVRnVmQm8SHMJfe2PX2DzFW45w8qWWjBqOrAZaxY3qv8FAKAo8CSatIN1zpk+q
cGo/0gMlP4uxQXS6URpXQVZl49d6FJICMn5alHzc3NRR+G61IdKyXFRRb0+1E2tN3dAZw+7Rgm9h
NeDvmlRkkVyL5Fx8+SawZi4UHigaAGeHWXoqwwZoW6w9GGc8l4pHA6+KH+O0YVqW3Lu0R5und3bM
h7mr88ckU/21a3bWmVL+26/GAaP54YOS2qxJzde3iKwrT1UJPlBToqp9nqCjYeTrOSGtd0YhDPyr
Eob2Dy2g16OkCm+PqW1EZPTkLB2swKNKlL77eLP/LWK9PsUAL6Gk4dVHCE1v6PUwmWjzXGL+FNV4
ZAzAhCYsxIRXDp9thfCnN43qE9yF8aHzcjS8i3J+6mbXmg5DF3SojyOgQLuXDlAKpk/HlFL5XXdQ
cO//9GodbhIMstx9ibNUuh8KVX/HFBR0U1aZOVZlMJDKyCA5f6J+rUS8dEl3q6c6yFY19MlNnhni
uUWKNg+nZEHfHo3I+WYtB0zQ8hkNkWicVPWtGGFpHJ1Zn+soaXr1UnfW+hP7i7wNDbn5MgwqwAIr
LZsY4wgE8T9exTcvHARTrIlBwm6NsQBXu9erWK6KxMeYh4hQbHruvTr4I3MPjG6f+I8yt8p4MMd2
3gV5kL0kCPrGDU8EXityleeYr6cKbAisbDGEtxGIyf7eAOXwyMO+p0Hm1zIfyiSMMAtQqLcTqZ6b
9hbsvd48VNK2ViPngDTzFMXeLQi4pBoGJV7QOvIamtoKagdiOd9lQH8EtxiVNtGAq+ey60yJjY4r
a8+802VqPp75BttOffVjuEdNyJMEpUzaPY0y5jFLkmWzpcFbA/+qxKFjwX6ZggDZ1Fz+GT1nnA88
UFUX53puXtG+MKh44X/o8wTp+Rf6H7bF+6zJM2//2/3Bb7O2Eh1xEEDz4CQPrw3Q5b1WtlE62zN4
pyVPdjN2O3+crmyrY94HlYlWrt4G+3UB6xL6yhdyZ+MYdNUhln3ujftfhPdqteAd8MoBPqZ0bPI8
vN6xspaGSNMaIyezwM/ITFaH4mFQrcZ+riYHA2RkWO6tJgF4hD3L9K0QjcBJofS0b3W+6E9Ctuaz
jWfV57pc0JsImuqpkiZYvUCT0zOWYfMjdarkEZWjuoytYTFuzCqzWnzotwnhI6Y92gkuYXftiBoj
jA/NbXlSrMK/RALYucHkw/pe5ob2p7YGoODKdDbtZD9JvmxmE1w+XeMdR0MEP4me/Y6nyZ6h9Pgr
rjRp3VpW5AeZZ4cZ8RJdD+TdXzYk9mVCcwSbFRPCCjrXjvY7N/sJFzBhJzsbsyUk3Xun7XB3nMXX
KZjSFQhW1nzvHW4b6tIGcFCpV1S7TXfw1N7oF+dnD+icC8z3QUxjOje4CH8sOp2ANqiAOyJHpEej
gy/T9az0Kj/6+K5/d9Dw3upyGfgTOhjcU6kLMz5IsZEMlTlNOaL9yMIfTJX5xUWB9n4TzqrEdaU2
qRfECTTHp7FpFmypcYZ5kFY7PCXQJgGT0Z8DNAabsgrbRJa35ZyLLxaPSBcrDAZ/w9AT3/1sKa4x
iMimKNWxP4zdem1+6rPb7Mx6qZcjhBsQ5YFs3TEein64CnABQfG0bbXfvUDyNBryZv1CR5stjGOe
Zh5Hx6T7UUJlSUJzrPx8j0MYXB3CBe8F27L5fpmS4N7xJPp1/sLNT4VYyh/CYP+ELbo+aWSJofpR
O023YPyzrjcNdpnrQUld3FJQar5miEk+4zZUYgOyDBBGO0nPbg9iwiTfd7U2w6OAsvIVTPkiEp6V
1Dfo4ARzPM+mKylgJwqZa1nXt0Hdj/5ubSyiB71q5XArwTAsaHFUkIGRQ8fAz/FgQoSF3/ciGpKR
qeruGhg7s0X6JW6tgJelHqWHJqyjUQ1vzammFFsOM2bJ0nXxraH4/smzFo8WndXU3kFhN+VCVtUQ
/nX6oRTRQncALFZh0KhDNdNAkkfYdlhWCIVDToQ4s+kgbovXrFgnGEKPC0dfvVBf8qmMbRD+V1ob
2D3gztKb93OdiEf85BQdm7rIvrZDh7T8tK7qe51UA1Yk3txne+l6yc2UQOO7TtYie8IQKxu+SKUv
eBZY3YSrdmnLMerrEgSolfmNRGa7Kyawk+TfsN8Mqh1qdoPhilp395TnDpwRvO4szuRqdvcY+pC+
E6Mtv2fle1dlN5rVASateizrZhjBWRHq83Pq5ptQRpbCk/XG6xTzIMIDVWtHI3e8b1Waya9zh99Y
uMVg2D04heBgGwKwqLcG5aPUF9e+KhdXmGEn/OZaTV2QHaqSWBRyGXcvFhH2QtNi1AFhGrOcv8HO
XFA/QlrmLp9tHfc6b5D2ZddVpn6JVmstrvQ0dei5FhLw9uxbQCFV2Tzkpp+0xwnLPRfcYhNYV+i6
ey26+j5y3Al+X0bcjyI4CA1zyLDGwWHaj+5cyShDlHyIaSO0N0s10yGZpyJYyL4lAv45/uwHtGgM
MN1FNy2Rj9nhrznt13TX+Mm419zeu0QbXLs2LQqG0YIy/Qu5FaC0BFzBXZWqLojp+BAmY65o/kwz
0DyR1WmaHzcDkUlo0J25wZjU32FcOVsR10QR7CwYujOdzqZI9tL3su6oZwILYOGrurvQ9Tp/EsK0
M6RPalo8XmKhPsYVPiGNHghQ2JCjEHJdsLLBJRaerRnbAo/QvR0M8EESs7foLXdy/JUH+mZcZE7W
ECLqLvSLuS8Bm/aW0zx4a7/8rhoPgKcnhPXVFgsQGZlaPB7TmAf4NM0mIsGlW45x1Q6riut6afHj
Uh42J2LFPjJGWcde73CZzF6kV/nTtRPw6F0IXx8VwkgTPZ48IHXFUKSQSYxpZgugnGc3zGS+/lkR
H/g8mxqJrJk6aQA0jw6VsaxxqvkHVcj+86oXDvw744ZKFKQaLMO8YaSWUOu3NRwxzUtftM57qTGS
a1I6RkUyxzXHHXTovOtsLaxL+djk3t0smkdfsWfoT4IU/ZT3eAHY5ZGscTeV5W89LzAss4+O0iOf
NjNc5dsEyzEpAtDqRh3X7GXfwSDBnYODl7mfi75+Hnnc7W68WqBlfm6ReJgWdeW41UvhGaEztDer
8a2Vj2WKWq31E2OKsDa8o82/MC75vhLZDmn0PS+rt8cVuYxzezBYVRc1AWtwAJczDbwvEut7mvFy
NR2V6y7RP0l4XDXa/pl8SBqP2JsSxXxBr+EKVBv/rQUkFMVrrB9Gvb5LE2+OoZwecm98lOgB6vC5
DFm3N8lUce1iPULz7t6eq6PAfpIZ1miRDM/EG4+jVlJfFNn0XW+84UJfvEO7rN/dzNn1Y3CTmrAT
/OHBMusnR2svnFwtYSnMB79L7xG9Pzrlk5/CwMdpQ6IRit5inl6xywTSkH/KPgWetTkoAF3D/PbJ
6DafU7PDIHBaD9aaHcfZ8ulOTp9rlHImpRmbT/Rx0K2nZCx+GEMT9QJiVqW6QzOZ+4QmT0gys0ce
5ytmdHdGRu0tozujt/pnMxdxECS4+fkO9WsN1PYwbEad5kEA27JA72fwp2NNpUWIKdmu16qUn3Hn
1s5XZUzPWv/VgsOYasXPQlS/xoQG1zw2N2YxX2McvAsgWftB/SmpZhlVmnEsUsP67ud8+HlpIkub
5ksjA92fLFcTWPlsLeLJ1H+1bKBdX634ZX6f6NFPzvJpSp3nivMUQoaPMSC5SKXTP0wgBRUFLRfc
f2JOO91vf9lGebHM6paSwMFBrRjaaEGxQAzfTG1sNzWluyofLlqHXVGkeqSv8oWD/6nFqu7YLg3q
rB5XHA7IDxJl7jCxxM9SlmD3cw3PawxN8BQC47sZfTQ3k+j060FPvD0Ps/+csXXsoz45N8AoLrBH
vNATGAV+N1yXiiaz51/3jt2GAoPRsLK0W7eArACCkDYqPokJccwhG8tfpL3Qiurhd2HWj5NvfPMG
9B3G8YfCUr4Dm915+nFKZ7ItR9h6ggNcm1yXOJN9cRtL+26CDvlVm1W6ROhPLDLUiUGwkBwL0AEV
cgv3gd9ByHZIFYkhCbCCWIxL/4DBUR8cEVU0W+y+lsWLoMQZKC0g25MjFVjlVlSaYv1arLWRRJsn
bhOrpEOMYchUeev54Bl3C+atz5W1vS0jfnH8PDhWv4MpcXFZL9pJIfrU6piJpjYNi04zYns08k9J
AOUzqjkVOISDt/Ei6W8QJOxAy5eZnvaLrrc9DsLWuCIJUauFQn1bDISbnQEhdkGHRosm0+oVmUXd
Xy46Agw7fR2EEVL2nbgj/bK1QmZt/Kh1u7nvzWx+sN1JFfsSZ2cIAE0xTBHcxATSzbhCO+kH3/+V
Ie3yXdgKS+jZavt7T3G44r7CkDka8O7l+hKaE02dtfihoi4En2aGn5NgKwlJZikIGzGeHEBxe2vS
Eh+XbR+NVUUJxB76Hm9JHpeHzfZ05R3EBUwLxt1a5pMRoiuFUoEE7w70Z5Komxv2TBjizMbwsxtt
mAiYT7sPAX4nNZ6JLpj3gecEjtrS4mPqqc5YsKfqJjus0br+syR4b3DUBuWEaV8pGxhP4MnYmiyn
4BlBq4RVLPH9ySh6qaveW4GDLYayHix82tvbngu2BJMtR0zIAZleBcWAL6GlT7ipKU06f4qm5/O1
vUyfbQVONXS8KnsxAoyjdm4phi+aQIWjXfAPB50gF9qPieyZ9jrqcE7Nsbjx/Jqn3S2ENsBD35yj
2iJd22gCS9tHndfX7J2gG+9Wmpj9Lp+N9akqAETF4C6SL14/Ni+Y2pgmsjON8QO1EfzpcFLvPtmU
xW/KxTIga6i1JiyzKsBBeb819rJGBsWeYBPbOBxXggWzxDSAlDr24BIo4OrX1EKEf0HJoxyi1A3y
h3Iy0PXoq/bZKzt1i94Ak180wSpvNsRbNXma/BBlSh9WjKltILmV1hRm8kTnskzM71zeZhAlxsrL
7ktF+GY7Mgiw1fYhDfRJlx4LRNm+pnNjwW8ocg8PutoFSjeblnzR7bS904fC4mAjHxeio11/mcqq
LXAI3bq7YG2Qh6gSTiMiy43/tQgA6sBR9iFrYfA+HTelry1C0uurXLgY4loUsuAsFkl+r6UjhBQq
YvRtcxc/7cSdghX1isW1Lpx1ULeDVfv4Eg/N9EKegdS/b61C7DtVtjeG12d9aNVa9tLxP3x1EUqr
eYN9E9oBrXZK8XXrE0OM8AY9VlvcGUnV/MCphmafkpqJc2rS3gBDkshoKI16mkbg/VMjcL7PDQyI
w8arDf9Qj3ZRkS+hfRIRdnYSSQXzr0QMqdherNLwwsHWK2uvtahooZ6ijHHXrVC5L9IO+OKdZXdD
F3vTKn9SnNFF7NdW8NlNp+aOf1Z9q4yWVL4EjvQ5Q/mTRJtEEmLO2Is/Rt8kD31bjN/E4Bopfqbb
3VRQNCAJ6uwMxwHSUHVTTCK7GIYmq/ZYF6TdbsBir8QtCJVmVKRyyh5oySxdPOW2BtLcXEWxQ7Ey
fzbwjH1OAuCvoe3N/N3SlQN9LLf+tLkaT5z+ioBS61K4Hg2lAgiJ9TosoSXq6ToftKzcqQWRaryr
Sdkj8OGcF0UYcPRTkhpSiQ3CTpNe/zV5eg7Fy9GH57azW0HNDavqyHVldrniAG5HszYJP0b6lJ+D
3R70ndKs3UPtOVfFWFM/GRQCDHggoEFDlkp/w/FvKl3mkoNryJ/5rJoGzRMHWDxbcLwadQ06SCWx
N2fL4y8eDRYOUcykmH/CNufu91FDIrItZ/mFiFZDQxBdHzxuV2fmVckc2KNLkz6mujs+tSMa7kA2
68neUbFgT/SF4OEOcAdERl9bPLHPkFdD0NiYgyN7rpxDt547fImmcsF0xXEy4+C0vn5pCJChMV4O
8GEKN/PHeFqD9C7zlhZWG3JfdKFEuWBAqRxykTFoEWxYbU1cAXuw7B2eTuz2LlMwquxCS3eG0Xvf
+gZFvxAkNOIa3GfmXnWD/k26w/rbXFT3kqSJPR7XufduxIQTVWhNaXK/ZHlgHqplEJ81Iok+qsac
LZYMm25+YXtpfyCJ3ipcCBT9NippsBmyPl/iaaT6FKIaLl8qLq4CpYJ2yWN77oMcfr8cUegUEiP4
Sg1oBIyrRDrRlSvMLczj0KzRXESb2qQp7ikH2PrlwtM1cJTTdTxgjrrG5WinnwQ1b+TV9YTgJkuV
paFT21QO+4r3K24xmbxzho7N4I7URMMyyK08KpYVmVWprdg2Z4NRfa2FdH4ZOo8M75NE5FBaHS+4
Rhl7RuRjPdir234vyqC2dt6s6miptLW/kLiv/6T+6N6gcixu23Ez3iqJiV0KjcP0w5/K/kalAUUm
4IR/8QA2JuAfF4ffNFOQ5OOa1xHZQ+4cqPXraqdZrEabFHkZBWNTQDyc5huS4zMaFu8NAkHeR9gS
zTMwUK8HMVRAF7khOyX1zFGEZKGQg8vO9LDfwJLx+cBCC7VYG2DZRg96PYypWdlAqaeLhiLtbhYD
f9UpGe3nZqYSZWbQoHF6tT5ZDWVtau3NTqvqRxNnkmghOr5Ez8OJl3Ek1bMJqj5e5ze907+/DV0l
8Nlw/k+ryjO+8k1NOBwtW/nKbIZs77TJA06n85nG1YmCzobWBFYHGhFvL3gTqIa8XgYQEoU5wDDi
+pjQ6VjGwfsTtDhbO3WLMZ2l2tjZAry2cMXe9awgErJMv6E6g2gLiGmIl57Qr5HCXXZyLptLX+jU
uwqKDu1gJk8fL8xfONCrejs/l7QWJDl+Y1sT9vXPnemFVwYyZpFmZ3DPi54uqReM+3kYzaPMs2Gf
Id0RF1w4ly4/Hu+NXF7mevKMvXkQl4QvD5SoUhIbS7/xRwzWETOxsVDtfHwZZuOc58o7uxlUObvH
BcNIn2D71P/0pokKMcpewOHY6HH9HpsqeMk6Q0Qfr8s7o5jQ2dAz3VSX3+D3dGuouyIfoaSKJL+m
sCtiKApq//EobzvgtPEpt23EFbpikNZeT4bEA9F8ZEIjvzQhivtmgDr4MvxyatOkA5IFN80MF3sd
MODDuNe96eet9l6bNWRrsLIaAlkqhTBp4NutC8+P1kRbryj6ZZdV5Y2Hcfadz7a7TLuU4DX++Oe/
PVX8ehQggXKAXaGp9/rX5605+o3eI26QEzvwvTTKlaADRwfu6sdDneKQtlNF8ocOmw7oCVWm10N1
U2VMAudpQB2tt2/zNI3SoOU8m+7PVkKI/ni4dxpjUBjBWG2S1MA3nZNdJnWNZN6Y28h1EnVb8Djv
WttGQ712hiPQHCQu5Ko/TB7Ce5TK2tjy1HCgR13fffxL3pk48AgYJR5KieD1T86nbiz17FGrjhxD
it9aMSaQW6Zm71Jjo+zeuGegH2+/KdzJTZORYg/N01N08pzgZTws5E+BHJpPrj02X2tXedeTXRZn
3qX3huK12K7m7dOeokx8LaOuMFGYpozd2kigQRcuE+rgOKoH5ySj3h5oElqWEZcmFECZ3OsNRJY0
WxYPEzQYyFLYZNhxVvMMfPy13rtOYbaxQ3kCEMw+bbi35VT4eImAnJlF4kT4ZCbPPjCzZGeqZoVI
VVqGjHhE5vHOWGUOVdUBGILdrAbM0CtnjRiwU/2tuVIrDwfoKJ+w9XQf1ViMGrF/vcqQ7kP6ZVW6
O5259d75ItC+TOACfHuglCeLhAN0TvEi64A+oHpmzrN2mzdGc50Y0v3y8Uq93df88zBkLSIGuAGn
4uW9SgZj8dc66qZSXWRDuR41dL6PvUU/srS64sxd9d54JPQg3GBT4MV+Ep0USZt0khwQgdbFOUwy
RUeAbugOwSj/U75CGjpzY22N6tcPq8OzQXedoAtgkH1ygyhhTJ4x8k5VYLPJAszkc2H6/Y03GN6h
HEvKajJF/MXwV+qmTVmd6+2/BcK5AHXA9SGfzmaEoHiy5cnABWDYOnJFU//KCiO4QoMZN/C01xwb
q/Jy0oDBzoOJgXGp/xqC1B6v686HDWxxDBE+TTGL3dVa5z+7RgGb2UuGkaJn7dES8fU20cgbF4Oq
emHTIkiGKvvpYeyEdEneYI/e+vboHml3YqrrLH35zSKYQGglL5f5pswTytR0621KrHmHYbqXCBST
vKDQvViWHVLlZT+Lm0x4CG8i3Od9NuQKgAsUHDbd1tKY+hWffEtQQSzhYWvq1AgBO6RfpAzMP+uU
UFAvMvsZU/dchYksxj9js2K0ziDyAljIjFJqCa8xwmHa/Q1z0yhCNPDnPrZJgoNnNYgWVKQpoI0H
m1ZwPDcywSnLnfJvwmz6b1Q/xF1KUqjHvPLiSyYFRdmlLTqgwpT8zH07Ag67Xq2FqM9MbXhLBFxG
FuOaJtAcqezq65CXwFDbwfEKaluk3BcT1WUNul6G9Ea+KoE3iR/8snHNe0gXIGC7zmjWb3MB3j/U
xNpgDrxMFERNb+wTeJEqp2BONhkuPq3vcIGC+Yx33PRk2pv0ht0W9Bx75Ro94q8GyfMEUgbRm1lD
sabSRvy9IVwat3bVgAlZmnVOYyDjFfLCMms+Y+QHHiujSHnN7Io/eaeoA4qlVtpuxET3jybrHj3F
GbVSkc4ZLrrWaoTl5KdXuarGsOwG2qlDYtNwEQirYvrYeNWLMXprlAtHPX583by9/l3T5gE1OP94
iJ5C0fvZzIM6zyD0OPO4o7Vv7twJ7tjHo/y93l8femJFwjhAUgzk+tst9E9wmgaqBs1BT7de+iEe
Nbf8sbA+Q1jTWDySjuc7sVbdbsbjMWr6fIgVwF8Qlh1OgeXgXRX+ON8IQq2oo5Gah8aY6tdQ4IBG
DEEXi3oQlyTqXdxrbR/XinLJx1N4554ki+PKIvDxUSk8uba6pOlsTlkd1Rhx3FoYhceN2Q+XqYXe
TGqxdT4e7w1fAVIOfCtGZKcy7F8RzH+WbEpbPfNtQjlUXR7WC+drta8PycX6p7qcBC3bM5/onRea
8dgAsHN87p1T17O2QF/JlE0Xxd+PD78fjsdDuIsupjC+n8IzAc7bTfd6qJPnlO5ZrQ+KoebxeUZ/
nUrgudm887lezWb7Cf+s3pJyi+rbbK72j3umcjgc/ny+uj8zkXf29TYTsK2Q+fGItU9QWe2kpwBu
GabfjU/zdR8td+rCuar2MxpmbTTG8wG0yZFGfxqvd9o++PbxLnkbmDA2/HJyMX7CG84cpZkBcjda
MjaFSES1lX/kLHX7Qaz+mbm+/Wj/G8Jig5CdnRLfu0Ra2tAj9b30Zvo8AsYm6A/+K9GBYBSDNhB8
KBaw/U+phmZf06PF/II4Ma8e+7RxHha7oJ9Zoif38dq9hSYzFlKI7HcIHFQUTpLM1Z1mbOJ7BNUX
V17OoGWiQdHO6IGgVLSe9PQ7ssxTXMAE2ReNmck4Nzv3jO72e58QajzurJgYkcCf/opOo2fAh6Tg
bogdzcbpaBfNl2DI9DMpzHtfkHYAu4SiGh5IJ5sV0ljRuujBR4WWT0dgyogyzqt17uLaMq+Tu95g
T1KHQA4HBon5+ugB9PFN5W1y7Wut5MFbU2SKliwQYHksTe5aLTAeW1GmBtl9rX9Dgdr/XGN69TlL
bfOafs9KecHxRpBK1QZMceiroRWVIJebtr347yUNNCPg73lcexShT2UDxoL2GTikrQw4Ulfe+J1e
251z9nxvVUCmegZ0Gr72KZVF6sFoLLSVaNOr+jpxG+8+sxQKloZbPA3sTwuowzye2VzvfHLoiXwO
shcyl1OKot97WlBZlDidTDrHoPe6ePGS+szGeu8kbcWaACYp7BXMnV5/8tyoaNBZaRkVaB8jXTWX
xRyldl+Qk9XuGFCO6DJzl1hpDausXcEY+0WlroJu0cczx/qd82RCIgarhCnTxrF7/Vu0vBxROQLL
TLJcxL5JERmI6nLwzSGLP75B3hmK4uBmuusDSGUPvR7KAmQ6G5mBruPoeftmAHEIMgqHAkLAj0d6
b4XBI7NDqfHBoDROAigousoh3ueuslaS9VUBzIIm3X3SqPncF8pOj+aaDfeY9LlHcOb0GbUmuP34
V/xNPk+O9lb4IwnmrqIecvIrOncGceOTf8yidMcQwSYUENvFBj6ejF2s+dmfYc6sXZqW+kEzp/ye
o2X/mv0ZRwaq0PzRB/HY1lB/28o+DivcTwPoCbqoyuIFAxMyK6hJtJYLDBB2St/wfXVffJkXozmz
qO8cSYzqAMLTN+Nt805mkxg9nGBjYX+0FjaLkEY/07NUoUX5e2foU/CEAEJ2Zg3f2TOwkg0fNDYP
3BsGbNUKIMcTjw7CG+A2pFFcj7IHSOdn+plMl6SaDXjyvWii0HrAVgje0ml0T+u5zGqU2ZHdA18T
OoZCGC/LyGdUUQE301VLR320dcBtgL7Lx7xcg52eWv19k40BAAErXgKpXQ+yyQnec1Se4wbh/8fV
3VCJjqhAdcoN1bvri6kakTCkthHpSWs5lykC9T/MsjV+dOj3v7SwdOqdJhbzVoFy18gYHcQinYSO
I2SysUbXw2gRWMzmuX5a8romrOmQ/g7hE2t3IjOmIjJkUN3CZ3W/amXjXbVlh37omujzbdmv4PX/
D2fnteM2l6brWxn0Ofcwh8FMH4iUVKrsSg4nhO0qL+acr34euhsbFiWI2/tvwA3Ddi1ycYUvvKGz
S+UeeLhoPL1TpcC1mrL4aM02zzdDquYArEerroD3SkWyKdrIfGkbQ/mMNUrxRQMuXs682GJ8kiwb
sVvshtTWs9JSum76gpYkHYPo2nGC8bc9WfqUyMLUN7MBkQ+Cp6+6DfVPyXjIsRpnH+iNik6fIQCa
wNy5pjsHDLMUY3mHBVBYeiBxCt8bR7tmN9l970D8l3nqufBiQ4XRJGRt/RRsn5OCnHK5doHumU5G
y8ZQ8T7eyKC+UfIEfPlgC8MQm3qsEft36n68b80x1naj1AFOT2KzxK0mEdFb5adi9GhKV9/NPEU1
A9efONpaCSSxjZlk/FQnGybVg5Ze3QKYsiUvmSo52CBx32CoIjXIfEuJTmbL6iog+uoFYo/20EzN
fqoEwELA7VPuKXQLrnsn9UevKOzuFf0VwFYSfbLSw6ulOCSGb6W36dAhUZXSF97EVFbfqRFME4Yc
cph4cWMGd10bmmjXwhy7S0pnVPc10CwgcIMMKBpIqv0RUGnh2/Jqt1Yhq8UWd2iHtTrEtQFwEam4
LcULGXXJXsqBMujFoG9HTEDfqRQN8XWljpWKoQ0wHKMtRskDSz4YW1vqp6/FILAqauSuD72QthDg
AZTfsZTPQiC06jDbaFDCoorRG454kJsR29JA97UMYmQ1ArZR6WJuc9lMfnKiUGEr8ziTNlM/T3Vu
Kl2zRwW+SbfYGQzFboJOiYhmUZfllQ+lzAaJXc/mEqVTTrvU7HWU3rK8M68mWFmUa2oFt9QOP9MB
hpaW0lwLcu1m6iS98TAqH79VleJ314ZaNK0rxWZiYfww94YweiqKzaQ5AUTmMtMpMlWJY2DpJOJp
P3ZDhYMAkI3i3m4zMJMOuOroKk79HnhLIVlIUlahlR2mogPeK9i+mOpVdv8srFzgRdZR4d6EVdjf
oixvfu64sL4H0GqqbcwlCRArdUrMe8BWKVtJmK324LQxWlrhoArIE6F4Dxs5e+lz/AA9q1aM/Fav
ew7KSm5ZLJFJmWdrd3oLiLvy/R/6ODZvtRWruH/1vfVREnfAduvquN9mYFNveyXM5a+dTesVpwBa
ezAKfOcrQEYfRE8XPeJzrb1K2qA+BWlPxi2jpjejSbPMlexkAmhhNMp11KaVto1lU7yPkOlfwUXk
b5fv2jORG6E69Cj4utTNl1YOBkxbA/X+0AWlb7sJ4dN9Ksnx++VRtNNh+NkwiigHkg1BPzsOYUwb
26WpYRjkfraT1yCYmtxpB6RAPM3LduWdc6/spaf4CjnqHcJAO2ePmclW2eY7YwvBZJPdjVf2FgzD
yj15pm1+/GTzk/+RwVeF1eIaw5PFyJUn3geSaNsPsCyb53gXehB6VqKBM62t4wHnm/uPAXMaDn04
D5hufjxtDl/d7adPl2f79O4/HmERcISjADM4MIJkIatb3gqErfDyuTzIuS9KK0czZ+E/7oPFayiN
1tAr4rYuaEFurbLjQNGcNYbcmVchVyLOpkLl0O1cvEpUA5ML0ARyYympDkZjyDszGtLHusjXfItP
GwYoCcpzR1s2UEFYpq2xkYGrR88F4GwOtEhU1LWLzsx/9P5kXqfdAJkEcYT6pZQqgZ5uJKS1paGe
xFFwAOFokt4YaHX93kV/LA1whvTJ6j5xu66K5CfYiGnh1q2izK6Fhg/lRxL4qAM0+SoFmnktdVDw
944uym0BV4vUUkzh2gY586HpDv6WU2V24FEu1mtgtxVeZwl4qlp/HcGYALNiDm/MPEOuvU51/Wff
JgX+im1HmGYKJXE2atgD5GplLf1uBPL4RccdbXTHMci+X16HZ9osaF/OBUUy0LnqsChswE8eLaUD
VK/ERpTd0vMAm1nXCuyxbAQnDYI2NEBv2z7C4eVYN+/G4NvojheS0QDWruPvZWqHj11XTzP2G9ss
QsamgCeuTNM+UWMthTJrQFqzSnzQ95ikxwfT9m2U9AsMjbyyLYvau/xaJ8JddEnBr9AJNKiTmlCw
j6c9mybRwpWEthrHtPPjJtbuMr/u3qux6h8Jqwvf7XB4aUk7x+JnVnO6oixY6M9SMJgNCC9t2Gq4
YEkHQ4nbp8CkoryxS/QA3QyChL5deeAT0i8PbBJSUUcGSYX17fEDUzkr28Ghw5fMqBnk/KZnW0tb
t7Sy+LnuWmwR0Mb6OcVT+C0gVd7BMFLTlVPpTAKLk71MeUBFNJMLZ5ErtwXyOwL9GEoEvSPdELwD
d+q7KXxLNGIvN3aS8dvQ5LPWdzEN/TalBvO9nrL4x8p8zOvuOCkiHSLzIn9VuPiWWipdgp5fTMPP
NaoGPc6iyTcq+qg3QtWH60grUIC3S3kbZ+H42ETB8Mr8wsxRYunBynx8v6mAbGnfjldkUkjQK765
p6mt3zV06ldW23yMLp8VPUKwWRy0aCgs9riMGBg1M/YQiACxa0s/RXJH0nZIAAgXC8V6ZXLOnCkO
kisUijBwp5uy+Epd20dW6g+Ja9IWugewW1yVzThcrXyCM0vSseaSGyokgDOXTe6pFKkTiTBxwzCh
4eMPNdIEijAkcKuDNAmQjjWOT5bZwCNL5C4b8YUNm69iks2VY/R0hjHnYzmAMUQigm7L8e6YrGQY
8Q2Gcto6KCsruY2HQDO+GZOhXQPSDF8vv/sZaBMZMKAyhdoDJLClKKfTZrQSNVphWWXX/o7Ulu5k
E0vyr8jucbdJK8f8aWpFppI4NtWjAWXhF0L3FYwus6VLbGm5fofgQ1/RGNaQ/5hAinKy5jP5CuBO
+V0klUAje7R+VL0pD9sWlu9q9fw0AuA9kEGZBdaw91lu6NKvcg3J9Ni1Okf6SGp0FLimlU9lRI2g
DBL9jqCzhOWgd1iUGNHBt60eQzb4rRtplNLHCWfsK0SaKA1NvrVS+Dxz3nD1UDHjs7KQUds6/q5j
VDmqCGhs1nEOPFXzAwnTjlwMDTeOpf0KR6l+qttevFWUIwHAV5KKC2qVrxnDnZknleLrjMpTOSmW
37tW5ToaRpWS9uAYVw1sK0hYjX5D5X0NzXnmbgKZB2oWHWTAWSfoLFULR8gnyDPWU2Tu5MFurrPJ
TJ4NKw6fFURl2g3bX+y5DdoNpnT1Q6IZ4qZWzOLKyqruAB43u4+dxtnEYZkfJAlzRoW8K15pEpye
wRTAqEnTfpEJEpb94CYAndAgf+mOWi9/1Ya6gUcoNzd5hJCWVUsBpNquOIBY1ddUgk+rfgw9oz5s
YgO6P4uwpJV9rZo0jJYLq+pGDnKUcXYxeE84cEOS00G2w+GhkUV440dTQ//dKp0fXdT1r47c1fK2
A01tw2bL6tsMjx/cRurUwp+pGwFf4G6naCuXwOmhDLzNouxKIwjTveURZdXdNAWclK4W28ktVQzh
mUo1/n98EtsEtUh1GFGFZefNKUnR2w5eki3y7jnGvBElSMV8H4haHpu6HEiG/Rr/HcLxFYGeUwUU
wGfEUvS5WAscEsssFMB7IvV27Pp0ia4MhIBuajPq3AYe1i+ghdF2cHJ/2EFHHh8SBzAcbt9a+QqF
wdyHae1/KuOpWqsPn3ss+u6aPnvDs4OXmYdQnYruHNZE1Eoi3Uuh/zznOBJurNjBTjZQox96ZUD6
SVUOsSpTXtpYjoct8kzWwS/TAjaeqNew8WcOFOr/yEGi6wcweRn3SwPYyjiApzNF7fScUn/ZUic0
MJmkz3b5sjozFEkk3Q2UchBXXzatzFHRkGbxazd3EKGokGzA8TeM7/LeXMM7/PYYPw51Zogd/oW/
DwQgxscHduC3tY83auMORaKPD9AE061DKxFvL0UU97DBccyJgwLilpQ3YD4q04dAWjva5ziqqM/k
WCa8lAAIlU0ot8GjZucCeJXFH3q6Jc3sP4xZr/GnHD9PqobgtUOsY8DLSWXr3u4azdw1QFO+gWdV
PqOyUn9OoGe+KZLyU3UK+Q3KnfytMutrOnzJburKuNtOThciXpJNiIX4cdnjb1tXYp9HVi3v/LDR
PtVOLeMolMtgiZqS9b9ptBDqEfwjZFakBLS2KxUdnblOSgMsZQrH/1B6CJL7OHEGBbsninwbRPbR
usmzFDMf0SO5QV0twbxstGLjwwH++hb6lYq7DjYfP3qT2dtE/YBFTxZ202djHFBBUFIoWptcDiXC
BVQ5gPr12vArUTlO9jqQlhFiqZm8aMI017L402OXLhm6Q7OM6W/7zOPPC9sdepZOMZTp9A/kzrqn
V06/K2JDvUK3REBpHOqVM+13W2yxqEjcafDMqm1za/J41Lgf2qmuCEOcETadAfzr1oAl/zhFskld
drBMr4bICQhP6q56elsevcx2n2ip+qmSnWkHaEw/CDhapHNy6dxih2usRKC/ocqLh5ydGmgMzxgA
QsPFQxa9rIbBjLUzolzxqPV1mWez1D/avijIjUvdaLbBIGtPI1SYl9HOQxWApiMhTSIPBgZZgzGg
6McucDa5U0I11p1pjgZruc82LS4FBGJQ9e40pYssEPNYgnqKgZQFetI2MSXM/HDY6mUbOleQ08ST
FcXZOxzQMXTt0NHew4lcbTPFcfRQjab/s26ytt0JxxwfUHApr7kJsTlSfU36aBr4LGu39rz7F3M0
lyhnpb85bFiGc5rhp1JLq8G1kCvYWrITe5Rro20GsONbKKzuHrSwDSSTxoxG6P6QE2PeJp057KdU
DdxYyWmfXD4dzyxpumvAz2eNKJDBixATQKOwfbPEtX6SWq9EdO+dMpDiVanwNxHNNrpawRpe9+RI
toBuAK6g8gNqW1+e/n6NyW+JDolbJVJ68K2ovoanRzRTWGuR62k4yVi2imafDGqBUsdiYXLD0lYx
MHCzM3Sktv4gle80LpSX0A+ib5LeEk8aAmF4eqz9M6hZfCYoVxt3gTop75Wq/DKrFgXCUZtejNIa
PxCPbD5FlT19vvwlFo7QkIvAVQCEwrAH7Wxiu/lT/VGgIwlorLooCxdjW9vaT6IpcUns8drY6Uo5
hndKBKHEK5QC+0DiP79H8GDoaXPabUCpFCnHyc2p8I+bNgrb/CHtCm0lJfktdXi0hnlIuvf07x2s
xFnHxw+ZsTH4ehqk51GPvw+Uq36NRgo+10lV/7NlTIjyWoM5/hRFFL11k4zgEVRugp0M9LzuCgXa
nptYSQkkVulTcZC7AgZE3yKceECHkkje+Z1CNrBB9rwf2iVCL0ANozATdx46SHaxVfXZmNCWQC/u
HS2f9JVw9bSQbuGKQ612lpiD47sklelWk1l9DIym7lL90EUKfRet1Hd2YHXUWxLbQxCw27YUityg
pXbpQKOFf0ezeWVZzDtwMePwtSlPYz1CbLkkcTVcoloC75Vh0q82zdCNatT7QJWuRSiUvdoNO7Aq
B2tED7OcUtpqydrJ9fv0Pn0GE3SRoesUDxdkIJ/jM6+t+RnUur/vBYhBhJFV86spdNvf1ALLcOAj
BBGWTMNJIBHTywoOKaAeHmd4iVcH2XToM9+6qkUg3zk6fUi/lYPbqjfaXZj5JaI6w7BPSg2zE5/S
Hg01GRp/nGzNXK927G6xTcsKUn3dlDs7Qw8hlxvkynNbvbGrqnm7PPGnh5QKJBLpIpJeIP7yoqgS
RQhU1o5BYFM7/sskD922yVtrh7Zs+fT3QzGxM68QUCIImeNNhZJNXDUhbLpW72k4J+awKxp44EDY
85Wy1W+01PGnJAED/sgWxgiBr3k8VmNJoyjLiLs0m9DFLfuRmA0KS0IdwlPiADXY3MmotyO3tOnI
czwI3APmPJR1sKqfhZ+GcSNbpRxxcZvf5CJpD1OeQCHv8/KzqoH1D20+py0U/TENUumB4rfyKBwL
75UoLK70shO7IU7bBCmGTD5o5oiRKW4it+WYF2v4kZMyHY0XlFM1phY0Mo2P4/dVxmK0UPJP3dga
zQ85yJLMQ31Jeox98CQ77upO2idD3cI4pogWXpEgI1sp6A8jITUI8U5gUuouc6pcDU0rAtxADaPw
hl6XrwrFhmVQ9laQIkCSGG9qU2g/L6+OkyuaN8APiDuM7UdFZHFFExJWUzDFCPtEXXivtP7wULRW
f3AmNQZr6VAkmcK1Y+fsoNRO2QAzv2QpSIwPRxPqGCuBK+2bR9K4DDlBRMTQ/jO/TPEwveiNveoe
N3+MxeKk1CUDeYNjhYzo4nYJc3QPqfNBOtTi/Ar7A+WqqIjpNyBWnGs/1nN34hcSDAkdwnHWs+nl
AIGLVqkgL0T4C1+e+5OyBXPP6qCgBOifIGlxCGg6ApR9gr6nETJWSat/P4NGVzblmSBFRfB9fm1u
mlOdbkOEReboqHAMCPs/IymKubDsR7bpRfS7rsegB7KQDvXY7YJ8CtCh7YIe9E5bDq8EFHW2Re+m
DbZSWwCQmYQ9+hvKiQAIyUZBVARBQcHl8tScgvsp4xDymw5kCJPnX6xLag1xTOcSjPhY2bd1mIrX
US0TFzJncGic2vD8ONXvc4TVHkcd0CQ6MsOtWXX1Dqmp8evlxzlzXFP2oexPkfK3/dHxPm+nsO8R
cktdJWyjr2aUIgwuTP+bLBxCqstjnRZmeXVuQ74U/TO6AHOk/0eoNiIlwN7gUBGOP2yD0LyGW7ej
Wt2jWYEvqzSGX1mWSDvZKEikyX5l/DP7RDWByusca7MP32LqtSQGHor4jFuOUfocGWWw1VGhAfrN
rVhMUf95pLn9gANMu1XqQt9PYVYhkpWqL3VvjCtB4ZlNQu4AAoNf2CbLCotUdaWSaQEeyQqoHGFK
xpWBuvraJpkndXE4EPfO2r+0jPHTWpzklj4FaoAPsBuR8mJ4ZNdP6qhWXxRH0HxUpCa1dnIjIe9C
6QDf7l6usbPX4oS/pnOZxZksIgrKaVJuL3+PMxPAvY3pjk2PmBh+8TmC1pbB0fI5hEFxsUF89caM
S+NweZQzK5wxmF8ECEAHL9nC8HNGSw8x8RltlJ+mLsQKL4kAYyOKsLK3z70QoB0yMx3fANDBx+vb
zh06xA7HHj4Jzg0ZOLBWG3Ld8+U3OjeMDRPDobQBmXI5b/hPoNrWwEfKJ3Cydq07NyjTrHltnZk3
ip8Uylk0M1R2kVflQa7aWMPmbqSIDAU4ud5qko5JtGRNyspWOEX8gCckw+euYCCAHotIuTIQ/Ano
n4N26kkPJNRW00rJHrIUGdMkV1AGnLTJs7PculM1vBTjPJMwrdWdBzqKktfKHeFw5TSfBoBfaxWI
M1MBwp0HpItN6255nSkFmAV4WhlaoJWPQTig0w91EuaPGaFh340+MeMhgrp8X0Sanm+bJOue+En0
Ny0WnI+Ak5zWG9saUE7RVG6sTQUAeQ2rcmZdQFSeEelgL2ZR8ePll4uQmiGwQ5eaRXVoVbj4k7Z2
tZ9Wxmkw2aR3iFFTsudHHY+Cl4sDRLStsOmqkPZHS5a65YT1NQ6BoGrD0LOQ8rqP8jq4z9HKTTw0
zoOvSOV+nhRJ80xq2Gtn3LyxFmcc5pLaLEyApbK5NPjJurwCzaqjm5Rb/adCb2YJujL+hYbztNP7
sb0CRLSVovQDc4Ruqw9Ose8pC60caKdEOrgHZL/zKgE7epLmy40vgQmVKS/2MDtpJv1y+jLfI1eV
bGlvRY8V1eGnTEwNqrxok0bdOIKJ799jW/2k9mj02FWn/6rkEo0RsDFbs8ynw9AESKUUlrVyH85f
6njWoH0jNUSZn/+xxY+/JFK3jlFkfERJAgbb1Ll9h56qc5NoAz5IcMv2UtLbKw2fM4MivM9OhzaB
x4q+WKRTkXW10aK8VPsThz4yWHeo8TT7cshHt/SlzMvpELqXT8zTYjCmvCwQ7G3YvlBeFxFyF5ix
qrd16Q5VWn8NWETPOSC5L3bR6/eoPSKLhgKc8900AwRmqbaoipsZCF/BTvaTNzNogh81Ci/3oAjU
GXNmjV9bNTM/rzznmdmZ0SmgbsDrECTNf/5HhFQCgygjoyhdvQP7zEGPrV+i6NMXW61Eyp2lpj8K
PRofFUkMn0eE6GbquZ7anl80xjYEqq9e5XmaRtuK6PW68qP4A0XGFH2jaEDY+fLzztO2WEGsdhA9
hI7Ut5aPa+VjWfQZjxsmWuVFMoToBDrXTgpS7bXPau2b1YSoSQcg0S6PfHoko8dhKgpIHqIE2VpM
VAKFbCZFzj0FuSeEFMG9aKhytKBqV271c0Mh5TI3wkiEIesdfxPUvakLalRxOmjuW4QUnU1hR91m
RN925a3OfH4uGSRWiFJnpMiiZxFgdCgkmZ6FlSMPCng9t39MmiquJUceUQJGCRssuFbJa64YZ96R
bTEz4AhcqKEuphNJrwTBQxnhFqUqt6LuHC/Ts3jj6J1YicdOwYEWIDDAKMDoAHYSKh3Pp51FIHwQ
7waCHme2W4DI/sgqiHqz5ykKt/GgkUCr8BOd3WD5Rr+1OJumqyIxUdSXJIQwN0R02M7CKJLQt03p
UpqpHQgXVbxKPQisDZHbFm25dYRa+p6Efuq3woyyatMBrXdwSSD6Xjljznw7WsUzb3v2WmO9HL9W
UTqgKFK/cOPBCN6ISNubmYB6a2BG+AS6RPbSKYo+Xd4Gp1c+4RJYX5J+chqwsseD2oLKHn4tSLiU
ub8tqIhutKiX/z48Yxg6AkCKIYEhOXQ8zKDgLl8rDqztcFShMIzmJ3OYYKdDVqEbSZP2gLgmLEO9
KK8L2ShZsBFWwnMRGEVJJIoIrTZjWPt7pVcpQV+ehXlbHB9DOpAqClXAXmY9g8UOtROd9KWQofbg
b/DNTAIICUgTeaOJruumScxgf3nAM/EqNFp5VpAjJ+KLLwocEg4cIy4HlasGttyhDG06Hp4OhoNk
jzI5bhT0EAwC3GXljS40a9cqbTmhpVcmCQqjviU2WZ1Y3wI5jR9Cv24RrGyTlVLsmVCNZTYDwZF5
mHUEFvPCsS+6RsJWNc1LbYvKnLlTZbAVEYoj34iWgwhqbWVj+ayX10Yy9LuqxoIRkXnxBNDVvKE1
vQaCOxWDo1/Gl+IrEemR/i6OmlTKFPSHVYR7MPcp4E/a1s+4CKKvgVFMH3lMQ3jnUKLxt3EBCWXb
5W37TOEqzXe+b+OgkNBKQT0C3crPUtVo70Dea92z60mR3WECS6zQgPi58sFPI0ziSuoGrDP82oAq
HO+AvgTkJleyhGBKh9tIVyc0mUZjOKjlGG+B++rQGoNhp1Rmf186VmN4nVxo70gimyvFtdOzej43
wZP9jhBo0B0/SoEkLzE4YpS1KL5D8lVunFb72Q9l87e0f3Y7g4DKAREKO30+fP4IRqTAClNsQxmo
6n1XUeKIri99i8tTe3qEkfIBqIYXjasiMeHxKLXqR0HZkAzFdcCi6DJ7O+ToP18e5XTScBmiWQDv
kLXHTX48itrlaEKYSuyGQV65M2ByhxKmuK5V4/3ySKfvQ3/A1DgcZttyoqLjkUry5ll6HmvYOMtu
HN2gpo8TwvbyKGdOIADVOnXEOQoirF2c/A12VJpS+vBx+9i5C4uh/xAARbyqRrapZ2l+FkkTbeDk
4prcTp2bKG3nob5auiKr6HiirnOTiBBd+Li1Vu7409kG1KUQyaJhguLLsglEX0Hx/SSBfKqX736c
qAhg1tpTZMfNt5V5ON2YaGDM6nc0+sAuLzemhvoPR0gsbZAmbNh+kxJvIkWtrwF/Rts+GnCnl7jT
XNCwquebQf3SAtN5I3RW/1plgU4f5HNAJwo6eeDGjj99lJEY9jSKuO5CfO7kaTiYqojXst3T3gzR
oUMaDrR/9lNerGUhtSN4I4QYM7WKXx2CgE1o059BehkQiy5HVCiQzI+brn3XyC49ZDC6H5fn/fQL
g4yGfEMnjL42Cj/HrwqNGb4jVxZ8BzPcBSPJIsWNFo3+cm1Wz1xjvCMZETcZtAsGPR4LBz/O3BQP
QzvIsQMy8mSu1odJo9x0uZEh1hsYxq8kn6xwMwcxd+PI9ez6sg54SseZFr8uuaMdMtV2ZK2Efeee
jmmYo+bfSP3lR89Gze+VOk2purSEXx2KjHsV7u9LA9ryBVn36jqSOzl0hQZ7yU5CsUen+8nObCgk
I4nEQWiIFqw81ukpBAYYjD0NBkIidsbxnGE8kQRSE6fYr7QJ2DY9PZjIcf/tVQTGGlgzSHZ+nRfE
8SjKEDUy7a3MpS8l/SiSML+hlT7R7jfklSLcyQsx1MyJnA9xSubLF0L/Si8yG0CK02PJ10Wa2JO1
/3UFl+YEOFhzlpFA8XEp9ZT5ElaFPWLuMBSKKxBXaHdXtuVd3jzz5jiKV4nXZ2UXFg07+KTwHSbW
NPho37qJnQ2vZRxqrxqaZG+WVssHcNDmRphydTUgz47G5ZT//VfTNVOnBcUnm7PN468W+p2TZyY5
FmCVudjqZPvCbjGIyTFyuvymJ0kRYBAyWT4bDnaz0+3xUFQM0kCq0eFQ1RzhqnSTqQoWVdcBkbLW
rCmiAkw6nVmSL4iJ/EeItAQD2T2HvF3iCUJujm9E3yK651JNk4GgZGrvuEY84CExpJp4QJcbE7sR
dPf3pKJCtrFzTX8PBaDAfWCI/vvUaOMNPeR2XyKHqrqpYqpg59OMK0YUxgj5n/73BETHmSBUqwmg
zkko7RPQB7OBQVLKxjOWEq2+gXwAUIu6KO5bgTJWL4GvNoarix7RCb/pUbqzqn5Mr3VLBaeZceC5
sLFRY5OFhBFz03cKPOZGj0MvMHP1vpYcP0ILpKtvWvSSkMDPAvsjDcbuyiyGRMLsKJoQwwdXClm6
M6v7WdcpQtWwx3DRqVotcOnkS98jK+xvnABHHIjwocZ6EALL7La3pG85KomfheWrNLGr8Utr1dq7
iHLpWyGHRoakjxHkm1aNLYdzt5XucciV8FfX+wLFQCKS8rab1W68omtQ+CSeQZIvlidkfMC6RNJh
koNwP+gI8OxTYQbTplQLNCDtvIDsj4ec7Em16nxL8RvgBSGLfSkwvdU3citjZiWNsLgemkDnUFDQ
SQSMlw7YIrXJaJrb1ijxmkqiCR1nlGv5TANO6dGObmrxtUvzVEX0vJ6Q6Wqi4aVJSlX3LEQFXvFh
SDOvdRoMS0DfVtYmB4teepBeaDkYyoh4UQ1tu9j0Y9G+TdgbvqCGTnc5Ksom2yWsEgEQsBjyrYOH
Yn49FUgXodKbpfQDWvRl8SiguO51KG93G1aZaXjoKtOdqioTl6shKxCWI3lUB8+c6WpebE3JezTV
A5sIXXt1IwZb+aopQE42wjFwGQJC1b61TjrJaAt2RHWUfmMbI7M+fwce0Q7PjtyWb7Fu6GD6gEGx
Qsj6binQy4rbKDWo6pCAJQARpXWPcoPkopsFVjWT5W2EONIxKGbL8xgRCfZTsBF+b72i8BHlrhY4
9n0xVd2txmzy4ywxm8ppnT5tJziOeOKWUw+UPJlNCliI1oy1izE0y3OsNajLcuRdPnhOj1guJkWZ
o/C5dLe8mXRAAFObEOwqJYQYlz5usHOACd6WYah/mgZjfO2TAqES3AY3KZWVlQj4FJY46y7N9DKq
Qcqc3hyffDVST07RUa5LUbSAzuZkHvs2PZRmb4PDmExPjaNuj9iv5mo2rmGQlyne2ECzFCAqG+L4
cMsR1T1dnpgz9yglUA3+47/0wheBAUCmiS69juy6XNgPeZYMz3UtOyvTfxoV8frkAJSNZmIJwMzj
16cQo6ZyEKWu1NP66KedrzuYIssvhjB2Vma8gSW6jewJVUhMX0cdWEYp5Icq7VZqVyeBKthqqONA
wWG2KATNxw+iqIXd9CosJl8b/R8OphBelk/1TWnib/S3U8tWoL+AqwABOnWh46F6vewT4s/ZuaCw
9oWW+L+K2vpr6wLae3NziRoqBBVW1/EoujMaVk1HCefMJt71utBfwrAWK7n/mWkDWjNruFmUuOgm
LkYxB3LcgvpM5XcxXh3VtMPebFY9tVYyuNMFCUhr7tyB5DmDh6k0OuQWxtyuYbMp4tAad34BJPfy
tzmF3fBFsMWkOYi64Ay3P36h1qiDOgrxb3fQIMEtKaNu405yPNnb1s/8YpOXQ1sizIIvwUaKxv5z
qZl97g5GH81C82V7aLU26VY2ypm3Z5eAB6Siwzm17KDUQZnoVdcjMVJl5hZSor2NFZR/Vt7+NC7i
1iEqojpKkfRk0ag0D0M1n82f+hBLgyGIn9GVgWrfFOWORq5xT7HQ+aQMGjbcmQFFTpWaAO+Jwni0
lCR6ZW5wT6Ne77xoiWNuKLT3fz8VJvmsAjIHPRLC/eMv5E9DVEUxzSRHYHUiyw1RuANb5vJUnJlw
fvrv0i1xKUnS8SixWtaYc1K5tRIFSzmn7e/lJFFWltuZ7QPECFcl/puLr4tNarSx2fWRUsyGNxXq
OGDtjDQsrxJfz9a+7UkFZObozx8X4ARAxxMfAD/Puc9Lsgmrkx8DnGPeoskZX9vQCK5UPN0f21aJ
PwlfhFhYqOZnvYuNl7IjW748tb9T3eO8hieh6gUuYHZvWX7BoED12w/B45loi4XXoz/JX4K4bX6Q
i4SgvuDM15u+7DP7BlUw7U3pyyi47sxwTNzUbvRnn07NqxLnGABmcStvEjVvD2NjDcE2Qa3zJ4Ks
YEpVirw3iTMW9W6aevk9bnpsUYlbqapHRZr+sv2+Ur1c5BQUQ30yXy+/5+nHpdECuJFOgzLTuBdL
qInMoVAAG7pIzUYeV7uObnGkflFgjKwMdZo/wUtHC5XkCfQSCiTHq9WghAylpWEoTQvV60pWJ3tT
RLl+b2s0zq4s/g9seG+Ua54iZ0aGaUJjlSoP9YMlANisyhF5IMyFBrVv3rII8WvMNeqdZpXaNzWI
h53ul/Hb5Zk9PaYon+HowHfkvJJ/tw7/qDgjh12zghBEtaca4KjfG8ZnFL2Mu9oPJ0KJeI2MfCqT
N0vNov9JAYOuJ5/1eIJjch450WFSxLFSPqf2hEmyAs9T25XCbrXDKDRR4dOmSU+B6kAZtOMiebac
rMWSrEmCx7D3yXbyQkLVSwFH+hwj6+1pmInWgA1Qkj3Q+Sl/5nVWPQXcLrQBjSD8imOTg+wnblyP
NfRnfB4zGknYYUntRmulKNkWIo/j28GPTWmDHWQJd6stKihhtpQqnqkDpvFIw/RfkjXW2VWEH7S+
IdpFQ7asMCoNp3j8UkmVFczQRr+9GgRhwiYjWW//9rQDU8G2nwsnszvUMtirDExJMTDEm2yq61sK
/S10BQyUdZgK3uUVcoI4oGRhz2hVPhr6A858vP+xQgRUK1sOu5aatpXcxSrEsFmjq7rCm6S8IuMW
UCgs9d7PY9QBL499cnUwNqc50QP1PvrWi7UC30sSMCqRT4ERdg0CAQ6e6mj/yhz+8+fwX+Ijf/zX
eVn/87/5/c8c45pQBM3it/+8C3/iCpr/av57/mf/968d/6N/PhQf2XNTfXw0d9+L5d88+of8/H+P
731vvh/9hqJB2Iyf2o9qfPqo26T5PQhPOv/N/9c//I+P3z/lZSw+/ucfmMtkzfzTBC49//j3Hx3e
/+cfRMd/TPj88//9h/ffU/6dW+Xfm/D7yb/4+F43/GPn//wve+exJDeSpetXGZv1RV1osZgNECq1
IpkkNzBKaA0H3PH08yF75jYjMi3DuL/WmzayqoBwuDj+n18A/EHfxc0GoJWp9p//Mf96+RvrHw7y
tWqAUMCXWUGmGkgg/a//tN1/HNg0LowDHFT4v+yfQyNe/sr8Z6WOAxWxAWCzDi/2f3/50Tf69zf7
j1pU901WjwP/YabdHycfOxXgJP8hl5bw6gl7Ui7rWBPSoszSKG1ryAiDyjeJOUxnJv8L/+P0MTT8
LIYAF1ZuVsezv5xN4qZiPFfJJxCPrjnonzpX13ROua5/jGUjPprgWVfCaVo9rMd6kuGkB8SA5j7p
9XhLevpzOnBukfg6+dzt1Rr27ZqlduXUbvUhLVRZXRUOUmoyH3TnNpgnusSA7Bp5yELmzdYyJ38O
MfTUvlSxYTzNZYZirSBWcK9mD75SWo3BU9Ygh6L17egb8ijzq67ARCeyh8K/Y1vFIemPmfI/3+PP
8T85ONbx56IJo5uig3vRqasM/ZDagSYKIhaTfIj7rbf4T3b9MXGYb//35MP/+aD1wD35AkcPOvkC
S8o5MQ88CC/HZ9US6Fr6oWvhujlbW6q0EGHL5Yhj2fuPPT2NmdZr5Q4P16eR/4ramWSZmKxaRzOm
KK8mBB9bEH4Cl2Mv3tkkvqNuG70z+90rNd/6VPoHq6fICqqeWtx31HhxMMsYm0gRrEYA2bYoPWQm
qjLvO/gPdTh4LpfQwlw2NHGbvVR2uylZLGeuo/ZpzwtfIoixWCtxPUDrcUq4GKqa7NpKauHoNqiI
UG04N8CjpgwzS3ZWiLcjuKmCC33rJ8ksN/ZQVjddljvZIZnKgLDyUejXKIZG6Lhxr56zZo4f7a4Q
D5poAnXZ9gYBlVOxxrzaKIjV3sYevN11vQtbMV+UdTPw5zcOvpJXXhq791KzpjmsLFLrOHg95/u6
2+g7vTIMnIR721XEk+bqsU0mIErU4xUaZuT4O1CvAch0KjHoCZwh/8pdVO/ObBbrTPxjpiJ+slaa
AIlCeByv4YPHewXoOJG/ShBdD7iP6NPtPqlYU99baZ7zD3k54E+fhdcOVRv3HQeB6/GzKtStbsLt
GnsbA8uMYPTdyB/EeG2Rn3Sfj6RYIT7QosEz9Vut0NotaoL+Ac37cugxfi6p7TRx7VhpQ/J0j2Gq
lecbWdh0sN9fSCcbxcuogNGATTGNTOCA4zf1iZMqyB1NIlVr877Kg2LCMYc0PzbM9hF17Nxs33/i
W4MD/ogScsUDaYKclA0iJWdmVBN+j6yxR6f0/F+xWdXTV9X2SR0ChGEe3ulpeUAtHejYx5IfFFmY
rn4eV4+eaNJiddEtWVGFM2psB6/ZavqY0W+EkZ5Ng7l//41PDrN1jNYgEMydCHtg2zmhFixqGvPY
5muyOB47C3e60HJqFvv7j3m1p61cLegBtCexkQKsPf4UasLwrVzgkyw2ph/k4oxb/H2fOm0Z70uT
UrVt5Xhm+34lQeK3sSZoJJO3sLpRnHx/B7xXM0WlhTqESuQgsVryvRN0q86hEe0Xu1XLEs6Dl1iQ
DGU57QdCBDlTXCv/8P7vf2OYkSavIukVqqaFevz7bTWtAZeNFlq47kSSlNhdmi3Z7v2nvAKi11+8
Eq1Qi5gWhq8nV8jKKeFiOi38mmXSL0q3aLZFgW48Sq3YK8Isse2v0yzLi9iEWYw1FNK0qajSH6B/
2W1T+mTDCaQMiJQxon3/5d4cAio3eBNg9XR3j4dANWS/pRahTl2ZjhuHiMELSpzk75+yIn7g0Eha
18Ps+Clt0hMMFPRamOTGeO81cxXSZ7Ke3/8tpzcTxnll4rBqcLGhu3qyzD3URcYiGWfDSqud5g7F
HlpTdYg7a7mVbpEcLFuQYFl58b9uDEcXhndqknW9UndygwVEXVV8J+vVJAzawYUYH3e8WbGnatIi
C5lv2kNuq2CDuUpzg0mK9tlTa1Lm3CbnaKiv2EjrKyBFoju/Yj+8x/EQD0mnC9tfD5s5syIMsspN
n8OAzAo3f9TEXCJIHZP9ICyMxry2v0IOIg6F4crNUnrjpVHOnKwJduYjRL5zIOu6kk6OJ1YY70jb
g6bwacMbb2pMEzM/wXy3N+4K1xUPCRSwtcW6TNd+abT9mVX31mTgHFw3NoqoV8eMrGVm1ZYBCczH
orajl3ll4z7+vUbjD5POGjYZKXU3yA3V5/en4Ru7Kn43VBpgVCs6dTIZAhxKK6ehA27hgLopewJI
DTRVG4Ls+gyOnQtNGGebM3vZG09lAgLaABixq542JfDs7qdS4tLU6VUW6nOXfJmnqjO2vTXDLHBQ
l4IkTcu5+JFX+A0fFVYBYBEZzqQqWCc7SI+eYxZuh+u8Wmx/k9NgHA+uW3eXSd3EDrJKvdW2tESN
Sxz/renSqoT2W41r6vhcoRs4dJOu/85gISYHYoB8I0oKsmQjQVeVlmiglu+4Bi3mIRDdEON5AhUJ
7NjuSpip8TLvjNL3P/iJXU0hybKDOBi2cNTFYFYQBGS1DHU0WG7fXA3kojs71QDAs+MHatORTfHR
9KVF+qVm4kOVliIgE6OhBy7q3BXh6An8L2VQplDeZRH0oZLCwdWxms/FxbySyKwj6a3icdbxKkA4
OY6sQCuFoy8s4cAcr+JknreoqCeLSrZJoSzVIsqrQt8QVTdfE5bYXAVK6rdBkNsHVeAY6CvRXuSI
d267UTfvJmvmgvn+5H7jvFgVZ1A8aF/CbT7ZyZXpJEM9QfQ39dr9SZNmxlehm850pE7ueOt+Cm2T
k2LV0kOzPSlM7KCXiq9P4ZW2XDVQFuB9NrvQ7MidzjZ+3KhrFHiWu/EJZ4yywtPPXPfe/J2wc+Dd
YhRKotLxdjrOhciUAvhzc834bJhqiHI8Lc+Qc96qTLlKoQmGqspedSpZ4AJX6dybgRNax93Z5dzQ
7BeY0sR2tVOOwEtDVW1w0di6uXfMPtv5nczuzWEJLtqsIN+iUn39CW09FHgdH7TASO0kVPnZfsrr
/ZRFTjgY2CLqeaqm4wFRgV5kY8HhStoFZwSyabyi9fy5bebkdlGBAVCbP8tRd8+cra/6hvAFKVPX
wp0nAz2eHOv0xoKgScmZRbbiHEozce5q+FMXukqcQ7BgW+tlk/vb1TD/QKw6QPbL59u+EWSa12l3
TiH0embwOnTJOMXW8vzldf/AP5WhYpNQHIpGzek3VQOrolKwkt5fZ69I+uuvxmdw3VzBdNlej8c7
Hcx29mayUGVqjlurmIlG6xVGY0Y3mfuKnM37mQs/Ee06nds+n0m5I/Z0g0ausXcluu4tbl7krA65
U82RzNPvprd4e/IdbdBs2z+zZF9fdnnfl6snXTfI0Cen3lxkVTOOwAPz3Hy30Z62YalrY5Q5shjP
DM7rsw54l+YEc8KE533aGUkquyFtnbFZsJq4E0tfZigqrI+d0t2PWbOKmImS+H7mi6wjflzD0Oxf
NwNYDHjKvqqwKmC3XiJAIMf8o0fvZUejhN3ZLPQ6KlWBzwxcLyPSuFKt+Wt2HVqDP2F/JjNUKY7b
niFkvjXk3KABO4EXWB0nJ29tNRKSGOWFbPA7TDoJCKW1c9+EcybjM/XUWxOSUHiYFVj94CHhnixD
K3XBBQIG3aw161HMEnmclcuOaiPQ06A4NKaGnfBqSDQfkixGrF1VdK3IkfPHPqLrJEsSwexs77lL
Kj+ThoOjHMqgMb8LOmJFdwjqSR1Sjpsah/e/3RubF/6/QDCAIzQQTm0nKi3BUkTw7t5kzA9Y1+WH
xlfY9WGHsW96u7wxY5HjgmDa52QPr48y9gpgjhfInIE7OcpyY+lBJegGCR9uaWRSgn0a82okUleb
Mu2BxPThus8Tx/mlW/PyQU5G3m/e//lv3EB5CQj6tDC5H3HWHG8myili2U4oPIRdZx/o+TqgLYmH
NsH56A/9cJgWn6uCbo1bApSmzy38btJwDZV/7OZBRrmDY/ghbjHAev/N3hgdh9whIDLcY2BpnUyq
TLV66SYJEWaJsXwRM53d3dCYxk02acOyn9ugT7Yy66aLOFBWdtFyuWg/vv8Ob2zoq04C5Jom+Gth
itJiXEK9LAG5truQCULSgUrO3UfeWKyuufaQ4R956zQ8/gS1TzqOjw9pOHtB0oYOffeIMtOrQq1x
5Znq5c2HUUWBOCBOJBjw5GGVG4x0GWlBNlODV2nufyNt+/OMNP7TXw8eACejhuyeMzo4+YAF3taO
kawrCye0ixTaLMk8ZXYGfH4l6+c0xGwXAR2wIW2/09uNV2aTsjHapRJ3s7Bvl5lI62mwLrKsGb66
mEyaFyQPBRtVGuVKAc7bMNGSn+YsBJLTsfzmCwM8Db337ypLSI7S3UxE/MesNffOzPACwgHu6e8H
B7wDFjtvDMdqnf1/lAqgio6vSCcOS8ii22wMVIhMwz6zua0f8+RcAiUEL4QjCVHMOanMyqoD9kh4
ikZLPBpWrWVmDsZHq0m9a+rY4cxJYK5H+ekDAc34DGsQIfT545/VpYU2UAxrIfeAOmxlpz2bJpEi
1jKIfdLLJMyIMbimH1hESYn14YjtVh5mRFtv2iJbLsQMd9kp/OrgDn6y6/zeDAOuxxeNZl3bwYi5
dz4O/Zli+4117kIVgQrJXIUefDJVzaWRRuvFWthwWeJa2mcHTel/S0FcZypdUs6YVY2CLv54cNKx
14RTcreF4uhc9ouTwszux+37M+utBe4g1sNWFez21YG2kLBsz1iCEjwQB5teusj728BarQoqIjH/
/mFYNq2WC3T4iCw//klycfSqL5UWtuQZXmckh180A1iS3STBmWL/rW/EEsf1jg2Fg+HkG2F6BDcJ
Uny4OD5u50Y/XJRjZT+8/4PeqB/ht8BFRfnx0pw5/kEFAYI9ElsmcOaNEaV+v2uWMY3q4VEOuOxN
2d8aLaGKg/OHbyzEiRcj+eMnOuhlW7iL2PNxoQ0LW7Z3zqjJMzP89ayAJoQxDFTbl0vryX5jGOgi
1MBJNgncLHXNi0kNXAxva3hpsn9/DF9/qTUPiqbKyvDmhDnZBESOkZcGtSJaqc4bKDFdmED0PrO3
vVF1guARVAe+ymRHH3A8cIXChaGJ17yVadB+9DhMhohykkuyTOeDyO0sHPKyf9SLJL+dq7S7cnK8
ZoCbkYYkBDEVuQuduxc/irkOniR8iRvbXPJPg17H5yjXbww/FE+a8shP1wbHSalXTo2VVQHTaiBo
Iuzw90RTMs4B7djY/PL+8L+ewqAFeLlhKUZFDtnveFxsJwYTMUBIBt1DDV3T6VOaW0W11cv16OuT
p8yfRyd8/7FvVJLHzz35jWgyhGwwzYxIDIy3Tm99y9sW51Q80TeeXzkfSnqi+xxTZmQMo3sXTMW3
qggWZBNIQHbTiDZWFXPz7f334pzjBx8fSrzY2lrihgL14VSNW7mKlnKARa+rp137MKhF0z7q7VKW
l/i2OPnTUk/kgJhJYvwm8DProz6LXciD5BC1D0471bjQ9Zp+W7tt6ezyVOBSAYrrP9Hmc+0DH770
9lmSmJ9yp1eYGniyp1s9YRtHZRw42wBWoIoafTHMkLIktUK/jXMt8nETp4Qegr64nPAncza0szCL
hzmImsRZFiPfjLKwuBzMrv5rcBrnUQTcq6JlnsUDIFVuhnXS1z+mxsiGq1E4a66i09oFoRmWdCLe
UpEbOTO9r0sPxJOzdm3cjo1JuAqMEPVsucgRt0FvkGKcxAsKbAIJ2yuww05FkOlx/SmWYv4hTcK8
0P8I2fMvBs415JbRJTlmVNRMSAkeYKnMv3q9hFcyyLFTeLrrYtgmfRF7oZriXGx1ISir9GZQzw7F
wmNsiDqcpWd1eyu1x4RNqbHbaBwsU0EWm4KH2UDut027prGiYaLmN/wZ21W/5TId6uOEO3FTm9YX
j5zMn8PQluZGOpN9mcRTgz2ZM037uq1JtTX01gvBCHtKD7IooewN4/Kjs0T77CLvyfLeIo67jU00
L5KroEnFGvazRUy2UVletXPqHEtUM+9HG2JBbwehYcT+IwJXsFS03O28z/zUJgcB03Vrn/ZZ+Vgh
cv48QNT4LFX1YHUiv+gztze2flz1v7rBNH4UU9c8x4G23GN91xSI3kbnpz9LaLO4e+fdbUtHodrU
JkLVyNamZriMLa6OUWW6FQ3yJBk/GJPwxrD0BuNTTcgQ537tMXe8vA1khMN/a5CCNRdXsTs5MH0w
tyzD3kBOR2jorB5cI9a+6b2r4GoYvvY8Zsr/kbe9jX7OT9Inq1673koOaNP1eLbdyC5m76uqfa/H
wKVZ7j233mMFD21/Ht2l3upZVn3uuhIT1yLO6yny/GQ0QmZ6Aj/dceMnlJymSTpLYlzPxBqUYS71
8XZSWfm9yKv5trS98XvRqya/8GYjv+jQAYZLLV3mp2EMT02ep0bY9VnmhOCxig3dksYVqqXe2zqu
MIkRtpo23bmG1N1tGujY0rswQRq8bWKo6wQop3Vojxk8yLlr42+2XDQMiok6UVGyEIoeMf8qjELa
dC9x4XLDwFucJ2fSkhEXQa8HTfVmXIJt6fflPhf59LMechgj3WCgNmx1jNgaowYGAehqP5VVXjeb
shvQf2s0Kr8Lj3xC8iCzXkQtrtNLNFTYF+wJxyWypp0xrdlKCNjVVaZ35GJ0AezXgzY5xboOFQEb
/dBkYWUo60rFdNZXstj0uzC8+oMhuG+i/3NmEWHRM1/Ch/e8zWKmM5rDucp+NYExE5mia/Fnt06a
6xq98wxVKg6+6k09fbbhibNFLADeIegWIiCwNVTSGdc9J9IDUd1pZdXYkQYM+UGHC/1ZrDCFwC5o
gChRN6RgjGaZblLyhz/p3Uzw7pQ6w91iOApl5eKYX7wpje8zdm3MsYdMPAIILA+BSkp0ltBEVJh1
i6X2UBQ4sVEJ2dNl59tZyyfvDfIEjTq4q4em/DEORjpt5nyZt06bI+BLMm1+WPrM+d5N5XCnzyhL
wtae9O9zJ0pv9R0qdJDx1fR54KQiqTYrfove0Z9VrptEHttD8gCbi8hOLXMGlxCc2WGIW19fwqZZ
XHtj0pd5nHFibiNDTjKP8DnwLnHcG/uN3dkIJcUYuxvHnrr5KtZEJTd6npUfEmvu/D0ol/3BMEd2
Pbcr8kfd79LvXNkA0ePY9r/BZSqeMyXGJ9uc5HLApdRE2OgBba6a+fEZ5+f4Zfup2NXZKHqP9O8Q
L3JyGX1Li383SOmeEfxZxZNrLeVnNu/Av9ax2CMXqW2bH6MbF+mB7IYOLuKssNkf3fKjX2K6votZ
pvLeTTJSHxUMN/POmOp62JEfj4tBp1sYaKL0xv4ul3RBQtgk1TUhp/01gYL+9ZxIDfe6pIMU3xs2
Ut+lXq2xtSrH7xOKFjrDrBHmN/DgmhzJfE6u4r4YqkuRm3jxx/hMbvIgM27HEtlnODrWYBxMQi7Y
Kqy4uBsEVLENTCI4YaQk2WOYgk3mkIfYOjcILLwbQXyGG0I8lnRXNYXMGUt/HFQlHaSnquviR/qg
scWPxt9kl/qj0Wy93ko/zv7Sm/sY9k6fY8xW8jMvk5m1prSefiZbGpaRws9aIq8FplebhtmnDom/
aLeDG6RplIja/d6lXjXyd2Z3Z7S8/tYQaXpwxhRIzWfGEKgnjW4Ml7Rf5r2O18pjgQNPtmMbyKgg
vBqLpKqzpjKcSi/+kbDBflq4uP+0NQ832gYRO21HdzbvR9ds8sgmctnccix1bljTXSLOPigh1Q2j
o0FjWZzF31ez7X82vfXXaC4HR0jfwruXhkEvVupxyR/XXYotQ+wR6IxSVtu0utbcJcoOsiiTzqjv
SYack4MwpuDzZPoiu8i7Xt74TAGSh9OyCW7L2qg2lTlWAflMK2FocGr7DsWrIrcZ8eUcJvDfyGhq
9cUNi2IR2OQZjl+hmR27eNfZWpaHXgroieWZX4rrOPOCn07vzV9AMW3CtPPYewr8JZ/IF89L9Jld
R3iq5ZQmTIdgYEZPNv5PhjNb35QsOStT6jwNH3SpE6juSccIc81nq41FYLYbN8jNW3cQwZ2Wj+Nj
G6fprYuD6V2aGp66rDEd/mAqC0+LyjLkY1/3QRLKKbdxjpjgMUa5GtRXCj6/DVscTPJNrM8cErqR
FRMqW6nwQHKm4SFRpfmlIAGcXWpRhb0phOvdluQJRIEtZrrZqb5BrhD8zgdX+yZMepr6olIH7iNR
W5HBoYmHZp3UOzOjSNpZljII2O1n4mhMDXILyglz59Gb7h7dQZf5xhnNKXlkfaT4hI1J3ESNw04U
Fonmf5lVkZaXhFvU5VVJLuCEO6ZQ+RX+AD08lVIve8IOyry4KPCbuBHYPRlR63XCiTSKiC40YRf0
Nw6+UEQedFVRbTunJIqrE1097k1NCX/vmXXWXko/L0xwwLxPdlqsO/k+mHob0pNQIyHpQn4sey1/
IkgnIAOHfgLJ3oNmO6GHMc5HvcGDmVgXZyJLyihwFO/GICm20skLtRFTUDzDiEKCHQeN/smpvOSD
08jKvDRRKV020jOWjVO05MwXASzwkaly33tF2sM69fMDAWhzfumTtnlTA5PRpsIipwxhbIh6M2MW
O4aT9EqxHdzBWyloXQBjJlvkoS58SjQrkMxr5WjedSF1o9p6JRF012VDDm9IMSWoV1ItSKKZeKxH
o/Jmf9dQF/+cpjHxdossk5L8GMesD6Zw4DHXjZ/+nrw85t2oTm7IzNBvndhc1odDZNiks2/+4LiU
n1hMjiSJTpUPjTU7YCNtdd8aaRpftGbcf9HboL6Dm13E20qfu30zTwW8BSLSRDi0xiSjhGp+24uE
Ljr9AKQithinyGl1VV33i9CS7aLHRr9tR0kqodvkw8aeqQJCXTnmsisH5Q273q0K1F1w0hxWmCjY
ktBiCOIJFNV/G9cy6kHhXCcsRMm2b8/p8gmufHfrwFy3DumikDLitF5UD8WcFu3W18t4wvVz6row
NjpsKqAx2Ao7bsW//3+SpS9wE4TN0zhUUyFVISZK40QGEx2XwTyDcL7RcgbSwDlqVRRAaznVERcl
2rbJnDkDlNPCQh5/itTmbqdSiFK+ETMOvgPgPOvfh170l6k+DZdlK+NfrivTv0d1MGnUPZum40oJ
XZtbf6DIpF7odV/1CU1NM923WjH88oo6RlFvk+lw5h791i161WvTCEGkfkrvcKyYctoa+eFcxUJM
y4fNPOTD71oznZC2t3nm3v4GbY3UrZUTBlFqpeiewKUY8phFawMj2S5tYm56NQeltgTkxZXyZ5yS
uOU6NVugUXUfC81v7zoV2FvhmBOO9Qvy9jQO2i4sNTJYCvyH7DMj8hbQgiXaCudCR8GP5Xj0oWjq
jTtgJqZIrYFAlXIhDWTe4vzha/dk/eiRqBt1Zga+bljCGMWEFteWf9nEHD/VSzgdWVE81WrElSYN
LAuKMcfiEIfz3eAhzct8SyxR18hz7lavn83kX3mqnk6kE+2L42ebRAMUfs2z+yVXl00x+weyhIYv
g1l/owyO72UFODBo2l9LLBxsieF30CGjqU1f8PjBMtNIRJodChltFpfcd6pLS4+77QLomYa1Kj/T
DM/PjPT6/Y5xI6ivMHBozUJMRQZ+/FCtN4JyWV44wLl1iYiFm8FC8dM4WXrNX5yNQHiNErKxENFE
OxqmBCjLyQP1TMiuhQo5aE2za0aEholNauwiqTE509zY2HjS5qT0uX/bXEg67jRQOdPHQO/q3QJJ
99KQAm6SnQVpNJs2VfHfbgNQokFdgeKBq9GsH7/jnE9+m5oyoQhp3XAuAMj15jrNrZ3eGT/ff9b6
VU8+AJNsnegrj/BVHPWs6WUlaw8K1NQ01wSF9doht7WAmO8U/65oDOzkWSxSSwCPsFQJcYDAofD9
l3gttAG+Qf9BA5MUI64TJz0OuHWOm6yUEjNWY3XZmIvrR32a2U+V0c+PWtcZX2U8LeWm5tjB2NQy
KazQVvg/NU0PzrkBv4Gz+ogkaRWQPguZ+SXO7I9NP7N8rX2RLEx5b267crGRAFFgtEvhP1RpA6hd
pe0+aTo/zDsCkUphdbtOxNOhz/PpywT+txXtEG/eH6jXy2V9L1pOkKBQtJxyrHtTBpYamRl5WZUb
uUBp8Mg93iaJrx3KpTvHN3y9GUFppc+wunqsbKuT7zJqk94xEemV17P/rGhPhdk4DgXVw3olSBTV
dV4AL1qE6f2tHwI3EZg+KAOYEWvrcB2MPz6CK/LcamMFtXVW/b7HaRu3fZJC/npImXksOEQxSCVf
MetcN1+MlWqY2ov9oYBCfd8T4bcjtmK48EtXnVPgvN6B1jYehh+0wEBxTnsHBbiEpjkcaaLrkzsH
66RNnddeZI+QzN7/bW88CpGwhcJz1bAh2T8ewakye2PEwRoSkFg2yzisYcIggksXyzMNqTc4AjyB
yUJ9+2Lptr7LH18r8dCaTanOIS3T6soVdfuMkKds6SXW+OpPiZzDmITY6yrQ9MO8mL/NKWs2kCr1
qB0BjIWHVZTdQ6rshLZsgWjinStsxOVAtPMlkRLnXIzfHB7Twq+GgxZxxElpNwUS7mfCagKsyn/R
MZqujGY2dvhALRfvf4nXOwrNaL41aWVsdR6V5PHwTOjjCtzu0ojmtF7d9ThB+LiKdfJnnhIljzxt
Kr+QsJrjliht3NLw3kqnbx1OA+O2X/quivwKFtjGomVhPrRpkASH99/xhRBxdBZAk8BgEls1ClDk
WifvaI36EJf6kkYL7UD1nGQSq68Z+UYQlcDVcpNokyr3rlGn836UJh4bEIgGKMKFF28kCV0SWbrb
06pgi991bdeg8sM5ZqacbCCP0/nRbrFlNfvdVHQjqUd2nJmhiSCpDSU2NPNl5Vj9jaiyoSBFJJHb
IdFTeaGJWKfnoBVS3Q7SFOaZhfLSRD/56YiD1p43I4C74sleE8cV19UmpuqirNvPWqfJTan7xVew
B6vZLL4gUQDA0Cs2hbLLdseZumbuIWe8QdgjFb5aDSnHpEN7T4PwcutrSX/hycpy9YPYZdDCPLCX
JnJHPn1I9SW+5lVjAjGQDIxDlMzSgW5ilj69/1HXHfr0h7GPrjaL/A/r6eN515HeUFBvppGmc9Ej
oNSL2l7NZ7iQry8Sa1IeppRYIPhUkavO/M/Vz0j5mUH2W5SLuL3OKxHI/VCrISUPwe732eJry0fV
xzXYdlZXh97PsUvIRNtsppaOZpQSra5tEjmixAbpiM3t5Mt8OcNkej0aiN4gyNKnxEyEVMrj13TB
tg1JGy+icyP3iRhob3HB2/7tmLPQ2QZ9VF3rSjqZTGAiTs5iBURKvQQQHMJANC1kGJ6ZteugHn9b
WCGrv9tqcb5eWI5/jcafmwP2s9HctumGqDkjxCZEblU11s0+TyQG5r1B3Ngg7eGyd7LC2b3/S1/V
B8gEGE8k2ZCfSJg6mV2zXk9Wt/AGttlou8Eml8FDaXZNdzaZgPBGgpU1I9ib9AXv33/0OoinPz5Y
XTB4KjrnU4kAdvu9IM2bfurcLdGM8uRmzQB4ZNMxHnANqaL3n/fG1FlvoXikYDLE9fxksGNWOXRa
wJaxLfQLWdo/FRr7M1/0hUl3/KtW0TY3oVWbuVbkx5805iY8lmrCsM+tnOfC71GXp8GK7PdUDek2
H4qk2Azki0wQRkVNCjvSUdXCBJvBliBgNNZ012SD+KHZRjmGNg3EK0/YjTjQWSifYZPI77GWCvaB
ZgBVH8x5eYS/Zt6Wnjd6O3POPMLRl8YaQnBn7yteP4G2FQUR5puFNeWyeDT80Dt9qEDbHK8Rd41q
8VjAsFOnx19r2hMRs3n8yy+tbjqgmnGTXTVLK9jSh41R8cISLjeFBilgM9pkFG0Bnit7ExRJYu84
6CXWk5xUz2aMrnrTt635wJ1kbj40wD/qSprFAstcTmO3hXYtuaYMsjTCuh2JliqmZPi8QMcyNik2
pXKTpykC08wFt9+PxRJQUSxWc6dpsTdiQkkOwWZgsTwkEK0sAmrH9keA/CU+pCZSmC8treYLx2tH
osXTdOn/tVv8f78T/E7Ysf6fucQrv5ODqJNvvTr2O+Hf+JffiWn+w6UDxyhI/z5XsT/8Ttx/UAjy
59xMuB3jbvJvvxP/H9AEHJSQn2IND6Dwb78T5x8PbANoAyGNydZo/I3fCfk3JxvQKibGMmn1pFif
hM3l8VJtAGdFHQQEOfnaV+ppoyufUjKdDrRKnYNlrol7Y6Xv/IGOpBnfTk6qH7wKJ9XcS60d3s1O
VIA+b/Ki+hjTdNvhXw625uWQkudZD+O6sXacgfMW6NW6aS1zPKBT+ra6Zd57uddeuguWpGPT+KFT
ul9I/P45eftKxN/6wSy3TeuLK9wclnuQkA7MPbYis6/TKzPTtG2bDQaNTF8Gl5TIyb1MGrDt0TH3
mCVdjC1aFyjO944WfM1VTVu3XSAfymvNkEWomaO2T118DGJhaLtJ06wb6a7et1rX0zKul2YT+zGp
x2Vc7VN9KB6lm1AeiiD3PyRcoLc618htx+3nk5z8+GA5uW1srCED3e/hBZsbGML6h1YzK2SAjfah
9aF34SjV1Rw2yfRcDNTIZYZ3cJhR0R580ZMj7XtJGcpO6MtF6wXaB8E/sQ5nO850MFJrK/TR0be1
XGK6fpA4rzKNmGnMMI00MnSWuJew4yiVzdUmGRxbhlpaN58xCN7XXqNtU7a6rwTZ0lrBCXeA0mJr
Q+hOXvFkJ5ONQ2yzwMcRPh0RpedJsNX4oTjSx5l2DY14COOprBS5eFm2jUc+nZ25NMlhOoBCCYNE
w7D1DQzPhGc+T8gdkRQqbFOLTh1kW/6wlPWrKRe4Jou7LTFr/A1cDtSfaqKLIGx0N/OyXBntg/Hf
zJ3XkqTI1qWfiGNonFtE6EgRqesGyxKNFo6Gp58vum1mTmb1n2VzN/dVCQGO+95rLxHvkHuXuEjg
J1bLgtFc3lfM4Qac4J1kWF4XLemOM0XtuzKoR+w5vBXHAay/O2O7Sgg4YjEflriu9t1o/ZCSPDRF
eZudda870fc6j2/zdt1Ws7ortfLSug4/oOh5q+ACdwOOfb+6xDa9tl7ba/VR+nacmPgNqzP9gBaQ
DNDAFhmPeiaK7aCV7h1nQSBgIcxWGy7RzuUoOsWNUW6FpsigstrvqLZ2a2Wo77OrmJSbSRuDCOvo
V9JRrfYUTC4DRcbTXjHoyzPSMP6coebKhlzK4gSDsQ3VXN53soCOMDXicZFdeT8vkLerEe6BNk7K
Dp/p8cZtkQdQDBgghA70VDtZjnkFqWmOt5BW9T2T1jjM9FQNC+zhnphaE71g9elpaIApWqlGe7sr
4r0eFeJ1VGrjPI019JdsaEZf7ZsnApneHJyWCRDknPN7zhxvGG0nIEhB8SXZZpmZvTZTWSNCldrW
zQwRlCYkMiTOTyNd4Q0TypioQ4aC+XWyVdNbebNhpSdHjj+WAlMJb2m5ryhbEn9YVLaKTh2FX5uw
U2nkvD4lttAt1MRPa00lxbC2z4wg4svaNfPJ6mjW0cVWJyK+7TcERA9QURwCRLKHNKkOSmOoXgy2
4hsuWVZGPyaX6UpOQyhS7SkWcNh1t/gQwvXoFy/KdZr982okaWDMjn0UwyTP5ZWz7j7UbemG0Eo6
PFeha5jEF64Z3aGCJCQfdXVjibi+jaR6GtTJ3oJlzntjdZxLijzLu27Th4a9nzVoxqGVl85Z9l3h
pTb7bKzAWcjDacKRchQ7nIjPrpZupai2mPazQ9jjXlTGOer53rrpB4oVA2oycmVIH145wFVCoDIG
lZOcrOY+UczBc7s2XAc3DwkRcfxZ5PYpaq2AOfEvKcAy+TmHcWlL360mYs6TosFbm0mu2tmXsinT
e7daLeyyc+bCBPtsZtvAq3pGGFQ0+XSHX2a2w9SnebTUlmS7OcBMIPUTKHSwXJ7Jpl29liFtblmH
aizCtdLeFk1lqxDOkTbK9NWanCA0Ve6eMbwKRmenj0k5F5FXVWq/l1bJrBgpQJWJEMJJ46sMtjD8
F+YS6KPzNFcVf16kSoh0h3dAgp5fD13C86/OejelkOeKaGdaq+0by09coSBYDE255aObd6mxvozj
oHM6WJjSLXJ4sdwyGI16tCDCdBOL2B3vshZCQTzECMP7JszGPg371fLbcZoPScT40SlKeGRN6UHb
vFkYwvdGrNxp8ADuIomzfkNMaonblYiSY67V3JiaB06X3ilR8zYZc8o0NVlCW5fpqxVDgjPTkh/J
7uM7kIp0B46NPrB4jK4fb22lg+SyyIBmPWRqbdyADhs4exnr2c20+XmMZb8rinUvpizfWkkGVWFQ
hyDRm+EARB5qhcrg9bSIzvYyfDFbLxGNto0WV/cS2dVewxGMi/zuiq97Wdm8jt2ie0rfPBCoJQ4V
fQWkK85NxBzRfmrTblsPZcQe3k4Yulf3WNGEAFr9ITaqbVl3xY5UN/XQ4wDw2Gs3mG5PwbCOkKIK
gjYTM1PDGo31qcveVgFNc1Ejx/Gyur9gPWLtItg8QdsrGKPlScAi1HaOVN27IUdjiHke2WamMLFu
zZjBxrq7UStKYp+fYG/taYok3r1q61lKnPG/ITYYoqRTGM4YQVW3GMg/GVm6New+lCaRH1g5Enqf
3Lpx+bPVnYAgF86NJPpR8Cwg/PRvkLb4t9k8IVvE3ste0+hVKuN0iQUHX5Splm9DltyubjKferVh
cjna8hvBRiNe5msbhdhTrWmYsd0A3aS7co0NP5kaqHc1q2mOhw3b+ssk+83Sa9slVY5rk53m/DUu
OTCzV7cvbmyrYNrZheZcb60s42NLjAvYF24GL3O9PFSZdR/n390SVoxbkAyFUX+rBFp+diMyYI19
Xg+v+sDhOnbB2Ne3KKh2shwR4eAfl8hZhBj/sy8a/QUxiXqQFWi6xnAvJb3WzuIXE40ipvT2RY5J
v0sm5hyiNe5qEEsSX0NlNNSwJwEhTJutMbmb2i4OZvq6SGszqG67xcf/PZ+LW7XTg6LRH+igXhs1
OVjmcNP15m1by7ueBbNOKdyv1q2DDhFRiBqvDaOpnhDDW3uFspVUxCUNohHOPjYj8U2RxLu1gc7D
qNBXxTWroay+iRxKdJKKb0o+6WHXsVxEz/Ew1piySL612ctVOL6cZLU35l0Uwv+0oDXZ+m7Kqy1B
22+rbCDokPnhR3N0Jx0l3Zl2pQWDEpGOMJsPqDjg7KrLEDpGKi9Ny9+yZRP/SJX2W5KMWajrBSd2
m1tHa6irrTsQs+FUi48RcUREcnIuF+VX4jrn1ppYXFCvDdn+XBL3TAw9w+UkcPtkk189Z6Vhhkba
dr5xvS1Htq8UbPwN1Y8bGaRXaxNlTpbXQut5j9lYvrLQSqbhzUuRTzeDsH9Ug/pQ0sbcMGj7RXXW
HGpEUq9Ga9yXas9dwaSaksSzlQez1O4FwWqbWB+jW62bLjLRLqCi25bNoKuX60M0NoM1V9uFC+1U
Na7fMdbKHlDzzvs0+zVAFdVLsWGKVp3XgqoHzYY/mHCmVDMpz2LMcdZvGve2LHLcC9ZSXvim7kRZ
/IQAHNYmKtVaKdX9uORzCDECctCoG2bQMkw9GVE3IWI1rVCq8bHuunz14BA/9IpIVCRly/IEX8/5
jjxG+Ek95acIoWVwxdg9uWC2ZEvRB8lIqjrQ9xBoYAIACEYB67etPDdPUQLa9q26rEsY5YgokjjZ
IxBsTnWd6zd0SkPY1/nbEEUXUMj0LWqTk8NJ3zejGyYNVbidFPJYkl6/4URuocZwj1oNAFpPg/kO
W1nflRPjHlI9lH0tYCx6GuRvL7tq+JxskkdMtx8VEgKkhwtHedTdYjymxIWh47n6grfWcKinpn2Y
k7W7HSPYjwCv5aOyQEi2HVn2XlzyOBiquntOS3lEuB1vUpAl7CYVNzRIHRsIgXG/iSaNN32s137H
nr5dJ7P2xzIjyKMToxdPdR2ASg8HgoUKsHL9HScb9+fC9zHCKssuVQF2mUnC3GenV71JTd4SkRuY
L8Xanrl7dSjrgSDm2BnafdvG2tOs2WuADLlmkbrtDz0a5SbvlmOFSVThVbnmPrXgH+HoKhDQ1d45
YP2SBLUol1CIdfGcclz8gbt6hjEGz3uSlnM7J2xJ+qQ5u9zpzN1gT6U3YhGt7ISuRdDVl5dpmbUg
dhpIhVjkDbeZ28DlzOe3BLPhKpDILFCcyUWe8Q6IbtscCltbOMt2YacM+0ZZz/nQuYG2NnK7dKvx
DThI3wx2Px20KynQFyY7MTEmuHC0MQTLHOLjaE9BD8q0GapOHjrXVQ7uSFeMg8eTo+XqyzTqmm9h
O/+8Um4/ozxm4rEiWmV3L7eaAKqGFTf4dYLQQIVZuBJAItVjJIcu0KoKAp0TdecCA85gRpV1K10d
qZ6TtX+NRj/50s31c2v021SrLrP7UlSJont9+eww7XrXkpKUR0cqnOSRvtMVKNlrJX+4VWdupyV2
Gy9aoslr0K1tHXU2ThnJXtirauYdnPw34l+tp3rUWminUCZ7vrOXRb/yrC27OkWQMLdR0rSkKSnW
OU/kY9ZaV72Fae2ZuZas1vKtL1lfUTsHCxF1B7sYCk/vKOUJbBVH/fpF4rvznGtNfj8Y6gwFIdcC
OEN3RgwxCZ5jMBlldaodaz7Tnc93ctTcsB+q19Ei7nSEJXVqxrxHXEEKRlvE09FhpHPKpigbwzK3
IoxV1wze4bLeFNDCOWep9TusFLacIGuCukKMunkzaW30KoZa7kYLFl06RtbGrTly1Mlxdg6Noe84
ieZNNsG46BcPisZviUaSiEbG6XtyHOx7I3aXnXTGclsvVLtBJVfrVZfuco95qn6hULO+G6Ltb2Z1
SAeKQGO6lezp7ESJ+VOpEEYY5TWxrJGhZGp0X9o/EonhQnOH2dmPGLlZKcnEvCR17wt7Z/TV94Uz
/VCuOM65dVPuXKeTGxeYnLJzIgTElZZyj9G75cVgrM/w7tJAkXH1gxWJ05GAkFHCfT0pQxqYSrZe
MsKbXnnw2XE2nPyXGZkzLkCttRW5WzzivcHGmsHDlur6qGMVgyVGND8npea+VlNP3zLp8m0e02q/
REb2rTVhjq5upLHtjPhJYRJW1rtl0IK8xlB+HGTxsybNNvV7Bpwd25K25n47LIMaKgmEES8SBgH3
Vx9Qz7Tj/tgnRqyHtlBUbduTqJr75mwql5milr4OfdGracZKTv1fDG8xHhaVl6hzfansqr7L+Y3b
oqZs9PFDy0+LYU6ITSqp3aLnUvepUcIXXYQsE5rzRDvrc2O82GlW3syFPlM9aEDFXlGYSetXUzQ9
DHM1rYHBJZOwlvaNmmrFs9Jo5r7UlPVSdh2dqeYUzb41RO0Gc4I9WDLBBPAIr3fuzDW3fkVDwkSQ
kphDTMACn7rcBiC3MudILni6rXW8Un0pExHQiOrfsbkku2qOlE1OrsuOfakJLakYwaKtDs1CTcuU
4Wc1OXV/UJuBMAIQDZkfbeR5ik8L736P3fWuJKTqqc7pLcpKdke9jYBsaK08jjnXCchCim0/EXYb
pHKhq9aKtdvqkXgnmmo/Di7hT0NNkAD5sb4JEHBIBmzWjaJuznGTzXtMjg5zRsOUKccqMR7bVvNN
idQAS7tNTzsyxF10j81uszOvClpZ1Z1PgCSd+4oY1G3bYBHrtjXPTYngPC04ISP9nl+x163+1bQd
ZCRmmA0iCQZb7kVbYTR5XQavciKJ19G2pUuUbIRhaiq8frqJKV0vi3C6wMJCwSLKAfcWHF041knx
zXwrLThiprTSA8QZZdgyLVHn57yw7/GuDPRy2iCtejTVMkxlNDIa2k3Fr7zjQBvNybNT+2KtXf1I
Zzhu1Vn8heYDjZJKczsKC93ZYKRAI6Ncj3Zi2weXLAs/zbKNUOMfU5z8MrRlOZlpvrMWa/JhXxCi
piO2Sc3iGfQi9xqARQ8H0cRzxbK15rTaWsI9IhagV0ysozCsH6K71nRjmpAzLlwqeBVmAK2nyZlw
nyer4ZOm+WvRKb4dHNMunMCh0yyzryEZ3DkQEuGQgHfoIJaJCRHdKG7L64ZnwSGHtZYtgag007Nt
6jzVEu9Gkwdppm9A98LShdMmiEebW+KYa136cxMFQ06jHVsXi6lMBoRSTkSkpd1PfXZuV6GdydmC
Me8+VRA/fQVK3KWlBdywQN8xcTG863qskY1xueWmjhd6E4H6Ql1YFRUTLeNXh9ewvmzIR0NJxmCf
T2kOC4OcMFt9MK06FHht6511nN34myN2EpOIVUI0ctzHVbliY+KoTUhRIABgUue1TnNcxQj1PhFP
UWNdpKLFhIgxEe2VW0M3tkM9v6tJfo4zfnGvz7QCdmgu8zfyODzqhs1cOBzu5U0Wndokmb0ujQ5T
0V6oVG9yE5C4LuwsrCLxJlNrCtbluqfHl7Ea0P+kRBggZtwvS5146I2DdELIo5srDH1lW2WM0HIY
jp5LC+PVrTT3nPrPGY5REchjMM44LeC6O69BXOh7jb6fHjGoVYsMGlRRjKyoGa15BeI2DVYjsd6j
cwCqQV7dOmw/LX77SpXv+rg/2IQaAhzi+dc3RJIpTCqt0V9EvZucCiFpuVuMO5BHyv5p3jQ1p0mE
Tm2ZKnRgPBowsP5Q5PS3EG69HparX0zVvGuXxsMoBgQLhocP+Hc3iWLT5T3fGmyCfnShPYCzAZTt
xxj7M2W6rIa6JS0giO33aRI0em3EYe7+dCB0GhlU4yL/1bQRgL259mcV3eV92y1j4CQNW6sccxyz
yINESWQGtamnuyaCZIZTV+PRB70X+sBnk7C6a+Vsl2x4xUxs3jgGaFcjuBZMRg+JlAFk5be2fdYE
onzXvWVq78vU3TgS/es45BsIhVeJm0HySnpyUxHUIyaRkxkF2EW5k4Zo8aXRfsFteKc4n7xOk22o
dOIur4xoH1vzkSxWPng5rMeZ+agTqXdlL8+ZBeTKJv+9UudbOpB9OU0v3dye1OXF1btLJWHSgTA5
4dRREmC88JKl2TahTbEbXkoDGaSI2kM69By4s/Kk6Geym5hpwO1XhyMWl54ooXRh8KSrOMeWpyWv
9koqdmQbx8eWfzcNeyQ0OGHdlfGyqcet0p5McCqKIPMgyLyMiidwBy+PnuR0M9rsKM76oOkDSH+/
Sd3tCC7a9Gh4F4L5AFlm1fGjUpwZqXjJcMzkC1uRR82BCIixBgoPp72kVKSzOQWLjbB5Ne5s60kM
na/pb9byPe+eGLfQ7NEOch507Lv1Oh9bwiOdZtOJ105VmK9rECf6nXotFvrqplfA3ODM5BV7Gv3k
y6x0mi/q4riqg+M1qTs/duaCHI3AkFBnWuMXungcGZtvqlm/mM6wnGXX0ofoaHLW/pc5O4cSG2BT
H24LWryNi2D5YDbMGqhfAiUR2rGOpsem6W4kMY2tTK+ruuKVJW5J00jUYuLU68lEHLcaxJ1kg7NL
VNpQBtZoNcR9tpp2aCvL1PAb6O8WOz7q2vCtsgx47Eo7OGejRNFJfNlO9NZyAs4yi3uE3r84gkA/
HCoZMxlOUAlRUObXnbxfxG2U9fMWZQsE+Bzgg+2XicZrFMcjMSBrdz+pT45S3RA24BVoQf0uMezb
lFCXPUkcQLjDg5mDDtu0NVJydMyrFqxR/Nr35nJyJmtDbc28Dg+qZvGYiTr4QdUnXb9bW05afZun
+ULczuxuYIVMoTY7j8hJAuEaRzVTb5vmeWpHEO7yMVccrxv7gJAYgU5OO0yZuZlKJmzV+jdoqi/x
IZ2QR1uFiDZA4dkO0Rr+HMPanE11tvcIes+pagHmNkGiJpcGIBeYBWaJW7n3JVJuehlr5v9Siikg
7qqBaiYqwZRc1CP1Vbas5sw5OjTRYMhZcY6jY6Zbw64Yl5g+JJIIwer2XnOd1yyN033XEeCgtSmK
V/iHh9TJ/YSn4DP+d864AuzLtEartpEGWZaw6b7X/DfP0gt1q4x55C9wpGaPZ6ztKrDVreZONlo/
t93VdkoBxCJ00tpbYwjmhq28WdSGuaskO4qHPrwm2XjMDwp/dsd5IwXFEXozlcJCDP1NTNH8uFwD
RRH9UIc65WXO3HfEhltNH5F4i3SL793LUig3QAlPJMDsUCzttEbcr6QrBr06gFi5I+i+dVgTcW9Q
1g0ds1r4y17SG2lYyv6plOSAQP3wjbU3AX9T8kpxhjlrXa+HljmNIVrZvxJKaG/NRLtb6/x7skRU
iBbn1ZhTV0HNecf2ylnlvQPvCMiBz0ldzrhtPwk6RQX4fZsaVE0xjlMbennE59Lal7AK/awxE79t
5EOEZTBcLbEWh44s563bJT8KwSgvubrTcBLG6gPWaftqZQxfE6HqqwurjcRQYihY3VEdqHF+UhxI
0/QCzBBKpUoO9pgdgNiizVSPy3aUyIexgSv82DS29br6id3ybxbIevYw7dNaKv5arOpTXArNmyf7
Bsdcqhu7cf1rh4K8GtV9hZvEyKzVT8V15CbvOWlTj0iw1Mc5197KavrV4PzoDTaJoVFuaJu1izO/
JXcpjBervckL4zbNpp6YSNZs24ty37dNeYilwX7TzEMQDS3pSJ3h7Gyt/xYla7MBsNCDqY2SQOnK
zaxoD3x8d20KVAOORWwYjKJQrj2z3RUkLFLz+dUuKB9J253o1Fp5nAo1+2m3Jg62MmkPK1m9SC4H
EwRv0Tcpxl0I+lQrTNchRXyWTHs5W91esQUpt1WZ+3XeXsu7TMO4IRv8q34oMOa5Q1sH20FNAV+H
tJJhG5NVNqcvSklNB09+q41wDnRjKny7JYKgF81rzMjoTqfdCARg1EXMZhUCG2W+LgslmLDYPhur
ybyiHkmSyq4eTG72sAzt4+JEb8WgKhuzXd0TpSHGLD2j7xRhHYmUV+ahap9rGuBUtO1RwaVlj0ou
e8K9VZy6obH27QCeDQcMhHlR7/TrLHltitva1qtt6vb1zx5J4G7WW/Wky9j9vkyd8lLn1fyaqtWK
I9OwgHvGoP+l/KYplU2rs940dnK7JPpFwe4CUJYbEPVaP8zSmAA/mVjAMPWqWSK01tyfeWMEiTtW
oaO30geGpvhJcxeKAiVDSS2OMD4zi71Z4Ijh6JN9iVNTD0qnebJd6plMF7ALzGgMu1msu7hyl8d+
xm1LYHf7hHL1XGpq+o0hCgHbCD49DVVxafMMyZzYjmna7B3sI32yCFGhwmSJ8Hf1DASdgFC4rJRG
CL2w3Cf9ogWtMaX7Osk2sLryK+p1rqOivcU45T2yuiKE+sCO1q16508JZQOSiC5wm/bgqqclVt97
0INE0TYKRNHeqK7YFF8PTPwZh5DBMDxGsA+d2g3buijqHWp94x9G6P8T++rLHKkP+VP/Yy7V/49p
U1eTw/+ZfXX3Xr2X6AX/Sa76O57q+h/+IV8pjvMfDasDATUYtZTAuPJ/p00pwviPiimXamF2D6GK
3NL/Q79y/4NuExDoyn6FYft3EFr3T9wUf891dBxATeOaxGDD1/yUOvRPBti/x03pVx7k/+VJwhtw
IX7C2key5upXb6qP5KsKQUdnurMZyp7T2LVM7UHH3X+3rhhOYSmu3yjlyE66LrrhR5XuXtzGts/w
EzMyWRgQ60Nn+gSzjCHST2uLQYTsSIvulcAdUpqXhL8TAyOCKc7V/r8e9N0/t/nfeQXGR9rs33cv
rsxdHLzBcbj/j3evEQPtupFrhAWb6F2ZRClWQOU1KzkG/Osr6w1ymUpKdkbqFGrT5LBcGeQG6KTl
1WZqbTORVJtRTTcraoFwNqmPJeZOh65iyDnZw7cuqS+QteUrXtJEYqeV+y0qHBVk0GA6rFM3+Ijl
5600kvGIcQul9dr3Qel2dthXSX2jjuw8da10m8xRxk0+CH0j5zo7tmU5775+IL8/D0wskaAxJ8Ga
k0nSx+dhtSpziiI3QtGW82MBNW3wVog7x8ilq1hSI38FzKRFHdrx+9eX/iQ9u74LEnFV7C1RwhIO
8lnfWxVVSdAhvhEDsVbhmrnuU19Q0tYipUtuEBs7bRE4Q8lONY7PeNTkh0Vrfnx9Gx91rte7YDlf
mfNQwGAoGp+I1HXS9Pk4iz6cRkPzAHNrYO2CaEPxbOrluuc5/Cmt9KP65e9LInVwEf7amLxBZfz4
0McmiYZeOn0oJtVGyC1eS9leOlH96UK/v100nrZ+jWuzNFRycDL/WxtQNWNcQRHpQzMrlgI90Fpv
o9rqN1gNQgdz2tyD96AfsjGz/sD3/xR388+PhB/PN2bxOzGr/njtiDcbN83Qhzlcu23ZSMTudpUH
ooudsFDbxwajIm8uuqDT1ucqgs3x9Yv9tx9/jXcxrs6A9m9PucOoLY9GHChrK3pVo/p9lvZrZsAR
kVMPTKVtqsp+/PqaH6nqf/9oF0NfpHuISFHdXO/pv6RYmPJAzB/SPmymzsKjNSaRLxfN09dX+X39
ICthM9dgYiNX/ZzFN6ApILjabUNMaElKdjHcxmS3Y4gIL+/rS/3La+RaNhoWEtdcOstPfnsONJNc
dpAC88g8DtJ5kpr1C2Im1Z2qIjHLWibSS7FbsZ/V++7lD5f//euEgUypwXGIpILB6ccH2pkrqQwG
l+8N/Web1yd1br85av8NV4QdTJ0Nds6Rl86Y6STOgwpldsrcxbdWvIQwc9lSK6b+IHIIU87b1/f2
L2/hw619WuB9VyZjFHNrSM4OeuXeuWb/nVez+/oy/7JN8ggc9ZpJy/bEfvnxEdhKiRxHh/yemfMD
ZldbURvPhUEeqxgw61CyDR36WUxIxfU8XjwEGeIPn9Lvy5pbYIPG4oGyRHc+aSPSrO+JqIK/mQuJ
h5DZuMHUGPIPv/Qjrfv68VyvQlmhYhetsuA+/lC1Rlo7qSNXyZyneHEe+4L4X07bdu7Crx/qvy0r
PiDBoJzzx/m86VPFu6q0hjY01oYuOnZe05pyWcftYgsOg+eaYBDz9TX/7ecZ18oOt2/7Kvj++PPc
Fo3LnMFcBO56hLMEjJC033vTOYyJ8fPra/3bZwt3HJAaETV0TOfTZysVe0XQ3bYhc90iKHHAIuQe
DkW80PcB9U5bRBWjN/XitY5hEknIGX+4hd8LRYJIBDpbA44acu5P38cwRYoqe1Db1jbPLkf8ETvz
bNNHKzbjw6+F13LStCwNcG/cUrde0rFV/vDM//XjIb2A/R8NLofQp9M9dxGKA0y2oTXXr8wVL4um
nxetf2y05pnS7o6zC3qT9Rf4ooct5fsfHsJ1f/pYLUPMRY7mXNO58Lv/9B6glMBg7eI2HLtxgWPJ
0DlX6y0WW0nYWxXCrS4Ercg3NowChno9Ns2JYYEp6GQH9YaJ/YPm56aTeZFU8p1DDhcdeKUGX9/o
74sTZwb1KiK0uEksuz8uTlVAr10tVePgMp/SwRCHzMXVSCyTt4605l9f7fetk6MEQZeBJT9r1Pz0
VLpJtwf8H7RrBOX4M8/TBwv3lb9G5U/lrf778+cj52K4eiBOITXj4+/KskgjdtGEGyr1vVI0r6uR
mxCSO1QX1JVphElgjKvphlH4YYZiGZCtNe0aNP6DylSuckAIsmRGKZ4733pbjLse5BgmaanvcFgi
xzZJ7ltcjDyzKKF463MbYGAA2RYYB+LIj7iv/iD5/PyuEJbrNGC8qr8r98+78TRUid0kcg0HGqjQ
skpxj4SEscTK9CTFRvoPX/Ln3f+f6139SVSLRvKzTp9Q3WxUm3aFFbQuxxr84r6LQe6+XhOft+Tr
VUjaQZ3vsgqpWT++qcJMtTJVyzXUI7CUtUm+r3P6rTebE1FBoUtGxh8u+HlpcEGDPhBMCSdnGpDr
Df1XrTYz7REWvtGhHjvxa4MhT4j37bveaj+0Im+9EkQGQNOs/nDdT3FXFpZGfGgmfRdFImR289Mv
RaHaZ724zl8lIFDDKaTXxmPUw9LLp84AIIWNbWVPYv0rscVDpaa3toBURAW01uUr4FjmjW7yJ+uN
zx8lt0WjwB7lmOjlyTv69DyquO9w211CVyKQj2Zs6Zsodn3oYs3+63f9SZP/9yPAeubvBuhqtON8
2m7yRRngyafQy6yrKdiKzzXEngBfphXKFHKBFd+kwF619ytTFI5Z59P54e1KxA/LQzBiSb9/fU//
shzQr+FGwXFBnfXZkmCQZsK14P1knd1vMNcu4Z52UEec9V03ltdsiFG8pkWy+fq6vx3VeDdwSNIJ
WmzB16bh43MHs2E/n7MpXLr8r8Je85gxHS5zgTtXaaiLbD1N1VAf7cIAeMjy1vEks4KfX9+GbXKZ
/z6prreBEQP2ZBYGBL+9kqGQBsM+ZQwJ4zJ+Wk30lo/p7aTqwxax5q98GuzHkdoGr0PNjSEgwCKE
jI8LopvcK6Ldk88sTsOY17u5ZcxoOjHS2Eqp26M053ZjKmt97yhtctusirXPzVXbI8OYIMgX1ZtV
EnFVG6v6DWcpvCnN2t0OyTCAO1TYuzjkF3ezSuhXUwZFN5Y39VRtpYRipS8YNNhThSjIzL5X4GuH
q7/+e9fjYtjDpyqKAX0rtKxNpevPEl3CZSlW5hRTPu50u7NuJG6BHuFy9W2JafKWSaODJTMOwxSj
RRTE0zSfi1yaN71A9eTZaiuO86TlT7lTZ9a2cXpYQX94Hb+9DQ5GE7MSx2CL+i3/epUZJkhFO4ZT
OeCXXMjoCT5nBZ8e578W98CvL/cvi5AXT7VGiwXC+NuepCxyyazhmu1dGY8WoyLe4ffaab4NHSwW
hoW0VB30Pfjdi/Lj64vrv+88/NirDZGmqXj/fO5wynStRGIXY9g4cfQ8aA0Wl6ljgayr0Y901Jnf
FYRt+DpmZxcbYtlLoZCJmxStc4yd2v5rzEYWIiOJY1/it+opODMPfivrlLnLdTfL1WW+qOhAUARJ
6HQOf0hFjrXF9U27Mbsh3X79m37fTUw+XP1qOwIggNPbx48aKuDithPzOphf8NebNr37X5yd2XLc
SJZt/6XfUQbAMZp190MgECMZnClRLzBKojADjhmOr78L6uprIjNb6uqyeknLJMEIAO7Hz9l77RaV
w40nZ54dB26hN85x2JsuKvTfX5pCYC2t37/L7Cs/GQirW4pN+/3VUfsBwYxoQ0RJVqW7PKvyjQF9
9GgyQV8NpY58qVM4zBvgMO6xlSl6eqfUypvILqvvs5emn+KKbHHI6umx6uz5dols0LRLPljnTNbq
s+ck4mjK8QdGN+OSJR4KudwoLt5kcHJqosq2wCF7/qGHCzzutFTVt8TCvFSGcdHdAtatWVtn6dUt
mMfyafHLV1FVMe9dXx9F15mfWtTlX1TNwH3FVFxXs5iPKDNcnLhmc9sXeOGoWPx7AnIkQ1ez8wK0
wWUZIgITR80v2kMCQf6x1pH+bEcssgv77aGyB/mS9Agks8ghv2xGySAqyVwsZZv5nBBs90Tfxg/x
VJi4MUjNDGSTMS+EuomGHNsdX0RZtvVV2oFenjXFP0fkDZ2jbCKO0O3G5VXLB5jjbDOP3STsVxtj
LGYdP2fXNjqzDLPekC9z4WfbBXz9XZ4NBXP9aDnqvZbeFJGn7owRzcQoEV9pnenSJ89WW73puq+J
ORjThgh4HSWrZy92KKu+FtuuqcAkx3STkT4CSkxUNl/bUiMPEDxQs8tkQmBcpGmms1dRz3fhTN1j
2fdttpliXb4sI3yVrimB5xpC8y9GasjrbpgjxFQpNhPRJGc7SfpdUccuua6OifQHFfHouFC32hqf
2kbS1n2hlsFhRecUuw1IDgBZiRsCWx9CuH7NSeUEkZlpk3/XY4aOShHarnJo5IsxJRewaNlJoT3a
uxmc4KhC9ObpGYB8bE2XTIkMv4FxnUS6NmD6xTmFEsrBqIkdnDjfxH6b4TKg3nF0OJELJ944JC4T
GEZqK88KHMZ7+34kHfkIKr6mh+RgtAhMw8qp3fEIZPjGvOag+zOuSOy9GK7GdJ87kTh6ZZPuLQCy
F1056SnJYu9QtN1yr2smqtcUSRbW7qlQp8VV8Z3rULQstvSvcoHrBhLJg4Gk5KqxZbXvZas/t76o
zqkj7bCeVLTrWh2yKoPb4TS3ebPFmYQEPPPH3dxChEgRcmLCteYGTmyeIBBX5ScShhe210pdRxqk
U9PU8N3oZKmeYAo2QbqQg6K8YbvM4HZFZaT3Gcrdk1W7/rMacW+0kT3ftxr1xWapvea6VUWEbKkI
5KhcvhGMSj32yWChH3YdOSqcG5DrNST2Czx6L5hjz9iSvJXuu7QceiRLtYdiR9gazrgJ+KmTtQ+8
Ji8D+Omt48mCZOhsRKFsukcf/M9Jx+p4WDDw4l7T3Mc0791wjiP/8wwtBvmyuXyTBTdzjIHKShbN
+5z+8vWgS9TtRe5dVFk4164bjdftsLhfTXYBtPwaty4q8fHCK97/vKereDgs5s66ROmMGJajWo1l
Gzvbwe1z+B5ly9FPpWN/HVkT06qUcLlHgwnBPTiP/gCxDnFgqjdnT8bqRgMG7Ituvh2YD9/Xs0jP
0ZwR90Fjf4eDToWa6WlhMflOMKMFPTechk+gfV8nZ/ax10fkZBA0IQ6FY9+hp2Mzkq0fmqmT3QKB
Km+rOEfYRK8R1rMJIPSmrxfczL2LlbwycIIjUbKxpzkGQZQbexDXTmojCkNp8FRpTeggq3iAn25c
AO2KI5do6ZuiWXKyXBfbtm2FCH7ugn1fMe4ahzHiQJKa9RRG7LUvhcvPVp0nX8yhzc4dJKzvE/7U
oG+m+oyMJd2X3uSHZUUAE5FrOSAyzEXp51q3+BuNeawuNgyUto/GU1N0R5l48c3oe+2uknZzgpwk
LymErjstqxAXqqG5xxO6fFnaLv0EN0jdkTv5UKHNfnMWl4jPOrUDemjGRSi9DIpsRNesluEWO0hi
HIk8RHVG7ABJxrJDGTFXmXRv4D+3xmEZKw9ZWiZPCyTfnaM8fpg5nfs0uiN+1ZkMR3MLA3SEely1
8R2KZxRXbu8PW77hyeaISNjQli5tNm89QSzs1CgH1Y0D4jgBTsA0kPEu4r9mBISwGHIXyaq6k7kz
NoHXoFhus/apmPUJP3Hr3NRTVL9lhjZ/KhIwTNXQjdMOVFL0SWhWAtBBq5Pd1I3154zuuBs4o+bU
YQL6foe0Kk+wsPX+uXf178uAqHEYe/DP9rIREIWRbkf2dZfN2Sdfr4p9GrkYBZDoeQG7zHRLc3z8
QkpD/pqTnf1YS9gKZSWQfPvzZPY7czY7hDSttrxo1ljhzM0RigT8+vJgw/a+jvTiOPkC9Zw06h/A
AfIA4B+KW76v6cmZhbqV2khXJJ7gkyEzXgNGpDgZSdbsoBsM59FhJpPLPdn0YCI4nrxOvklQBlqu
pwjALd5sQ0suUW2JN11Pv0p3dG/i3m6/axJj5WYoRlSP6K8k01k1w4SeqWpy6blPwNqYHta2fpES
uLefIV2eQTg+cg5CICfz4syWWrwMi+4TZ7OqlKsOzkVcBm0dP+j5eOa8gwMRaQ8qlvgMh/3OsUfc
cmPjX2kzL+sY6+JI19EToRNxwNkbvcaYW07UoJgF75VemHvdmLDeMYH8AlKkTJ/dbnlRqZXoOzbp
KuaIsxYX1sgN6mreziTxT2o2TzF1+AHkbMORgzPPvl3s22LSKsKVbKxVqFwbdjlESSzBllizYN2K
OQLfiTff4g5OSEVdqyB/iJM9gdL2sR5X3+Ccls3BmNOTx994TbnS3bKQEpbRu8+lvdYxbeGfAdFB
k8vGu4mImh1bN6aXfjmjY4u34I68R5LwAhiK3d4dKKm1YjR2OO3xB0C+wNeL1E6ziREw3U9VVIZT
wmxq0FCpIQz4EfFMHWwbH71EUBt60g1LbXB2BK2R8BNVHnbh6bOTDbA1u5k/GdH2Y2bnyTPfUE6M
BNkmmFbdHWTy+NL4DdW15wNwH+cQ/kd3QwqkcxzWplHbJPMnxynTE0AIVqA2Us+6XvTn2uVVqcs6
nIpUboxJr7dDN1eIfmv8TLOXH8Ff7cm0wbTRTXUo60MqZ7W14uyRl7kAbbBccolhy9dlHnZovHtn
0nnzDevOi4yZXuKs10fyYoddD7LhJp+kujUXiVysbWVyUQYrqM3A8K7Nknq/ADQjUTq7YW8b5vWb
oYJV1BtlSzmKuQq7sUvUlc9Cd2fPA7PUorSvsg437oS96gp4ybdorNS5KGhgbZ3B8a7m9V/oZD1B
mtbxMhp1bIRAFCz8wp0XdnPeHjgDDSTENtj+p9mmHxYPT/ye88jbdRqZtq1de6N/jctX5ab2Tu/z
aVvz1J5w5VCRiSjZN1ZhUSdH2RVwd4cVS3IPYyDGUGAus11hw7V4NjNqDG0AAR910bxLOh8sCkgq
fnz6hiqzWlEx6pIQAbS1KQaP+pSLJy2qm6uiitX9iCbuKPpcv42HqNmDpuCQUw+55mwNfZrLLQPT
meXTQFK7mOW+aS315ExIqDO/zu6tzEHW0ZRWF7gjiRIbomDsaxFXORrM0sUhWWs89cRPUcZjFDsz
IwHk4CslyIxNLV4eTJ1444xKz9FCjkkYiw6cwURA9DbTxPLmZMjIt+SQ5vweUpqo05veuVVRInh0
vLb+krlF/DBquTz22TzXuziavHhLy2K8I9+Jyo488+nS9BHS8NpEi2pqMidPImKZqtulhKyDd60Q
xAbYwwIQO6sN0PA+PUz0Neg9F7yLNrdeL635vpOZ/TqP5Q8ta2xrRydLcNP1dgs8ZbUYe5PsUKUo
WewnaLRXtKLwRC4i2xnIvu/Twhk2RmP4L0npVJ/KUevxcUy4rtY930gqypcCFtxmaRULb+9CVRpN
KkGLXfCowQ+/0Z2qp8ReUvBMJviE3pbhXGjNZS79Ffzib9TKpaER4+0JrEiDkVmQ6vEhl6oB9+hr
XhQgQo3CKUV/SfZmHzqqkN8UjxcqU9feRZ7m7hC74sRtelD8nD+VBsYj7vacEVYLM2Ka3iKYKl9K
lK9GVOuv9Vw7W6f1jBPSbslkLPECSZ97wwHH23VLJTdZilKpWSFlk01RJ3Co61k0vZK61+4IeJp3
UCdPeBgvjPaM50Vq390qi5/HSaRfx17Xd8sQl98GrUTeoefEX1l9BaVliE+knSUk142s7RbQlkSS
ToXA14w3U+UbD7Cf0zmQi00my/ondQ6dl7G48vrWIERX4OUa/DEKWm1srkbP3E+Cmq7HrXtoJCmf
lekOJ53u9X62/ehkLKLYx4AucM5G+jb2JC9ry8TJjKvpPLBYAcJpOb9onX9Ng34xA3Br6ERouh7s
3p/HDRUDUJ6qjkgTw1jXP5pqcfAR1cY0bXISCMN8KvYtLZFrX6dD2wr7ZDhTv19w3B9gBwx8i6K2
jtOMyTcWWBvqVIyfLBPDmpRaYwZRV/D8Vq0d0mGrzhpYomJqTQAuj4ttJSdcjRjq5oSCEa4P4xvJ
froZvZbqrhIcBLLHeEqjI8TAeFvRkqADoR7iLnVOePXx6Xl+rNYe8nCMhDHuKkHWHLpkNFY6S5Jf
1OTe6DqAO760ek9noA58avcwy6Y80jeeG6HNR0rMXKAz3Ks27y/DzHGRbQeXixi/xUzqAyroF6wm
80UVDs0oBHu3gM6rgM6ItYEUgRsuiq58F8GZ03fTjsQjrOlafVyWli3b0j7PbXbsnOSNlJkiwBPD
IW6qzW2fAZ6aV8k91YK/b+GDWAPmVkAgy+NY8cMiyZagnw39GBtQOHSGV5xVgm4kjLae4oY2iCLk
jL5DKBNX2xHat6O/HzNzXHcEQJn7Zs6nK7KysJVbtR3AEiNcNVKPqhXVVnfzHNKY414bAsG1ncor
UeVpSBBRssESilWdsHS6d/N1lZH8tMTFPVD9fgODyucR66l3573p6E/chFeMtM98Uc/EdB8mWKUK
bOY0lM01yWrSCrGrrqyHCMMeijnhU6IsOPA3g6sqPOfafCsKjNOGSRG0kLPrslKuYFtb8zapKNSt
t7TznZU24MqIOdTurTVarInJwfE40b+lPnwi3ag+Lcwoa6wDgHG6mOaJ32mgPC3SIKI0GvbZ7Fvf
eJ98oDIs+4qH5ewAk+w3kmZREHO2rCq/R7fn3EaF02xaYxSfRkM8eotpBVNZyouNqI+so/ZTWpqI
lH2Vo/cylnPVNkUouZuHlPTvAFsbJzN/7KiExBQURsx5PhX+l9U2X3QxR0lO7eyiGY0WlX2nOZHj
dE+fzFkbEGMmRNEVhHZEGVpsgCmTxeGa9qZ5a5ujGaaZr18nroX9wBu8S5oYgHTlkB3QxpWXWDOO
Oafky9r1JndgGrAoekX6HOGyY/vO7Uuf9OZ1IePiopNNt+2beKdP4rMXk1AiKmqHCGDpNaSvkpdr
cg4ObLnPrjHjhMCKNDIov4yUBqj7+vmrP2nyvs5mpgYOR5doMZYTPW7mB46gW2bPOJOcoekOBIGW
F63Jous+Kfyvbt0aOPlT8qFW+BrdtAJBAaFaTaWxUyQkXD/1NHkc2jhzZH6zF2Amm8Jw8D5yQBaY
CCwKYtLXt1IfkldMqMa54Z24c7kHZ6imFY5Robytt7jdm+8gId/0ScZYQvX9ATNUfOO6crrY7Mnf
5yzTHmQr8h+RLNUVKTfyhaC7/L7vdRhRrk5Hy20Y2AMJxJQduQMDf7AwOc2akOQtHp46hl3VNh6v
otl+js1OPRrE5u1nPx+fusWq77i7vR70Q5ocoojCJ8707Mpt4yJkVC/PVZ1FYKjw4m0ofZwzwnGY
Zk0PkcuepzYQSY1lkEtf99WcMkFrB+Avc0HfMUO61VneTrVOhixw7C9+7ohNPKrkdoi08qFsx/ZA
0BxVjQcBVYEHwkGCs3XticBWmEmzAui1bHKjtV/jJaVRgaIS4Gg5c5sGSobsbPYsL6bnFl/9ln1q
cSfg4rNt+4+Nk5DguWbMLfCKnysl4k8/E5Fq5YceaSzmhuacBpuuqXFDzmwT5aL5sMxc8Qwujzaa
O8cPrPH3dPQC3eJIzMif0uQhp/tIoWbvGqfZz6LNEBx7xzhlA/M8LHMGDl/D4DEZ/OIL+FI2KEKU
GEJoP0SOqkxPJB3uUuDfGKyQtjbcKMzjmIqrreZBO0TjuPNXeEXqNUde3eFbO9CsaQtw8nXiDIGO
FFjWuL3Ie6MxkKT2CaA6wUTKtq9aQ6v3CQFvIdFI/baA1HBM6GJvbTbZNz1ii+7t0txZoF/fYHj4
gT2s0W8Ues6YUJhMPnSUqpZXqwD0SL9eI5DOtLftQormxhpLMmL8CsAzP3cSDRILvjo6fbRgu4eB
lHJIHeV4LWMWCpPwo8d8GPxQH4QTqtEGmG5UMQcj4skiqjNd2yBaJZ9SzN5dQ1vr6ueBWyXV9BQn
lXElRDxurQ6YiI4p9+Blhc22O3nntHNOpuUVyUaYO+X19KwatO17szaHB8MySlAVatzRrC408tXq
bE8knH+wpmEOTdHLl6yt3dcqS/PPrdF3z/TVnHwzpQrqVWYm9bnEzvs9YkpwrphyHWeNNrGi4rlq
FkfeEqGV7SsV3yqvyraiUsnz7wcu5jrMeT9uWSVkfAQSxpjtfxQZTQyj8kQ3m9CwMgIjOzLvwIw/
VfgERSFvqsiQDzZ/1RMzlze2J4oWs9RJCJxEYb86azk9xZ6zdxuO+uSRPRlTVp+6esGrnVYJ/TXb
/8Pf/DcTeJt1HiGJcBj4MvB+PyKy6DBFk8hRb+JpeVLp7AfJLBIOATIPCguhVreuOOZQf08EL1LH
0OBMLiC0AQ9o/mIi+qQ4av+gDPjr3Mx2UWIbwvM5DhorRfZXUYbQqyZe3LgJTVreHUoT5lF3EQfM
Dal9Fr7pPNo03R8TeH66Fj7cQgQueCTWKST8og+aDNdeeKJ74s+X2ihO8OibjXIg0G+jxH2UmXhF
nv6k0BMHXkv+RpJQqNsMDDY9IMPbAq8SqkX7ldZDfs0g0rtMKa4ut8Ecu2hM28rFrJHP6uuQimja
fT4bMxCm5EeL+HZDR9ulUpMsA3psfougS0YVhkFDGiHEf39PbjACPsbzV/5Sld80hWvALXIT6zku
sH5YcIoOjvNIOyY56uMyvmBuW7bQq4a9lnVii56ooJopXzysB6BFMsP5Bl4I45xFA9zCFfn2+5fi
L8o710Z1hxsFHJ7j/FW56xNVO8xQPEKpEeU2tWrv675/oROfAxlx6AY1jps8Dp6Wstzk31PD0QFz
2FP+h3noX4QNCCtM4MOIfBjhgAt+/0iN/BuZDnod9ko4d04Ue8wqxHT78/P+S26mx7rk///+zpH0
02rzrcbjm8ZJ/5//o43pndlp/1ZfXsu37uOvevebce38869b+c7v/iGsgAOqu+GtVfegHYr+vw0/
63/5v/2X//QnPSr59h//9q0eqn79bTFJ8e+sS6uU4H/2Oh2/vRWvFVqUt59/0k+z0/oT/zQ7GeIf
iLsBuK8rkGPCdf7/ZifT+gc1NH4nA2vIyn7nvlV12yf/8W+O+w/D1rEzWUxQqc3XW/pPs5Mj/oHS
EhkPP4OSwEZL8N+f/fa/3vffmZ0+aNIs1M4m/8NU5fFwApx9/+ioVtl6NNRj6EJNbGuYs4qyad94
M146tRRBodOB/eX7+eff8KtF6YO6j2tiRUEBt3qsEAR9NIcMjp1gQpVd2Lpd+gqLs9oZk3FXed54
y1jpT8H2H7QXPy+H4okNzOQ15Ta8/4i93kd1jtApxFBg7TsL7yYhPAV9Dvknhd/fXuqnuBtVCyva
uo3+IriLhoJy28i7MDY0Gj6uv0Z+Dgq0oQ5MKvz91/hBAvFfnwvtA0cKy0VY8kHdxxyvNkqj7sJa
tPklEe2wZ8gkvjSQ7B56bXK2bWHi2EKJ2l5bNtF6v7/+391GPCfUA46DzPWjoHbU9cihnmnDmODg
s1zzLoDikc+wDBlsC038Hx4bJGTMqn5K6D9+Xh+sCackAReX88G9tzQNxzAxnvXJ884+hdX/4ePh
QGGTdlF4//TZ/XIvG2JGJsYT5GW6GkoArWi2sE/MoONRO0y+Vxz+9ethYqK4cgyXN3/9un+5Xqdk
Wq1hVKHyZgdwn2Pc4tLyr0szbm4mk1Pz76/38VklkFG3fXQ76wokUEW+v15hA1mychwPFTyJW/KT
qYfWsO+CweLL7y/1cafEW/P+Wh9KMR8nMe0rhPIDAdTH3BmqIC66NtAp/jYazXjwA+btbNQzYwVt
uMhptq4iGUG1/f1f8ncfmgdWX3VgCCD9D2vBlCkA6QV/iPLLaqtcbSJSOkmZAzTT199fat10f6m3
1s+M2ld3WauFvZpK3n+/CG9lbC80De1kjUFPoUTQ758fGMcXPt3e6VvMD5ZhEpOW/PtLf1wZ0GTh
hoO66wkKPtwm7y8tjdwHdhiXYfmchtrFomH3WdsPars8/IsXwsbC5sZnsQVHWWstTH55ZmOrh50K
n5PGaO5tat6jgON/k2BsRYxU+rF79HLA+IzOus+yL4Z/TYMGvcGwETj7a+iOa6JtfX/9MXUEYzi4
PFYxpmfm9joSi2G+8hImFk1sfGcm1x/jpfpTsNtfvmHqdov4HRS+usdmvD5nv3zwobAqoyFSORwL
BFdchMM2lMkTIkOdJmxXBcDYx30zgt0VNPH/sFb89fI0mQ0E8mxpq1F5/fe/XB7wo08ESpeEHYbH
nRkjzhRRYwVC9o4RmoUDw0YofJ5O33uHmvLiT1Lqvzzd1JmOICrDtsjI8T5Ky7uiSvWkx/E4d3JN
qci+cxoQFLxJtTfasQa6Wfm7ydDbPzzbf39hnBxrOpCOAvH9R6fOjYGiSeD+mQFcx6+RsYG23C+6
qC5xNlhPsxrvQcam298/6x8rJWutrMkpREVMtCf7+/sL6yoyDNhvmMMyr9tqs5I73UO0S3IuaYkE
SG8k6Qx/WK/+5tN6Bq5dvB1Y3J3VKf/rjYYlm/Vjq+qwaub4akqAxneOOR5l6UOF70zjfvI6BPS+
nYa//7h/vTL1p0d1uDrrPV7u91cW0+TOnT6VoSg53ES5Vr/Eev4slSWIw0B+uBigSWPdvvz+uh+r
CqZmqwePBUzoroMt8P11J7PRipotAaAhlMZs8oxQX2xx9pQgdcLXjr+/3EerAksIm61pcGtNYXGO
+nA9gtVMv8k6bQtiZHnFEEFEq5n0dLBIZj/QXW2vIs2F+SrHLLmKFz+9dkkk+doDzwybtMjX8yU+
AoaMj5rVjofURGP8+z/yL48e77jF6Q7+tfCJs/2wnoNKb5MsghCHKYawtRGOlAXV5uBYRXYAEj0G
rEX9/vcXZSVff++7LYxDJdEGP2suqkz/wzPgelHTx3SVtysxqgx0e2yXLwY+puIHOpmyudDaq+ar
knhf/Rz3aSbAojPB2RNHwzROLpOZ7edpngu6lwR12ExLLN3a6kNkpl+GaND1C+4R+ApRMjAqtdpO
Qj5CrE5c71wl3SGymsr+Mpqqrg7QdpZ8i1OiZUKb1Xqsh6VbRMvJS0SJKgMTzAQsUXb9TsuKoryI
SXivXbOUzqeo75L4milEK7dRLRRm2Rg5/CbT+v4rOChlnrQkHp8X1cH4JW9KQk3hUU8Dml5EWAm0
CGv3iOegNPMcKoIo1pj6rgYkLhLYlWVNcbhjsKl0TvyT9ZbLGoWVXRGFEs+wXT0YWTaTMz9+4oCk
I2Up+5UJJyfSaCNfq24XBiLDUUsaDHCyKB0oK8xbrxoWARJh0H2/MhQTcpfY7QTYkrLiyKjHpXG0
jFBMFhdaOBAg/a5tCMzcIKaJvqgJ4t0pbrWZMSKK98vsEbe7nTgLAWQk5V3ucz+SLQta4kroKEzp
wBMUFYDRkf82nFO6Ga0JJyHoUrN7XfPKjdBytf7ZG4gCQuxVKjCwfQslPEOJ9Ursw3hBqeVMu0lD
EnczjjNCLfL4kmGXpqVBXAYjmQn1qqeRc5/aV8ZCQzHh9xH67mXuBYpX/YOmXl/tzdbz7aNytH4I
+NwpXXQi5+ND5KXm0Y0w1ly5hp6o7ZDosjklsa6Fegn2at/adh/vjEUjZbUy09IK7F450Maj2Lm4
BWx9yEB9k24lDbMs9L2xHVFqm24VNEkCkWJyZjc/pWj8jCDRVLdj0xdRmFHUEVgMqWLaGiqBC6d3
4I4I1hySkBlO3B+drqzGYDAai6kMZe1w9A0YXTtECNEboOjpQrdZJ4HFz9sp9ISGCSl3l/FRkJ+I
2VtKCvFyMlHH5b0WldvIGWuw7yiGQ6vtjQqVtLCqnQXc71FUccptQH1IpngX9TuxpH19bw6ZVmyN
3oyzOyZYXWja+VyewZ+n5R4eSO+tQktvBORXdxfEVCI+43y3HphNaVg0a/KaQ504B+9B9lV7JReg
QqHPgIArAHgiYTQbB3B6pVpdMEkqyNFF77NH7ZPV+8G2olsL4XB5oILIYIJLJMbYcDs6wHYpmaFU
bHs08OcMMyHZoNmT0fnRM/sZosol0b1oIwCZ3CLOxkTm9I5DqlJRIOZ0pDkArsPp+9WJO/YoKlTN
2riTr9JdpWfNeItBINPvzKQom5AmR3G3smy1vah1ucMeCtq1SNu65+vQB/9WScyptxx8QH3JLhXy
Guzz/ADP3chPfqkPV2lrJIhGASF+mzGzkhY8MwTf4jiOjlU6kykwU7IhcksN4kppAdI9HQvdIA7O
JnI2iCKst9vKLwdEH2R4gboHUcswgMX8e9ab+hLGi2deawW+oC1QveQwKjo2BJN4+g3y9SBCBXWb
wNQSAQilZMtqwuEpIbGnZ9xNwmVAjKjRfoq1dVLdy46h/5ivVDuvcfvkZpAGqVBGm8gEeS6CoWON
wwgJO+NWd6dggnZBbBbTtLOVJKynKH37MvgsaE/5mFsjJQipHPusB5vDnLmxGYUUCKcCpWzvrdTH
CPiVwxE5TJ0mEhunxc2EG3wsg17I5aHPNQ9DeGXMuwVgboXizSXAhdwRcoMQuRkVnDN/iTYSUKd+
hPaV3VRKVsWWDKpY3Ay6NTy7euvqh1gfpjvfj5NHXATOZ3S5nLDGqgNrw6koOuDSMIeNMxJFuEnm
XPqbjsIw3U7YgtALuzMdWDVD9tuOJZFjQTSmcmHfmSZ8ViqtnpiN2QpdV5XdOm1W+Zu6SRRorRKm
VCgbr3yYa0+xgCrHeHAxdXzr/BE0OgUifTMHqukbsjHLPdYOSNEj6vY83lXgwfP9MvRjd7T83IMQ
l7js6V06sB15afxWxnnTBrWnp/Ee4rf75JPcCuUQIxbifU9BE3FLksqD0l4wjslC7ecO861DjgNh
owhXHiQUnXTTJdp0ZugJIkIxN4UmT673giPCxPNX1a72GUH/8qMqxUzyQAZs6TAskRd0zNGBzFUJ
c+RStQDQaCCVKd4Wh2UpNpfsesH0A0YA6/ubkdj9XclIWB7VGOEjFKu+LDOQ9W0srBw10l7dPME5
t4gaIZOj2AoRec0uwrOMH6MT9gxNTLATDVWtVpqy4SZbb1pB8okjkIFazFaHTZxSdPB+KPPrlBTd
lY6q7qudoHXYJXNFdDqxZ81OyXbOtnNdAnLN/XT5GhujJoNagqUDtzQRGwc30rlpzEYR64Ulwg5d
PYcVGjtK9pxcJ4KYyqQ7JXX9PbYoK0Lh1u5FCLcDc1bmr0NcJOiaEmbdy1RbK7Harr7aeEpKyjIr
vmYX7EYCpRTWMqvpzI3fAEgM5sFcx9V+YYH4z8seLdLi5fpV2jd2F2aq7a4tBsyPsTs3LwVisWGT
LJ3XPih3ivy9JCSwCVwkCN+1YR2jaYNnJE9lu+Q30N6KCW2tuYCptAsSrketyL8pRpfH1okHB417
JBhA1rH/qHisLWJ+4G8B4V2bL0uOjLJ1xvxbFGVk50hjSPA/ejC2T/U4r3WuoPTB5A6KdqKEOyt3
GIojwjvCRKbFz086NsQXdJ/mQZLUa2yAeFAsFNzwcitVVWnhaHjxEzascWdaLC4oZSPjLer1icwf
FFvTluaaf4sRy04OizsaNKHIR4aXrME9DWTlqmJLxeSd6kpjZLe0enxH2AN3C4VJyzNkLK1xDYqp
63bFwPQOrZ7w49CkmBgCq2DKuzccLXG3syWEPGtGV6UssiNwaRv2d1DOM6tX4bSVdWgYsaDh44XW
sSMgEtiZQyzVqYkL/3liQu9H3leqSUtcC8NeeZsJbSrRg19PF5LO7FmijJnT58pKGW/GKK1zOodu
h6W5t+YnDWZ6aI2p94jrZ+XyoeSbTgn19/eJQpSGkJOYj5U2xo/gk7uaAr8oPy2ynuR3ZPwEtVn9
IlDwzHN5XUUOVKERImmKusCcc6rbuOmvOjCoV/B9bXkz2m1zyiKCdHbSrSSrGLlq03EhYsrd+KUq
D4tWIgmtc3pGmwIJIIhJe3SqU7vUNcxgV9JZ0KamiwMAi0W7S6JeKy/tqI/JzoOuR0Ku043DQU6r
DonIpTw5MLmeBGGJllUeC+ktcDnKqTCwMYwTGUx2RNId0ArvTMnbp4es9fGVEQDrLXhwvP7VVyX0
QkiDxLmkgMTPJufFbo8qsaSy8aL4ABpOuFuC5BTpS3MiDtr/Y+7MtuPGve/8KnmA8L9AgONtzVWa
LFuyLN9wWR44jwA4PX2+cv+StN1Z7uQuN17d7pZqIAkcnLP3t9Hesa3jf7EoNVz95ijrfu1MSkY9
Qspgu+Y+5hzgAmSOIy+ocXwyenkSxA8sm2Alf3BbGfiAmxWKP1BnL61mwk9sfQh9KMYO8Rt4LYaI
GzaM+4m8Io9RJSL1LOYXilWz+pRUuVtpymjczwvqCdqpXfFY9IY1UfZuc5KajfFEAmY3knQZ85rN
IqNvJvfChdtzmb86mYeSiKvGyhd6E44hpJPFDMpxaqk4s7zPYXK3db3pR+dK665C1PdTjcBhM1zD
wRXOkC9jSTPoiN8vB4ht4+YurxJ4SnMX5mrTjqp6KeiwNDtTDjyheWRJH1fpJLFKKkPZyQAb4qx2
PWKLwsB6GzPUIfRZVCrxAUr1hKICTQB6yXjuGwrhBkVftLrhUei4gDSCmMo8gO+PCqwsJgfg6mmH
KgTl8S4jTzrdMdbolv2yOGB48USWLyN717zLBhJzrDdjJHFcPFEwQ4rcbqA9pgAsKjF6e0mpR3IJ
1etmVGX/Lqtt+JTOQl9CcJTEIkwJB71AzNOhRY0g9gTHU0Nis7WC4swx3u5qXtireKhODebDcWMd
az+W9ETCDconKwHFktt3bF1yILaSr5UbM7yi2MEad8G+S+X4rZjoPl7wpWlxU+S9Vt+iyCwntG6t
3RdV3rxFgGe9g03m+mvBXcqTgpyRvQLoRrcrJ0Z/G89hp9sRLI2DVXth5V1Du9ZjGBuAuAQKpMDe
s5TQzhkLPQZvC6q0m7CQOktQracxrJ2vfKeEx+BLKYbN0HH23TTViMWinZf3nGItG/haUBx5AU+Z
60Doe3DWeDwPso4bxM/petP7EYlstlfOdHLGENd6Vczt+3LsDGfXyY9RP1quB8pHPQ1ASL31AaPC
VWfOuft5LKgT+HFAyLyl0b5zKTw+IjX3B5wndFE3rSvJevCIh9siwqo6kK89GvgmXSl9szmpby3N
A4IREVE9l7XIuU1Sj+WP/i4CbYNhayOritPZzGOL56NSAMHWyVDSZR1CVx5BlN0bl0CXmfI8QOFs
2HIGjnQWKYHEPTL4efYBIz4lAwZg8YzEFvR8n7bR3i6YWo9eoknJXXpHX3QOR/Ec5SyQ5COIfpsS
tjAfTJcNB5vO+KLEbKS/d1ELoY/NFS1nJnETKk01hbgXs3IlnjrQPc8VQFXAq437Ftg5mw49JtcP
kR6b29wzS/0o6gwFeJYV+FBDZGEz8biRkTsV5ux6irZI+sA8Knjy7LpMIL5TdedpG8J5SaWJNxQF
GPoDh8YFmuJqQeqZWeS8eeVk4AcWAze7G013TzSZXdAiyyk9MGjjq0O61HDLNzICIt5nITTUNlvH
LfFDSKvrIoAaVKUx4MY5SJIPkV+gT8m71sfrUtSePvgdgKkHGzg6/17lReqXVwmi0NBl6ow5j1Qc
tixCd260UpfxuS9CGF4DyVLLyV8NgQqm8ES/r4gEXo/QjKKavhtumGAgYOqpHxOX5K7ILh8jUU7y
4LvJdE7ahmAzZ6ag285TPn8Gh+acZpxF2LzTgj1J5J39juJ1vU0du7KMkKQy3eYoul0UlJJggqps
tbvLKTvmW2SRNXkQTQjOT7iawXcbsQyT3d0mzrmLZGH3qhz7x0TMmsgmdg/90Djs4EjVrcohyYcZ
4HI2MgfRtgzTEx47RqJ96cT9oaI2HndBG4f4P51hESjBMVYmgZeqw2gXv985aq5/eJUT3nWxXOVB
pddLIgaPQFhv7BHyc8RC+ZfSod6qlCblhttAv4a0wyJ0hC4bIY/mSNBxbCZ5Wcgq+Iy8kwpt9jIn
eJ5XQAscvaV7me2aRtuCGfVjiBwxI27MG2DKWUJxd+jVDHFdEabi2ziY5de2HsgeZikukMa5bU2C
u3tNyuNnBjIS/bxwt3PLZk76jxPLA7sVsZcjzk9OFKZLnwUVGGSTBgfarjH4NYhzQ+a/X9Ypyo7C
DzKyjuuIAOG0dxBzrrVwgN/jKAn3JekLmqPFINPTVJZRigRtZoao+NEdqnV7Ry8hhKs9J1NOcINP
JrvbNQNpJ5Gs5VbYnCwSJn35l1lqe59R1PKgtgpn/LWddjXIXp2UWQ37Z+OSffcRSg9ndRwD8y2R
UgS0kGsY3q6eY8ot3pfkR87K+1aDSnoeHD1727onymSTeyMTlzXqhg+8pI8/Ou7bj6rNhnmj4CF8
yxbSik9dvDjylHGSZEfRIAe2WPPDByrEdTkFY17P7/SwgslmNtl1hKWQlIzLsRlYe9ZogCxZGH1f
6DQj5BS+/Fvo5tfQXiqz785ShW/C9ORBrtrStZgjUlI0nAOYIhVdlxss2IzrVIY6s0iZMZ+QEa/5
mfxl8XFgy3lBVDkR3GGm8pmsRvGtR9ss77u+oUU2ZrlRO+Hxg+e1mtJj2/VpcMiqvjh5fioZW9Mr
Az6/el8ZGR47thu5HVNF/jDxhPnRasUZth0o7Dd4Dtd3AeD+81Is5TeM9+g/G0JW3lg+cMhSQ2fB
SSdLGEGjp4DY0Wcoud85jmV7F5ATyNY5WegsMoj6lmonmbecmgkZoUMm9j4+3mGvw5UL7a2B81lz
NOTAHBM3dwwXkOQ3+UrG3cYTI8Eo8UQRBVa90zs28lVxPNWOd1oEqaudzTtQKaqaaSeqYcGIU9Nr
oPdIPmZXy5Cja7mOBL/mofmEMtoZt45iNz6M7ijebOyxQ9DCZCzmo0T5UJA/HOFBnEGlSw+TPGkx
1cQdG3OQRHgfiUPaW0y4IZALDvZpaEgfUddnliyu8cLGVJcH7gVmey2GKtLcVflQqRUTi23NAM8r
1TI5Ysxu1CErYutwKsNRtBtpF39mqSOdjPshvS/Bx30PnTTDtCh0AYPbafB3jH1o4ecxbwJIk/I4
bPFckfHs9AsmjhKrIYcZKgy7Z6JOlC2XcdviAcJ02SvOU6qrUWsjtY7J+B0s4Mw06OFP1PBuSb4c
21cnL7z1EOAee9+ExP4hzlmDgWCoCKlumM3z2TX1QM+hD+r6VGr6eLyCZh0iJbv7mApmX+d4ZNH/
QMMGP3m9egFlD21M7zCu1ifoOTUZneq4LdtD6WZLTiiJ5uTOSuEO1KdtSzCjJN1mGyS25+BCTqFi
IjBiU+WmMw+i5UDs+hUu9ip3r7lq60qketKRubqsmaZzG63XJB0nJZeRBm99n3U2oxWV+etHejkM
zyJBKHC2JvQ1BAGQn7TX02mQQfZiYzviLylQOm8N55B+k5KrA+e0uobVDHSNE9ATC57qLu3Ut4IF
i6ZS6C1HIpJwvaBO7I9TOfTPfDtuRyhPld10jKpijI6ruQlbSqCNlg0A6r7lJDNO62y3cN+idgck
HmccJ74Oin8Hy3/jdMGQMG+RYXuishCUFmtvXczJHZ33hvKZE01URLAV0xVFgbvWbrhlAjraW1Pm
gAJy3MyHpXJ9fWChHwGZki0VHaM1iOPTPIqaqiY1EVmGfo7xSrpd/0o/t+QEtMLs26X4r09LyO2y
nRhTjUenl9WTIVscL7afEoKC/Ae7Ace/15JurgfnQ+jHQAE0vikqkd7x3Zt5VyAhgfLSKrOJ2RSS
bYd0mfolBRSzFTrxbvMlSeUm8HNOX9Ij53lPlytb8fYpLkPE0D3e9LJOcOKLlticPE3L90QKZ5xC
qmj6kpHqDUCzSUIHTJcaP8555BCYs2JhmVemQfDxouGTk7Yctxf6Dgkp727Y7KLQb/SuWKYMcwsZ
wPZkuD8+D8vgchwaddPc4YDiLmzjVX6FkpZd47+a6GtQ9vLJI2oFVwK9XouldCbAsUhlecDWp76H
eqgIZCI56iUgae6IfZlWYgwJhflGWC8FG2SQEGSfgYjcM8vGwK/V9Altw/g2TxN9EpxALUEPU18d
635dmI6QiecRbcjvJ7Uabw6GvKoK9m3TZuXe4O9sj+S55pcyAIayjdO1j061Xvz3MSejgnXUBvpd
xknZpR2k00ca3Ot7P9aQIUnhaPPjAh9K3lH9cWJBMTsmNx4J3sl7LESF3pFnKaYfMCERYXMpQx0+
M27BhlotjCKPLcm86sZZ5iJ7lDXptTjV5nF5iIqii9+3cijDW49Uc/PZL2MFec4t6C4zpdTvXL+s
4f97Lpigf5nY/2N+zYQWTUQASzDyANbLX+fXXt0tGAYJkVBJPp1nQ0SOmGW8Z5FTB0KLzF+v9x/d
67u/Kzr/l8b2L4Hn//rX/0vJ7R+TCP6/1N2iSfiD7tZ8qZZfVbf8/3+pbt0I0W2I1B29BtfiqpH9
b9N3bRDW/heiHVDsEAC5TlwmZu3/0dx64X+hmwIOSIMPNZN3ZU7pvwIGlP9faKkYtwQoThRY/f+n
gIFfx/mhgIroXy2vSMQEmiXvN1FHywF0NZCC8aeb6aYIxZcgnnhEjFSnlRsfO4ub3f3tu/nPXfJ3
zS1Kgeuv/d/TfLAICFLJKkDjqyQExZ8g0b+JhqRXlwOlvSBVzrBQMXcumnPtQCbYxfgz7Y6krSK4
bZOl6+6LImpJ5psS16cX5DX9TdE4/nAhSpYOoBoHeBCJpja8Nr7y9UzcG5MRvttvbgrGbVfQqeMM
NWRxeyiI2hWvUdUKRfU7EFMtoOhQC6miI4qkH+ddWZaJuulIEcF42snuBU3g8s0ZCwWTR6PlSUsR
95sk1OOnsSyy8TDRXZVbyHzT8K5YRPchKDiZ7sapWwPweFS8G0JC4MFUa+x98jkCpkcHpNfCW5sn
S7oM7Se117HiM+C8wcjVQzAptqgwHEDTzGooaqAP5Qu5wEMe3mTjGEDrN2EFVF4OgzedTVLP9Xsd
54nctSmGVVIS7WORue4DiIEo2woE3q91LR6cfs5QDa3pdEcCQXPI6LkHm4BOwXV8pb2N32qvfZcQ
2VkfiCOZnQ9aXZ3sZlK2uhVrAlogCoqZYJvMLV8ntwleZuEk+KChD2/9ru5eow6jsGii6Y1KiROJ
zzEr2SXgkRTspRzOmBsusn4Tra6nvdf7fOhK0XagJ0zDYUtbV7onUTr8/aCyeEdJ17HR9aIMMaam
OGYTqT6MSYkjXTWVImuQTNZ92nlmv9qpUj2Gq7i37/JlGccPuo54zSSo+1diB2kl9wu+VqXpDcKg
CNdLwaD6vrwW2hcoVflT6LVufqB4nRpYkUnxVRB4F4Hz6NE3IfOC6jUr6uVtv64ebPalbsrhyCED
+tZ2jVZFuDMF3PQtUhRQ6hIj7WEy5qWr6C5MeusWj7ymAQfPg22gFm33KsaCfyzBvxS0fHs6Giav
GNdsRsK02gdeeumLw5AkMDudME4GtLJYg5F9WFPil6xn4tslapUCgJni/nKvyJBHInccvGUtyhU7
7SYp8WMIivriue4YS9/63PbchUF5/b83rdD0TDb/+UvaqPl4mmMarGSTxfzmZJ1DGrRDGQWa2UqX
RiuH1SkhM3qXx01qz36ZhMFncmjTZbektJ3o9geZ8wIchG9tzUbuZpWv3euYjzjtnX7CXb5Mlk/d
AP8oSJ0nyathBp5t7Kh7/br45COhPMjbHU9K6xOQRHeV7lgaN1ANPH7esYMRxzacIUWO1cCjIuCH
0PC1bVV8ZOo8lO+mwOvqJ7ysNYL/OmfdMBp13Z4wjDzfFUGhn3KvdziDLnSEdviJovArFVgR7oLZ
AjBs8JZ+N9rJf1SDG78n8a7zX7MmWjeFbV1DP8i9lFgzDw4T9I+qwBB8mHztPaV9Dr7LuuKuB9+f
pTTMBUm4LJTbrB8KgsoWj3FlCJQmPBcwHT5bzoVMiuxhTf1ntUDPBN566xvCg1SPyMeMNsRt11bv
ep80QVtHuWBykM83qnSTj+OKhGVfSjgCj8Q6PdGU/NET9mfgAEDqB8nini2ApnjT5BAC0NRwYEhM
hb/Zmz40LgthBZbqG6Un56ZZBI/49U8MXYZDmPovYxETcNdgEgPR8RGw4Pea63wXgiDfZZ7LoGjS
R4ASyTls7Ftj6gfcKNFemonDR+J8cIr4OnVlzkDiR/kuZtxjnKi/DAsJUM78POXm2BmRHXSWZyTm
TuHdiJ6E2wH6E2cxZ8nhWWsYWIFt7xl7s7DCBe84h6f5fVxkHyMCnHKPlLMqlQZLCRKOEsf9Jzd1
ib0qGYktN5FURKm56cWulKki6y+GgOEhKGkEXDtlQ3LLBIhzlsdeoMi+TAkAPTDxhnaVxPlBYN/f
9MrcKFOxiNmCYG3G6EPLI5t69UV2LKPFGh1YqvwXevZPquIghPtVnDIta0rndTh7UI1SU9G1IWox
ScbPIFsBVzXAX/veM4wKwO2BwwJ9Ew/AHCxxr3mwWeNop1q7o6v5DUfN2XGZH+SSpFZdL69Jibln
m2RcpWyi5U1D+tC5zq0s0icVE2Tl1+tmiNEjrfNALnQCa8+DJFRk8FVW1FFiVDhPBcnrDBT7Oy8N
LmnZxPc28R9FNwLUIrJvk8T2ZRzDR1FkOFZ1fmti/zRePYvIDO5lnrBwzzETN684MrksaFzKhRzZ
6p3vZPXO1cwV0Kunl9hBnMI2yUbllE1+drr4rRj1PG08ymTaJmMgaD+wPiLSX5FcRLNLAzJa9/5U
PbrD6hS71AhwAEabcTtHS/NlMitLk8OZgzHFPFa0+a9YTTQ5/b4D2XYc3Qb/REM2GtqiqeatpqiT
XaRd+YaEzE+4jlIeDfpXG0LWafvAgiwvQzJ3T40J3S8EJaafYwfCJ6PJIS737tLdsnIsD7TJmx3a
muhTGDUuuoOy+ZIlenAPdUZ4M/KY0uwXGvfkPKQ7qCrl6RqgUhMXp7pib3uSPXVnHZqBxQRaKqHl
t9cT9mX6A/kdmnIMvjZd052YR/06Z8Y9DbQGP3cBzlgInvkjBw3FNlGO4yGYl+DBuvEX4QNAiFLH
I8U4b6vy6LppG7xxKDHuLcFvFTwom6Z0WigWiF2Lxo7O2Wg3k7HBNl2d7KGHkvAj7nO5i1vmtNt2
cfIXP0K0UsqkCLY9YErykzl6wwtI+qtKLFHBuNNBQpdcioqhAZcxehFFZe7rPJ040kskVqilSvFI
+wItmyPQffxUduxSBLH39ZpBekAbGB7t2CgCNyEbo5fRx0RO4VssxvK0iklcorIMQTalaj9oYp6g
GJIcG8w1Ia1zwUS4yiugFIIjKRII/zHsfE2bw66AErVT9ncoU/NtlY1hzxAadII/lP2HHpHGCT8K
3JEoad2zyGe561xdsuuTSPoVyddyVNDvPvWdq2DZr6CaIbARsM7wy2anFNfvJ06g476E2Eg29ejE
pHD1ufjI9PDYx1cict0beh5DfRa1mEn8ZIhB3jAJdfDcvDvisMNLKuv2QzSHLzRYxU7r0QUaNuoT
k97mPseAvDVNcNSsi0daoKWkUee4T4NOJGRjIDaAYtEs9vN0jCnar7i9/OSxgJ5ML4tzrtrqkFC4
sxySKNqxHd6EvTMcG6tiip1qJKeReGKVl8Ejg7T10Q5IJ2FVBjfG93/MYq7OXXVdhHtApXSq7NDu
izpsSYYGhHVXlFZcAm3X+0wSoL5zGKaKPczI+msfaQ2nlTHUOSIU8H6FA0hDOTmGzISRu65W82jD
ogrfG2egwkqDIjkSa2/oHxXOGy2B7JMY8PFkPuiSc4h6OTmFoxvv5g4+TswoCrFG0N7osBbbmX7i
d/ZU7W4iY6ZjOM3DZUHMeomCIN6iOPcQHfnTI0uPvWqYiCJD07lQ92aDJX6HvtzorBaGkc6HHdN/
xHU6ny8JPaQD+THm2ShF67UsnOVExllxQ8/HHGo5qdeYg0773WsTLLjSBPGVy7eah1LH08dOuJ53
6OqABmTlOQzmiXs0H6Kxj+7UEJJZDyXsPSdKQsVXJ0ThmIwc0iIiCegHWRbrhbhl5klCz0+TcMeR
BzrKfgQ44PsN8lj5Ob1aYzR6nJIU0RifhDd008E6FaMtLI9IfBqCwjYB/XrmkRieezUub90ku+IA
UpcW4RDI+SGYSNC7lGmUD6eAbIYJgV3ahjfYQB4rs+I2nMu4RYc5DuElc1X9BPaErM2q1oDM1Hxp
anJtdRsVe6CXXzva5f1uNe5467dXKQIv1T86M3qUwkd9FQ+qApTJXKaEB0WvK50IFvV0Um7VyKLe
Oj0iL5nTwN/ahHzu/Ui5kz5kXH4oT11Av7rgmE5mRFbSce3r/ChtKK8iFfekQv8L1MflParBqjzQ
g9L+jlLMgJDqqrspaZwz0/z0Fkp6hnAaSkuAVYtV3b0hn9q/B1zmbgZWzWMc9ZIxmp/ceaziDz7y
ZrDyuUMNkObPPriTbdivGZNQmd2N196SLpT3FQdc90J+mb4lq358dAgwBVUSPROh1Z/Fospboiea
5wEY7GHtgGcaAW/L8QC4JFIO6YE1iDE+TTdwyYJWEnPC6a40ko0a8Wa7JyWYQp9o040NJxanfn6/
jnNw9GF2pJQefQYbukq0vfE5UO5B4Y07hemJZCe2/OMs+/EsmlEZJG+Jc7h2Oy4R05xyyyMDB6ue
WrS4zUzPkpfnRXMqxC4mf32rbOt/DDQw4ATSy6mAmbyzvpFs4qu+nipJcUZ0Wx5L46bvkjkIDjVW
4TsSG8KPabKsP4rYIUHTQIt6qMUA1ijX5PrxbvdxNXpbMVbuSAsZPM9sHBvDhqZWdALTipsIDgUb
TuRxtTrG7sSkvkfD6hM/SGV/BPFYvgvCdoxhQcGu2ArTsYClPjpPpududrHVBA5gQGuxl31BlllS
5d/69kpMsx7BtFnuDYepdgA1N32gxm3ry+sNyTHzZgon+rIdR8tbxzThedE1RAXg61C2eeQ9/JBv
wWL9D8u0rJdK62tT1epkM+bWW/ZiKaTcwPuIrmDQaEz3eA1oWkuwLcz4+1e/SkkIHjz13mVOtffR
Fp3RLOSXphOKG5JZxZOdiBDYBg2CnmuYdvwDKXrxJESIxnNm173OxIi716PacuUhPmlaCC9LGpHE
J4tOfR2ECXfKsMFRBlScP2d00tvRlN1NtsryrIcc5PiQMaEALJvu+x4oLUMVOBapNgQBMPPdlgSO
7CS68I03MOJyfKtf2NzqMwoOuqXrbE6D07fLRnDPSOboTfUhLtLyrlJV/lQHS3mPIKnfoAFZ+faj
m5DLAktuKA+9WmaX+XVpAfGyxrNRiLL4RtIx3f/K5urrYlX5paod2v4kXb3h5p8vnd91x6Jp2rOA
FY/8Mh4K4o2Jx8EhWafToxkSEGxVFtbz2Y6u/wGOjhxPnTTNixm56AyBSnU7lQLeEadpoDwsgMFN
ufSiOqyVwTph0WcfkTKA7FyYTDwW5Cd0+6SUwWdoU5Xd0rOps92VUgnYbClMdQplubqHyujwDQzn
1N+W/rSGWDbWWZ0znTVfqmbpvwinXp9nYRkoz62DmsoQjjzz7WXOcDd5EFi2Y1nW3k1ZLtOhJkfz
hRwbih/2ULGeBirOHxRnmhs1zGS7ccAK3kktUrvD7DA8zKp2X+lOiXRj/IkM8VwlL30dPrF/C3aO
SbffJmYzGZrIuPe5sxb9pfSuGOys4Tie/Oxv+dXIP9cCPjT7wpidJ8cJHwm+G7sdq+XwnJeWhG+Z
qSLb9rRcThga1mHLiHW8OPiq9xmKnqccRcM+r31kUyJ2mVd1UXUh0ah2sav46ZerGZqVzEmw4yHA
deg1wDBV1RleU/MyBrL2D9nq0l1zTEhnoFwyKOVuqDVzGaMwODA14U8sgzltisyji2UALH+evYoN
ZrAtnYirZob9v86Q9MjBd7tLomNQhu2UDV/5aYp+1LcRJ7WqezWZk9w0uksmjg5FCbGUsxu/pPPZ
onZO2ovxUHUh8uBkIT/Y07X3DP4W5TczoCt5Wylu3nhceYYUsVbXHYu/x0Zx/aDX3onMawDpUXoh
+AMNS1wEsjqjxhc1wzQ4figbAoAkosMOZN0VsiuSTMQr6diRvJEWfBmSKYRYGAkGa31TxeMUSjhn
E20nFXbOegjrtnQ27Yy+5F2ARgt9fTx3rwgb+K46jGLzdrqiV7duUcv6hp61aJ+VbLSMOP6q6nlw
Fy7/YDpY3ia7UkFwQwEPR2/fq/JOgxLp3+qG6Kp9DaCL9s/PVg79K74kaQpaQeSR5tVtRkCsv2t6
ks73ca2m4iQmFCPbwLfF/Dgnfffq+IpfIP2Cr+mv3o5CGFffOE7GFHDSV2osTDI+XKCQsl+Rtz0c
WR8L53Hx0X+JzTTEfFG2HPhIRit+v+E60XntuqZ9cFzB9afR5tY3/dDXGlg3nuRN2iVr+0xySzU/
slymxVFDtyjvcOBxrTKO60BqFuJS/O2CBri8d1l66tvRlvaFwl+bj02AtQ/HCSxEhPhhe93Q0sQc
LQrAfovIk99W65U3OkytX93HPz8qJjkbnGkDOv22qQ2oxX7WzX2BzSXbjbyH+SaamVHR1wJUeIwC
lYDHc7rG4opo+Yhz5fH2pbTTTIE0pMfcIhoZtFffOsECWH6YvY/INiSn1Kg41b57KBmN109IYadg
898FUW+02yCjtibxw02DLxXEMN3M7sGbwKWfo1b7r38eHvw60yKHKIJyE6GXARMS8Bz+ZvOGlChj
kSvuWqn6B2IqcvjX9RjMGxglQ35Qrq3N9s+vKf/xovwsVJvAZ5LGVOZ3XhHFNLMZiifEHw5xFmk9
Ipribvg+cLwjYnn1L96ie+a1owNiurKw8A8LrZYN2pX+sZrqotsi4vb3hWwsGeiiPiyq9z/3U2Qm
8iImjsb9ClMCtQvBHBxcTPTsodL4EPYuuc9u715M67hItKH71/8yJ/zVX8t3ypNJQhyy7qvzlFnQ
r3NCYEydy/aB8JjOJvd2O5zTjDiEqyni3TB5050K0dgWyLmf/vzN/vOLdZnxArSgnXBFY13/+9/m
QD2P2pg3WCBG1A+3oqwgq6EA+Z75HQcIBs9F8S/X8idq62+jJz4sRWsUk/xEieoK7zfT9tAQukxQ
IOC4ukru1ytpfeM78QVauI/wIomj27pEBOX4Y3dpogH5MImYKeKtSDtYH9vJBUilpP2XN3Z93V/f
VwSHi4vBQJCBW/jbV9H0gyx7NvRNxTz9XYSl7x3xR5SLgyAO5V+u+PWK/v5iHvw9qSKGbzxPv37v
8ZIELYJDi1y/5nCVVZ2yYOgJIfvz9f39Q7lEqYYwS2iSChnztf/6Osu44r3BuMLDqem2C3pFFckl
2Wi3tDLYG/78cr/fyLzcT/CUYkLKHOB3AzXhjXnDetRuup8bTz7nzB6WhSbQMUpI792gZ7k2odgY
6Cyv1Fi7P7+Bn5ykX75ZZp2IBMFt+IxUg7/++9/u6HyS+YxommnLanr7kulqdciS9UzABNIBZak1
/jWHtGamBZkuXwlYax16PL2loRcOguagSOmYGIaK9yjrkN4kTRh1eyNL8NMqKnIMeAbN0NabE4wh
pWH9gDAx5ZwxVrmeZlVMIQfibGlpADdhtVlEK8UJ7Y6T7XyLRwatLu36gz8aNloGCdcaFLlD+yDp
TQ+MBDxcfjXQ/c9Runj5TUMhK++ZRAQdBplgWU5DBcwIYPDMRcT/4bbPnC3YUJncMB3si5lN1yC0
wUNFpF620fjC6sMs8uvWOyX82Y6kyezLNvFv+lCFj1jS+NveD31/M0wqtBuPFc89TsK/7sRo1tne
x5o3D7cqPxpluJSsa+mXtJvJL0f6GV2At9MI9kxob4uojH8IlbGB8x3n1AAJY4aLNWiHX5o4Qcgx
ZFn2EfLy+hg6i2EzlR5vwa8SplKIlZi35EPHhl6FI0WIiZx5PWX+Qp6qX3lU0W2cWefDXKjEnJd2
ZLvX1kd0y+NEehCO1py4GwW88lbldJL2kkykBWkdJdV2GTKqqBKCjz7Qp8mPzlzwXSZMc1Z47alj
zuYn0xPzW84872c94ve4yS6ooZ35kCtDK1U38yxOxp1EfTOHUw0VHFMGh/x46fr/SQXNPV7EcsWL
XYuoBr9LCgTmxGzv55cQ8qHBX/HqrdPyZldq/AKS7pjpdwZtz6teC3S9spsTOs1TfECOHr5IhYRW
FoI5x4Il5z4h0gQZcYcmuwPE8oV0P9IwGmYLARBXmN3QKnkAi8W5/FWlzVMxtlzY0YPaPtbw2ufw
ByEr8nFJS9fbpFHo+bukbtYKmAkZoP+yWvymfZAuoQocsEMCI0KfBEb56+KEgKnslIvtNMdNPm9T
ZoqPfEbWqchDzrV1++y+iCw10p8Xid8XX5esObbZkNeXlBO/VxNy4nyYRBPzbozfyAqdK+roJ97z
z69zXVz/vsijLKCh5bqxj2NVoLj49fPRV/VGkqSHDUb68GMWu/V3GNVDf0KF6WMBan6CeleoMjfQ
gNtPhofix5/fwj++YhiPgM5CRjgxm9rv3Ms1XqTT1GT+iomUjHahjKfVFD66EknlRvnLtzpd+A7+
/Kq/VxV84mv+L3+S+hn+AwjDDA4bHG3TTYPY9Ua5nG9Yta7jbgg5ryO0Bfdf1v1/7HM/WZZeDL7K
R9DyDzYKzy6eTMbAa5bHD7itpm6Xzup7DOhX7f/86X6/faTw2WMAzqDWgQbwe80Ew7qLzYzYP405
imBO7UrnsTXd2rz9+YX+TxcP2EoAUgn9ifs7ZSazaeMNXkgeyNqWb76f5D1ejoq/iEe8h+EQzd/+
EnT8+XV58n+7cyHjecih/MhT1Kae+v3Ozdom0Ampa7SeqgchtCahTKAlLpeq6fag0oNveVjOP/A8
ut98x5CeJUHhfNGZIqLCiZb+G4ETg4TPJvybkgnisgPhVT3+D/bOY0dyJN3SrzKYPRNURtJm6U66
9ggPLTZEZEQGtdZ8+vnoWX27q4C+uIXZ3BnMrlBVoUmzX5zzHRvp2xMuzuwkR6abi1AeKjrL6I8s
0tXWLXzHoc1musdV208MMqMIj50e9P1HGjmLZCeS40Hw8BWuPsjpwxB9Q9hcDG3hxOnMiqmyip8D
0dLVdtb0cY82I3cAitlcV9BTgui1QPfdtngWKkdiTlfQC27ta3/dURgo65JFWsZiB9vhHr0s143U
W46hxnfm8jAUs0lGgpX3yg7BDad2aMZtt6o7BQcoPhpOc1mX/Pv8OlxSDPqKc0av71zMfuIzBCl8
txu1Lfz7BCcva1ysS2p26CxsEl7jtCXqIbL96Hn1JuNzggnWuTjlfAnQoyMrcUzEKnPJV0rZL56r
vs6cTTSbHGT5ECu3DfoAjBzLICgM6nmVsrMFLZAvE7ZIqreNyFp+EGQ6zJwnigSJmneL/9VEsJ2j
69Fysg5TQ+SoUvqAi39yVEJJIZypp0bETKxFYiKSr8vO3BVlPjHhVIT/QvBLDkEAg9JuRLz62pTR
8LzYyahDFEuUB6UwBBz4AMP0FMZO5OHZbrY1WPFo1aLG27GuJh8vKnyuwCk2oXo749DXR7J8EKeV
gzj+vhOwjfLTqZjPk9PvoVBsRnnzVoYkD6wa6VATlNAwMF5d7xA2QYuHJhLktkZt7ZinBaz8OiIO
dm3HGstdOyGqdZO0Ud4U9jOPJjIbpkem6s/vyGKSYw7DGnRKqQCQbClztwJA/2aY5EBGIPpisDh4
8f1znDOA3tRZ21QeKpAsO0cDQm7SFy1TcwUCHxwwhuBh/i1/mWFl6Kg52qDcWpmzKImBt+qMv8sQ
awHvCGiM6x83riPMh8izC3kspnHcXt/8vyUg/T/Buv53VI7q3BX/Xjl6+Mj/x/lj+vVnyuvyMX8w
W+0f4FAF5CtA1/SFziKV/C0fVeSPhdRKXK0GWw91skoB8Id+1NZ+aNAUIVWjPVWhoiHA/EM/aqs/
lu7SWEiusOL+Dq91wYz9s8AQLBnBVDkL7lOomkpF8+cCIzKDsqkU1Obc8Lm1Bi8RoF3STLhgdrJj
mYRdJugjiK61Unc3VSC66KjOqstDHMRBukMRzrQ98A2CqtpKYIAK2wFdCllsaHxsW0YvvcC4uS4i
e2BiHkbEvrX+yJUUL/FKRG+w3IOQD4KFcxh5UDGjKdVL44JHf/wmaADIAQ4xMiugKMkOG9F2pjBk
L2+W+Uc8t4zWVT/uHlrIYq1Nf8qmolGfSOcJABVEMjsyaJxr14C6Q8tY6cgKc9yyHp1GeBiIXPjU
h3nvCDg761gfg0M5miPyd6vsnrnj2HpAVay2TTSMG2ZLWrolveJR5lFGBqk+u9VYhTuTo2CTK1pB
jAjQls0cKtqHjsRsWmUdqJIJfsPHWMbte44kY1cMWKFFixvl779//zVm8v91Am4ToNi/fw1PH2xs
Pv6k4F4+4Pc7qDs/dEioFnMZEME88f/xCurqD8m2HP4ikmZ6/WVy9scbKJwfKuw4jSkla0QqNrqL
P95AIX7QATBuY/IiqXR5b//GW8jY5k+vIfYXzmrTRCMMO9XmK/1Fw52MJLTYoKpY3Ij8O5OtfMsz
pgfIgLttCtDpV5L3WF5xCjvLuCHpPGfqxvPCPzI3GiSQZwt8B2E4mkLcOSKeICY5tpy38VzitKrp
w+ChR4mtehrmVCSiZpoix8RT+MbKRWAw5/m3DnLsUCjUXY8EKbMTnICJ8GHVdMwfNpqwfR2hHAat
dTKEySO/tTYhvmEeP0eT2cg2E2ZLKVI6KIeCgr0PpIcB7r3DvB66kIiq2CPegSl0aKrDSow+5DIf
FcGrkTomi0WLhcmqmaq69AwjNBCukUNM2TZWI7WQZeKILMxa3elDohywnUzozYb50ks//4ZSoRwS
lKGu37Mat9O5vvMF5ZGrznozbjJDTz+yBO/vy6R1+OONTpXnVs+mG6FPE0CS2Jyep4lENW8EvLCX
kojQTUTi1duUi77GwoIZf0MI4fxah0FJ7y/z8mNMuOpXAImANCWG6rQuRzcREGGvwDZz4tb+qgcF
YssMDoKSjvDos91Z6NKqKjUDF8NZ9x2KIHoOTL6MlzJrTdZ5AygYYmEQpkhBBuWs4bZG4zzVwdNU
mrUBbWOYX5hqUMjnXSjQTToN+X0ReZ4t8v8meG7VeAzWdVbIChGHg7SOPEv0h6VVDO2BMBAfdQRJ
UaqXp2ECgCjRWDb5M2vuYcoxagVw77+6ThoHo1QyZzVoNZqTvk+6myYtiWKpdH4c/rwGEztz8Eex
Kee+O0yZ3pUs9jqWxQnOFXOt6RmAK8Z1gqQp1kn1rmen9SpbpyLnyK6NCH5F73aFMtkePLdMRQZT
sfpQ9aY7dXAZcjcqcr4HhF3BsOsse/ppKCJ/Zc5V8MxgMP5plmoKkcBEX+R1phkSuAP5wYf37/Mo
1cgAAR8BDT7VSN1Dl0C/6s5U7OQFWKOarxH7JV+LUITCPrKtp2zxq3uJE6MNr8BVJV4/5GR8O5p8
bXv2wkjBU4uLwl7+9AVgFQKlZFdX3oh98cWcsADsWF8H36qTDNOWgKDMcgejiZLbEaUc4jCpkxKa
j+W0xdgEs1BDZoraTa/DZ38OZLOOzdivt0FdAhmIW2N+Lil06cAnnYV0OzVY9ZS6HkK0nLodbpQE
ddE6A7fBTRoPoFuwgsbgCYdaWUEla9/HrjJefKeufZe2mrV+WdZ+czacpI9XKNHtbAsYMc4ORWbn
5j4Iiq7eM4POADqnsemsCe4V7RbbcBTfToPSqbsBYg4u+Gbmb074qN6szdpHnkcq5szGLLIDBLWV
uZCGiEYBwSPliJKNiKbxgMfef4SEwZuszuxh3aiM+juHmGntEClmKnYjO6zhYYS7pL1HuWFmHjF8
yDnGVBtLt6rn5hWNnCCNqxh6uCa1Qa2rTzH0PyqfCdc4MriExO4SKUV5GyWh8O9Ak9gIMnwFvpLe
1nI4deintW3W52Z4kxgy+m4tUJirMJHoSvIlpWhRzRnNFqWX+mxQyjmeTMr4M2lGgjEHKPW6i7Dd
CH6awJveMWcHX33XGl91mKmpF+adCTCg6xdcjKWqz3mrm25Rco54taUpYuvoZvKiYSUnDYWRp1zV
jhW82JneVCdk5xGB4KVoX3LMsJPb0dejchjHBJTVmIM7E4Jx6doswMV4+Gqs4E4H/8POEFdMBrfy
p+w1ZVzmsmjvRmvoOrd0CK4jzD0yHmfYAc26U7WucFPVVqpVEfc1yodU9dlbaSg2+bLNC7GVzU9j
SFqfJUDV2CQyFworcM0s8nXTKsg/atGhO/NhIGmeHVpFtOkgGbl1l2rxXlEV+5uac6RBI18ZvhO5
X9MeLZY00AFrnFeRD0SOxylhMu6Yle0hJwSd6ZRlxio9HBElidAaUJswHHqNuAC0rWLo2s9aLYli
1srYUt1aV3rQW7PfMu+NklruGXi0n02NC3U1tuS/KZrvPza24zS7zHHeFJsxvZmZ8bxNQ5TSs18P
P0VXBMeO1A6cvIy/YQrpgBgJQnysTac9DygevxdKibNVw3zatSiIOD/5Ep+kSJbfozLixkjBenOZ
DCnudc1Cu7ka0hgdCxaA8Z3j27ZWNo/oq2hNbXhUmIHfz47VvjiV1hBoH43dxTZNyI7J7A8vCZAY
xuHmIuHgDyS2NoSOBvPXlO5hHFTgMOFXFpu6shja5XY8Yu9MJl13aTdgHmptvzXrVDwUbLsDN+sZ
33uhwJqKZZlCHX2GKt/6MoOWYEo//EhQe0LjLmOVODn0gM3G8R3NXPcl45cVx9H8zc9De83EWMrt
FPc0xqjE4sqdEK6j7gQ2cBvW4QSFN9HI6wyCJZpOrXOEiIXmA0PBw5Roa/TkYQR+yZ+s35u5v9WV
/r9aFVMr/idVcYQo4yP/a2HMx/xRGFs/HEpPFpbsbnWHsLl/9KZLYSxYmUsGlOzLYbj9szC2flCo
YjHWNFNn2PGvhbHxw2FmzexMsJtcPt3fqIuvWRr/7E6xNkqqYsYUmsWBaDEw/XN3avoi5dwVpUtQ
fSndks1gsVJzU/9gENMmboHV/4U6pH+sx/GdHb/P+ISp4gYPYap5kxbajQs4KjviRcxKb24ym2O8
UIiY1/ugzb0uqnpJZnw8Ncdx1JTJrRtrfP6XX/nl9zf8r25Jw/7LNJT6nh+BKYBlAKEWrFL//IMA
ITVsQC0wWzBmyN0cVGGHlR062KFCPBes7CSNviK0e0e0zdWviOsesX41sLXmQiQ6rUa9xduGygVl
CNvPpxZVzcXyzcxYz7zKx5HRfewCZmzv1QAKLmWQtKL9KCZn0ddlOq4Mx0mDHYybsdo1eothB1sJ
SbgUmQGDTWz9r36HAp+1EcJBBxsXCWR1POiYlIbs2ST0CsZbo6ZItGf0M5T4bfpZOmHWe0Ngj9dJ
oO+vSYaGGVpHbY9eedQdAuHQegsvHxyEQxHhRSGbycUc37Pft9dmojDaYq5aXkKjHYjJKhNWmI3d
O+WmIe4XgBh/5BP3rHNnEbCINcc2hp5GO5LDui8aNHBtZmnNzpKBghIa6OMJHe3kHOin/HKLSYWL
zrLT8suJ7OpQzZIhYO1kqLvjvN6nVPdvsR3X5grmkMEvSamqGqW4luNFMOS8q+oueBMMWS992ILA
SkcdpBQXR38DFYc7Re1yqhddIb3K01Ib0R3UCsYcyhR0ATouLb7Not6gfpX5/OW3EHZXWTgY3ygo
qPN6uIuPWtr1UOOMUP8VIFSlqEtqZMKTEt9oYRvrt8WY66dqsBZte1rwBgx8x5kR1FCm7RgonFCH
+TExAmO4t/FSzizG4Clvxko0t2oWScASSBHZ3Bq9TshVBS3ZabC8rUO/WEAOzIyBHNemeM4L3fmM
rmcxrEPO5fh6RlOCc15r17M7vJ7j1vVMhynO+S6Xo36+nvrK9QaYr7eBcr0ZxustgVWOC+N6d4A+
5B5Rr3cKTyL3S3q9a8x+CD+G6w1kLJfRBK2X/4YTDIz29b4KtHIAOx3DF9a5z8hH5WZTrrecDX6g
I78g5faj7OAmRNPErciYKt3z/HFXDsu1qVxvUKKYuU1hPw4vNOfcsUzBu4u83rxKD8DGX65j8Abz
8GjoTfwaX+/riIHyuwl3bARKqiA2BhEE5E3kuRXup+utL8HtfCtLKdBdq4J5KRCysnCcLcbC9DsX
U3umxS4eLWoKLlmqi/5aaaS8xEd1KT+ypRAR15oEV5MPRcl5a68VyxxO/uO0lDEEevL0DUtxQ1xQ
KfcS9tjM+73UP0gIqYUQzlEX2TbAsIl0dqqlpnJeZdf17S681lPyWlvJa53V4KX1wHlSfcXXSkwT
PlZdojnQ+CXXam2qSyo3Zg9UcYFGQUekFrVdv5R5zu+KT7FbDWneUgmqdU1VqFwrxFDV/RLLwFI5
zjJoqCKXglIXSfMi8oAq01gKzgXekWwxPFCHdobZFm6fBtSni1rvEVQEL/N0rWDzOaCaRXxFZYuN
aPqZ+HqRe/6Y4gjVzeCuMDD5eBpfL2EWsdTJEUvrwuuv9XOs8NC4cJDal4SjVWKAAqFGX9DRoCgi
tAF9RP1gHFU7yzzcIfLA6nGgt7f85CWi/ZlwZkG5XI1jBcSj7NLgPpQsxNeYzahltcbJc2SVbPIZ
f8CwWpmV9LGNgjcRAN6MDm+0NTbkQltapF0CCulgE2YRwx5V03AYW/QYcO263rQ3i3Ax2jB0CW7Q
wGM2UkBp8RtCoo7kiWlFytooHT5wE4SPjoEMcJ2nifWld9IcPST2fX+CQDxkX1YE0yzkHSfakxoZ
PLtmMH9Ja13OB2a6WNNw72emW+r5RMKr7mTu4KjjRwIa7ByNbclwwB8AM6Hyp4+FVLgimIojq0Cw
o6JdaPUHiRXjCABkegonI015yJv8rsAvcmuHSAR0f2y+afTA8Pb5WG+SxBCAkoYuaeGZNYheGpno
kjeMcQp9BsZOD/s9uBL8dMEtriSuimIQuckCDrFBUvmBdnLKtvmg009olzrZFJgZ6OzWdVmir4xa
u32CjUlzNaJmjtZNb4tpB9dkVvlUUVdtnKlv36tQjWGtMFmIUTYn0ej5g0g+4VzBA8t7B6t1hbEr
diEymo+Rv0Sop1nbO4e2g4C2Nnk/LpaRwawWgYIjoAKUNa0VHf4talNk1HhAx9y1h6FhVtNFoN16
YYrkpLOXuQx12z6OGZEoAM4G/zLV1YL+JhmADqICjeZdC5T/Xx7/TwQUS9X47wvkmyUhj/3N56+v
4q9l8u+P/aNQNn6wKkEcIBEjLFUxm5rfSxwKZVMYjInZpRBfRMLFfxTKpv7DsEnmRO9EriPCTOrC
PybIJjsc/uUSFGIbrMf/VqGM3uXPA2SdYBWwX/hCkKwtuXR/2eOok1URMzKma9rY3tmpU6id4kmn
kLwJg+l1kR+GcYN7RDjvWlO+hqGyt6zB+pgVhcFUWH+xLCmJhu8uJlPdbNVYotgZmQ28lz1OJ98M
RC6bLNGQ4Wl32tQwqq4udBav1Ocmdp42/BYc2kiOq30S1qtIkGgzNjdF+m0YjGXKlMM+VWX00LZ2
cTuHBxXfCfjqBwYyTK6zWKxIp18jXyKtfUruC3K1cFi7iZNtCyu+DcbWRa9OBTMSjTGBSDovDqVz
lOUyXZmMZ0MV03KbP6VF/Vxl87lNkjORocF2niz4Srj6gLdlETmyXZEb3mQ3GHGKwroVItTPYCQJ
G0j2mezXWevvuzp9agNskw18qigyP42WX6Bf4xILEN/fcon9ghpvr9B1E1Bfg5dtyxOKwRN2ya8w
0r4qR9mVAg4gldmL3RMw4kTaY1XBWwaxWa6G3HwwNNj1HUQ1ZPYKVeUAYsFA2zc/Vkn5i5VVf0L3
8pgU9tuc2RQDY7AxYv0LYcAaXSa2h0m5yyP/WORMzvG3TQyYUwYEWSpvAnoGt4U7v+lKePXlL3/x
nJbfBTlKHIXNr0xTVLfyw3E1N9WZUNOVlmbhI0JjC7tCo3p2J4jyritXjHr+xboc5j6k5/sQllZY
36dgkZgL+cUiWRsfUJrb61Q2j7ZufLSMYlMz3uBtGVYxABA309p5g2E0WxvFXK7Y6bOwiOqbptbb
W9ucTbefqOairMcLpKFTbMrAYmAb7MIaUFTIANYoWow0FWUBlnBYabAgtyO3MHtEkwJf2gThqsTZ
KzkOSgAZXMxD+D5FPNF4OdNVOdgXoQTeGPTOkTbQ8VpuWuxTS141VQWir5a3gIsvK+IA2nv2MwqL
/aDNWHQZWvuRc2NP8y0prOZK03sACQL9V+fvhpg0FyI+1jEXIDN3omK7EiuYXvws7NxB0NiTFDnn
zho/DfhovfetN92BQBgqRUTeV0BEvR4Qu+iPdwzA7uKmeYGBAmGAu83A1Df5xpbH3K1VMr25wx6R
bE28H2n1E0AWQ6SCCIKA6Io33DNwYwtyZSrlQYsN1qpS6Ub48QnovxLfyVpRsosobtPQfyvYrfqy
xAq4ieeXDs+xDENP+tleizvdbUCR3ohwvmtSk6vS0fzbuN6hnIV42c37KY88VSJoZ83wi3okFSv+
Hp7dwJAzJFZVdQ3Z1tWEAno7ehMsLNagzCaENMB8LZX0G3ZvLjbHimH3CLTSnkoIbfZwMTJhb4ux
ZErVVOnW6LWHNLe8TpIEEYY79kGqp9b2N5EAZ6kX8Afj+YOMeRsOBgEWfnHjJMHSKfGpraB2TTC1
YywPfn+KQC7s1FjNMTdn2n03VwoLaQaZOcmapwbiM2NMXjE5SjcJjH1hInHsh+6zStNVZyrJpqzF
1mJ9hvOdv0+RAbzJ9fITS6jhOl0DJlv9RRt96MLwEvJt7BICfrGwf8g2zHFCpbBse/UWPJxrasrR
RwDcRtlKggcUrNKYdLJqwPu9VeT4jnkgXbFqHmnIMeJUZcWzoltUQin4UbOhe4nnUzzg32PWih1+
tg9Yal6NESDqrLB6iqf7Hs8UI2tlh5gTQKMSIAoudFwlEBowX4s1xueTk7arRlT499k2vQPvObSG
/T5lSFNVsBx1lseeLeD94MB7AxXqinY8BSk+6ckcPyXcgcQsNgGkRseczzSOmStwSa3rQuyCtrlE
3QCHgz3Vuuz6R6zPq6Fa5CjvQUltHpYVuzGCvWfllQQhoLDIdStq+1BtPpzKgT3YP4KHWTnT+KIU
svfUanybuv4MMNt1JqxwUYAHOVTkObCH7oZkPeWgOK07RzDPx54k+rYaIo9OLf8sGIiv/AGge50N
H+D1wZRIhMRNQ1i01tM1aN8adtmjX+UQmWz9E0o+aq/geQim+GyQBPEeVUm2sWLrJcd6wg7Iv1j9
o0LS56HTser51RQd/BIwN3DQ9uIM4YOZhdZGjWTgTjLI96OEG5mCrCWmTHq5yVVoWdWtWXd8tp+p
aDs3DrI3W+KctO23PC+Z30adtYGb0bZqL9c6GnhFjW4irbxoSnOMCus7KKsJXFSvAVQ3D1HM8ywr
GbkJUt21XfafZTSBYkKGuFbU8AkkqLZlYPw5NW1NgzGZD6o6VncsJJtVhxKfWPvWCfZJC2HE8Evl
iaClxgMqqnj0ucKNhR159fKkSTMsnxkctmeM3d0FsE2/IiOouqFjqu/HMFZuQICKfYG/iTUMxnZf
b1FmW1N+wQ6ch8dQwRYtZWu/hkBbATCTLHrSWC8t4I3wpWQkuZcVtAqwTcZP2fj+KeUaoaQA/thM
I08rxC0QICm/sLx7CZyg+KgrqFAVRAGvgshzaMJR9UaRJPdOX7RukKvtuFbzNKNxjtN7Ju36rUMf
dEh7x8XxA804rcWui9pyIyO1ZooYFs23dAB2qt0CN8Gd8GGZ8eiy18JLlGXNLSM6/Tgb04ci/fYr
AafCGZNVj4hYOpeDgmMXZkFsTYNb5fFwp9LLeqjA/U+CwPFhYbfW4Bhh3Y1xsaGX05v8rMISgQ9U
N54pKvVWnckQQUaqcK4zUroIWsezygyTzi/diO5DwNj0A8nlhMMMiirBzMwCu9uRhX/isSUgskrU
dX03jFI5NHhzV+SLiK02h0O/gi07wOKhe1USv1nLOQoOCso7uUJEidg89kfsmpEovC6NrFcmF4z6
k+qjZZYAWLEdfg4C8xm1Y7FtA4IgqMPw/rmplVv3VlzOB1S+1X3UUdJhtBJvSYWrhJ5NZ6QXKQC8
ATsebYibBM3c+HZy9B28jb5rcYfJ5qPXRnXbtdknEMc1CHt3SKwj2KW1zPFS5m1Pu5eONxBLCFca
3uMsBfHIrhl0zF6vh/i26zLhAsYFqx8Qu1KK6y8WKk6mAiZJdbet1VMR2iOHin4o2yFfxkcMzWLX
Htvizia1/Vims8cY474zWlAGgqV/w3ObckuA4Rm2Q5x+WaNGbupop0+T3z83/tytDeZ0BDKFC888
3OEZCzbFIsoLtHxTlTrSTVmci8zZOZb5VCVJJ6mtqgfmW4xhrDsZHnGqNOhjlXwNgBAwc67emE1o
rTJZbjLU2hV0WLU+I8inDh18t4p4kSO2p+uGYLYngUIelcbahOfTRSQAqfamRFi69ZXofgjAyA1W
MG4CRsJZ5D/PM3MYu2yh/05WdrDHzlr1XSHvxqDLPAtCsJmoniNCtqN1dQLIAcgo1EBEdMTW0VS8
ckkfY6scXax4O935rkhQvMUtHezHgvjRgf/3Q8kdazXm3BIoHt16ZCJvtZ9Bpc2HTj6OSXAqBgUt
hwU4YGwGdm4qi1nhhd3ICisj/Wc2FpLHyyhzWKvUgmkjXfq6iz7OuavS0mRFdYt6/2C3NhoUaNu/
5GBKaqD4DMKCy6V91sJKObETPxOLNXvdwNAqDs6ieTIQGqxk1J/VNjkB6jgYM/HDpObgtE+TB8kO
ay1bzA50GXaRu7kmD6k2cT+q7aT1v1JwK9rAtgLUbrTFgXLUyJqmGisx4vIYIdHNvboOk02CeWM1
ivxg9tTe3F1KYLGiy1rAR4Cmmho2bcCnINCFup+MVoaPqDL48mQpNLOTgeHn25TtJhBmxN4wNk41
8Lk/EKV/a3jwn2rJPsf/9V+Ai/53FH6atNn/fnTwkBb9R/LX1Rof8sfEQP8hyLrU2FzZ9rX7/8fE
QFuWbgZ7VJP+WCN495+aM1NCFDUQkEDUNODECD7dPyYG9g9gFZpNl29cg8Stv7Nb4wP/upSCjIbi
jKnSIgEVfI9/XkpR5SRE4ZQ9PS03wtsy60WdBIhJ9ZRemxNE7DVKMdIaIqAbhki/nBg9z9xBEue9
3w1RwkE7SV9r1pjane3sG/H7hBt07w969cZMgAy3DLFMwCbkGcMmYzh1fhQlYiFiYDu3GWH5sRcT
26GXONoMO/mVtmV87M0kfB0AT9/HkPUQTAanzJmVnVolo2fXff6ps40id3Lsn8u+EYTSCeXO52w6
lSBigpVjN9WGHiLb6cxCgIRb9cFscyQCz/2iSQreoULgNzM/hzi/yOQSms+l72d3xQxZTBhZv5+Z
N1vdYH7BBc4ewMeNtwP4/w42nN7e2KUmfgZTr9939F13dhxar/mkolJCB5JtdaxwOyJ2rLs4BW8v
e6s9xGqdotJw2kNpOGtbkDlDwgji1S52dj59x6oqU2tTB+ClZVdUu2EQ/itUcvPGNyuNhbvbkBK5
7aFEbWAwqzSXzky6ZfzUYfZHQEWoVO8BwRtPRlUOxwxZ66boE1AtZhCeoJj7Wx8prtWITy0Rndui
t7jkthjPvZHlJ6AWGsoCUN6FGV0co9TcFgv9hvVBfDck8hkYHNKRGrdRlzX8CGmXUg1j7Sigz7vg
tA7g1UsG/uYXC1prH9Vc+I6VUxAr4ixD0PRd0Y5bvFz5adSJuAPaGrwMc55y1dAOVlZjPcWReKPc
ERfiPn0g8bZxKoKw3PpRhHTCmTBoQKczt1NeffowX1cDBd+O+T2utDDzPaM2io8ue7YIcyKUKa7v
LKXTzwOrxXUv228CMabF4Ndpt9nkJ25uFe155PvyWNc0rpXP6nEeYWHya2jTeyfIu/XY99nOToJ8
Cw0e1uJEiGffjlwU8GGex55fHO2V+kJn8yQQoS0Lg+BIiGB1wK1PUplQBjfg4iW/idDXSldJwamW
hS7kPrpCfTj4AzUQPn/znUAt1MYwf9ywLtUzPI3RM9poJnWt0j1zsujAC6ci2QNxIarrmPB5JR7f
cp32WbBEvC3yJTuvRzft9u30wnjQX88j4PF9ZuDawoho7nwKyx0keigjODZva7lEJLUs4+AqzmRE
1AOjJCebsDzqhNqNus0FrFhrhYQWr44iH/QoVF6EMdNR7/VqQzRJ/dmCM1q1pYYqug60JwJJ6r3v
R6q2wiuUH+q01PaaWhsb5HRvgw0/OMdTss6ITvDSIL4fpYADpJaD/OLp+ZCxQo4RpPlDOBSFy+1L
TTrl5GQPuGcbHFPb0Bz5J7Wgt5+t99kJyVbBpSw9tjOsZfU43GR9VR0zWPZ7pviM5O0Kwv48W4mL
D4cTKAG6RQwsESxAFB6yKOoPKuTcNWmsMcSqvj8KzcyOvm7i2Ro0+WjRah9Zu5LawwKbX5MCV8zy
dWXfDZS7MEX1HWo/8yMke5Y1D9RYrNn1OmX2imc4reBWlvqDEum6F6TmSZ+Ls3Cs6A2r4X1TJG8K
FnevxEh5Y4MQO4VhEO6VJHiYJ6BFpWXdYsxBEmXXcMJ4pdl9UWyNQ09CGEkwFDW0vPVkJ1QWQ8D3
U/AXLIbk5ENnWKuBaf80k2l6GpsxghRo2g/EXSbQJNXg6LOZ8uJuGEDAGdapzqTJO9HCOx0mTt+i
7FUCdNVLoMU/I31nmkrDKFXfKJ35HjBcsPACWctiCS3hZiyrn6aJ24vebThNYYepACAZEbrQau6R
qs23xjIGBPWyT5TBQ5FCakRP86sSpeAmUV96Ya35m74c6n2d6lApmXZAmow9Vc3WkYA4ovr4jdMZ
wWFAwiYyCaHZJHDrSX8MND3fd5bAmA0saifn5sF0ottJs+CoiF73GiPJbjrap8vQRcGL6rel1+nE
ewDVxmMrnAugR2NTW8xsev81p/es9EV7NunyQNW4QyR+UIXePthzvNHCpNsqg72322rTBuRYE7xF
QuUUkFOoBhbkaWQWVNTKYTTktxHHF0EANG2Y4uNyCD5UiRxQ0QbthoFGeTAtxhp2xsqrrp35E0EF
K6eG95QqGqpoiATDYmmkJCrBrLpvCcQAgJoJYviGRfBGKlzgmWCYHxX8Uhs1BZsKm/EXtg9gG7ZG
Kqzpp1DCFfEWWZFzakpUXwoTONaU5rEHDOwViKkZeXFWjVEvUIX6BDM7drUJ5qRi29adx6meDss0
tja0O16yjWaFQ7LWUVqu7PlGcxLaLJLNpUV17RV6b+yJ6kF/zboOMVnvpNuxZxu/segWCJkqwm/Z
+/2T0Ixyl5oDbL/ZUG+KIX0vGt3YBiSY7K1mMPZWWH/3IX2uE2KXW42ycB6SEkZK7gh13VRRwIy3
UbYNs25zpdpEJ/qKL+6rWZg3gezKi2MymkEING0JssnukbOrW3S4FvzE1j8j77A2VdWV+3lKiyMp
wNNeiViGg8ZFvVHHyhOphez9C3JupynmtmvnqGtXKtjaJ3pugoodp2x+mbCfIiDgFTxHVoFrm3uC
VTXEFZv0uIPMGSOk6I6fY9xfF5KN6X6whn/lpVEkjOrM4Ij8LjjDHHX+N3tnsiQ5cmXZX2mpPUIw
qQIQ6eqFmcFm83neQNzDPTDPgGL4+j6IyGpmFJtksWpLLkhJRnom3Ayq+vS9e8/1Ca/G6azOjplZ
WzuXe9HrOpRvHcpcN1Vbh4AyOyGZrCrtz3Sw+WA5sg+ZboGssTrlg/NmoKkX0MX48B1MzFL6uqUF
NAUmsa8psjaRZrpol93wrdVmSj0XKJmHyGg6EXhLj0/bylrf6paztipRr1OG9mncHwBk7xsvOfVA
K+jPsHkP4M8JjckuohqIvpisIyHl2MUZem+sjJTLFCB5Scd9W7fFLu1Hgo6C6nZS0rntgX1vxwVL
J8PpO9LRQ4DWYob3qY/TzdSd4i4kKSXeAVzdOEn4ihQfFelYXnTckW5IQl6rTZAtNQJleJF3vWie
jXS+KKcATcDAXgKchFtNSFTD0DknKRIRyRriqrYzW+JaSoJS9Wyfa/Yhm7g+ug7zEs/7Hhmes4kS
XmLWyDZeEnDwR3m7CHhanw4ftfbWVaRYs0aN8QJgUWyseWmSe9MdCcd3btAgHOCTHKF/b9FVn8EK
PSqMlmuZlQ9u5NJFdqi6wvJEW7PaxcW1N0UAy2axa+k+ribYG2hyOjyPk54TfKc+G8McNtaABFXX
CjpU9B8nywVNSw2OyjcHjhDQ9PSehDxOZn/JKb1XhUUUk6bndwwl+B3UyaK3TLgbMUBZZ7Fo2Ggi
h/MR2tmqQpq0qrxgptvL1TM0HlLN2RtoXYnObKfrIOo+o2E8AbMlt3bKpT840VNnIxzRe5Iky3sU
Y5+qCX8EaU2rK9lHRcosRwGZjKlYpnRClSTi2wDq1nqucjhGoAhJCKD47cmGmabO2xgYXe3Q3Ea9
tFco6WK/HaivM758vKbCvff4vrkRgOiTFokm6jmy4PRWhlE/4QreEjx1FQrggGi41mCl4XpAuiqW
fB50Gk+EoR3p46mRPXXC5Up/IyG/KzxgJiiPBmAM4g7D4RmHJmGnCrXah9ZZD2ouGHFEBgwPVjPM
wmMFLWEa+z0j0YdKxKZPD5XQ8VisxyRLrgj7bY7awi+eIuDKa94874VoLJRvuWb+yOZEvGVE+DFA
g8UIomHxITAA8+sQWQOySdyg1VXKq8j9YgQLAgsWVHSI9k7UTvOl0K1tQ2iS67LmTTehklq1M/uT
nmDnYx56NTQAkTtpfPDbHTNNu+SqkxtHtuoaHK/72LkSZwUqhiunEQGF0ez6tSYb/AR9vWnchjSH
HAqgkbTD2vHUdW6Q8ROBQ9mprtZOmkCY5sxefqm9UD6SUUwksJTVzgSR5XfV3WSNPLbHZuduhNGs
2wSUg0kuXdK9K2LjMgDZA1/hrMvp7A4ohybylWzzqgziYxUDEWRMEh9bN95NKnmdmq68TjpGlmWq
jmmx7E6oDQnwDIHruXTIPf0EvIWgZxQVF+oSuRIDNKDCGresu8vk9G+pruTWHudL6wUcenjbDwrO
8b6dh+TQ1+4Nx4C50ubg1JGb6WdlPT7bON0po4cvwurBZ0rGIHYXHLGLUOwvw5wB9zllfzPuysi6
YDy562o4jNwkAY6Elc06iV8yhZx+zlvSsklPulZ6J1+IXCUmgS1142h260da95HFscRyE/J7ZZaz
9WS4JYzswc7yJ/jLbOee/KEM794s0ztOxE3B8HrFOj24EgFdY0qSKhc9Uk/o5nrKJobaA0lIMWpv
XOQ8J6ka6HBAquQD0eZOkb2bIWMJM5o0BgiSIsLtGPqRmPEdreuu4CaPGSRbD4RD6UVwLNIy22iG
yn2m3KEfiip/xgTrI4Qwjq0QxJb1FSexy+aaOE+mQdxw5okj1iyIoN45MsmMw3Q0HioDz6czs7Ey
0rnDzB/5sxCXzHV8NrCA2STdzikjzqELHIxsixIODfulKeXkq9j83pnEsOrdNX6i4IbArVtTxCcU
Q69mwiSDSKC9ygmLct0goDJJjF1k6M92iuuVyRG1uWsyMGggZ6VN+USMEmGFUaRfLIkGlaI321F2
Vl9AYqZja9UDH2I/cakjFx1NSP/Zox7kLR6rkdw8L3OZlmrJy6KWugin7XcOHgCiIWaEtkk1Oe9F
Pps7AjgUOoUszY5mkgcv2qys53lq8brJWDvFxBSuw0gMtP/6EiXnEsUe5d6haebq0exZY0HeWiQz
S7qlbOAUmdOSgh0lU7yG5C6ecy0baHh78UuUdDQGZnbpFf5IIs8cfZquZG1N21LP5EOV9wwj2vwQ
JmV+rEvy3FOwtAzqKY9JlSbMNTTDtRk54FFj2z4UPeMKp2N+TYAwYu201A/sevFDIWSy5ZanXXnz
xMlL8xUDbGC3Vx28QTJDdO19CNLudumArju7Ez+AffbHdJ6MC3iH8YHI6GKvhwyYTSHmYlWzSFFN
JfVzrBaAjj6nBxajumZBmTYWIMxisjIwjSCEC+6RMWo0pNGf+bIq6ruhKZO3voVGYBJEvkcCkvCW
tdodbrn55HIdYLLGvb6pCuFbJJRztgTuNtQDfedCNN90ZZxtHcNJoOVUc3Tr4ZXZDQ3ePQ+Y0ikj
zJE+eys/UEs6J6NvEQ8mJeiniLEUQ1vFv3RuWYjKAozc1zPH+FjYeexXLrP+FVk6S4vXHLeDZzXb
uh9cUKAjiPBcDZAUNAdeaTQ6/brDV3HtRgstyGFqtSqCVp2yWMhXEsD1C9F13XpSIts4dVoDfPY0
0J1GezALBN15nAZb1zaTRyxA7zX9u1vsqO9CowNY2o4G2zxqDiIIrU3moW1j/mT7aY3qjq/Q9oWn
U/2VGwl2FJn5JadC2cQ6bbpgPpSYglQ3Qwrjii/npafNw0YPtosS2U1BUI499I/ecY8U+t5Gc8S8
j7Xa3YsKtiueKR0XprBei7pfJwXpljrxNsQHWFSW9NO0m6KNOg+MVh4diW+L941me99Lklj2GPG0
jwpb17YrzX4nm4h0uo5o+0d36sQ9GMSvhMHcsXBwjTF8se5mIKewGSrASQhpbrSAFgOnvbYxcrfZ
186oYIAMWAbNysF4aWbPnhLxQxihOGBcGu1Ks7Xugj5kD8gAm98lpmcf5tjInsAKX5nEqfAEzDaw
2w/BcA8rg4oODbTmUV4R+oJDN8mvsLVZz7AdjMvo1nm0ikObG1gZJPqB5CQDrqs94M0Jp/ScYs5D
cWJryc7BRHcT6oQs23RtaAuQB/c6gJki0TIW4cvAsYXBli3hPkKMn66Fq+kGbSaSYX0iNbtTZiXy
F8bnX7OBfzNs/DB/ezZwjr++R91X0XZf8e9giOXnfg0IaPXjSlvUgUwIaPpLRHu/JIXeN9txGALQ
Gfk1OfjTgMD5hmBQLEpEGsnQB/5iSl8Sx2gf0ycyfhp2bOefGRAs/p4/oSEcHec7rhv87RAr5K9J
xJ/Bjr0+eNyOarmqzLzZ9BKHzNyh9EuJERqCrmeslJE4I+jVdPbSoRyhq1jFlG50vZcPDgg9xtp2
f5nJosJTqtakY35odvzi5rTCTHTt7AniGojXsEmXARsTNTWTHYld7zmVAwbIzDUPaYVnx+V4RFLT
JINfWTBnyb4IamYTeYlzOqs2NnKCzQgOkolfPz9qOWLPVWo6hyohDFDScCbkAIETDhj7GhQD543K
yU7UoxtNwz7s6gNDQ4OJt2UlkOnIxdl6RhHtAvKl7+y6tzc/X4d/amX8Tzgpvw3Vdl/l1Xv+1f7v
34Zo/+f3vyTm74+n27x377/9hV90tBNu+69muvtCq9/9h2lr+Tv/q3/4v75+/lMepurr3//te9kX
3fJPCzFl88L//KPD57+zbnjL/8666cev/INdK/yrH/q1aOQ3SkqbF3MxnrEQLF7bX4tGMB5jmuXx
H9NyFsfa/9PhCv0bPCMQD1jTALGAYvnLVI21ZjOmYxkCWmE5uv/MovmFO/3NssZKYaLGyqYV4DL8
+32oNlUiCq0e1ZnZdui3+nHyuzwsYBVnzfe6qrwluCKH35Ybt4zOmIDUGulVegJkxOCUVOmM0SDA
fwV3wNwhO3afKCw+RDt3wKgGLvhLrqwXdu9xLt8rJ3gqG/t1RqsW1dwGXBH/sEz5oE/FsJJRhuEz
WlqFDelqXXHuIuEdnSm8czT300ZHRG1U1YdxhihYRREhWS6eDtPMtFMB+YzbdfBRj97w2hkkepNG
GqM/iKc1SMUeV5fuXDqDUkWi3qEFQempcP7zRpVg/KuWcJUC2Y4bGuTklrl9Te3k7QM5jGevoYQJ
I2QUbVfsHGt6dIvgLeQCekzN9DYKLLAwOk+59oSqd4mY0mOvMdlLceav8954Q6V9a0bJuMMr8t2J
xuzogbZHjVv6oxGc3GgExRha4PHL/IOwdmsXdxitaITWxHtw1xlaKhKdDM01Xw6RMgwSGeSHxLHn
ghwu6b4PHQglRZAVAOaoO44jM522c9+qtqEH6DTmRwlhAd5E44i9zTZ5ipIZwy+szlU4OI/FgiOg
KzBdkMIsUDA9WSf0pXHJQ2GYsvmQu9qZJARo8fjproZyYuTmIjwl8W7YAAe4Y7oBzn/2WtyPlOdm
TKaCaBMeFB0yOHIkAZTna1E1T4hBQX9geuO/lsmrVz9aCZI4KgW0YD35DX35QOq7u3bFOG8Iw3nC
FNFtU2O6iKFdcnLH/spcGHEMpVwoOmy8QNG5GpKAEgfcVOyAKPbIUM/dwMXSNuv71qjpXLfq0tn0
PUtg/Egyc97eatpWxEWL5QkSN3sPKtJSA4MAi26JSWN6UQNnnAn+2BBu86FPIcrOOuHTq8ptRc5h
L62ZLVxbGTkiQnaCU8a4YBWGHASFh9tbcQfLivlaC4tHDNPbdHEdmqO2CBifMzrq2y6Q43Yi2djv
FFSCshqbdWNyr8utvnkYKn3vWpGzagL7MxwEfZJieJatbcNJptcYofZbZZT6vtf0r7g0HyrCnu8F
pMt9HCYWuefRzgU7s5ls82i27p5DHhsacj/uIY458uSgTuISnymEFto6FVHztF29FQ3BVwwuCGxc
18Bn4gT7pGdY2XRMnlQ/7lVnHUi8cPfeZO0qUSRMfc38We+ajw7N7MYoiA0rly8hjKxhK7V62sbK
fdP78DtJM4/Mc83VSNd042aQLVqeCW3M7O3w9xMVQaLVKlPZVeWNJB3afNBl65zSnlYS5tL5PEIl
OLYFbKMCJwTqPmi2aEnVikBFzDFMgaNFbBmNpo6tPH2mFZRtYztFGdAO95ZIXuN48Lu5mjcu/X7s
+URdBhF6aGVgw2NvNHd2i8u/FO689vI6whprSHfrat2VaOhRAUNYE1DPJJ8e+F7EfYwmiqMcPTG9
CTe175Dviwdi41wEukDoSGxicDiz+28MYzox5zzQTWpYahIiUxbNKzNtMfxyvcGocTILZqwQ45DN
vNvDPN4xOz8EFrkVGqniIEvBs3iz7qwGhv1eOH00wZDuoPOSQiOC4DNCW8+WsYRwOY+eR+Axbl1e
P6DvpK3Mj33hfKggP2cqZYmWSHfKpLa2QVA/Z4PH0HlAwExcup/X+gfCewtCrazXIDaCLXlzm6zp
RiSh/USiq0ZYIgIJlg/PY6CxQ4bufKVNjwIgo33qWuoymuMnOV4jurxsZRHtcLBCiBFOQCj8vyqX
/1LlogMp/duVy74sPvvmvf2tbll+5FfdQpLSNyx0nqEL9xfpjZr+Dwqc630jkAOdEAQ2AQ10MeH/
waAynG/47DH1kLRrU1IsZKg/9ECG+Q008n83Rdj4nbgqcCgZjrOY1JfnkzzO74ULOO4eBhC5PeQ1
Tb7FTNYWhTiBELq1NKZnmUS2R94Vtg26zPUzrmwgGWFuHtQIbofL5WYucmtL5sbdnz7H/499/meU
8F9qKh6NzZ0LESxRSLTOXzHBY/YUs7MVPp7BCF7RCAdoPXPEGOvKstJdhUuedoOgS4UUR8/OFdI/
fCoijg4EVU73c8z0tbb69kGLFGKhlgvJxgbVtq9wQ9+YHcl5QxVG8Q3U0I4mMweC4oTNzY9YJiBF
+zIIvkyD/A//F9A9SDnJNAzDh7//qxoUon+6dP38VXFvQQHjGzBISVguZX9ij7dRY2H6HYNtpGvy
YaSbNrBnsEkHteHsJdvgfUxn4eBqqbZrtD5+zUWFwrqdIgK/yOGIL1pnJtekiCxOLc/9dPni12hb
/X/wpMuT/KcvxcEYztv5839+5kP/6UkjMrIUbq5ol7B73mDGzB9d4flNxGshpDVcq2ZyH0eqsO3c
KPt69ir3kMxOuUnLjiIr6M2RxGPUvXIm3uYfPN3ytv72dDbqOfjBuqNzG9SXu8CfP0dZjjJzxwQc
VdV2DJ3qkcoW6QMS03xPx0s96VN6bWd1cGxhAZ8FEJnz338Gbsl//RAWJmMdcDKYR8v9T0uqaEvQ
yk1obZ1WatmlGMPQOoY5IHhSZV/CxK42+GKnZdMnuEu0cEp1xr1O+IjGCK1+QzRZWs+IFJxBP2ui
3+n1MKAwpo3fhqq8G1qIQJwSmGZIgtzKQpg3aGGH3WiTBFchxmsbGpgUqU+l4Lwm0TJ9aoGRr3NH
7bKBM5bhxEMko+oCfgqe1WTOaiXxLj9QVpAHKkNToXkqnXeArfSQs9QkYFAzRbmWSiF2C/roESJA
ttPRSccEHwEJUzY2r8LGz2FNoTqUxGoiAZ86nXmlcJ/7IMbuRryXxWMgTaUSqbwt2Rq+ZyQPEFNH
+vp0TphZIM+TefbmGmm9jxHqrlqDARXdKp0alRBj1nJNbOtASUxiQDTkXxoheOsadds6zvh8ByKg
oOtw0K8UiZdPegLMPAjlsOfGVL95srGvyBWcTiE91x3TgsDHKx8fwKmVe82u23f05uskj4uz687d
lvYokN2UtKVkCdMiyqU5cOO4Gos0R85YizOa8wS/YibvDMGlrlJa5U9SRTsK6eLs2Gb0xT0l9U2X
NDZDq6iWumyTN+oFaG6zdTmxd3o/zS8OYDc/L6V3ndVes4kHBat3bj3vDUvwq+sON/Okq3qtemE9
oO0JmTmqBxiVFRwOVHIPyaC5PwAFJ9Fp1Dx5ZVn5iGbeQIplFqFP+CFtwinls58QN14RqNBizWrM
/F5OlQLeQ1qNIAh3N47dPRaQcps6FPtGG9K4lzZGISQUDxEocpRtxtSTjUMnNctLzfdivsTRLKNt
bYwGctA2/jLaSaw9PBaEh7uv04y1OiuH1yzytC8tYoCYY4O/EVb5NoLdWCMhAvaX6oOPuwZpOW1d
AP9+HYzeYcyG5hr92odRIzMAby+QQlnaGn7/Gtue8lFhCz+TXe3PSdFuAIl9z9vRPKlZu43q5DYL
BCHdLVeYRvaHLIULx2oMtna/GDUycSOMYN4NXFDQuA3bCG70lzY73zXSFtZq4D5vBK7YYmVM14xR
+MbMmJZWyTQ+iAKDOrA1T6MKoh9WM7VX7DU64XR9ZL4OM5KF0kjl1ghK7hHEGnQM9RtjE3FPOzRD
I3yCc784qlvuMWGH/zEYrqsppXtOwPnDlJFnEpa1fVNbIFWmmRDlJFvcHwLjRGxMFlesZtGAFSRz
cmqMb3kxeh8W4cCgXZGpakik3rib2avJs+MzwyLdWiPQYVASh160p9VwV8IBuBoNrLcZzY5rty6+
T9X0jNYTTpvlCZRCRrg3HRFsNWQmT42FsiqKArBZ2YxIKA9ugVrO5y4frHXpyb0xKxAikJ1A2Rhm
sk9/KvtAlsUeM5mo/wFcOX6jr4lgP8jM/Bo4Vrj3QGkSpIbixpqSw4QEaGOEM1EKDU4eCAVj9UwG
unVI8oHllmG6yqb+hw6n5QpMZOOLuSlmJEwZggnCeZMbrwWcDKPnhX7imZLe4ZbHNuZaYBR0dIHH
SAKzyVMrPU2tlsJ2CeVzDJ0fXt0wFifg4jbDkvi19RjYN1p0p1VufWWHIVoAUH/RKh+Ko+EwXHTc
wXsYilkgYKyMO4A75QIzJLxKRpRQ+hh4Hl7mqNqAfrwOo97alk78XNqAIDYG9I4KOFc/3yY2QpSO
vFkTirfRQPSsJSHpXXPUIQlu9Ngt1rwTTBwXDySzkUzSSs1ua9Avm9rJo0OOZuFlAJbziD5Z/1GF
84BfMv9IZw9vDWGrB8ISxAOihIwmjmcejCH5gVrrvs/QKBte/0KWKxUVl8ICNkVeXxCgFIe0QDtV
WpVzqR2DSKRGoUuV+W0+o2OyGc2D9r/nmIqOGMANf2j68ZB53hZLbHWUzXBOZHvtTMLyh8m6qmI8
g1pbMmCMm+bgMHncjMie92k8Oyc7nLFt6rdFn9HZWJQApRy4ITVNp90qkbqrVE7B2hrjEflxHHGH
Cj4KrKCbqA047ghs3Ick/a57VeGwxhBm1HX1GGP2ImKcMapn4axNe1vsYsfkHolz+VRIoKmWHVl7
yU2NBWqb/ugRgWdHtXNrdy4z1bkmTZw4v5UJOoduQWMza07QXNRMXpD7EPquwaw5gfUTj5NX3CdR
7nyOpnYhAeWR+TDRa1NwUyNw8Zs0S35Mdt5fClvmlyRw4r2LA2TtdBBYVmqMBROHOPvhhP1wVas6
3DRVh5aSbDIu1oV+g7u1av0UOwloezTUM/oyBPGHVgXEnCdhx/ZFk8JkOByOyj2rhe6IcrNo3VMT
q0LzC3TbjFbVpDPkI4fP2HVqLGns9e2YWffAHCGfruIgK4LdTAdnA9mU/A3Rdw3dGAGKdtdXVv69
4HDKoMong3OSuYVj2XCLuf3MydmtNjHWNXzBvEDlvvCqxt5VY96l99WC9TeCrGd/Aq26UlJ03VUH
VlHuwxot1ypn9hEeFnOi3JqD1Qy3mIvqxUc+8rtVTmudZpKRLwZm3x89WfTxGjfzgBiC+uqK1xx7
rdtUuxa0/VkQe3Pl5COfBwBYPqEJUOhAAZagrnPJHNzM5tQ+20ZmPPZNlWK/XpomBakr/iS0jRPn
3ruedhZhjKXlF+giIfGpGbgNIPYo9QvRA39SALkgfCE5tfrI9nvEhLQVUXGBSLWccRcY+QjGU1ej
tWnMci79CNVHA+oWA8O667rk0UntTLvJ7d7GfyHDmx6m4VZNA4DHAU3L3OsWogTLOBOpGbw6cbPE
SZpOWm2Uo8rJB+DE3kQ+ZnsJxwqlFTrX4KihiqDd6tT6RtptcaDFSPdG2fXR7HvEPaaOIgWSgblv
0DUwx06p03qAWtSgiYTQUAbHKFbUZnM+UD2NxhZ4rPqoWhPj86yh6GlQ7d+YZmA9l5VuvVFrWz5/
y/yhWUiRAicsPArY0vmyii5y1k7c2vdOPtw3AS1PMA1PiGZKOMXxM10VlCouY3gzuUo18Qzv112a
VxSsCpIgItzRp8dzp2qFY6CYujO6hnkN4m2ACkGe6MqUdXEXsMsmewKe3YpLrFEW+ypQwdqgAbRJ
tAxJQ0FOhlh3pUiOOazyxLedXuVnXH6QOQM0bnuDVpl2iYKuNW/j2YsSLK4N7FjPRrhMefnZhFp9
0l302CRO5oemMrOXCF1DST4bYRxwlZnOVw9aKTUUryEuAcVQC0a1d02IYnygbmWuO1UD8IgZ0jN2
1lHtJIFzUJkqO1rk6xMjeNMs3odhaD9cr51eIpv0NQIHWxzszfSZJQmKSDBQpTEDPY/KqoS02ERv
Mi65AM8NKe/63JnvSZDlB4iy4aVjtkirVz2GdSMwuzXzdujDCxFF1YuhKA6KkWphAxm9fNc6KEjc
ozP9sXDZ1tYtut8OjptMAE9KEmZXEJeTz7zKb/QMhhnrN79U45II1/P4yAnJt0colFt8fqGgtpHu
jzyloZqDJ1YYnfM01Y/6qEcJPdjRuqSUyH5EC5kMe4BMfBKIGqAgVCEJWxmzw7F1q88YDgT0Neiq
rYXTCN6ft0rdYnjzslzfAGi+tYKQHylSV210ZAXPqW2DAcN62O0EDmysnX1+PSEioAVKOeJwpEYO
QLgygevsKiBtIVz5s1s3VJ+uhvABP4jReNrKrrSvjA4uWeDJgXOXXS4ouh/xuJBLKke53r6XNhqZ
Rutkvh4Zlew7m+hYP6MvaKydKa13IaCM9lDZVXvhM/9B+tYEbAFprlW2+rqwNB+ZA9JiIAJDa+EM
EF536+n57dDF2SZN3ecQyggSk5pi0mrewzYcyDBlfQlVBQ/QsW6Z4qIvAPH7CFYA4SPsoekljFmV
6MdsiC+1h689y7Cgk1ayU6BS+mkgSkIb+PdlYIeTaiDfT3JHbYknP4RswLR4qb82VujSOLJTnFsG
3OVQapyvXkQPiWoH7KuTPGVDlDD6ouSk+FbnslwcsF6QnmzsT6sakfqDFGhux+7cGHV2P0mDlz3D
jUInm8tc0pTFYzWXCJVHB8laErWMeIlbt+47MlKfh7w3cxICdAI+xsZkMGNPbPI1u7k3GeJqTIC6
hNlo+SjKw1dOnCXARCG+qsZuW8ZKZ6QsnXe9b54wZTlXaH+SjzzN21M+ePgU6jSiZG0PYZbc25pL
CFyEjWanZ0l4QD6XfO+olZ+j0R22sRzCJwpb7VR6vXGuUO+893OLYZ1B9Ea3Yg5cniyNDlUHsMVv
CxDQ9Vya33VkgzjZp8rd5o10Fg9p1x1sQkvP0tLBDXvojOLETL5+ti7+NZz+R8NpgZrib7d4L2X2
ieXztw7v8hO/OrwWQ2b4nronbV3opodz81d/15R4Ovk/PUsnZgNdBz/yR3vXdr/REvZcj3XA1X+Z
Pv9He9cW3/AeLPIQMj2JBxH/VMQAiQaLnfMvLTH6YOD5LfijNo1Fx0F59HtLbPQyq6kjmxuDVCc1
aDA8bOS0twmh61A4lFFr6OiRPdGWXOmJY/hI89XaQVp9nbKQkj1oN73dNn3slkhAo87cA1sZ7wo5
HSG0JVvNVZ9WQ4VFxVJv9TbC8+GEjKjaUTzpBsO3sqlOZjVpOEIHb8f8OyHBvuCuVNgXITWy3NOw
Peotvcwm136Y1TBeDDndy7b6xH2lrC3KsgrfpNfhTzLaHsBFwFZnU4YsiCvb7B/p24ZXtgjajRNa
g35DwBTqfCNUcYreIzAZMtWD1n0vVaxHDyR1ZxFnXCH3KWsQQ+KIISwf3rikUGt0Jhv0ihAoQkC8
OpicLaegvmeKNsKKmTRCMEOBSSCeiS9qZDldlFk/dVOuNTvTnII79Ibh7KtRBP060hybYMYxpu/T
s8fS2GhBItew7Nru0SSW+tkNe/s8yhZfF6cBf8ilBTzRQrgy2rpY91SQnFvQzAfSrNJJxCvae1g6
6sK5Jqk7a1bOGEgfnWBwDYSg+nAx8uHwWsaBlbT3eCGCaziLkTo2oSceRY7MaK/hiNP8yAnGB08z
xG1LdwfknhDGd53h40ZOfDkrW6vbY4CanyF6anJi6R71Yd8PUCZyh4jnVhNHZYe2hgCdpG8OksSv
XWgjqITSQwIrYMXdrnjD+cIMlITAciWaZZxP8NOJNHrB/LzRrru0oiszeIE6UQCLBqy6/RgsD99L
uWZjbZAtcE76jWnKu8m7KcMyRHZbKGA9nUjeTIJd1gv3HjOceUnVCOvEqeoYGr4X70ew2esEgdF6
mm2+cW2MNzYRd6QVhvD6WY4UvqhM65bspoCwq23XjO2KWyLxMXl/GkvOV8ltPgPtugRzUhUWw1YD
H7gVjb0J6+kiMTIwgbelXzrJZuCo3HlaEKBzKrgbuM56yfSkUNraE/ZktzWJ/9QktgfzVo6hc+b1
2lgN2PEsdRLA37EBY7FQK4Jsgo0o5le8LSaBCLwN0TxNu8q2xKa21XaWEHGFYcqtCmbuLzidNrDz
Y4KskjORZkcvvR2yQhyAohJQ1qFothZJdkH249Gt7dCXVg/0h4CNVZx69yKamh2G43rV9dAwyKjq
9mLMnsCIr+2O6og0dzp6lY2EXWsQK+Zc0lTXAm0a5eIYyULF3cdZ9J8Tbqzyup3w343BOaCXQoIo
Aw7dhkNB3S1KG05V9kiTMH4cQCocBjvZpMp4pCqSZ1VzUBYuPY6w4YqeOYKcBiv+MS/YuMYdPubK
kVsK+Ed862A1uaNPTvQSeiq7lHXHG5LPFfgsFwhGPwLZQrR7U9TTdAjzlDn5pHNUS/lBAxfuiJUj
NtHIGl5VGsQlzdWfCHljBRaFeCQSJFeAHJ01OnIokiy3HwLm+aLcN3CG9SAb9nmol8OGrlOxRlyg
tlVLNAm5qVfzzFLH7iECeirJaEc+0MnskVw3M12ZfUtP38W1fV1gAoJHcYZDEJyhxABLanPhhzaG
OYvOI/DQ25k27q02o5PBl/bVD1V5zCIx7DUjlruMqoMcDVNWJMc6BHjGwEEt0GqnGnt5VgGLMJ3K
xfBY9iUJY9jsVjQYMAhVcv55G0rvOyeGPKSRgGCx8VjhllFPvbJq2/Chtia3vChmteIW8Wrrk3so
ebn9cajt27xt0TrnXQUUM2uqp0rLAjbKiBnoVrCLun5OGhJUK7Q3puZCw4GOYuj0iXBJDDOcrYq1
ARIlMg4ZSiXkACNY0mhalBxZCUOga+U75GqylqrM9okyF3uHPNcVGXvmiklTgMkL82Pkt8Lo9TWd
6YIZupfvdFWBElVjwOG33M9Tx7yqaq86ozhv1xEykzv6bfYZD0LgA0TgNkHT94wdt9mEXIUrhNGa
dReDFy9x3cZknHbKid8k3K3reuzpcYk8vYQiDTDJ87axDC9cyV6G6aAynlzIZm8ZhR+VMr5UUt6U
fV36jc7fG2RqPpElk1278AF5AyEOwssbU2Yvc4BD3s7hi0mTQMNEdtuCd7WzaSTUnfZcBKF2BJVV
3mShIf4ve+exHEl3btdXUWiejPRmoEn6cqgqmIKZZADoRnrv8+m16ievLn/eECkOpVAEGdFkN1CF
Qmaec/a399q+lKEsbT3Ps1SpPJ2rSR4x3yh6fUxbjWu1rM7lBCq3UynGGBsi3BO52Wl2RZRAqxUE
l7Fx7K3JpHiUmSzEh9vMr8YRXmx2r0yUhr3eg7yNdNYdQ3tKl/grNVfFITMthHT9dYG2oIZImzYR
flszq/CojblYCpfemjQPumlcFBH4nFKow25cBPUpK9qfPpd+Jkmqj8w26+8VxApArrZ0xuzBMJck
aGuaVTSuvMdW4Iem/Xt7qiYyDxuhrWNcwXo0epm8r56VR9Qj8YJ5Ktvje0LtL/jg5TJuz1lVNheO
r7z3vpS+JBOza11Fky/WlCFYmXpKDevZqtb6XaZJNsQaxPU4yrdO2Dbygw3rF7WUVAWCYgIIFYVj
Dsh1JPR8bbE4PhHhim8rlNsRb4wjz5yOl3qOHtImJ4KErc9uS3gwg64/Tktz/5ZjgqgupoE+lHTY
Zl3xNSl4yBpG7Pt2mEVkxb4HSpMclXI2IV42q4MN6TMRugZk15Q95fncHHSpVrjvq21Hkp7tkpTN
J0W7U3qykrpBS38vOL8G/JIwzNK5zSN7kc1jpDaN3YjLviY1chRFFvIU/89Ox7e/q9et+GYSD+wO
0gFUwvmlqY1bFld+0SnzfpJoO+o1q7oYqI3w4e4RL7qrX2YOTGeC0+YZO+KLZGJQMRSEWRWrnMCy
/iisEXEilOKwFq360PFYeTIRKA9bg/kqrWMC/ozLtN6eUU7eW4XZvQuJ6S7WrmlzwMVfPQ2DIHi4
BJFLgQPJh0ZKEUGHLp/JclRYhHVmpJ+5JtIKxETyc+us+k2axfTEAdicdwN+OA7LxfY5UzZE2c7a
jx9ksbRHfdm4+YalvpWlpl7WkSoenXEtbHnjBV8fx3JW8wNdfQwll0S8gg/Ho9b0SfI8Eu17n/Vk
+smXuPJgE+P9J3tB5tFivLCNZRtuwMR/oN9Nj2i4uLBaDMiRYCHa8de/SmNsUfql5IdRxO+sHCOn
mnVChXQJ+WQAhqMYz/rjwBiRthVthgzZ1DSCz2VFBEYVY6eoBTlc1QkYJvhX4YRsUwuuXmjGc1bc
f+EZEg9TnaKmcqnS3IkZo19xLta8QePIYEdClu0iQGKHZdCUvdEnD0s6dqFu8mQULPBTpBI3v5ly
5WHrWvk71xuNd1SXzxVCxg/3CCxDFTq4n7aQUthYAqXTu+V1wQIG4SX/PWg8m+tC0W8DTaQHrr/m
MpvDV2ZMwKEwRBwzowYzI+u12wrYK9ksji8Nxk2fPP+7gW3Vw6AxEiefsMSZL/FEgkkVd/T1YUeY
8DzWRhQkct/gF0GV2/IjEgEp9lXsn6sxfmoHRtp1cmK9swciU2I/opgL6Idb/2AWUJ9A8BtBLBuW
vUWJHixVf6lMcSQYsn3WpvCQFj1x2oHwZyMj12tdiTrGnpI+BFrOWlnySPCxv5YNr6f4lGbVgC1I
uqtwT3aZ0gRZP/W7OlHzPddxCYxCmcN2os9Q4t8fBHK+7HwKyReYJLujaJjXJC4qD+42QCwyZKca
/IkNE7f3ySpbYapPmQuYn76cReIhlyw3ba4qm60OJLocsqzJli7ZpO98QR2NJvlKhp22oHYdPUiH
UNoKT1lmrxW11RfZbaCiAteA3r3P++hHypp9SwnALuIQ4cBVK5+Yh0S7dZZMwvgQN8t8KvZD3uc2
M2trPzYQOJliCm6dkOXZtqpxFpnoXWHMaahJoBoXrm+FNEA4EfE6xkARkaZI8uZi9yUlK9BVApYa
PUxep1V0N21ALdpRIVbUUbiLQpX27BuI9MKe+xQlKTuVgqCceRK/VkPbPVWZFgXyILPTWgnYGasa
UiuwuPwjFvRiaLlziurYcNSzO2so9zHkPJPsPQ0cy2Xs0e+obnwuEvwJ6maFHTnwWhmd2Vx2RBIS
vMDZ4tMifBt4nliKoB9xTpMCVSeypnBj7C6OQXtoibLrlIVK+03gAVqPmaslJO0bq/oSWn3gUxZS
dMjKPOITis6mub6belKGjD72eARAwygeSz6EzZO2dn1ImxstVBBTCS8pdRCpurNBk2EULm1+p4pt
SKc1oV3Z6kLiny+YPkfmYsIcWv3gmwxJXgDWFR9WfEpN3N4EdWeTVwJ+UuWYkQe9l50oS8CVW9Ej
a/zkr2p7JA8VLn0zsdpEITzLyZWm2p4MwWtBRGlS9aK1GUscdkn2KG1Y43r1xHn0l86iNIt/x9Ga
isN89btcuSFZ0yOazfkOO+V4EPA/ceL8o0MYMzyxLeZPdBJCGlqMzJdzI/HgblR+nKDNl1bxXMUC
aXa2+VEZhd3U0+kUDZjMqcb1JEyt6Zz1rgBqjVlsl7vtip9FYDIfbNkI+VDlzfPM38nUpTCRqOjb
A6ox0fkbbsB84DfizJel6kImvwvzbTTCpETCXbM+CqHZDTy5ccPJa81+02CvvHmkFtddtuT3witm
/amQ/VoS5dKrftnr2SXWSMEDbk3CvB/eukYSHKVUPlp+NrfAJ0DLhdIcrfI8Tr9nzqq2oGjwWmVp
Z2WwCECjsLl+y/VpcfTyI8+aOtxk4FzFjJIzgQKo9F/1UH4IjDX5Ek7CTCpfckhC+NxzmPyqu2qn
ebQeUlN/VRbzC1pk6q10qriFph8GlGJ7ypbTjNbDLE1iAENXoiDD66b1YtspDXclU0b429wQLvHY
5cBYc/CnooUfIJsNjLCSI8SIQXyL1Ykbul7JI3aNs430UnGuLQ+JKFJqpg1Xqj6I+g3Tg7QN74ZM
ZNVqqX+LKqKGJpTLRQeUZaVMPTFD2Xmd9oja5pXfTu/zKRDLRTcZkzz2CnPbbbrm5SRDQkMaBvQD
SuF6RDC2E4kUJnfZ2TZWkJdoYm/cEQ/3qp2ayD6zM1hTmCDYUTYKHAHTQK7BTxJN1YQfqMeMfjOt
PHenqZ8voP94olobjOF78jPSdKdNyGyL7QohuS4FuwVreWDOR8YR3jPJ0o6Dip4hqzNxV8FdIJaL
PXSB1vRW6urcRWipmunPZTOf42Lk1Me6abb3roVydqLImPc8b2IqBJY/5LrDdA8/WKPuUQDJBsVS
nlNFvs+oqEfQktEV0PxsJOfVGRLJ9KS1VkMT9yAk6vKRtlFGghkgJcAiajPnIXHZs8U02U4YqXw1
ctbRxdmkD1TYJqEgZD+pwSF2VJpm124kOS1tQ6MgTOUsmsjsf+WRWZF8s8ul+piSmaNGxkeXDqqw
hzqu7yHVQG/ohW+JKBpzvJphdY3FvLqPJ9MaiFotweJItU2hbkPqPRxXnADSYTlHm2i51sxMi0NH
fmIbfz+RKk9cuVfTHP01j4YTaW8B6QM3ED3ufDRLxthSkp+NJjrN4MSjWvsmQxZomfBYciIP2yF9
JAeB9CgWj10yKAe5WHdrGV/NuhIx84NggI4LOeJGhv6XyMDalwq6vzvCGI5aVhgw5c5yW5nHoUzn
706Prp1RlOxSATdHZXmVq453w1NCs0DBLIIYJImJ94AhPm7/E92N3kx/FQ2qFeHR8jnudCLLJm9l
xnnvFpwR8CgE1rS8YmejJ3kEKbRUcE66GKO30bZuYhRnK0l1d2oZoONtIMC3qGclyfZgTl+MeQq2
e+JNr+JLkeCSVzcdGJlk/VQx0AuG1tQztWwvpnfU2hCPzHkTJzqlBCjD9W9cQp+9Ma6oUxjgxVgk
Ozdlj2aaPGWb+aX2hhiU9UoS0FQIjWBg9scp/iyUwp8TPgWZ4XLXkWnIiMFM6iSj3+UcZBK8/aUY
X+nGZPk0hXfINB/YlS+I06rLp5i6Uzz6AOvd1WScDunNEbLhKgzTDVkCjmcDXW6hk5kS2Zi7mmqs
+1Cf5WrLoyBfq/MwAd4wXsFw/3QkZFAIFObgSXlhiJVC4zaKi2zpgq9IRQtVDLVlk2MXlZiZ7toH
dUMZrN7DN9JXiTMGO7yko/pa6KiEH05jAdgNn+LvRR5ucddDGpc/1zLv4TKZHJdUGZkwNcIONcZV
EMIcVvPWpZOS9oDVPNNx+8EQ4CupF1j1lIOiQ2Tfk9GQ0F42nIzxNLDZZotJPiHHD0xlViUD98To
ipvS3M0MwljyxyvAQWQSsY29+s5yoanzieLL7I7Erb11hRouDBlXKHh8Z5EQhsE24hKNmNLpRfsi
zOJHrrKZihZ6IQuluXFso3yNxlXeV/bQ1sJTvakfw1B9G9XixpIFXl3B+iet6QRaMYnwYcgdsXbj
F83mMzzVBpROkvndXJ71FbvjEnPdIlkzBpeqq8AXOqs2i9RZyTvARHtqcJFIsSE6Ey8H2TRb7Vld
YsBuqwTgD3unXueio2wCtvMVO1UvRFw3rfBLZb5PTEqj+sZcRkhL8Oj0OqNhq0JOSWSafmRg/7HC
wTyCXNCgNui8mpCyqhWFGcbcdDYhEOaD83rFWSXzTsUAiekpqqBRNpalADSiOrfP7hye1WrduRF+
jGzaCW3+m9Q+y4l0wXGz64zxMzbX2ZE35YaxqHZUJTljnmKOmoTjMhwkWYFYO5OCKQY+R8Tt8ZzD
Kgo1U7wTqTNQj9NYuvi4VkzhpgWY/+71ohGEFBWLqbHkj2gWtlgnXiFIIQXB+i1LisPaiF+crucg
FY8T5gEQWRei5C9LvoL2muK7fBztFzbYffF7ldJvijP3iTa9jaDepPYzla1X+sA+QITpt3LAhWEY
YOUlkbWoVqPd0DLCpSOiAk4z5kFOx5Hdaqri9kYVSuYWLIN+owLlC3v9jVFpEjJjgnlOuH+jv4Fn
ick+q6HeOFaK3JW79WOgfI8iEPmNoyQoikXWXKHFUYzIlbtDXHUOl74768q+15vvhqXRFY183INB
4Q1IsrZT21m2OWpooS7N5xmhj4Z4doNt2V3XUUCfL57NWbmajfCmKYZpN7lQUxkxMKho2A4BlviV
iEN7wvrE72H8MOt6cvBxELUxo9oxkij3klSj3g7aNMRBk/iNoHYH5PXDUlgHVbGO1JJKTmps7/Um
zMD3EiwuBqsjHvkc/o/Q/ja2ecGH3CV+RwJaNeTMhpZ+XcaB2Ywq2dIYP9eReilHFU8XD2oJ8h7A
dEL78xZWpXYeakJbwIlbm3Yv1SkmfQWYPJShyZaDWX8Pbixlr6bN0nUaAUWUID6wdGcuZUMuBhcQ
iiQ8MZMQRkp6AxiSTp2SaPbWI35wWk6rmXqItv/690fL/482cWr/tGjoVFef3/WfZ8d8wV9nx6R8
iLVYzHo1jAyipJAL+evwmL8RyfhQxWnC6GVETO/QfwyPlb8QvaBT1ZBIPIMF/s9skMpfUS5EOsjA
M0QkTvp3Us1Ue/55dgwUUiaCI2syDUeiKsv/kGSAv86kd1ontrFXdN/YHQ9XzaVOyE+czJ1CwEns
GChSeYIuuZ+9ymXTExg4HPyNR++82odbjDm7rJ1ACQZvIv36Rj53P+IndTN/fltDRofesJ/jEDqZ
iPfTtPuHW+/1NoGNkBJgYiRHirDsRvFg3sklCY6QJhnCzeyJHXgw5WnSHhuM/rwxssr+5JqSt/gR
VRofmjs615F3cSV54lluESQ7GmUCUhY2YL+rMjsQpsYDFvvRvo12chQf5Guxw76z5/zng34/6oEc
YNZ9PwhuwTcRXEhBYbcvPGJCfuSN4Y26+yca7Oz7K3DwNM7QmJRj5Cuplxq2+Di9y6fRGe1r5PSe
dKYXTLNv++vtZtmnw/1/rE53LHa996E6cI/s7tgdEeX2OQBG+8AGyX7zn59j+wvY7pFYklc+4m+y
81vb0PdCzNOwD2KArMyvIyVXadnjLfErdAS+t2F/pPYzn5Wd7QZ34P9bXOMbW7qtOzwIv7p3Wlge
B5eOxSM5y4cVh3P6Aj/zEdxUGmTE2UeKvI2K58i1/d4CcdeEw+E+oUMSVnyJF+Hrjto1vcQODstw
tKXzQJ4khltVevKZGc7Y7/mPbp5n49K9bX7hmm56jHdcB7fFg3Dk6h/FnkoepWFv7TLDZx8wX1q3
KC5AEYXeya/NlzozgLHH381Zov3kt+a31zEYg8IdvtlcUUl0AAqm2Yq2+1goxhYw97krv2v2KNvv
6aRRZhDcG50DTpKvFYcHls8XYJN02BkneNiy130gO2KlSnakMJPdpUp2792yS36w4pF8hzuX+TDF
DuIOXt2xe18/ZuZXTAKY6mJ2asNEhaIXs2i50hzgrzSOtClN0+sGkbh4sK6ZLbhNYL42p+Qon5Sn
7jgH44tuXIQv66ve7jY1kgaWzR6HP4j7/CFxhTNAJScTTjQAiA4tBISFRM0nt0OyiT93MltFG7za
fDR27MwoX5cSSpyJcqCynJR+x2GAoqDxh6kmGzSCyDMJqefxEwOjdhzO6HQdZUfrnm7wGkOWi73z
ku2yI56O8Se68i3dL5hL9uVy3PP+W0d8al2BR0CNVYJN5xt7yOaZObXCCIij9o/+oZ843AdohKZf
MDHylH3uC1xgd8IBgv036RquASlwUXKohaW1x6e1cbMHjii00ADceuOqaykreZWIbDjau8uEOXoS
vzPfJgluQ3UMVQDWDhFisrnf/GCWjU/dH/3LGtIf6MT5gW5RPh0y2KjDD8o5ehH83L3fwaLysr4m
uUtnYf/F+2LvSqzwTeO5YTjTGxPCS3xYfumA734LX0jCbAI4d/aK3y6hFlTxa8smcn2mTVUK11Pl
q46/eivwMXvYbe4Z3O/hS7CZ2TAbP2S/8gd9j39N/8SSYue/I2omkcMc8734QiXoQvn9Ep+sT/rO
0ZKzi/yoXFKLHD+57Pdt3Q2OdFVO8rt5bOiPjWubrtNvcSdtJ/PsbY4RmG+RLZwAfTrApb/ky055
DAxHeiCJ8mBeJodB3pOyf2h32Hl8xhAiKIh8x9hRvakdP1D3cD/yh7nLY9n7/ExCdB1rJ9pPSVhf
9pmnOK9eYyf2w+p6GvwF75tJpBs7/S/5yJ9sfHNv1ee7wsMclZ58kT94o0uE5hPR3WYrZ0vO4i1e
EWrO5s3HB9mXnAf2w7c+cUkJ7vkR7JQGtl19BCvnmed6J/JPQMDY+MEd8IQEs/k3eIUw/D1o+9nl
DfGf16PkwFqrCYpxogaV5OQn/T0n27AffgAE88fi590I/ngXD8ONQxwqTgDi4GbQA40VwWam3x/b
IwXC+LNtdqbTTybvexc8OYIosDyfLDc5J36mcscfj1ZAp5iisVQNexjS0bkoXXwzUjCu/ujyNWi+
JGh8oXDBEy9cnuJJ/Y6ZODaar3jxRQvehZPEzwBkGdokcIWAq9I1AkC57qfy+ZLZ2f7JCX8EyGqu
fNAPpv8C8p2jJF5oW/skLrHD6r03TtJDjqPlkvIRjX7rtq4S3P87eMLVwF3+wRrL2zcCDnzxc/WZ
49el2+7ImzLfoAE8zEeG/zpnETs5We0HaQrhF0dvY3B1DP/qOfKulst8iabLAAvHFIcqqGbWw4K3
THMWJt7e9BshVKYQRidpP2iZOpbYf38D+X8Azvm/CYmjYxX8J67Dz2L4s+fw/u//um+U1L9ozLYU
SFHg+STV/F+hcv4G06BK+BXpRibTwY7yb/tGRf8L+zmm6obMbo601n/uGxXtL6ZI/tySGOzjqlL+
LRrOHzvQv/ccslEkoq7oqmGqUK60O3fn72O4+FdLIc4hcmh07qQ4Q+RZReVlhIlOQZMVnJPPQVEu
UvGJF8ccX0ZqgjgM6WtypRYhUNDsluyI0ub1/RN4QDgVYSfe2KuGaCS4jSQvpoOty8BLbKEpXTcZ
QKj2tjUnHffJ/aXn5lleAnw0znQQmm9I6JaA+hnGL/pyFYvA6LjciFoZlI1VuyFGSiRdJGP9qiO3
Rk0n3MqaqiMWFEm3r/m/jILAREqbdMk8hdEpKkva/S7KzGV2bYv9pYmZeKm/1fqi3wFuzJ0mXHR5
87PhmY6st/UuiJTtF0Dp8yAClUaJUnPAFnHYadjcxdJPBeSs8s3MvwwNFbSOyUagS/Bk0hH3pMip
Z9LWWC3E/FtummOtPWFuDJLpk/HPTYNDvESzr60M2ZW5DsvoZk2VLzWxX9bJgQJ6cJxUfZPORA3k
Q2R4JE1+Hd+nSuyKjSaERuNKy88yYxRI8K5f15TO692ULBgV3sf4kKBGawYM/JwakO6B5ilHgWgR
IY3M0TfPmXsuSZNDmvCk7dvcngXrU9Ix8jC6kkr8kOuXhlOH2dDFipiVm4mXG6HWxSSh8kCkbXMx
3sCM0qjdOswOmZ8KNjMCDuc9KP0gQvJAg+hpObAq+vS2PEAjPC/3pVZt0dgXP1cIvycKdNgWEX/0
umbyDKi5CocVukUlFDGRAHGC+2gW7hml1kvaz6qI7+KijbPHEQ/zlOzTpCd4B3SROd20podGlAEE
PCn3idAvzvtwAmM8fTM1j7vFVO2u+xCxFcp1QZoEGiCrqMDDdY6VYCE3rGuFVxkxshluTr6VEvcQ
zQOhFl2SdgF8vyM5xAMGVliOKluSNNjMczNojmJ4cYqjQy72sX6bpveGJs2yONGuyg/Ke+BOuL9i
rH1IIyije7dC9Z7fFzsYpCJRyfTbYKTbdKs7Qd9tudtMJhxxu7kT6xIlahQ5gzSH8N0DLFFT9Abi
JiVJwJn83CYtLhK8WynfZZ4iRTDpXqoVlGrMXGFlVySxb1tcNA0GYBcd85KA/iQ9NflyZiD+d0/C
y1/dy/+tGstLnVZD/z/++512918fMLit5TvySxWNf8j5o+DIVjKAsZKLn5TDSV++5OzE5wipdia9
dYkVYFnYRbbOPKotGVKj9KQp8Zpt8QWi1nUR+QuE6UmR/AlKS4zoEiU+BTx8meE00le1PG6FvZnu
8BtEKDY75hKtI1mYy1amiLVPvZfd5ZYtT4c6edxaYpyCg+2MPDQzYnyUhkIDqS3TgouJ0LrrTdzN
RMKdyeQeR0Dajrr6K0E/zirhoPeHFudK0e+y5FOxcLomONRoFXiGNUsXTg++SQdPhb33saQ8RFuC
f/6hSiwn//RDvXMN/g7tMBrI1jTA4KYqXqi5upCNce/sno2EXFl9rA3QHPENOXgzA2ntsIaV/+L3
ij7xX9+CCqfsD82D8qR/EByqSRDM+e6/zSXDU3Rk1sQhUh73zCyAcX0xEyqhdSWGp3Uepx9NflT1
XSW8tcZuiby8PvOoEOWbmB6564V1t2iH2AwKDMI62Vs9bERk8PH8zz+5PwMfWE4RakRZ5Fq8v3MU
mT9/cBJXDIhpEqqd9TUic4/U1m3Gkez2v/h87t/o77z8f3shBRgKOq9KyfWfXwjCaDGKZFxs7jKZ
M3Rhl8T/lyBFvm7/1WsZ/+XHktgkIFkD0tBVvMPqn19tRomGHJ+MNp1oZqU/GpG0S6leg74YTvrk
0hcDJ4qgSqa8zQ39QpoSSNourz2tpA90PhUGpucKiSZfsxeTo5aUFxTAcDooYFrFghuzzif3nnSx
DAso8TRewv2+Jdy80Nd+YcP1eP47VtHuiOY4d+xBM+Jcih/m/lsCRT9o62WT3N6cTwtVT8tZFa+t
OXoKp8F4vXYUSxiS5kLGJm9M6tJC3GeIbVD2xmBzQroWN8uBx/cxlbS9istxgW+gSjxK5sUzuiKU
41vB+XJM2l3TxfcpbhgXXrb9lMIlzvt9BwusJ2BlostHC37QB3BUcn1nVKK0A11IWRDvgbEhehaL
XUr/szaERnWtFSx8RuODgbMlo7cBCNvGO1UA/ty8Ctrtvgwjewca51SVVhUGuNCpQqC8zM+eGoNW
+3TBhn6aFw7L6y9JPOZm6+r3jbzwvGZYj4pfq1nuxbv9T9vTlmrn1o8p/TL4CBTKvnAwz9XnmDNy
Ms6G9JiV52kIQe/mw+PEyqFThdQKr3FOWq79YwUo69dhZNJpao7IXHIUGqeXj7PkKlmOEQjNrqZh
yRztOVkDGjBdCCPMu6DWsmkbTBDEMD5w3Yj1ShMEnjWOXSrhMh3I1bbYNGTvhq18pow2SJif2LCM
XRVfamGo4UKEpR8A6eG64IdX8uberUMsFiJp9i233PeFdCChW0uKg90/6YK4kGEPSIGxfmfMNjM2
PAr3yb2kJmbtG7Gex8cittwaL7bK3oyXqxJauLo7MiEiN3vLjW0/63u5DyoFaK5GUTBagH6De+RN
Yxsa+mUgnGtuRnhfUhVwokyc3YaNDN0roYhJjpoNBwyHlv6KRrSU3IsIGUjZQEMvhuHcL+U3UwJT
pvFldF4rixrQP+NMRCNMNo9rstcya0fSwp5N3aYBB+s/8Q9czlX/uMnaU6G8TNp0Ugihqoa+l6jM
il/MhDi3qeBqURw6FkHxubmMHyl6hI8fmMIFXoUjjRhWvzEOsfsCZC9mtiruYXy7E8yV2fBns9/3
FidCdrFy+TPOOvsR3TNr+bFSsVI3805COpHv1eKhPjw2HZE8BesKCEYFJjsjDVKJUCvf0gnzikgB
KAfDupZ3iXVh+zebvzfSkJjAcRfRGMASKd1a8zxqkgsRWmHHVSos4qXFQi08a+nruDyLirgTTH47
cwJKGcc3Rb5SNUD4O0ei4BkYdMb+W6j5falv86g6iZW46zzvkyh+um8psQJ5I3WLZY8nJZn8pPmu
+tcmb0KZveadD6SL/jC+i2nyAjjZ3RjA6IxV2d8pfShENARAiL9NBitlR9dkTGCJraYGbTFloCgB
ZMEKVfkrG1LoN3Z9dwmXOgYtg0v1UoDLU+4h2RXyNKrE+GrIJzgQdj+94tG3VZAixLxgodMuStsD
80x3ld9qcd8LGMi454kXJ/WuQm+LhMFX5Au0BJweZDHk5NYKFMNSlbLW+c2aJ2/GcWdSlHk/SoxS
cTYMsh5gAymnCtryzgsZwH6hp8G6LRMA/lRaLgW4j6gnbWs6sb6EmQXjQN8pHfsWHa4uTLAeqbRb
fRw+O35buOFvY/YiVT8VeyUhY0iuYyUX1V20snfKbvgDvK2W3OypWH5pHHvaegyXsuGlHwVBD4Z1
2yclsgkhczHprkL/2ObbLpLZ8zLBgtfj6Cl58xnuIEIGliIZ+MKmLJ5ZPbE09MBXyC49i/Mh6bhK
ix1F763wKc0IwbyVgbZfSbjkkEQMzivQJD29453i4DA1Qj7aN6172CG4bcXu7oW3ETLWpfFkXq7V
BKJiqp+wq6WlFZgEzTecbKEfejESk2y8autTqQIUAaWz5fU+M3+R5b0/8sZIOrCDCGJGDAlCOd0H
X+a2n6xwVhFxNNoo5EM0vORiONJcPHUB6IhJfCeaZmPybVM0I6PaaepZ0IKF+Mh87QQ3ncKY2XRE
ueFRWZ4YYbdReJ9dw7QyusaVB2pyYa72SNC98Ltf3iLOXux9LILThKN4FhyaXKPnN5jbj626NffX
KYsHyo0+BKAok9Z+6KYFrqtysltb964JhJPdvd8vz50RHyGV4hrhG4qMvTMkv1h07vFnbQVayPy9
iZ21MR4Ezt/D3FKIS8vYVH+YaZhPsissLTUaRMk2X+UMm3sQzJ+lelfrD1P+Phkfkly8SJ3uqNLP
PSa+YjPOandNSEYtXKcMoBJaK3A5U8/rbh9kuxxIOciqEQeiJN0puPqEyDNNeqwxBRKeWEXmLAYP
8JwnEcB367rxC8s2hDPJADnCqs2luow99g8yMsBUMJ1JLDIy92gHAuo+BkbaT6R9x8NUa4ISAMQk
vWz4uORa8xYz4WZhIN1N/mKCt7GE15ZH/VxjmeR4lTRPS38cR9xLFjGmqDlKxRNRRntgWkxDuGcZ
bxzuHxQTnaR9iRagVutDr9Dfw+BDxoC/9vkPlkRy0iRvkl1leagS/GLeBYXwpUWNeMqNVyzOIFYn
C08wPdM2bdzMfTnOP9OE6GBlR14Y6T/jvMJl3egT5nUMMvz8Jj3xDZQPSa1sXQRP1MYBmJ3ntKZQ
iMGLueX7DaAnIUwk08gDke/pIhkhvHwWPCYc+Hw+JNVomaHYAhrswqer8BNqGBXarTrJcuPpCYYF
lphiYh4zsZ43WO8smoxELJXZfhApLWlWRjCYEfG/KTV1iiy+NTX1KpsTtE4gDaW4PAjcywm6yhD9
tAsULrkIk4qUnHFZrH2jd/Ax71k2fhaAYyrRLhVyB5JPLmtB2Um2WWv2Vm5HhRO/EGW/J1Fzpgmi
TNkEHVMhtQfxIpoPyX2XovTnLF0YFoluqoY0owPPAr5UcPWIzUmNa5e5PYd2MHfjbYkwrPWZByYB
f7Y9CZATMtqoc7adOSiE4QxpyBnLzlvup9al+iRO9kByZIc3NbKBT5B+YyMx/up5ZE56sSfwuosp
fDHVmeMq9IEWChj9R2XmZ/q2s9iI4jYwaV0x9PKXYiTEAAmTVxKiywc8W19eekyTLV57zY0MVodS
cghw+bTs2CammQkreeMN4kERNwxqC/6m1Ff199J8IjvkTDHLX/XG1ayCzFjFQKWOgQ4RNxd0OKwA
4qKPXmJnIpShunJUrjd3rm+dvPlkTinLedmqFw4FctODXtZ8tdh4hvld8xkXSPPTvZPqLe5gPavS
AWpRbL7BgHAEXGvzelKWGltDX5yFuXuYmWdtQxuk8hwgwmlqsacMxC2r9PGPU93/T8P/qzT8/SD4
v9elH34Pye+u+Kx+9X9yNdy/6j9cDTJpCADIkLMkGRgjf/NXV4PyFyI4GpBRDssS7HUN3eZv6rSm
/AUMpijyhap2dy4g+fyNeArG3dAgKpKWN/9IxKv/jqtB/gftSBRRzfHtWoAbRb6diLPi72UOLEr9
QgUyCkvTclDqNTTfATWWzjp8oa6RD+RNc7Uf4C9Ces5UIO3/k70zWY5bSZvsCzV+Q2CKwDZnJmdS
HKQNjLyUMAOBwIyn7wNVtbWkK5Os972ra2UUMpEYIvxzP763pFlNNY67ceypR34cnbMKovDzkk3V
SzOBptv6HcGKw1IloH9j2tI+eW5vLkJt49hjy3L44az/RgNbP+YPWsD6NUC2+ojrKqBV+ldvhu3N
qnGVUexkF/eg3aHDrxh7yL5xR0NSUTYPNRnT02iF+YW9wF368/Hdn1mb8j8fQNlOwMzge6v1z+eR
FABVdCPY8TYqsiuT2fl1N6bsYrsGX2sUrZF1cJXRWefKOsk+n3dJbD0WNAdfVJpR6WLo6QoXdnb4
nZchb24dqt2Po2nCo1atuXA98Lj7uqUmKKm0RUAY2F/qBeHnrG8X79ozIiPxIXnz+98zzt9PdUnl
xJ+/6i941u9fFUIuwxO4lMwY1i6PHy+ZCvr0IHMgiH2a6wcQL+FNO9l+e1gWHQaHpF6mm1GF9KjQ
06MwUUETKbe5F7nbgojFS0i45E3StGfgv7khYLeVXc061u/BSY1ZxhX3l49sr5/p5+sjUMiVQYj0
wH3ocxP++JlH1xsK0VUuAe6muBFi+kq+fkFLBzUSOnSklkQSz104PTqTt5yAL7FFjzv/fS4HhAB3
qopdDUOfWUDSHEHdF/qGZHh/Ce57fFqSVP0T07Tc7aEY0gwwm7J58paK/X8Wjuc5dfuDG8AmU3N9
yLDxH/kZm4NVAvKsdIsenubNez515lpQc4Q7052/1W5oPYD4IaCTEuqKIk1A1wLd5xG83VPYA0Lf
5O0lQHV5q+aKmtJ+rB6lP4QfdbQ8mVwtz2Rqq5c6qapnSxYMRQWvuCAumss0ZuMW9c181yYV/NWU
DgveiuV05i0d3OgZ7k69VNWtcZoEYyz1W2TxoytfLCQgwvyBYvL2JurSMd/VstSH3BRws1yLZpTE
ii6ayYesyZICU84wj9dSops5TAbidsFAn7W3QxESgPGx6HhMs3v7MzbUBOGIYrAdqynkjMpyur1X
hPa9SGf2LlM1EDmb/HhXTipjmxiTaMSbvI1CnBpjUOt5AylrXVjoF0X98QFlrrtrZJuv3YvnJm/E
wUxlvf/L9fXr40escmfgMnrE1RiyI/758tIB4B/gsjgA1DAy8J6ouPDrdmiOTKUMfhnHPs0dtm0r
S2ccmbm5ngP50lmOxfQshxKMBG4FYoeZFdCEGzNsD+v0NKx3vyMpaZkxwP2FzSt+0ZdtPnXAXNIX
QbASUVa/3Y83BY3yrpQ1EnypLXuXaRdxAo4xD/U5PE1cQbJMh68iGsYjUWqXdOrc7sIijT7/+fSt
x/nx5lw/h+e7CjBeuPbt/CKtTq5VJ4tkVoBDt/kUUtS0y2ST7pJ+FgfHNMEnT4vub7/Zv4/Ky0JK
sOICfrPjrGfnB4HfFmB9rZ44SDk7pNSSYWxePWnif/rcZQcRUFgykotgqZbndXiM1jQ79bp9H30e
GtI+XRJ6n5u+ba+sEClKu0JdBiCWmVuyvfvzGQqCf/1WwHHW11tAVnMlKf/yADMjbQVMQ7EuMcHc
UhZ2y4d/T2aNOgy8LjqGCQYi00Dc0KnPAHkILmnljUmiFGzFwBAIhCvnDUZFDQ2mMDe5M0u2/U56
tPxC7EYvMu9QtU6pVafnYego6varF3du8DCIBi9v1UaPATzAi6Ap7SMRtidjxcidi4rmo0elww6g
mAJal6AhjrHYtOgNGKM72d8om//YkixwQLhYhDfign4F0gCWh5Q3zcibSzP0LwRuiap4CGK+ACRh
+siONnFEKcJiL8mXNJTzuQ6UOmZ1ZvZtGEeHPM4pjI3ZwEAfaYLHltjZyaKf4QioiiVxGhjwBRVv
ZjJPn302SbQ9FPzjSyaC16m2GGw1dYbaN+fjVWUxX93S/nk2o2PufL9p7zvglR9eTI0Fj7P8xtYU
HLCLHhbIeD31e5l2JM3iFlbCqXGvE9+5r9tsPGrH1a9BxGg+jmL/xm/79M7KXOccQ2/fZyz+LsCN
RvupxkAz1Sv3IqfCrQ3MQkd8APmNSTLZJ7hjbEFjJNlopJAQCcSvT4xFvPe2CcS+iwPs4VbP1NrP
3KE+9K5OjzRGjBuDMYGWWqslnqjmvUrzNNpVFTsNEde0nrIHVvaSXZRx2t/M6RjsVBpNV1mnLihi
7w5l5L9SYejSh5s8B3FGqztRALQ5AuN0T5LcX+EnY9XeFJZfXxFm7465v4TYuGRxrIJm1f4K6m4J
O2ia64ee39mv1XWnzBMESNRDWBm3amDuMORVcS2HiliH0P4RjezObq0vCVjmh5l00ernxsaqBxST
pCG71EYQw4VxjpkgGtJm0Wucu/X9OOKsLIKZknrWQk9kRMQzmRLnoqau5NKO8wvX/T6zI8WZqHz+
VDYFKDtC4A8d+MtL0qZU+2TBS8WeehsgN9yZQM93Q2ilZ+h4ZGVLlrNFrY5gKkZmMNA+doMiPq4J
KYhNMgCjXQrQjVlajYzrpu4Lv+H4WPjdl4hdMh09k3M3DKl/5cPNPvOak69N7uOnJNp9oDyerXJs
ZTvaCL7O1mwRJuonSaOiS9Y8qwrnvDTkm0uaWLZBhjpNQP1rDYmmQmiQ6WHKEUb1ID5FFaGSNF6a
695mdXoArGndd9ww96NY8veqjq/pjJr2xjP1P6zFCNwM4XoFqUCdXXhJDx7Uou2iTP9cNc5jpmPv
XDqt3WwKl02z43MhL2mdIftpNupl78+ngh/gprIS703w0H+xwDicap49T6pY9K1unfqVpSolpm42
X7VUuLIyppk1OyIL4BsjtFntAbAkGDcIysckYQUDrDxMaAGFEkF2Oku/GmncctclZXWdthZeh9ob
L4oYbZFrrHlHUvtHNhW2LuOQypaU/8DYDo4ClhSOAor+0iJdblvH+MB/J3uj5PIChO5bzR2PitAe
eTWGh9h2yq0gCO8UfbktQ5KLUQERvA+l9zakwakOmarYVOpQEx7m8lmGqx9kCFGjWB+l47N0+sbF
z4DSyOZcNFhagNqMlKH8MxOt2FOTga2kHXMAWxBBj33coEH5Le5p3REmzmaS6ywFbpIksLnz8pHG
4maoHundhq0b6DY9FqwdWF/bVKIsPbkp+BabQXQpUt08vc99jPir6+raSv1cbxVtPvsO4slHGuh8
C92yfFHE3jajCbz3Ppr7x6S3ePDP3j5qLfUWDt54nQWNOXFDY7ALdUhTb8gvM2B8CZg3gkw9D7R2
YjKVfbaNqTnFluRNJjrKcU2F8v6vP5O67N3dHIzmLHiOZVtM9hZ3wHrva43j0iH+daIdq7xNQexn
yPsiCvdD5DrzPp0qZ3pKmaoeNPWX3W7ye7JBnWuLj7FHTL8diHvQz7seKRuz4BrTQ0yec70NZkAa
ZwL9iJ59LxJkTDmPzr2BdFR/9CHiUM0nvhnqyC0xVa+wkTiwlysW6uRxudf2bdspxDyfF3BGM/1R
V/10N1Zzi+klgA6fTYuAyqIVHovVX+Lz8IVNUZbMOcR0V8na4UFM1sXfax0bfWjN5LkHcPbNCpph
jXJZp33B9dqVnF07T49jiuFlKhWA4sQJnzl40TzYeZJl79FEU+edFzROv/VYjOSsgoWmfMhENoVi
Qukew3bZfQzapgCtbMWNzlLaO9ePCsXZY3rbpcfZGcUnbZdYXqtC3JQ9l7EwsaDHkz8LBS9jNm9G
7eaOV1XEW+ZKlBXppHr99umE96r08vmBPnfiyMqp66eavCkuj3hmCeTWw3TX+Zwtq5PB8DBZJRbc
pbYwqMbCe8sA2KCvTjNmVs/yIwFKPucyGPMxPbbR+g8ByjenlpT8le+3hNzoiP2sKfS4EgNEbHp6
jf4c9qZr6HdQ+sHRocSVUsQdjWlDxgULSOKiT3u+SFst/BotIOhu51iSeWurNapwlpGtw9Q33RWG
HVFfWPRkz8loTqZ1/NuadSJTSxGWCS9OwCzFZNNPJn0rfA7jmlMHNWLZaOO0H14tw+d5mRMs4Yta
h1fz5L8VkbBfRDgAja/FNOkDqPjhjshR9G1RVnbtUU99gDAERlyHXKDJtFNOedbEMw2Tdj+8q8IF
JrUvaUCS3ljv86ArDmFKj2o7zGsgrrq3zeK9QZ52Vg7CxWhVUGiWtoLCMjEAs0DBJ31C8qwdFgzC
k4w+ETcz097LfMyAncBiwG4KAFExn0JT5LcS1+E9sDPvegkpf6kL1NOic815LES6HyGZslODkULW
O67Xwgb5LtqG/KqrMdo1baEvRTdD54zS4qOVrDoa55gndphdubNipaL78iSEZEY219N1GXU2zWJJ
n28TiA3LJuiMSA9Vo/vPSwe4pnM1Qy0CwLxBohzZPy0bwbjTreajadwTqgolGoC8WtDF9VIwgE0i
Arq9m146Da9p6pjFRVZ4WJYCLQxnW0Rgh3QgopM9rciZ1pq+ejSd7bwCsIBxYUyIbMAJ4BknYKY2
4f72lvjay7mzCZvNz9AYX1hjPsokxl3hpFur0eaynamULfruwXMlaj8t0og/5j2uke3hAfnQu2R8
qycWUrNfWvfWOLNKpw3tOK/NDKONByNhL2kF/sxoAmZiAaVr2zn+dBt3Q39Z1xkEuXKZTqgI6oub
VM5d2YX11h5z9zaLVbX3wOvshZ9iaphNfN0WeXQTMM65r2h+eEKDf9G17Z3cVtU3btW/WUOEQO1r
Ui5WoiEUZilJ67lLT2HUPtO0EHyGSxVuWy82HybFfbAsquU66AgjLcEILdAo7+hY+rAoDINM9Lt7
wEc2Vo4aC0oiXHmEGuXx67sfKfS40Jmvly6hu7sw+//FPLYeM+X5G79VN2xeyO2OHtaSTj1VLDvT
2b61YRhuqokdmyvMe8uEXfUkHXLxUg080xtbP5iof8ytjD4OzH95+uYk9tP3ndj/18H/qoOzf/6D
Dl6b8W3+WQLnD/4LhRX/I3zUBjYb0kMp8djg/0cC9/4n8AjtoT47Pv+PcpGn/yuBS/5Iury+A/pK
KQ5a/+j/SODyf0JifQjjDCMpM5X/Twbtn21kAZJD4FE6Br4R/4DjBqu284MOkNpj0vAO6bcBHtf7
VGN1Cu2V1wHSCGabGXiFE81tyfP/TUl1fxI+/nNoGr0YEHBm8LD/IhuR5e3q2sIpPBsl3gAQJl+j
aCTE6s2QUZrOd1lXQXf8iEqzPI8dufsN5Prwhp0PzwYN2pAxG0WpDz/8dr9R03+WRv77uTDvub7j
w94N+FV+PCVSlWKCtNRjKefNv20072aYCekuHiqzMbAZ91ii2Iz9+bCrzvN/daDvh127TNA3Qpem
2mAVcX/4JSTF9z2rfLzrZZS/UGqIYW20PO3u/nyc33y9kGos8MDS9xGwf9FSaP9sDBcDx5ns7Ej/
uMo3QhH0344Uhz4VwBEoYLb64f3Px/3NlRZ6FJDQ5aYU1/wvilMeYkAbOo67xAlOjpY5umLfwlJN
LPtwEeGuTLHV5KYsnv985H+fWXp4XXQjpDYqG5z1jPxwZhvkeQ9UCf2MmeyvxdoH16Rd+5freT1v
P/9+TLho5FacVRX4v/5+fZLNfHGBQTyLwy0gL+/U+unbsnTDKVlnAH/+Uv/+GRHyuVgEm/cAy+kv
Xwp8bti7XtRuU1XifJdzD/zG6eJT5vrRQ8R86mysTF//+ajrRfjrl/SF6yJWMvRx1S+PC9QYyMQ+
GcwF58ghrstpV5ck1UB26L/cD789FE8kf30+oov+8gU7j1FuqrJu2zPXWJkY0Qd6kbjNPBG8/Plb
/fZcrk12MgCLK4i8/HSBWAJZzA7rbutr15ZPpQNSdI+qjTEM3Nkot/ZcpEffUVX4l1/xt18y8KB/
+4w7eRj+fOTZchvUh5yb0W6iowZsdEmkRELhlsVfDvXv+0+urxReNQ7fUX330f9wF6ST9i0LN+o2
GiMFLZg9xDE0y3B03UZ9lZBqFSQLX157+B6//PkEi58HhOvDbT04sBbGvUxavV+uGzSSxEiLey42
BqWvVJjKN17QNxPYGr28MMkby0O8DOaTT0nMt7APAf/4RT+Jxz9/lN88DOgrZFJBwgnF/V+/dZTk
4xQBkEUfhagFeBIXQwFn9y+n+3fHoU6QRVvg2yqw3Z9/2Vj0s+ybmGvKoxQasb05zE7aHv78bX73
0PnxKOun+OFHZaiVQWTiKNRVMBATBJ5UCxNqU3e6O7C5H77++YDr7P1fTwC1DufXtzYz11++Vy3Z
a1Qd5y9MSudTkY4ewLvCkTdVp5bPA89gaH8d/g96D9wLB9bLVRG66UMZVeVZJi7x6D9/ot+eAhZD
oSvob+eJ+PMpqCcLYdct8SjlRftM0URxnnMpPjeqlOwlK6/7yy/7u3uWNZAHBTzEufD9DP1wzv2+
K023wHGLcis9kUhDFqOcDceMCC7+/N1+eyjfZWILZ93jlP/83ZYOSkig5pZFCO7ORVbFRTKzIc3E
6J/+fKjfPR5Ckn/eOtVmQfrLMzAorT7rYqIlvS0LufNV1uP+iHBXWkDFL2RXDlfUatlrXXp2/POx
f/M1HaKB6zPCs313NYn8eBUv2Ty7VTB1eIus+hoF076nO52yym6q/nLDMI38zZ0JzYKlAItPdEz5
y7qTLrUSEz4kAuR2bk1ryjHi901giLUiocP9sviaEJSc5WhE33+CbI30ScG1RR4gkXl6EHXXPVp5
YL3RGRU91iaKsOX7rBzxFkaIWq1qiNaD1Jnn4yz8eNilhUyxafa+/miM6+mDMT2sgqqaqDBbDLwm
5grt/WxrIbdok96Haqb8g67n1eW+0OsDKU1Pd4wS6Cqrc29dpGdu8Q9revFcKWOCXVBo9Tq2cmjZ
TNfZq0OeA6di5qFahVSrPKSey7qVQXZ6R1NES+Zfdp593WZDqE/xkgzk05D8zSazF/MxDCYobqg+
sQ5zEBX1gVVrP9GJLcHYTwUtP8exL/xt6+awvZKQve8p+s4mylQlSQo42J63cz23MM3stFqgh4l0
OqCBF6dQF2O3zzWtyVCo5wYNYYjr14UenbfKVP1rkPT+mpMqEcXCbKxz7P+Lfz3U8apnjMFwsxTf
h8pR309bK3QmcRllpfYwrofZP5XfJda1kol4MIsL6tBNZfQojGah2Wc6ImKQFIhsrV3J7GFYxibb
q6HuQirMqvlllhLp2XE6ZjYI/tnzMi2Dy47I9g7+UoPOdkHzXVeLVUAegdxLKhrBFnOAXNKvIck+
wt4iF/EW2/jUEtxbRklEJq70IR51iEfVSp0bK6mb9NwufnWTShnxTZMwP8e+BaO5VFz+RCki77Ue
CIKhGnuvGSaSDAgnezqgh9mMfdE47j4VflOdiimDihh5sR9uiyqrWWb7kbn2MAiNEJskMEY3FfAw
4sT48Tlp+rk8dtrV93EVRy9DuRCQweiPCGdGkXkHSV9DgTmi0vm1KnOEsqgkCtkIO9VbvoU44BJJ
vLPlEbnZAmVDCcWlih4BF7ivTjC8bGvX9a3Tn2hRnc9WEqmvaboQMdDJwo8A4jFkdJH3KE9jbMs3
bwwb/xBELfGJAq8T2opgAv3Q068KwCMsJnVRzb7IwA16tX90o4h/zLKm+Tx6qW+dnCir75XT1Ld4
kUDDAPdur7IocR/GkbqPnddT7REElG+B40akOmJFKxDe2Jv4Z6EwK22miS3mPo0MgZKlVXCb/MFv
/bsZPiaDYcwnYGGC2u0uWWtjq5FtqB98K7awjVP0Vh8KKDUMQvom+gdm2pyfvCaibiRyqpfJd5a1
Mm/05k2np7Q+zPEsviVZkF3NBEZ5FAUJUxBvkgafrYw9Sde2CR/b2OJyrYGw0woK+/80cS0yFwz6
4p7R80gjAFuCMwaeUR6LJWAnWdVO9a3NaITazFhB5m1ZMPRgWNq0F1IWFDMZFt6wZ4lBAi0HwNdD
DUWuDAXNYvs8UZFzkc8tnhJuiuGfgOQUgR4b/0u4xIHaDaYcL0iojE9mILkKPDqPPgcTl8qO9i/X
XAzxlHwNPDl/9r0mgKxbuiNvytmfrFPEL23vtAqtEmtUHz50wcDwy4khd15YCXysbVfCl9858Fni
vatGm7QEg49l05rRs08ggBXgA3yyDUGSQAjkPqGrvRGV5WIyZra7TyJN/Uxrr/hGUyXYjgYb0i4D
pZ4ZdZv2M6ygvCrpYY2yKboMq5oJTWo7MQwM2SD6xd00gD5XVgEroWvzlixAjEXEIhKAfzuxrekL
1TNT8YkdrvchsG/HDEMTU1+LhmqDZJMDh1zuWz7OuFfuTNUhHPKJlsPGpfqPlBMjKk4+tWvMbTEI
gDuF2Hc7qwn5lkkA/upGyaz+ALEXlK8xMD6eifPcWFAOh0DlsjsGPhji9wBfk3qPYY+T7+kinDVq
H8WOlC9O7hu/2Iz+0luPjUeMCOCbSDWW8bky1tFOoklQ2jJHPoHTSThg3ul1xUo04+dnempvazvH
0r5I4N9vMTYDppWMkpcPSwxDg5W8D3RzYtSPmH8ZqZBn1lakIcp2N/Viehaqjkg/iVqMN7YnyfTl
vUPfjeVlbQHAfZGMKfASRd+MW49Jf9AqyrLqyP5ozu6DKXcI9k3wnxv2BWGnIKqAgiSXSj0CJLk0
XBzA1oA06/6RKua0vsynsZFkndQy0b9XdvFrTRervba72318k42N9k7NDFv+KoYiGjB+KP3W/aQc
C2u7HLye4BcIbp09WEXQwpPFpeBmvK+aLqLCu6HJ2XrkvFGH52J0bW/VwlFArLYldrhNtFCEM5MC
Svx6eClclPV9hhcDpuG0Qi5TaB9qjE5dkHfJDaOvQX8t6RJEZcKfX1o3oOxmOhy4Nxg5235HGzZZ
dS/Jvro8TYFrD8SiOgJUCkqlEwXlzeBMQG7NVNvAo3Jv0JcKfjZmspAuE+ZAAaPQ6HZ26AEECSOX
maKnSo+I8ezQPBAo2quL7tpbZh1eJ4Q2gemWfRuFOOfh9uGLNWUYfCrblB8F24A1YmTvprDXx4k+
3+mUw6tzTjVBGo/05+TPV4FdhxnhAkqWNl6xLmZrWAd4BMq+t9cUZRgnHwygh/iGSD0WmcUvy4E0
+oDNyO57mE+MuFt3iytwZmYdQyWmYpiFqS7c2mF4NOp859YSYkI/1a63bcZoImdF12ka7mwvJ9kU
5KmwwVHSWnRXiYQYSeSBcN853L+4ZERf3EYj2G4yhCJ7TsATxFuKaXz6sBpvvg2rgBw+9oGw3+HA
6F7sRXQEN1Ie4zsL+j7pJAdAYGWoXtouaR/FuzQP3Nu5mNpXF64eEHnPggbDXiiazhVWUWarBYrf
Jk8bJ90HpUqwM8iO0pOFqNPCOKOI30u/zuytDoe4Os3+Uly5eQpjwp10fdlZwk6uI0pV5/1C0fTt
wHOPE9c28sl3MsWScnFyAqvU5FA31FVNAT5f8rfbkiImSk4zWsC3wBzw62XG5f7Tcc8onrlFa3/R
eUs3X9KFBrBLmyiQOpHU7sGG+Q99pyM+sBnbiqEvwyWezAb/Yknveg+0IbL7ufukS+I+xzQtl/Gd
paNDZo7imuxrYo0ZxAKvacYjM/ahp3l8TNz8sMTLuFibMaxwo6mq6Kh+hhBvgZEAqGz2TQugkELr
OLTexWDsz9rY7M82igqfC3s0DGKCpC25r5jgyL1tJjyoM2WR5XbJlNNdVq2fMWP30+o8mLFXG0Fm
sb8X9mgDfxr8We9iyhoX4hp6NpdzN80TlsvG6VjYStwFrMY7b5fG5Zp1LkPE2QA0a7cJBAa6TenD
m6ZJN1l2YV35AgSUYV22YTdt4hsexiK/caiCyO/TrhIV9ZJlJ4Ea14bZmKWmxzJpInLGuOIv0qZI
9FZHqV6OXorIdhXyOx5JS+AZtT0rgmSRs3e5r4PZdfeJbtS5pazgq9SOdY8ngnVpVaTVTe6X5qVQ
mLqAA9ssUZpJUrjVeCMZO+Wm1D/JxS3euWu6d1+M3CdOs+jgSi+d7vcU/wbfAvw97d4NxqY8u3kt
vw2DB6wp5uF5VRvp8z+D3PVAA4QxlhGf4qbdRH3k48hj4sFrm47ha2C4huoyraIbCBeu2VCvUHL1
NIPDdLkInYdJp1m9YXlc3y1w6eOLNnF402rgn9GZ97AhbJRUrGJpGo55ZMmZD6H8pJmuQ5XG1zmV
wbTTGWvINzxSsZ4lVlPtLJOW7RcF3POeZ7liNt9V5fOU54h63AnJY6R9/tE+yHraWaoyZWU2WFAN
xiwFojlQkmbvg27m8Mx885PliBGWn5KE2fI8rKqdwSkCRbsiJdc2+AnhyET2fZJmJHT7RIy8jFVb
X1K4bJcvyHPtW4QxDl4ZxgVz5p6UR6vHL/Q5SIo4OeVeiSMv4y3zPAzZAB5i8hfMp3FhbAD1S/ql
C6C1WM1akOwMzJ4+LYEiv9TSPZpuUYFp8iqmXlMdEy58YPDnEsZqosZT5/EUKDN6KA+NNHQzBGBK
L3KstpAEI5VgLuDJuJ/J64gzt2ZUXaB21DCVG2L6V7hNAGYrjxHCIW8qI45WmAYNC4eOhqBOhrp8
pcosr9ZilbWsK2mq7HksrSDcWksNEo8yLGARSUXX51Y3TfcW079T4biAfuFty7GnUmsKWd+hXztr
xWmliQ4NWUEXAY0HRIFKndjmNSMGrzaxTKNXh2crcPYiHp48kkif7XwZX9TiNc/NLKubudRrpUuS
FReKR8cEXIwrmRSzP5QrQaZ6knT8IoGmnLxKUGv4ZvUSD4trgujTiI/vuUmCcDjFXRu+q4hCk6Mf
R4P3QJuy5+9pEPD+iSwxBRSIVr664DG+WqBTVqpmyQtx5cu6vkoCFlUbXhRqJdBrWJAlG/YThVfC
vcFy0bWnEcAsDxkZ4Vcq2qXPSYbqTDyVC06UOzoPlLnSQzods5VlDoBosM78ktM/Hv5RffSseqzu
QO5o98rrvf5bUhYedWcF3tqNpzoJ1UfVbb3t6wwuJY0r1nydYIeVe1HXrbilGtECl+b76sO2p/BT
MTtLd4GYkYLUzYrKxkkXzhdjmivSdZanhuPAjJ6lWOcXGDYr6EVpbWP0HMpxugygU4+nVtFQkCDJ
dFfVmPkXuHVqH/iCs9iXJWdn3GQYSgj2TaK68BwZZBe0E7qfyOcXLC7cDipBjpfzRdhLrQ9djXC7
sTqUxK2h/BeNoHWdnKP7ZYEPh+t0V+fh9NqT4cm2jc81mmnASHv6V3DJjA0VbrwzrcvGNMCcR+ka
l6ubA2+asTFfndKKWLVh7vd2YVIAQQHKi3d2mvLywjGYh7akN9yzA50bQCB7X/duanuFv1Cq6Ogv
JfhNY5YMyGlIR9JmKLmYdjxBebix/pvAVSRptaspdsF6F6v0a52ZOd5TbTjRTqEM++ICPDXacWLB
oSjqqDYbr++Qitw0pQrDrrOqPtgzIfMjm7wO+oeylmSkoaZquks/HXA2OL6VTydMGShptmckD5Og
DM11gcnw0lky/3LGLwnVGK1a3Gd12ywHRC/HPwyBMS8uFo0ZqFGSpgcbpSA+OxldPjtFgKLmMk6z
rxX+ZDrY4HOLI7e1I45UthQlKZ6pAcQck0u8zCi/ijajyshEFh04ZPaAFq3dit+oOTVuIiHluRAk
eOrA2rDCafAPcQRkY6t4bSzXJp6Hbo/5yOmfO4t14n7h42C+cFzM0UmEwjVoFxsl81wpuUfDGOhl
g6sF3hFaOIxJKR9jsdYupkkMjCuue5QWlcSNAQNaRTig8rK5TS2gT5vc9V1z6+FSOeVU+ZodupWg
bF0Ur8G8Nhg7k1e9Jzi3z6p3sFhbZWqDTxxZJwI18XERZ/niPWAByb/waTPA77kIYUehUXw2o3Y/
ldx9w7FwmqbYe53nv0BhhljouqO57jxeTt9Goq9PGu9USxMPu9U+HtTCjiRA+0FCm784oJCIqg8T
uYExc2DcWIaThfu2Hi907bb1Pkoccd9nuW3Bv9CS7ArTAGgBZR1cVgYrN5GeNNSHUEXugyotE26r
1AHXEARWBHmShRC/7TKG1gcqndaPmLp0eyvhd/DI672Y8livJf7cG9E+Ylxpvi4DK9VtqETpX7hF
OzzZGOynvc7jJdwrXjcwIDI1XE26hYWguE+OOaW01lNd5f374siRui4aCZqD8MYCg3LhLbddo1si
/NKR3Yb3p/tcCn+Jd6rsaVtzZy+6X5x64nYCsHGaR8uG6jEkWGv6LIKnlrQJUHW3o0GKEr5uNUvZ
lGFv+oiiPi07tEMun87ZFA1JlN2spIBSrhwI8tpFoZwqGwqAlzc8szQReHcr83p+Gywf4gmt6QBU
UlmnyIZllzzMYx5BmYtYQJ9GYhxwVvw2v+/04HoH1FrzCTwcdCCbn5m2lATE2DZNjPpgbzNdSIv9
4wYtgUB56qA9hB21QO9d6DTtgd5vV19WfmystyWc3W+hSTsowv+bo/PYjhSHwvATcQ45bCvb5Zzt
DafdbpNBIAmBnn6+mvX0dNtVIN37x7YMb/KpFT/oHnHP16sJX7FpVFfWz4mnYWSgITYyJXHqKRDi
b9AAnu1LPZFqPo3SUMjY57Dx1NL6jX6aBn+xBzVpilYsJ8VVyDDd7i1H4EuWDwuEXenItywgFGuJ
uXpaaqvRgRaT9zJQE4hCehHt40JXpfsUMxTog+MayM3VpikiLwf7dOvz3BCuWfX3jmV53Ifj1F+h
nCLiYqG2qriNls4eDYHZ7AnU8xIdXNbq3e9JH7hqTdveCdLO+k1SRGo+eo5sTykWguq6uwhIWHIi
Yqa7tsXlnHJHEFWRm+5nBUxfgZynzt/OKmCcN7mhkKKLLTbJ1U+X97RhQ9k0aRI8OHFVsg8uqXs7
UhpItRqWxD/Mpi3aXcXqhoO8j1rsIcnygZ4xenCGse6OqIDxhqQhYN0cx7Xd5smaAQMPaf1Hz9Xl
q/ZttI+dpf+80B7lVti+DreTo+1jH3ascKkXabuzLoXiG2mL8cFzqPViNko0L4LokkOKYcXczfGY
4ROTVu3pLorlnUYHyACdjg1FYKjfd7KqfLILEHwSZgZ0/jIgh9dvzdh0fEwYQeSzywL2WaysLlsR
hGOE+a3SN+HgGOK9U6z6NUeeCDHalJP9bQdotuO6TuJuThHFwgb4aXWPeJwHDrBZoOKvL8N0gcr7
WFDJs2eUa4gjCRDPHnw6559VmGX9OSqqHAmfslRJ9P7N4A9EBfqpHnoyo7LcPjqoLA/10BOatIBn
6q3nOoJ4FO1E34CDkbhij49u7TjExcnY0SVfsjPBVzSPzXfOiQWKPYrmZvXaijJH4cq3NqhaBw7H
MbexwbLCm5rg0VTrSKNx2KXk4qd5QfYNyVq8n7yqFL0n+HxYXNaFGK+0SGiOkMulOZJuz3tCNMEn
1kwTbMwXQMsHiBO5Y35J1qGYIiYL2mXREeROAB8jHUNGnw2RoRaeELhwZprqeAAUGCgz5ypIihts
yvgAkXEV1atwwVCtX58Aqedn7miC7Jo1GcgsKe1MtBnFcNjnmNvGOxDKtb6Zh4z1B0WaL646ryiD
XVT7631e2+6rHhN1QFhRemRK0/JxF8qaj633/QoNvVCtvV26oHufIyawt7aL1Z8Wo0b01AYBWYmu
irR3k45df72SwUSgzJCTntLkQYWns6JmqkVffeku0NTolcivb5WU8ChUHekPv6gSSqtB2B772liy
zTs5nklnoMquw81xN+T1rJ+nWVXpPlrbiXi9oBAwN3lRXxdLU7av2Zr5+vK1xoQwGjN8BsnYlVcz
mzC50nPUvOC/Ji/Br0KRfQcTYFxBx07xZkybvi/r5YeuuoL0vCzOl3xHibcedvESUDc3dkuynNu0
6R9XHtD1mmKjHNuGN4UvmF/RVpdQ0MtnTNHV9RQi0seWFXQE/U3+Aj43T5m70Zz5inmJX4UTpSXf
FPWok52IIwLy7qUTOLdthQbh9gIl/onrIF6O1I0wlsyYQyxB3XhVdoYUp3VPx1LwFWglnY3nZBhU
cyyC1WE0sGk7GwbTG5BO5pxUs1KN10Nn3Imgm35i5db3qp2DZsvlzqGq/JV0qcZbjCBDNBsfIeJr
RENFmV2tla38lyaqIJM8zAaaNIYkyd4XWLTmBKK8zDdpFctLg0y+fMtQY3LAkThw0McdsY9sAaS2
08CCJcIucXT2M96nUzFTNXJTWUG/FOcUQSxruKztC52YBH8zxFAr2QYWOFWy4GXbppzJ0cFcvQJm
x82diUyIhNuo4TfiahB4YFyP0xRv0HRS8ITiRIgWvxD3vuSjQUYWnZCfEAg2TFF1Wp08HHbYUoB5
fC/Pz1A+EftA1We3IaLICr1ZVs9bNxvH3yBk49gFvdQIf6yOLW50PTzmwbLcj3U7LfTZMChxg4qs
2sVQVKDfHKp6h/WOak2UXwiVRYLHDcq10Wihw/yvy8Yut16XYNGRCmPbNo296a6KFRBv6VX2D/Qv
FGG+EIi7kcCLYNtwyRckKVrOQzwPwUmKpn4nf4eTo6tt8Vd2Q97t2bn5wyaMiYBGbI8RTWjQc+rm
0vyHIK3pX1iNDNum8Srm9D56DFXQjHdjRYrfQYrg4qGOnfIwVmOvHqPZCATpgu5asFXqielwy/0D
2DvhNvwuCRmtS7c+B3MQe08j+/d4nBEjv2WtWj1iqMbMI4aDWe2qcRSjaeOWy8OlNAu3jW+H5sCe
TgnOaC0rC2iScveB9TgHrZTe+hGsC+bkIuvpedVp28vtMol6ITpxcZ8wBSR/9Fh69db+/3zQ8Efg
y+IqyiNXazwq2JDmfWADKD2YDNn+7b08NvvBGVSwLTs3Ps6prKsdf2X9XIzO6D1nPTVu9LvJVh4y
NPSSSkh8MYBSATRC0y9RfIAuu9TXc38VG4NMi8ztIRf9NfQTBeL5FC3TIRVV6JJ7Qv38LQ1P6b0N
6MLZcji5v71M2pt2BKs7tm6td3kTL/Elf827QJE479Cs8JqXmbhMAVguCR1qyQQ4XFx1N02UCodu
PW/ADAQiIG5ZPQtilnDDVTtSxDC+EKkq6HNPoZ99VlO46tSfB1oGqCB1TeEAzM2d+jMFAeE3SOOV
2KOXH9lUtI+jsp/F8olnW3LvLQEp3vgoLcdrFyJ9r4paXofwm3wO3uWBbcVSkATO6HUVob4lzycx
4GNyyHGngKMUehsEuIY2NbF6wyEvy2whaYaW4+uMCwolSWB56Z3etO6+HbW4Gxt6kNEgdGW6YTER
n8zP9DyxqJPs7iWMZDsMEsNTX8k8PdfYgNEQyGghLL26JF1QsDrtLKG79BNEtPfsscSmACjRUpwz
2nXXG2cuqptBGotyV/lQeOFSthCoxaWbkmvKfR38zv0X+SSpYYhEoQqSM9DzFlO4w/NGp1SzTVho
BC2OgTzkGDX7TwIRGOJnqoTvpCq6CS1tP8lt6E8e+CrphyQODSVfRxKOzlWlSQYhBjZqaawIQqLq
KsxwxMrlcFmMN/oMlW3Ko/RCaDvrFfxpSqBcckwR8TrUkoSKlKcJOxAM5zo/FZBRxOR1BbGFVMLD
xQd21ddrl9TVgZnZxGD4PUsce5a5ymhEJosurBvMCp21T3MTJ+Gu8OM4PbVlVxHluRTR2wg/eW2s
wo8xwNUXjEzEkB0IyHJIcmCZiFmrPfHagau89XalW8IxF4nCnMat2tEnlLBPw9uP1w4E9fPI2BS+
sg1K8RAGy5j8A3cnsjJNKsibDkBo2bWm9MB40CIy9RZm+G70JMWxyCQNCwS25BTL1piD5NqEJHl5
i1x36Dg5q2HN8/U3dix/cGYJekap0TKvB9L+XznpshqNtBhXaRnRnxbhcz+1rWgIFh2rr0LDI29L
ORQIFrAn2W019fU/OA0PgsHCxVUc50t6qdEVCsttMSKEYB5HtghXFS+bMlPZuV+nBVi9pIntKuki
NEXzIMQ3mwKjgE2T9u8AbzZvlgoUisBrj2L3tWloYEh9M5OE5o8EcnGJXbFraLlvC62dXQ4Ude2H
F/XBjB+IGjMBCb/Jo3KBKRdRT7EoXpzpfljbkY4DCoEj7FMcbWOL5uA064HzOp3i/gE1zxg+uj7f
01csbGtPmrMcN7g7l/FznQqaiB2czcvX0rI038F7cNbBLAPC+TL0iS5r8pYAVWAu3ta4pZYl6jCz
M/8QzroIrv5O1cX0FhuO/fc2rLCtrJc7n/udWFOdKfmC1J/OrMV4cbnjYxbvo9GJvq3Iva6vQFlg
/bv/fxXrpm3IF8ys80hdLGKDRVDbuwpcZRvSOUhdzajZGm8w6BAu2WsrrpaFkecitaZD0B9zfFJy
cpKPECiDJwtxSLclWisk+LwLuaoS/uOf0UQRQWvsdi/xsFQ/7lpi6ER04n4PMonLcz6NCT0OCz6b
g7cK8WKmtfuXinaye9dNa3ODg0tn2ypIx3FvgpIqPqtNFVx7niwIhJXEDixBOSgSPTr3iR0I/bkC
76ZrzWXJmv0UJVYdeYr7W3Kkb3siTsy+NZcMBqRRLzie+BlVjk9/l4YjMOQUho6/m7K+MF8ikcPz
7JgMkZKVRXtYwpV63OFS+9gNUqHhB19aKZHxJvQDdswUkRIhWS03knBAKmyaVEGbFhLwfgSavLEI
AVAWYdr7HZPZNAdVifEV0xtusXpK1+cO5xjpjkkVwFw3aeHfWMGRuEusiu21Ah7Ob8dJAvHLcXGS
vQhjx3zpuXcJDasn7dKPZb1xH/ZUXu99J2/vU4mvFaSq5RbLpbbzY2ycON5N02rGa2JQGBmmZgpv
YyKE1j3VVOSM2aXO3D3Hm3A3ZRoRIjNC1+yxQE4WTzQStws+u96Qk+3FByqrCNAkt46Yod6p4xie
b23fnBl5IBCB5jNvDArAx7xKKENLtIjPOXPCcx6ECL6CDNnqDE6D4SQfY3PIsolSK3cePiG8guku
lU19Uq6/mNMw8lfv16Zt7rxwmHsi9YW4d/om+Y0tLtcdhGtKUTEeofuJ0fcTsgBDHP4YBDZR6/vj
dhRLQqdHiQDiKg9BmJzCT82/JigtRW2oQ2BHjSCIlCkT6Yuk+HAjOhlW+3HsZ/dQRrr6ityiTiE8
XFamDbobZlBXIP3ea0jAijgm6m4xQkPW4KvsChRg0PlPIw7WaKtMIH/ylWPsXCvkGbvcaz3S7S6b
JKtsrRms86K613LpppeqQe934xCF93IRldpNGq72FIMqy0/WWfkNVdsFd6rNSeVDNZNHe4fJ9Ya6
bYAvzzj2ppLLEm7QQ+D+xB4r9M2yLNNzGUX0KPAkcwStKuL4S+dI3A02XinBGtVKPqZZu68Y031z
zX0WfZtcV3drHC0vGckQDVclITRb5BLNKwmRc74NXRBXlExu+gDGH6rbMubi2YgJb/xG63j+sVUI
JG+coLCn1i+bW3JqcVtOcPkAG5NEDpGObXrNkB6UxD/CgGDpLroXM1O/QZGZP7n3dTlz8rBLTj/9
utT3Hb2aPJI9pz3Jzy2NsUrUNQQiSOz7iptbEgvYsA8zzK93g7Fm+hsRI3WPcXcmXj32c2IucjVn
aBid7MuS1slC2Lr0yoeoiry/SYBWcN/MlH67oSJyU3dByeh3MapuOYqMPNdBsSjYAwPVPMdVcC+c
SP/h2jXrtuEBXPa+8ob3gppF9EcyA1LpM3cpSOzSEsZz7LI7T+g4xMedQi3Prd/6pyJTBMQ4gHVb
pGvFPYfAmOxKNL7fYk3qz4CwQGBTwLH3sBvLlzofgmRbgBnxO0chwGROKPAhTy8RjwkZnq+tWw4e
9lUkR6iH2pwABDFwoBaLHJ+gPrJLCsgApztIfLL8oPllfEjLj1ZXrdw3aSZe8irnUEAxED0gjkXI
5fH7PXYyyiKOioJ8AD2NobzVNJN8ArCSUOkSAEVdWyY4ZuOCCMUgtAvlE0NFT7mR8/IPVK9hpFDa
tltdQ3Dvmw4uf++NcUZVs6sS96nR7UADEjsdISuEG93ZrAk+NP4K/3pOPXPN0kZuyOVWmY9+aAP7
2AB+/alJKnCI0kjYKlgzi/hQ6Tl5s1Gc1HdLRQctG2zbf0ark+j9EvORcMZWlq2kkoO7T9ZEAfyU
ba1PtSYNCiVFUFyBRdOL3ntxfY4DlMdw4i1XaruuoPzWtv4fZwkzh2zstuDXyUb/tgZkdnhKDcGx
tkwD/p3V9z9WGbQE8zaweT5LwGXdn8aHlL4MXNhRxJOZIsL6VE0HLGqKoEc63pZPFemwxXbUGFW7
OEFx1Gm8r7joveeqcWYHlVxMsZ3JZtwuY8LocQkFiz6TWbV/q8qb38jBiWOKXvl4mdMcC4JVk5iq
o8T+zkhN9NGPRzJTZa+DmxbN4EeFim88YAVm6vO8C+0MKUcCrDfipUPgzdRW9aGguDAsCsbiXrRn
lSem307Sr1/JafPWrVHJ4hxtd6H8M5jtxw5tFNxJnrRvKHhoNSpwjcMbEckAZcwe8VBFqsBQXWXm
D+HZnDYOcoCb3EVheTCrSc0GrLb4JILVRUXrRB4R40HbEX5OovITw2OG2qOoRL0HI+0+OoSMSLOU
164E0g7UnEppE3UCIJWc8p70QQ3r4jHnsUZcXjkAFXLqUyQtYdxbwmsD/1Rqz+1Po4d1OobSqLcK
sU9C3g9C4Y3jyWk6LT2XPeFzK6SLGwK8PiRN7jwhl0KUURCy/jrPcHRkQrO1XucDfBn6KlMhelYu
827JqAhx5IjwaCdFYISakmzkLyyQ06F/oMZtQESsNuWUiwPgP914KlvpX/fGuZi/sjYe/9ZhnvxD
D5ScgykCSPYMcz06nSrOiJPVpdoXwUK4ScJn8JJkFe29iOD0lXaRh95J8M6/ZnRKl3QOaoOviZVv
9X3pifQRvnOgzG2e/IfajI24ngev++oRfSO5Cl21bDrH6DsSdWOa5LHL3yAyUeOGLdJ5gyEs0R0j
VN/6Iuam8E3XPg7CSb7NUKnsL2LDQJFoV3chfKapbxHMAz4KHZJBN6fASgHKsv2EpbSkT4imenpk
aT8/NZS9W/Srq+2vI5Uvy5GUikuVEOrC8AYyJH/QKfw/CXG9AIYPitw90BoDue+MY3MgT6wCDmJr
fXbRv7YHFov4MK2luxy8OCxwiFiRXsoHNMRiA+nWk0mMFORpHvXyWchhvtdxWoiDJgQPgiCexhwn
oQubThJPCBKAS346sIZRmmGQ/m1cmQ360LScPm+mD5vpO3Ek99zajbWzs8jamtuAHL7xKeoqQxC0
YFhAuD833kY3i97FI0vuJkL2Tj2MgtE+6BrdxQF7bQITI+hELMjIYUpG7njw/dnHB6HVei76maO+
LWekYdPQFT+VEn7M0A08c+a5CPa96TkLIWCFj+545Aofp4nccjKex2/jp3iO8sFccsNdUwP6pDN5
lAqaYHz1lA+sw6IKu2guXgOk5KPqjji3h+aUt0X/hJU+am4m2lB6ZuranNG4iLfVicYzDfeXdqH0
Yul3RyyRUFIrmSe7MDA0jzokcoS3qTZuT/sU8YQnMVTuuusVkzBIE0DwxiOejgsb99xpjJBxYzAO
CA1NB6/5ZimiujGfPENXaIX2BSl+OaOGyOryHLUOnFCZ0EO97dKAFIl+Cto9QrR+71YxHVVUWQt+
lHaZPkO5ovcRczdcZb6AVeaJgA83fBvyUYoCIebUhuI2E9wWBP6uJTknTjHlpFN5FAV3+RpmD2S+
Fcm+IZajIquKXWhL9wvhKKotup5xI27nXbnEbKMN4qUb6OZhOLLB6sdIh+jTihDD9cbLU3+64tiS
ilVtoASanH64XZSrHOQ2Iz8qQs2UH6J0gJcFLCK7QoNOHBg9OEmIGrcvEyE5P0kCT7YnYJOXNxml
/nCA2QNOQxa+DSrMYj0MSM3mYypqiVbLm9tXn2ilksLMwPU2vsPluifygdT6ZpwNN01f2JpUKZG+
0VAtGMizuLzkWJKLDXuqc/aJAWFuhTwXyCwn9goxg9vs1jnvoq2J1vmeQCxBu6EbE95vrV4hCGZF
ulcPeSRIsPNJL29szHhr+dwX3utmpVHJb9BiKCd2jjOn2nyQJvDLQ2nDi8ZgMflduMwCdNoRxJ2P
rpnf66ifHs0wKdbGXpXVViC9J8iaAG+QSrqZlm1AWoe9MjzNgLndmn9E/JMPQZCoZyoP8mrf80HA
GBJSGR0mauXFdQBSQhI96MMWDGKctz5Xx/1kbFMf0lIkCRUupN9skXoFZOAvLlUOFx8/tCmn5neC
aSDYx0KZZjtBXLGO68UjaW0okA9X4YB4NiM3lFfJjjkr9owoakSDQ/9r3NXPzlwl05XOI/em93UK
tObhZJToHsEOoiGIz26CCQtvg6mfdBVIGLakl+elmSkHUKBU303uDvEBAJr/ljdcqlvACfWsmDvy
TaCy6h5AIUpJVYoCsl4IY3k2PYEn73VQFv6V0g0yL8I2l6tWBhNlImFeuj8rTNl0109LpXao30Ox
VXTYqGPuL83RR6xf//PS0cS/rnCXYYMwoHTOtS9pikL46D4EUwpQJ6yMni3pXd1bzJo8AceSW8Sj
bi+PjFg7oHdnSo/8lMF6wglxqTbvivgUB+Sy7KbEUl4FIrbscel2LdyTmZurApvTwu8zwbaT69J+
FEXP2UJmXPvbF6H7k5sR8ZHvlPF9jocJqH0tcDDWQE3ZURtg7a2uHEdB05L1dccEE76DnnnTXiRi
WKBh5+gnUwI7CbJJ1NPkRwafSgj3K5+mLL6d2tnqd8NF98E1YknGiRfkQ6g5Cop1ULp944wBpp1M
NFV3Mxtrsa+9kejVoIyclK+lMbRJQhehiCI1mcScEdyjl8J9nko4ziM/DEpIFhbx3iIJljvQXF/u
/SpAzsAi0P6T2BXrXyfO+5+mR8FxrGUSkN4Tuu5TVMG21ZNl/w+ATSJKI9JyfXN5rPWWzMiCrSez
9r5G5rte83aP4q1aEkRcGzMP8xcwyaiOIQT5woIaKhJKMfao11YXfv2kRBRpptIYbX1os+5P3oXe
TTAZIKImYXDdkWQFsFeYS2zt6nrrGQlia7e1bfWTSnqMHtyd5roP515vVqdDIgljyLs6ZSEncqBb
zp5Jq/ihjAlhYmMs0lsZDIqMwdJRMD1ubGneKYIpKz+6ei3qDSNkg6ppDImvxGxGT5jvFucKSeF0
peZkRMsuYxaCPO2ZQ0MiMBmTRbfSuRviUNmk2ptWJpaA2YIfwqeHnj3zSOTs8sLLNc2nula1eyy4
+E4wZQip1Kj8WxrZvPV7hj6gdQHDxqEJZeigddJa3JBP36idl7APXS1YDUMUP72iQW5YfNRipBna
PyqsEd2To9XnxxmWLrwRRIEd2nr2iUSVdfljcKvfAjUhxl5AgIh+vDA9fLy0qISJ+f8orsl2TZNB
/yo3ta/kPSEY8SZdPYdNzO/otnK6d9ZwHYhqbIH/SDzsKKCJCjC6wPKiH7RCL7CziJKXbeOFUf/d
J3IEg/TG/BeQpbkU6YxzcxgljpFtU/GQMeE0xUfZupBozKwmo3zPgrfUCbjzthgQrFybFZxIdxKU
dvFqsuCsAJdnL6y79lTDZQUPk2PsPSYL3GVGxeu5ZUfnSnZVya0tXer4LC5rprWww0xZgSbGd8uM
yQO3HQdCOvruE8KIpd153M5UWoupH6/WbGEqDEMeyT371XLPTFo3m7oCN2axxo0I9tuyKGRpFugd
+ls33EUKyHjXqGJ+SWtG5muPGLZXJhwnPwvuyys3iPW7IJ6y3QUxQhuabQh23KuUk+KQO777biZG
tE1Xj/o5wpX3gBMe/KSnmODTUXP+4gIhg8Otqhm24zgVP2B7bFONIobk1WUm+OsGoKtAd0zyUK7t
+jDadeahbzDHHFO3d+ke4G56BHaJgLc19t1jmubR6xoQFfia1QG9E36XpO/DIOzHwNyIysJWTF1z
tBDa4fZjuHVmF2nh5HVEevKgtvukwALJXmZiKsoLwlVPmp8JUKJ02DMIcXEPoU5d/dpGXVJcua0q
Lt9PV2IZKRcasEncSyBFLjU38ZhUz4CROZ2JJNl9Yo8hww+yc4I/jLAsHTgjiJzuOze6q2paz/bz
sKwvXUOpHV9Nv26RyXWvw4XT3Q5BkfybZ938DpPLeE/saRDtFGGV7Y/uVU191Tj6ZoA0Fu7r5M9d
dI222ZKdeDF/cvKoFOymdlz1M/FmwtTl8cj4W9NqUiDyo3HUuDOCrNWpaziepjnnyRwsT0hvg2s9
uRkvRYyy4NQTyD6e6NoM6PSWKe04oAgVinGDYggqtc5gpKfwW7lByz2T+DHNL6VRD+Qi4/KssaW/
yMp1/wayWK9l4dETJVq4cySCdnnA+ksY20RGFrAG+TKPYRmOr9XgO2+6aydS+pg77j3pOvlJSMe5
ReNJi47f47ujlKKli1iugNhON9dPTInByNdXzP4Gg7d7TschQZab8QQRwYg/lAj1xSUDXSfDMaiK
dTyG6zgv+6LWyENToaL6IVtIYfsMhmzK7gEGlvl2mhgud2KJj5lDmofS/ldoa/8ZWseVzNxyjY5l
7vrVSWJsGC5kl/+rqioHQxW1egQea8oTosbqvlntXD4APqQEe5Iu9q8lZI9aaNzqi3OJAKs0nZxe
MoDT9ZXdyjzhhu573GFbEVZhclwXgKZT1EWJ2LdrEFJPIxw6i4q0GD99PyMDmFx++qoYiy2trxIo
YKeJIY4vCgdWRDqyhpKybKHHfxzdxYsNlDPvvbaGqhKBxCdTe57/6zCFn5HNr+Y8JGy927AySbnX
ng32xhdRsxu7tCa+2GuIzasXEPu24XN14ElpBI7Il4fm7TyMrl7ukRwZyuodDUnaYLJM4QoZgPLx
hRDY/hvPBvSPABglGGDVIsAoMuHzrCi+ObfF6JHSRNJicDQSr/bb6iVGQYWBYcPdDxTntnUUMii3
K/KgLsx41NGD/i1Az4mL1X2DvhzTMvC4T0ZjiccASS4pe/woE/l0VIXOIkJ5PdNvixQFnxbjqP6A
WGy/Ai4BjweMhRoRcl2Q3brgM0QhkLxAQ5R3C6acctO3Yzgc00ggvp1jSxg9oZnhjcdk/uv3CXnf
NoVf2IwExfyVrPflFeRc88+vSE+Fg5vnbw4RsaCxZww9YJMb/lRelaT4XDh0NnjcyIpdLYbYXcte
iJOHiFqI5TBLvrDJduSCVB2VpBO3xneS4JmewFuTbc3Ad84LldLeMoXTX0YBNGRk0EXUPjX90F8F
KCWe+kYA16UtIfTglM3wO2s3/Qw1lgeCkSB1/WLhvc+ckJtRSCnS47S6SFqLuF++obXr8YR4Lr7D
f04SvFVIT04s8xCMSrlW46JU7g++M8AxfAqklrp4SRBCem27Xcpg8fYYWDFlJipOzx7oW3tobYbV
kAQCNH6hl/r/hPWSdz0JfQdPC0Tep/38qniPO97yuDtjhkHs1mtcUnUXwFlQ91HdGxmELkU+RchR
Ukwo7UvE3ddOxI2zE3003c9yFt9p5YW/qxibs13xA0CXhQOMHqbH305fPAvspbClaSidQ5Uo98k2
MyijT8Nat5t1OFn0igXiG35AdlskE/aBt3r6i+Ixj4AxYaJOjSfiEwNABvM7OLiRHNmjQ2zRh+zK
MfCjz4w1Su/qIur9bUjv5noKlPXnK+Jm++s+oq1uWzg9TYlw30O3LaKS9WwcXCs/Imcl3xE5Obw7
6QYd4iUEcxIpCA/+xiT9csOWV2XXHiuSvJ2RID9SHkLmo7N2Ffd5ymy7T10C3y9hsOttYC4QjFeb
LNkZGYb8JU7SN18V6SX5EWD8UivUeM70RCZROGzDvM7OJUVv3O95XN9Hjun/uYhIXP73Kjm7ZVp8
sQlkJJxSWBdfEdXWt2dBiGP95FWjU1311EzYXY6iH4Fr33tARNhckroWzcPUmNrbANMMX12WQTuF
fQ+LaLyoTQkLp/h31+A2v8MEil2RtZL6BRGb5QaPJdx7wuDhb4TfaSSpOmnKR9l04bLzPWKluTRX
7htBU9eNn8vqx08VgbtJuXh/FnghqhHdbsz7Pd6j8i4F3mqPdHdmqPqSscm25F9eatGodP3L+9Tl
564c/DvOyZLDeaC35GbgQMDQ2PL7eTf0ttTBdUMQVX0VwQnem1LNfxLUSD8uu+STmmCE94ut5Ucq
q4IU/1D15qlH8L0rsd3i2h/TcNenOsmuZ38tTu7QGVjPYir3lZ8PxS5BUV0cgjxMCbZ3bE+yNQGz
DeB4ScmNhAZ+1Zl01X3bVPU54dmhDRAmp9rmc+bmRw0ITGBU27RbD0U9nrw0xeptLsJHlOjZa5/i
493EJhm/irkkObMM60pthrgmWi+DRa42YdQUf4YeSgb1BNgnPXLQFTsuleV5qGPer6rGjrlxONem
q7zO54+IefWh8NqB6SH0zU/kTeZlqXMMhhj6gkOGReurnirZ7RCPOSe3l82fdFIs5E3Qqw1slr/s
LtLlgFrjIpgPeViVw85jAPxA8TT8caJannkiKHpJyzp56kTl5me/Mf6ZWJMluCrSeYRcgbTtrokJ
0rRgJsLuMO5hSBHkieRntickN0l3CQxfIR5IA/VjHbAHDdEnpFxWnjwee67AJunegJHkfFMgz2sP
8Yo6/0A8Qv/L4E5d7ZDTzMst5fczjeILMewTGxA2Okl4/xbJfkG9aX1Rqw1V7XU3pM/N5tBkKoDB
7dvhsYOFBBry6hRZ/5JH9pYKFjhlTANxcEU8LQGqDHNNflgjgIq9STyfksMkZS+Gg0Acl3c0HWL3
nTGWqxWX5+o7V8YwoOyNgp7auOAjKArWoSRoYjYD2xZJSdNZzRdBuO9z2ySoIxLkVDk2MPSZ9b2N
IrisoF7+4+xMeuNW0m37Vx7uuAgEGWQwOHiT7DPVW5Zle0JYlsW+7/nr7+J5g1dKCxJ0CndQKFw4
RCaj+769165B0Qy9a19m5LPt7ACbKyGucF8guY/1z2Fo0q9+k0/ZKZ3y6aZJ/O6aczDNSmlbE7LJ
xq4ufXSjWKwNv+EQLsl2tnD6W/iqnP6iyQtv/ob7f752RVuGXP0tlNMcZmsKbrPGSM6U+DK6gJB2
hpqj5pq3ol0QL6xCpDiy2++dNkuHnUGrkc0WIV28hWOQ3fhRxqRl67O/cFe284NfQjWBwVXl3+vU
d4miZblfcbDNvlUyzq566LbFJkj9dsctTGNko8hz5KCLgikpCkjYNqbOncMxXHHBLRRta9et5uey
sFFNlLNTbdrI968BmrTBJaVCJ4zXdSY8HqvqvxlJ4JxKTN68VVpoe0I87Z7IgILiQkG5lMJ85FrZ
szXYU3jRxRje+pUR2WPxmIJY+Z1VEvWY0ZojaY41SaFDbzsjgbeycHcc6Tj8xEAEEhIRyQ9dD8mE
LpEGvRlsSQMUF4UJmv3GxegXI6g3iLh3FtUj+d3IzvHAWTZV2tak7FqX4+Rs3KUMQ2HG9vHP4VMn
bBglUnttTGhFbsrEVU9lW0o0+hwQ6u1sj554ZIcr9WmcE9glpHwtyVBjUWMPG5WBHoLwkpNK6Mfk
K2PoW/INK06Em1ZUrOA5ms61wNsfrD3ki9iH2RvXY6T7a+rlRBCGFee6XZ3gU117uTnKC+RUegBL
EFRIDqO4fvZV1wYPKEfDZufwHQEpLiroQmQnLuD0pKtx3mIgDG873yq/ICPq8cNyF9RrWB3eb3vo
dHJ0i7B/zsYpvOp0r4D6lJlzYxCHYv1K4CChjg5RqqxKuhvdZjm0cykIE4yHdT+pAWLAsLjIpkDd
KQHsnk3dKCmEWl3T3GUJ7nkGy7GNaTVGDRkYlf3FX6ywnLiFnW25w0KObhukGTiYwkLcIa5AGteL
oLhefEfHMUPqQWklo8KR1SH2psqLCEcTSe5CKpc2vgappntVwkf9OQU4wPre09ntVNhhfgz9sM7/
DAZV/xUWCpr7BX3q5oA+171Cz97SGassvA0eZTXKQL7HzM+QDt7R/edgU1ukhe0VQJ7H2sU9Qlau
M32lFm7f1V09PkV0QX8ofy7ltYRFDsyGGzDFmTInYDV20xeTgNc/IOVRWLdz19wn/EFLVYTuL8mS
uBO5i0Xie1O4viVXs11rpmbM0/a0zMrMo1HaFg6ifc5JtG+DhJ0NZAYdCSoZWzMA9h8i2m13OIfE
KZiVGRV71ow6PLGUECRJug+qXwsdIbumkPMTmqKezMPK08RgJ5Qg17ZdjxdVxv61TawkqIBTWYW8
V2kV1ied+92vgs4HXiiAKt8WR2sESiEar1kROW+5BJvEuzrMKDvXDbd1aBvoLLaorcLsZ2iUrLmd
iGvvGDeDeRdOYBcPJGAMwSqYkv7a6LypWxN+xL0ncBpO/k1VdyTV5Yt1lJ7AgHXT9HDSp3aR/zFD
kIOrzEucditzi5DjGJMAxQAx+JS/LBVctoi+frg0NGgKRKFZr+3WJRcngJUSreMkHm+J25KPRjbN
zddW8oXwlTLjUYWWWffABT7uHl2FNB0L7Nw+GGB6Hin1LN79KixufUI8vCNt0u4SMgcZPTj0Ueh4
eevcwyWEQTBE8cyuwOUePSTGA5D4sdA3ntnWGMBH1L7EkLpR0VzartQoNcygvZW+q+qdCaPi0aUH
/YvXLZ2D7c+CC3uDb3Un6mRUByS28cn0Q2JgZeOYFM0oDgCGalH7kvkb0kAOuPbqKw/YfEgVR/PP
TkpN+qIqpuGyCIKqOQ2R79JB02Bi1hSRNKURKg9YYPlfKBHRoy92+ABwCfUNJLk1FpAOF1ciSD7m
BAu6I5wsZtvUB769SZoQgS7BoUgAKKVyZC3BJqMVgJdmbkf8QHvUFpXaGlj5OBRQ5RMbDJZWRvSG
jZlcFpa4qxofJzZLZLHF+xoa665Do7COmnm28BFpUgWGQbG+xCmBMr8z7lYtzB3TclbEnJU/wmn2
igPaPmLqRVsFXyPVBw89Jnh6l47XOtsgyutflKp4XzpMmh9NKsiX1ZhKXILCo/qStjxdgbaeAHFZ
cgz1Hm9h9TvpwFQD89DTEr2X4/vwcYpOu67oB+J7eZnkJaDYhXmSJfdQZWZz72mJIc1X/Ayn1O8t
Em16IRa8MfS5FF2S4Zw07uDyFKUuCIKc03xDvp0T308Ny/s6QMPW8g9QSt66WPmHHUkAIlzpCBjc
Roaef99lIjZvzCJTR9QAXbSGsxPsIDAn6WHKwza6QHTHhtagZBUnD6htsaJz1uLP8OAHIkpSe7qR
dX1pAlgjMJxo5K/NYHtfTUzU9q5m4iym98LYd2VEDC+f57LKd0bNKt2VyY6ubod6aLTcx0ZlyAyb
0UDA1NvMSa+z7P1Qdeg10sjK9L4vmk5tBiylu6Vdi88F++lSobQphWJwFOVubAf9xagLRB+RnZNe
5KHV/zFB7nI3KVrhLyjR6Tb5OI6Rok82YveutJwMIEqIhnmsazw9Bp0SD5EptiyOXxEXNYLr2JYm
gqEJkeG/hpVZxasWHNtzz576MJKe0bJCCau6GRjr2pzxT2yBZxgB46bNYcIyZVxQopVqPeJCH5Dm
Jg6x4hHeijQPKZiycgzeCvfaP2twpaPbLLYofFZ0pwjb6Bv/Ypi6XOwId4CJAB9H2n8a19bXumrr
gXY89Bw0c3FTmivcy65YR77X3fHj9SnNjLx48oho+14i6HFPrvRjcQCVPHkcmy0rJ4C7mxWzzbF+
Yu9yv7HDJ+a2Q/HJbTcyvSezNsx74ADcfptioM6RoeytMS4+e1UzW+sMnEx3mv3AJHA5UN6fUpVl
eDSlCACfU4Q31oPsCG+sJNaES6ATMtpwoOIcnBV9/TjXvh2uakMXGJiN0ETAoh3O7AkajP5oqqxl
+nhpNu5kgYlgUwZU97fKgeoBb49ACbr/vuHeQ2rAfKHI4a2JMU1I22Bxso8mJeCSRowNeM2BpXjq
dMC9GN4YnINxbEZ/ZQlbs4QgWLyLqzG26Ud31LlDZMIXUmNshwfLFN3EdIwA91nG+AvCiv8glZFH
B9xk1hPNIsCcHM8GMJydZW0nam/mWummKehzOZiHkz6BNxfik2EvF72drJ1+YVAjHObA56L3Jv/H
8fIXG3tXcXIdzmbrOGPr3wKAdheKX4hPk3nlcemHP9I9cNjiVyqGcZw39uSa8Q9RqWZEtFYCRAnC
ObslkSympsEpmC+cukD2BUZnQa1ytqklJCwL340UzfkBeSyhzzpzKSiSJpWjw84t5eM1dgU/+mDy
qm/SmtbEkYNJah25TY1EapdcArED9gnoUScNNb5eDTgBUzbtvzmr2MlZLOb5wk27HK9INqf6Guts
m19TgFY/3IqW3FcDCozeTtTtGNBA1gXYYi6xRsk0nvcKhyq1si4KqicP2eMpw7w1XSJzE/NeDviG
972u6/6Gfqp/0xUqeRJ520RfEIGjW+QbnChR4jTmFlFJMa1FRxTST0nJPz7hmIviTZMFnCgSfsAC
g6eFFKxqitY4hZYvviVTaKhD0o3xV1G0IA76ohiwESQBPiGto/SCF9Pfek1RRFu2nyJ7ihvOPNvG
iOZq3znRdIWeHPT4RCz89zBBXjgyv5m2Qd2ESGDdYLzJF3UlFSj9RYCnwu5ryXhXUe0faLnQQPiS
E6I97vARJN1l4snR3Qkjy/ez4AaER1cQwUhqQnNhmmVfEWAP43rbx3avdz0sVfT6DrR+bBdxlx8H
qesf0D9LWhSS/tUhHyFDboeGi80hBgqxnWKvLW48p82/O9GcPGqQgdyBTH/6Os2k8FxaI3K6Lcca
bW0DC/3yJhhnkvZaPaHCDAEyMTcCtFpUlk06RVwE6e+P2kJGmOXBOgQfNF+MAIS6feEFib3m/SU9
3t5g5GMt6vxLasSD8YC8uGELIivcvXSj2PK3qI9Dj56Z4JJkDkOeHrjDJfVVY1TNrRhl2W/7dugj
VAoxEU4m+MvvCcqsaOc2Xtvtaa6EJ7h1XLjG0kLlQZMkYyOcjbjfdl5VXkpZlDYcGXdOyTYaLWax
g4qXe4eRdb8InkV9VRIqtFjQPb2fkTOSC0aPhvvkbGYS+GPSFo8jexJyD9NosxUGoZzuGTX5EZeV
HWdgL9yuXCFpleMt50GrXMOEpJCrk8I5WTEC72NfF0N0LPktKBMgfS0vUYIOw3ZGxXSV6D5wboY2
8ZKrYYxGmtFJM+6Rj0bPg2G4Ypf6MT+aac3WkeoZsCdL5csEbwznJQ/7arym9+vWuybNGu80GjgB
aR4MmMBprbXB1gT3CQirscU3o3A6KiGzatn+3YliD9ycGNuoijRuBZLx8KgZWhCJlQt4gTPdSCpv
VmDeNKUXEKwnlEucFpxvloSWU9fOLKkZQSwCzDdLY3hGreG8JEWN/1pnMbZjWRTTFb638JlTSJkt
tvd24w0j+r9lLd9w9RnpyoZj8KWoY+q7iDeoCAoyvWKabHn9B15Z9MQliwaSz3lv71IDCC9xizWE
XqI+60jlaNPuPhoK7nVtKP27pDKL56HFfwzJAWPhNjEb28ftN1PUMLUJE96l2unBcrDAbGkWDTYi
7A3fwqwq9MkPiu7bnM/zPRAN+Aucxv9glipYfFyvKYEwNN5BNqi3gPXM01eRVM4iZphQBCq+rrtG
hjGxniq45dpEA4popLk/pU7DPWmhjhVr8GBgFOzaNOKVbnvTPZZtUj931YBF0qqx1cOjrfAuaaoP
00HgRii/lSkQ2l0mZ/+XQ3Rxd8qZu3vcyn57MbZ58kJFsRGIy1r7wkGm0YIfxYPyQjJXgDGvQ+nL
/A04ePc6k9UWKF3hrWrpZ3sv9oJ6jcu+Sk9jHKcmTb/Zom7r4FRANVMm17DKgvQaSA1LcdEnnHKV
pOS7qVKujMsllqxtLWgsboU1u8VW1B7MWifHR7eywcmiz8Td3l4XzLSfdu21z5Vb+JeAfwSq5qFF
D0Ikurlw5LnZcLZXybyddWjewYFG+lR7aXmHOoIWd8PPfGhAgdHA5474U6B/TzbIeAE7Q44Fvz77
pZlsjUQSMNh4tbnOYXCHRzsaLao1JRjEte+kiXPBVtcFe3hEdrjHRclPwP9nf9CEPrIzOdJtCKVb
dgwXKwmfYJPrx5AzSn0IBBhrM8+NP47wk/kw511k7caYbLzFTZPdoXilFmsPRvtLQAiSyDTa+SXL
wOxdgW+p5S7sRfsbkH34h/vMeB0hbbwjbwzbH/Fw5bdEm/KBRc+7jrqs/e7hk+y2AeG3WOQzG7fW
YD0GHCS/OfM8DKsADkLLNW2OjS1F8/yYoGpCERcJm+1cTG2zSbhn4GrXGtV/W3ZgmX3bd25SZPYG
S2jc/ea+TPcyHSLzV4RG82ffSfeHKHvyIswY2BGX7cC5T60OYVQhU9ykU6KGC/hYirRxChOF+EFL
LPOPRRHoYZtR9rLXMeblekeVy7if/Wj+aYm6rjfSb50flMn5zJW33JQAz9a3ExwDEAYAW2h9I0e6
sQMK4SsOMRZHpdyMro0KPebKa0mw2nqGSqmc0QvaNHWkOxrqdCCQq1rDH3uK09umiH1UzmxhkKp8
u0E456soXTvuMMaXsDjFQ9tzLjD6lFhCbBeULoWmzzY4bm4QdC09da1nz4S62Tjih8LncId6JwzX
CXJUjX5TI/DVOK4PdESw8eeVoR89U7jmxuAMuKOYCYuoI79sXJkeZuBdzo6HbgAt3hp3VB1v8YRR
x3QyUGxfkNsLvHLQRHCflR2d63FpReQ0ebFapPiLhtky232IrGAhAjQpd66IHvCqcegNQg5DPHYC
X2jtSZcbqpvGjQE+IM8xrH1qjuQrkd7NTbdAYZ596xToLDTNjH1Xq2ZB52b8RVNVt89BBECHxt1g
lifOUsVlPLQmgI1xKP9MyhCXFjUaSvk0yK9kYpXdThObTbw8E1ZeUiac440jS49VV7JjX5sTkont
nEVGtivTTj9yN0iztajBLa5oLLGXRtMMwq+K6xZYDCfAYZfpmWO3L3VRL73lINo4A46GjR1bS5uX
HMOHSU3pS5tzSn8hkQ/dOiRSs7vIKgA3KyB/MPL7ii7iyo7nQm3znEeix0DpZBVGtvMwhGVBv0Fb
1PbjKsJCTj+ofJ7UnI3QGZNm2ESYXXuiYNvKWXOCUX8yNH4X9dSIl0VYRKxiz52A1Yfqw6qDLrh4
jpDsg4SdvHszC/rkdjB0F15ETakw8mHiZzrWmF4r4uWwRdVBS+yswF2nbC/l/mnM81NESQf4XVGb
uyJQrU1JR9voA1tAyld+BUdn5YzQBw6D61DRwo8m6pXfGs59BC74uVUwkUG4eMNN4tV+sHZkwwrr
R8zfnRMiVdiltTM5q0mWxTW0Xfr3BnwW+LGjeFSNbJ5aMOQoaiyOoXutevEnJs0ovWa3La4xM4Uc
i3xhdluDKEyE0ikGRR4giKl/Quk+6aGNv4I/oR8FMq9+KO2qBdA/xf1vCF0VacW2K/7UdiH8DdgJ
GhkQz/Rtm6qQ0wGrLSy7yo5fPKYg9F+rj+k62YO6HDgA41EKO/d3BsKW3L8Bds4q5SrorqAwsQjk
qRgGHPc1fjqPtishvhw3uHqNnAxg86hn1SDxbuK69tdW6rN7FLJ2r1CfY3BBieQ9oikPD1YdQeOp
swErcuwA5N7yeyAJAVjeItgZtbu02ULUFqaskvxGZKX1u0ATUB49gJEZjPJGPJPsYRBJGuQSy2iu
2ngvUKtf23rM2r1n+XO/Tmt6m9uJJB2xR3U3XSs9dthWxsAcN1nilL/SIIh++AgZH2zljYDexprJ
9OwR9JjtYT91zUplIhCIbbrujuhb5R/iOkmiI1oHztSI7NqjtgsTiBTy8ccxj/SjBq3P+aXvR2Qv
WQ9l2pz7X1EmOa3PbYN6L7W5ciKIdL7O2nYpZoLlwoboELVCD6ZNwhvDMJ0Hg6x6tTESOwW8TAQs
t4smUGglslqhJ6bktBwDCtTo9047syiWJU47up1N3+xUnzs/uqAk/TOxZvlVzQgKSUwIxDamT41S
A7aGRe/Z5nbKHAodeKMYLTbIkV1MlyX+wJWgIRptzcmlzGT3IG9XQcbSugmpgW0H+Ewdqw2d+nXv
Ivq+RgfSwiujCQTZWmCCIFKSsbxqK7ohSb8GkEZ8MNcjzUe0k16/hbeL78BXyUg7ztdTdmBDjoIN
5RA7PUiJmm5bWr18gv1bR4dShIixQ7eVl9Ds+2TToeBndbfJg+BjM+R3sw7UV5+7rd7KzCQa3XGw
t22ki5Zjg2qHYyoOxuJyJC7lW4Ye4qkraiOn9afth6yZeigZeK8pTwSl+R32fPpF9/XE46PyuvJA
UdRDmV8k6XSqhFpCdCjCv+SsrROKtyLUwBT7kpo7CGxyNVw9PmR9N36vZsTuho4TJMjN3F/U0UiN
WdoigoWLvvshRYdnXYxkEOAL44y1YAWwWe3JZKpvzd7iAxmQ1BGDKAvzglZoxI0Rh881kMYBPRVs
cSwYCiWnsUNgBFeqdaV5D34usH46qqFmPhD9dR2yiv8m9NSadioGTn1l4C6hVjx5OmZ5hfBOMTCT
+tZOQ+wHHQaOajtbIbbKOJzktAmQYB7ZUboUIGmBcroxbOdLlzkdO1nK5lTiIe1WkVUZCedJVZ9U
HxG0GuehyyEFQozcumPb/5zdSX4zwym3Ng1dWTK6+krzWQcE2m140xPV4xxTjUR2lF1MjpCCIovn
tz/CAfv2JeeV6YR/2Wp3taSmH7AkYLGnfQ8PHDtvcYv2kysqrdvwoSdMHcU3IfPxhnaQpjDvU/PY
cKVKvhvwPipC7gl82pX0eL/nYaNG4DPGePpPxcWE2xBdJjclYHQjCkAdfU1E7OY/VegNQ5WnJNFo
mYnLmhyRJ2mGMVXgTNA76X28CaC5K/k7aDGdYkNDvganYAi+lA4dHVJdYsp9eQajgTKMaBG6dHAB
f1Ia7/RtVYd5d0Ur2+IMX9SB/9XsRjFvrGi2j3iNogynTRXmq/94g5RTztlug7YmvqCv4MEN51NP
dv8xSyoWJQXCTej66pleXfuQyzhaDlDIsATO5Mf/zDNmRtFL3L+qsXyOtQKxooG6lVpImandfzBP
tp5w/XRbKCuUa8HmeRIJITyHGA3z9EEs1Bt5RtaSq8a/4hKl7S2ZQ/+V0mSKALiLLNs1mqQJ0pSD
yGU3Du0oD2MXpJczGrufk59MR03hYPM//z/+8/b/BeL9n7zLbouIytf//Z+3IoZset8c5m1beOZZ
1uHAmcZlrePqg7sD6RJIWsp53sX7o7wVmwQqz0bUiMLE02cJeUE81UQGcXsyLJqrUBhfjK6tr7ln
jKf3R1oytF7F/rFOoDq3heTu4/BCX7/MIQ4Je3aIx41qI7oY5s7as5kOa9sgF8LJ5K9aDQDOCdi4
aJzu9/uD/5XORwOOIU3XFg5HRXGWcVaFfZDgwyc7Iq/jYyki8ipBdeyaoMUhaPchDJ4k3b4/6F/v
9p9BeWohENRZ3tkvOE/l0IYOqre56cpvQgLGzsvKuAGHH302U5EH8xxbagnfh/yys5+RZtnYkm+A
wawsm13uevkGqyoZ7z6pSp99KtukpmI6rg2ZUImzkC/bt/oSBj6wSVfd116cXo2yerGzPrv+/EDc
JW1iak0aqOIslC01lYOwCVoAnNxmNVIRuLFYVXf0wHFnvj/WXwFwPIytCYH0yNnTWHVff5w4bAlc
yTx77UIbhSU9WatEFjQsUAmvCMToPzu5l/G85ediXbHwyr0eLy7bANAZ49Wo8fcwH42t3c3Z3aef
ilxPwoF5LEob9tlPlVXBzG6uOXASR7b2i9jbYRiFjNsK4CdyUPfvj/f3Bw9a28Xb61kuHaHzKW4a
+GAzgQYvFV2zthxFM7cCT2QPev72/lBv/GC4Ky2H793lHdpnP1i/lAayiLiJOU/VQ1x2NBzc0n5p
ARTu0auGn10nXVsKCy0f5QEmmLU8+n9tBQZ5AGyQqOgMYLyHOSg4kSOhWrN7f5TH+MZb5LMgwg5E
k4075uxXg3HQLsYFgDNwQA8EujADqM6s8a51n40h5KkQgbFO8X8eX/7rp7J8nCl4iJa5bFcrw4rE
0UdAWBux/cEC9dbvxZrBWojUltX/7PcqLUSGY8ij1OgYcOhywR6CMd6HzgBxba7i3fvfx5svka6p
rZTj8SrP1l6yPoa09/gUc1KQ9+Mgg41NZti+beKXfzGS5UlQI1q4bNiv3yEmf7JzXIzhSU1bfu4C
f1sXst/GY1D/m4eS2CkFr1A58myogCO9bUYjq9RgwcmDFHB0fGwXgB/cD1Ij/96t+TLAetJXQ6BI
pu3rp0JKjujGBykMCydHzDxAzdkFnMdpyBMX+jLUNXK91jLogszokk+TJ7nw/otXq4X2bFNrqc2z
z7Pg8p7XI5wHyzcqMpBwm1OsrA9CD/EHC/I//9br4wn+ZUGIhRJ0fy3z7HgigqwtaIjJdT7n4Xej
poOzakeijUpUZjciTJPbqK7tC5pjzSVheOKGLXfe0mrXR6Q47p8pKfs/yLJzzf0ebRbd/eQQRybF
XQP7ywcb1vLo7/25Z7+PYSBTTZSW64R+RZCHdGD9kegDgi624NrFOpvaCNYwoJD3f5N/zp3vjWy9
/jIgo2BxGRi5Ad6I4AGyXKZvFIWzdWWq/sJbJAEUCV78WtaXIsrCQ9X5H/wVb01vFn9+L7UsXPps
OcY8ZMcSdQ9OP9iSfgRjvEHufwQSXn0w1DKp/npeAArMcGTASp1NOkoucYd1z1777U8HjeaepkxO
WxeObAlE6P23+9ZgcgkWRemB/cE6O/N4ZdLaC/+WtmMemOvCtMtLw43rvTOMKbV4G9fZB89nvvUu
NZUCTiSWcq3zNGMPjzWnCDI4Abg0sH3JIkCB7ZdHl+P6cSLtCzGKpXbgAofbkp2CDheZAFtKI/GD
YXnqYkL1XW3wz4hdRbF8//47WbaGsx8AU7EJPkVT62MLef3B5cvrL0BooYrDWKkr9PY2rbft+6O8
8RbYljwOtGxQlhBnn7U/j3RfwR6sm0mA1LUBpLiOtcJ7P+3eH+mNpZXl22Rjt3jjUp19u+kge9R2
nP3oDtXHOcz9Y0l3Z00ZZWlBqHzfN2YIC9IzLkkOqT+/qHKgZq1T1LxZVc8+sWzE+RkNobP2jMK4
a5XAWyGmsrjEcp1+f/9R3/icHSKObW4KfFjm+QUahSQe4IqxEAovKQCSnFrqdKip5wpjGdFnH7zb
N35Fxc7IT0hAt0M37/W3QogOME+Hkj6iteZUDQnsv7LVl7WlvQ+GWv6ps8+SoTzT4ljDzfk8wpmU
noZgIJ/NOHVpAaVN1IEojUIg4ISqbQdbWFckYxkfrBBvPqG2tHLQ3DiOucyW/zqIIuKsY+hMENEw
Xeyoc6IiKWGi4+ooDp/+9ehMwCNnDmsX3OjroZQBSx57KYfc2Rf3dlXG9A3QHR9wVSYeOry+sj5Y
jN58Ok9xq2TPN1199nSObE3WQD4YEQRttTWAil1BNnHiTYS1/PPXFd4iP6HSypKcgF8/X8vFCRoc
rxKyikJpxDnHJa97W5fIO99/lW89FyuX9iybOFhXnj1XAka7QH/srDGcOQQMQR82UjJqO8SHH3wg
b23Qywzg8kBJB6/n2WPh1Req63gsQp7cYF3qoneQCbjFAbC+AcM4BDmcDl4+cE+bhj91XfVHsnzq
09yZHM4//+SKvYzmOYuq45wtN01KKpQ7wMkkdNc9dDigdqPXPHQDpth/MZLnwcNC38NusSxG/zUz
uL0RUMpfwGnRIlAAexioIwvdK4l4H7zjt+a+u9zPSFWj76vPNotmrJFoNcgpSuS+R3iMdNlIr9rU
9HBOgKONI9ZE/S+mI/cL/Les3NQo5OvnC1w4jxPgbBTFaYDTFhlGFirzx2Rnh3L2/A9uvG8+I+0j
1+aIBc/y7Icr8Dhoa4Lb5EdFd+dGdrwmg2c+QNRILnEJEjkBq/Dz10TWbrlIq0yOdersGWcQdOjr
QLenaFXN7WIaRSfYuta1x9hPThRGP97/at56TO1qvk2+UMVq9/qtQkKz/RGOx1pNTvMwzoDG6wI5
a0wi6bch1OllNxjT8/uDvrUcUFeGKOpxnbOds+VA1Llb2QOkBKww46aYjGmtUgODAN3i/aeHou5J
TYaq4FIEOnujpGwvTjN6B9h/zU1ItfKSsnKySyu//2BHfOOpKJNjcxIud0bOOK9fZYd9CVNWAynW
E2KXoKykF5Iq8Nf65f2HWv6ls70Xmx8fJecnqjHi7Ecbhe83SWk2a4ms5LomtHrE65mT0fn+OMs3
/tc4kkswVjnKJM7ZUqrdKk9i0LboXWrvwFwp9mpsFLnjEuDUrNwH2aNZKNkOCUFwk6f3h19WrPPh
XaEQltAoU1RqXr9QXeedE7iSGS+c4d71xfwFVTfIUt3nu2rKjQ8qrm/MBZesUyrk1LikPl9BO7SJ
bpjQUtRzgPMoK9w/hWiCdUR7H4DJEk+JBPLLpx+SNRv8i5RSCC4Srx8S9DHQfrTa694DTldAibhR
dKd38CBhmnCj/OA3/eetnb1VNkW+Ty0d5qB7tnh76TDRJm0Aq3VJ8uSEmft7WeKfhIulE+9UDZ/d
DMcQC9OM6QM1V/A1owKpNu8/+N9v23GVx4lCcsoiWfxsumDmAN8UUSgVyrDuCE1MX2hJkICKAeEC
VILjriYMNvbq/WH//qgcl2nK82MLAdqwzOL/2iYVfOFIE6pEfiGJY0m+oEyImTziZ/nDRxh98JRv
DmfqpcfkmR6b5uvhQBaaWJcQOS0MwK/oeOxjneKLH40RU3ZYgJn79PMtb5ScL0zwJs/4ekCtFipx
MTTYfwzakrHM2vu5s9UxdvyBAM2i/eAJ3/gdCXRjTJd9hGPr2UYpqz7KSFnC+ullzSGSJfR6oh02
hu8nhzA0/ONsGNbN+0+5rDyvP2Jq+qznXHG4xXG9ev2UFGgL2khMVTI9UDfVIyGDCSce1yzLZxVW
1XPcNuQHYDL6YP78vcovIytOBtzHFfKr1yPbkIWmunLYMOGXbmk9u8daausSzk/xQcvwjW+HCq4p
qcpRymURfD2U4VtxGdo2EocSZmM9TvMWbzVi57m8L3ySvN9/p28+Gb8gdSXUdbZztqskmRsac4T0
BItzvis4QSLz940d6Jz0g5f41s9nUuDxlEfbSbhnH2lsjXg8soUfM2MA7Gsj2NpwdyB8y280fq09
QKMlJmE0PjjVLYvK6++G8xVDao9jJG/07GNNholkoqxusYBQXzJIKdpFFD4+mBJ//3DcPygf812y
1Pw1B3sTJgnG73bdNDFIHUwBGyA05Q5SJ8QhkmE+eJ3m8iWcP5a7XM7oPFmcjs+mQy1KIMmtbGk6
VfZ1nHKDDOOcUDNbVhGpLX69F2WDWUCJ7FBVGajSyGu3bR9IsB5DdSWAqj28/zn9/Rsr+H0WpTw6
z+wgZ58TyusACx6/cZOl0CF6FtnvQdKOezhB6rFtcWIe4hF34QYdNyLL90d/4yfwuGdy6uM/+DbO
lnnPVSO+3IrGfjP/DMAf03ghZHrC0sQSuHt/sL/PSaxCJm1a5o0jrfP28xKKCxCRdAqBtPtAIBeQ
HXceDn5GZC6FNfdYBBkwya5t462DFOHz9WCXScT4/BUKIPvZfEopkQoAT91aJ/EzF6LmioR2H5Bs
Yt+9/6h/TyBG4kCGhZS9m+d9vSZ1FdF8iYPexhpzHMdV2O4j2p0ffNBvjMIJjAvmcjSgJ3H261WG
B0Zb+LzQ2cP2S/jPybBApb7/LH8veO5SglyeBnsLn8vrZylg1kKSHsGzLjivKZT9UZnxdznM8/5f
jKQ44UludlTNzk6yPdAy3CsDwa6IkckzDdxTBnwY3odMj+8P9ca3SO2cS4gJpZrO+vkPFGpiadTC
jiH3scEl0Tk7e7SGK9OiXr/KZJN8zSZ8e43bV4/NoD5fSYY+h2TIQqCg6HSezXsAvdR3MmRUhBfm
l7TD520xwKVMxGhv33/Wt37Af0QL3j8/33lDEAZM37mdNYDjqbBJJZjJ8L7Ht9AOP+pMLK/t9QpL
Oi5PtAhZBEDpsy9S+4RUmRNuy0rO8h7eXflYGsp6tAz0vau+1d4mK/Li09sVo6Jc40JpUjs7/zHB
9YxjGtj9ekRKeUGwUrkxB8/5F/OAgDvqgIuegEbu63kwTARDCxtEO45DuKCzhNUq53pNlt/ni1Q8
CvdJ1g8aq1QEXw9lWjiWEVkje3KJLHGBtG5JwnNWgQTH8vmPY6mlLCICOuDO2Zyz6oZQoF7268pv
pv3sQcYOaRTv0n58en+kt1YrGnFsM4u8iub064dSrcy8OSVto6rL7tjW3JBzjdL//VHe+tjZUKWD
txYqpnO2WpXSp/QX472sNLEhUPlBQddOdZjbov9g8/xrKB6CUzU3YUsLFCZnp6T/5ey8diRFoi36
QxcJb16BNOXbVNsX1NMGAu8h+Pq76PvSSaYyVXdGmpeRKjIgiDhxzj57LfgsdfYA21W1RucAHkUe
m2kgx0AX0u76rM6+q3UonpxNkpRI19ycXAogb/qKsDvKyiI+In+OsSDqk3cw2bpv3mjSkppC7Khu
zPDCsDZRLnghqggcM9tdklI266CGhckRQFTdfwWbqB3yItN/Y7nqVphAWc1bvzMuDP8Ouln8FlY4
RZzMC152Fc1pOoAdXDn6vRTTeLz+WC+8QSp5HjM0kNCoZ1IkwRVIxzMhqDHevEexjDOnA88NAbh5
4zs7i/PWWSGdpFzLs0Qwcbr6I8QlwpizFcyZz6DZsHY1DQx4kC8oh3rU7e/EYdnH2elufHZnJ91m
4M3SwdMFWb2ZLEHfa9OeeyDuRcKiVVNb0voet/UkxMmLDnzgw48UlosbH+TFNcRhwIdPBYXM9OnE
Mdlb+tYDdaImQKh8oWJrGcZJXj5GWASktGg0OINILC5uHPGXBzYsfKeoohFxng7cOhoWrJC2qPJl
42dcP5ofOhiiA60wTtioznLIgEC+/UNda+RkAzn+EIJtnvZUK55WRtU6W0T8ASmrrngc+rKcfi5j
qbwbky5VyOBW7c/rS/lsd0VWxC2Y7C0JFAN53els7WoxG4kDToD9grLQTTKgiodY7Ly+fRyCToNw
00NMuq29cVzojdvSP22ThlqJOrKNHpKEvpUbr+/ShNhayVzwyQFg3ExI9Itj5lGmrp7IwFsr+AtL
N96qz17YAZx/R9l8lkmGRzvGH2qAHUh/cOwIF/fEW12InDenRHhDBOvUSGjOpECzOS7wkWqKMdER
3diV/i1RpPZeHxyqXeiJwusv6cLSdwhqodbba+15q6MDlON6ZR6pAY5vuO3hWYkr+CTv2lF1jzFk
XX/EnP3GC7uwwxGv2DblAw3zTXsTSahO4ihAtjQs5or2J5mXHzgiLs8Te8IDLfhlaC0rW85zMJW/
Pt1LL9FeM1xkE8j3b5cKsLu4LzJWyVDY8kBbOiDGlC4/Ha+dG4fTpVVJ1L4KIgnfz8SyHrWeNraw
CCEBXh0qtWpCh6TCjT1z3SVOwmiWCslCJHwO3YvutnLomFh+NgsUN+TVEvdIp7lbebf7ZsVdTo3U
bxTULj3ANSOyijsdbsebPdqbQcaB+dKD1iqLXZUMcg/5Sx7oa7yVB704lMMGohKuW1wnT/cptaET
imKTHjQ0Je7YLTEmBFCG76RzSyJ78Sly+pFXJDVIqeJ0qEyg1i+cXA86mJh3NDGYdzX0lPuZzsWX
yTLiw/VleOmr45WxM+pEapS3TseDnJD2vc3UDKP9ndGueBQ9XXMZhNywBxgBvHqpbox5aY5cef6m
zcmpbCUDNYL3uJzZ9qXXq8GiNVkaymYqSnro4TBiQl0+Xp/leWWExelxtKGeYXOhX/Z0mlZlAwSQ
Hhtz6g3Cz8Vfy+vZ0/YZ9skY1+Eaxj7n7kVi4UZHv6G2jyqVNrPrP+TSfsO8ucIj+6JIs9lPM0eD
E5UI9G+pq79TALKoaDTs6UA6bfpZVr1F6xK29GPXGrfkcOdj8/2zwQLyI51PLun0GdRKbM+jjMB1
VWkTDqY5Z/jk+bq3pzepCxszmXZ90Sm761M+330Y1tJYy+aqydpedGnYJ6+1Huyw1c2dI9PoKcP7
7nh9lPNPdB0AtTc3aU4KdTu5zF0kILkZLW1ksfHEwLSwe9nPdfPlzSM5JrvAeqcmRtsGE3DRSdLN
jk53oqHvvGxJDpPrNQdtmewbkzr/OCmkr8Jd10aMcSYyi21hKWUnkOZ72KobZYV7uKpgS1W60R5B
rILVQHdLqHT+dVJ3RhTKfZfLKGWQ02UyODRzDxYiPno3xdFsYNu2YOaOc0/nbSfQEb/1ea7pJK7z
3BOpNW2fZzlmWQd/CpusZBno9Z1bdoaKi8djgb7mxmI8/wZOB1uX0T8lwnqIkmlaFURO22NE7XZ4
RcSDEaqLNYHqpW/fqdjiC6jeN/I9F7YgHdkXZgpoz9dAZ7PTVqrVWzG1TyruqfMExnAMlMT8WioW
tKIa21OMScHHzliYNi3EY6vQxxvb4PmrtTkwaahau0vYANb19s/sK+G5Sa9qMpSt4t0rk4wPMnei
Y1Y0Cw5D8lZId/5RMh51aNpYGJAMzOl4ORaOWAB5EpKO7j2RcZ6BoSVGGJvDrWTD+Yt1VDYZXdNt
rsU0YpwOhZvMvOCVMYVW3Y64Go5d/0l4eLZrQ58NtAzP1nfAK+1DDI39xqI6f6yMzUtF2WySWdm2
WOVSw091rqbQBRX+NNFBcyxJyOJ7pXeHRNWGG5Hy+WNd40YKwYQ/LhpG43SuEHNmxRbOBBCxYfP2
0tnHTgPQqdp+vf5t/i15ngZ1zipw5eiktLbWvE6HypPWI2MfyxB0LDaNU4GeyG9NUKlI/Yzh84hn
1jsbp50XVLkSr/+U4oi/GkTDKACw6095Yd+onZ4fKI7OBqwSNK9H2VYFiHnUoCIjxkUlUoEOYueT
BMZUyj/X574exZup08dlrYEKKYCzfZA+cahbmom7QtzhIESruxog+mnEQYM7ijbNQOBAp5QbYtfZ
G34h8c27/hMuvGiSLuvoJOswg1gX/T/fq+lFeMdmLovaUrNHQoT+qLaWeo9g3rhxEbo4FPU0WnDY
81H+ng7VpQZRSKdNob4oPSy0MtHMIOk6HJ8dYxpuXH4ubIYki7lwGSjh1vveZmbJyJtQsSzBCWlS
ymDQNfql8dS5N2hZDcZeo2/dkOJAl7D73C1t/C5etFv9npfeML2zVIhcZNx0BG3njIegrlUzfCFN
e5S6ASdGkLkriwW/QmiwOF3qSpjn9PcTxQyv19/uxeH5rtg8LNbz9sJr5l2UZGwcoaZlFh6UGgXl
bKQt2k2tGb9E9PGIrAdcHmowsYrzZr21yzugsLw2Ba23w8076G2kHcPczmE8FvV/NcTCgxENlj8N
zXDjk72wQ3LwsJbpCSUrsm1qibXB7fVlmrFJybDSgKB8nGZE3ljdCFxv9P5w/dFeWs0Ij6jcUsnU
CJ5O32wKFDMzHZZXM3rzq80AIR2O/UNai1tKjku70ZocWcMltF7bldwPKuBIgdYxM2q9uktKF7sl
QGiAB67Pad1qN/sROQrObXpe6bDdtrw6uRzruOKEqxrDfQCOau2iChuiauiXj72F6TV2W97ubYOy
y5KL+dsYSmsodcfTBxnZGj6sfYUpwpypP21Fq9/ZleXgfq9Duvb7oi8em9mbbsx1+1DRrq+XemJ5
Wixo4V/f7z8b32I4UtWxgaUdRik/Ucy1D4ledjf2vL9V4H8f6TqMRxP2WlZnnzfXL/SfYbxyUJoy
iUEIR8XwRYPl9BGIePtSiRwHjtWp6tXoJ5TmjYpFXZAUvfkxRzTZYPTTAWeqErVnjwJIhN1xZ8Nk
0cCvd7t20OOfWCzyhGxIuyy+ee650os2R9lciqjwS7XQnoTMlz7EMLSi3Q5U+byH8pC8Zm0DhcnM
+6QONB3JSVCpkNC50Aw4uTo412B+YcRa9Dyn3fALOnshQmBmQxdik6f9SJMlfQUMrRPDd2kWP0xd
OX1MWjwYKckJ9XPviqr3AeSVle+gYPOoHU+Z7qe2VYz3EXYeH/FCnTS25CnFhRhyAmYPEg+LwwKM
3jkupC5wHEgy7b7tHNw0G5zi810x4r66gunjtblKVDutnlowBXHSIRyzKizyYwxZgv8p8xoVQNTa
oQr06V2ZCVvH6xc/1GyZschMAaRTA1NT3FKBpYk5vL6st/sRL54EFQHwGkWQFt5sfaMqK0MTwHCx
8jZ2Q6QAXbawhWnMEiduVdzMC68bzmalrZkqiijrcuPueLrSEreKMicb9DBfENaHZVrlOBa1M87Z
uI6lL12sYwXTL6bywYPGgEP6SJfqoR8iOwkGA/yK34g5BleTyfQrOM3kP2OJaY6hIQLjKC792p9M
uj0grmYlMyhuPfp44ekfxs5t11cVOz7uYDBfl3lq79jyMZKaNBDOAaSRCjPCXCGYjJCl3eWO8DQf
O1KMowyvqZFraZXyGecjBHka3KAhbGiPvOfakGJB70iaICv6Wb4vZYW98JtfFQkbauTs5auebBPs
ehKRJag2LSymcdlhyR6jSpmVva4W/VHUnnYjrfi3trN9VWRouCKt2zreKKevCtrMYKHR1/DjN5z/
ikoBK2UZFXfwenrGuA/PN3y+s52LRfAraXDMukdYRMAjvPpzbGRl6GRW+2mxWjjfkGDb1ieSnXIM
7fLmqxEtOGh7uKftwcE2OzR7t/QMf+8bpzMgYU/cTtGa2J064ekM4tJBBbtERliUlYvdcNyJh6LM
obLA4qP5t+tl9C4XxQgZVKgLzoqAMAD+ZgXfaYH75LzanBZQ7CIik6BZ+gQrrGqIEfDWCcyfkiJV
51v1ODzYsbn6ntXRsDrdt/pLIWYs4Hu3G8pApkpu3ziRtke7hWacS5ZDExzJLO58p5PDoqvUzDa3
wpqpP/WRWsJkH8rjQsryxi5xFqUiw1/zvUSpXGFpMliPqX/Oh4yfwU2cRjddUZUhTLJ5iSCLOpzt
Vtc1fJmgp39ZiVF/bxYBpNY28Ven3YqCwvWvYHv480soJ63NMWhx15Dt9JegJXab1kBL6aCy2MU0
6NCbrqx7JgaW/pihO+zr/GbhYBuiWuxZPAN+N6mZtSR5OmxfxlmDZV2yM0cJ4KQv4MHuaRuonw0M
7kEXp1OGm2nhukHlZC5SaLySwdVlFj7mSCYEkf2g4GbudovmL0nuSL/F58+hFIGbsNGXqevDDDA1
f1DKLHokj6C3ARZJsLCw8o6/gJFil0tUPX0wRJwbvhtlBaMN2viCffzY0J7IqUVniyG+4GUKhBII
YrpwGZY4vuqOGNhMPQVfldk1zM9UMMrqzlQUAs98cVTxniBYHLUiMufdlMc1Le+aiAFlpcVLUZOz
wXVYLofOK83BtwcPbUtSD0t9Y1mfnUjk99Dl4tCCLRJyw80LxnWXxtk2yXd6MXq/Rd+kx2bRxMOc
JtFezczq/zUe9xrX4vVyAzh9s3j904cFInuHx2O8dzAvX3y78ZRgtFBNJDJ/s0TCIg2saqsw6K/t
wraUKGc9tjUC2J1hzgWfa6IdZJfIB3CI0+v1r+WsUfDvWCSCCJW531FNP51doeV46xKH7LRpnh7n
XhiHwUxlhdH/0H+pvVEdQkHi7TEto/rjkuCdjx/zBMteYDT558avWbeJk/2Yma+GHZQeuF3Tcnr6
a/oEdoveIp7nW9X6O1yV5TN+c6h3ceV/rGPao+AML79mIJFwQNruE4kJzO2py4QGyaXHqhXNoYya
W1rtM2uI9TmRleS3oWZec9qnvwwjRNDnmUXH+yyi7NBllfbe1SQxn5CQXOHDS4yYsccHlDQ1IkIc
oOXFd7xvAYootbfYMB4jOOi6RS9/0IyjeKcmonaPjoUu1m9yxOAPuXSU9o03PH45rxcNKfk+lJd/
t+5/tuZoxrDVmIQHwlbax9oRzQPfsPpBVZrqzcfAmrPl4eDV8dfka7ML2n2HwonWxxCj3+6TQo/b
MTXj4geQeO3ZNfv4e2Iv9h36xGVPptP9T5SV+cbU7TpfErcsIl4XMeQmKkFXMI8x8oUw5cQV+1k1
q1fk7ukB+0FgakvsLrc6e/+2d2zWLZPWCZHZJmi43ewRqYpFqFIXUchls7YwmAHmEuJa2gDqckWB
zV3Rv8TR2hGSWyQqPEyxm2BYlb80GhQzrEtvdOwwHprKCKdcNuh9dU6p2hDOp3QZQPs0tZp+gt1r
1/sbX90a5Wx/PWoCwm4UaLSYbaIgqsBy3XGcsOojfCzFUsEvt6N2mPwJZs0QLG3t0OsGCHQMTXhx
1arZHTUuaIX9szNjnH8ddTKwI/cm/VZH4d90/+bnrYnVVUBPXZn8z+mnZ9axFG09OiHn4xLd4zoj
FSDd0fQyRZPQMabV3HeWWVpYoKuT8gAOzcyJxYysPcyghsCjToqgPpt43eOcjgBKrLEp2tDq3DTH
hxHobSD6tn7OZUev6wQv7bcyQ/bya8Ug6UVCxoJTyM1h3KleB7Su8+py+GTE8F3DYUiSV1sF9Btw
pHfjtwmiVvIkFptLgrDS7Dmy8+l16Hr9pwny7o+HfygeqMTxA6GIDjZtqAHI7nN1TRx3tZJx4GKz
+yI1b/mI1dr8uzT4YU+Ab7jXjI7Ss17GVOXsjUVj03oIFnZdKu078s3RtyV1xg9d2iRIMBdrPHap
zfWVrsHim0Cv+ysz5u63BtFX3alqAuPQoZz0A8NhEIoSRKwSOLHRC7DDRc5ihhxh+4aSomRzomT+
GovM/GCbw5C99QLDVZhzD59Dl6oPGeXTFx3H+CuRLVFIE6vdk4gMJaCqZ+NI2JV3EvLG/2O7slHw
a8iKaSFl3zgdEBBAWgpZKCEGme3HdkIWCBup3ycSrNHSmiNhvHSMPVfQ7qfVO8Me49dbhe6zyJFZ
s2ESW6w7B1HN6Y8gmjFTxW6VkDSCuc+hbeHwP1p3+krkwWn014zw64PWQSNouiS58QzOwmVGXw9a
b/WvoBlp88xdeMJeprtR2E6gNoA1VHA+teVnD6USf1Z5ZyhiurFD82Uwp80njbSWhDZFdtKO2/3S
ahVKJQoPPom9ntYDc3TwIh7KJpnDdsm5MnG1GjDNnnJUoVpa2ACOVLN9HdOicHCQp1x2kKWqPGSg
RDBMrwjRwgJnZXOnLsJ8VZIBqUS/zOp/wDCxVC4xV+2O1hKxqVEHYQ8A56AmsC4znMFNJbGPPFzU
HZHliQ9Zk8YJja4eZvFgKjvT93IVA0IL9EQZNljcQaJJtO5Vs0g4weOe3ZcpVrpPFaDc3xjvF+97
4DPvukxgvg3DzdP9Pp1z2GltFb3Pq7FODmv5+JfF7olvPe7nz+agJP8NuSGhAWZQqsNBw1IYW/B8
rjABT/UaG/glf9ImlXPNFTjhBMR1rh6aizJC6PRwX74fp2T63jqWovgGEK/v0eQCaBN61pO0Sarp
P7WJ0HXMsnU/SFnOgw9hCIfi3q6HD0unZU0Al6j5UGWix9+j6cT32sZbmitqPZX+YNjiyZknFwAG
DFywtLVA5toNTRrgqrW04GZ0zaCaVQ4ky0ib49eFha0Imt4GFd2MkakENi73j3i/t8B9LEf5KiKR
/Gosp8gCem7s5wxe51drnCbk6rB9fqvjXJg+rvb1EUdy64+WgdAKaIiADpn09icc9b13rTk0HzvF
mT7jQwYLwSR5HgdpkpUQiL0JG69JV6Y0KNB3fJEA2WkMHRUvC3AtxpsLH4yKdCVI9C+Jgmn+HrAo
Jky9tyj0mIvSfU1LGyEIulrlybRoAkJjS9SFi3ylHuoi9bJ725aqekyrIn3JHNQpPuRK7Q6D4gp8
RLbmKuNpiocf1w/wdYc4/ZpWYySaTChz4v+5jZpdQWZL84BYyzGleRmzMl8OlXwGB01qC2/g3fXx
zr9eDasc1EHcw0gKbuUx0D0pIisFB3JR2+wZxvLO4rh932kQGq8PdT41muYISkjPEMmRFjzdHIsR
nEeFu3IIP8z9LNw8e3ZhgAZxOzYH8nPejSPofGqrGPWv6wSyMgL90/G00RicylopNLVH52fRgkGP
45xIB0Pr61M7z5ngukhAQzMU/YEe/zkdSxexAlEo9VCPtRGfYe5ZT+XsAkNOpbYCgc1PQMVhW5Q4
Pz8Q1XbvYSQ0t8ROF04AmuBXa5+1pYej9/RnGJVpLWY6wpuFrOwdu1ablh3QhI6kTdKP0U7rB8yy
i0bGt1osLg1Nbd4gg2jYNHRsQnUAqzCZQBiEicyK+6mwB5BHWn43N2N5vxSyOSbKnN24D60Z69Ov
BcsISl34mazFqO19SGm7yarmnCU168Z0SKghcPAtKcp5r7FWTETd2i/YpXuB5uGfd/2tX1jQrGfm
yg/gR2xbMnVQUi1dxUoYO475U7S0iNU84AAPcyi8Q93V364PyP3jfMJUppCccvdCNbQNq3QVf/ls
aaIQ2EQm9lq7qD/ibOgmf2iXVh5HT840CFh5XIbe7EbaXksoAr8fWyOB62RWJO4yWTmB1Ifqx8KV
C88SW1W8vauuG3ipCM7ADFBSEeSTboggxsXsnRO16X/lMHJPaEmRgo3imAqF28dfBdE+zv1m3AIG
mmZIV5XX2F/RXC6zr7szJ92kpp3B3uLZTwVR+uzHS5V9qWhgghnA3oTSK+lT6U81lpw+muD4YXTI
yOxs0yXN6omov9caYxVa4NLNzjxBWJQKNWxgd1gy7wTpnp/Yd0XpbhT69H0qbZf6WYQN9sT0eyaU
cN6hA6h+OM44wzLQB62AF5NbcBaNgeNtjrMs8pvaBSdoA8b5tCSyeSmTJF9/gRulgWmsQOoYOuFr
7mUgWJMS7XIAGxlWSzckyg9OEFQEdSKLxEeZo0P1kdmCn4ja2gpFjKT/XU2j9aGl7+kPgayo/KmJ
4/ijSNU+DSfgAH9ciX4oyLt8kCFm69NHuxeZsptnGl/wLYeJgksQoDy/6JMEa+MaWAuS+KmNH+tJ
BdUcefXqVTB0x4kcIakKUoVcB+nVyQ8LIIbfntDooVYrACIlJRPSl6bse78iuriPGrqBfdSrdeaP
EGqo2TUGYsI5b6af7DygG3G974agSOb6jtqvC4YaKhM1QCKN1tfnyvzFrjOwlsxyng5qVRX5iyET
qBXUEO04jPqav1KIqDUfqf8s2p0Wp3SYoQqN9H2hV0hpTK/KQDz0MdlWyo8u/om6YM5W3IzfpyKH
yddBOK6hew/O1xmSF2ARoXic+YTgjc/Jiv+hppbm+9Fol/mI3gIsdNxGc+jCx/ypJrP1M/b4mvza
VLw/BGeWcw9orKoOOBE7QCelajX3gjSP4ts4if6BsDh3JCKK9BFJVDIGVrtG+gCHx9wvF1N+G/Vu
fqgttRRPiTBwdK0SM/3Su6X5U4N35YGuAascCHumzAdapR2Oumgs+qVcaS6hQ+8UKOvaWuIdMGJl
11gt4jQzamGzjN0U0w1PoXUJGltTcHeMowm2Rp6MVuhlZfnKL8krfPwTMLaasszGnab2pnhoUzLn
+5qMzdsvHDhaapQkVkkWTkGbExZ+YZvnrmKHoi1JjzS9BoYD7QqZZEOV6V0XV8khq7pbx+2lXZAO
SC5YdGc4NEOeHnNxjrDNlWtqigiKal0CDN0ZzfkA84bKnkWxwGns+b1ajFbimxWJ+usb8YXQArNv
FNVripMIY/MDnF5Ne6XL+KYxnLu3xkp7iqPF9IWXfL8+0vmxyqUOKzvOVK6TCDtOp9rXfRfTWQq+
okjWi8dYNjtNTPEvxVpwEa0t5CQytt4cOhGF0pyEfpn3q2277aqmA55Exwumt9Fyx9EgSR3M1fvF
VW810J4f4Qy1hk4IzhD4bct2cjZytRlJWOmLWj1l8DdDHWwe4xnZC96lNCObiT187dL8xml6/hJX
RwuXZnyPCutZK0UK0EnDZoBHa0/aswr6lloNsLaFB3rjZv5XaX8aqNDkSoSI0owgkezc6WsELROr
g9l7odLn8fitlniyDiPUVGrUef/bwQNSHETpQCdruSeHhBUR7DRbhcXkLrVC7zLoS6iyCfYpd1kC
L/v6OrvwMMh50l9FAZWGj625hVNV7COuE4VTlk5PugYvr8yVPgSVe6u+dmFJY82M+AqVDfHidkkn
qdWnI5CgEMbjBJBYZmFW0RDbNJPyXPbw//gfSAuvT/B8z0BGRCqZxm+uINTUT9+ANOx8kYrphQb1
rvhQuDr57FxCHhOQgeYgdpUKJN6gscvqvfreaYEuvXnboMRFDEP1gajxLGCkWFBocw1IS02b4k9J
MuWbKiW6h4JC4fvr873wlCmE08Vmrc4+fMin821J+5l2VrlhUskG5PsMnMNP2KzTvWbOObNO1M9W
HzU3guIL45JeZq/6a6Z65vhZx5bZzBJONCiJaoc/S/qHhse4JAsU847jCX+NfmV7Xp/uhfWLrIU7
7FoeR3y9xur/VEZmO1Lshvoph6aluQdHsmyJtcpqR4dMf0MtcWHPYoYk2whZDfR9m8FK1VG6mg9l
l5JY30FydtGemI67G2OZ/5ISD0nDmhzTtz26CXZvnykCYAzsuHesGZTTmTrZmGgIMJJdLN34Yzl2
wx3ZfRXqUvdmHRzZVJJOMA/NtYtlW54FQ5mhf0Ktoy2y0h4Ns1Z2Ue5yjyxIJJe7AlTPzky76M3f
CU2XSAvXfC6FAnV92f+8zMYqczonKNNqneH8cdSm+oJSIIU0PlrH60/T5E+dbsynQ22epjE1fYqZ
BxXhmLt9kAPFJb2D+OrGZ7H+ne04+DasaQ+y4mf8AtKUg66mMtsBrSofEah2LyUVr0elXBC3ITLb
X5+Xdv4d0vOBuA+fQ9PA5WNT5By4aaV6CwPHG5sRIUtaeKKmxyI1652zmPVzJNrpY+Ml3rx3UVO+
z8gafqG41h4iCj8ArxTYt/uSnFGCYCzF5raYoiqsZZ7eWSAGqxsv/a/TzvYRuZyPXOVxUCD7dfrW
ufKkXPahyifQQMpn2FT5p2Sqk/6lIc9GcTYaRhy1UIn2O9oNkj+DU/ROqLQFcMrRy8vsEOuJ81VF
wNOHfZVOpH2byvne5jX1DiProo9jYSTQaLvmPY2UtLS3uDRMe0RC46diQTUdFoXpCh9jgEInf+jB
jal1WNRv3q1IESH21Fh8iGe3fRuaUxjchRKxw8hGwG4s3OfZzX5Ekam/3lgHFxY4eQJOAgz7aHHa
xlcpBLLCUTIaqUgY76eiQ25tjAAc3dR4Jpe9vKvUZvowcGV6NitkLJkloo77XS0DJ9PKHb5bBZrX
yKGYc/23XViiNHkhjSbERCK4tWlZAAJ6tRC8cK0tDy34571XA+dtx3R50XoiT0Ej8o1l9ld0uFlm
OBeuEgmP8A8x5Okyc8Uo07n2lFAbpQl3Ms/0J6HmS0OD2UTDc1ZqYEYMM9OMfZ5J3Xm14rj7patD
4z3RYTPnQQs41EEDMMFbR87mfIUDLIpDMdixd7j+jM7DFi5XmDrRuUh7HxfLza91tBhoGTmOziG7
YfayyP22wUMnVMdIuPeWAdtWKwfat8zSS5+5G3q/r/+ECyuIn0Be0UV7YPBbTn8CR7wL6DhGs7kk
xb4tlfG3ZbjLl+ujXNggYUKhSsXBcu0U2+xXjezQFCxRsqviJW8AHGvKbsmkCB1ngH3cxNz2r494
HpSvEjeaIEilgUShG/h0Ypgv61UDe3SnDrKKuTnX+atFB/cTCulor1SJ9i5BHXSwZN3eeSTcWt+N
LRh8Xea0HyfAl4/9IrKD0KhjXf9tZ6+dXh/SmUgkKWbSpWyc/rQmHdSxaW1r5y4dqaOB2P/rUso2
3qmd0WiHCltlHL56M/4zK+YEArOw0a9c/xFn3+f/NRzRhUNYhencJoSUca/gGTu62DbjLd4XxXKH
nBqxTq9EfjHK7D5Ox/RGePPXsfDk++Q6SBWRLxPbb5dq6unUez2eFGxOIlhdZkcezTSXZk/cWi6+
boxZtfNKOzX2cR4ZH3RMrX+jtux+2kkx/Td1UU22zXCbP3KGQQQ6XcGaTrguCa9F5tEPvcJZEG3b
Yjf+3OfTH2dCIs9+n7fuPk6j8f00mu17gliBVDyVUxKWBcrmwGaPPrhiTgs/n435P8tOK3W3emi9
y0cV1OSiTvFyN5opPbJmLC1fy2yrDAx+Z/KO+ssIDdWJjLc2y9J354ExoeBMLpSQdPuOTGVsaqNt
d8IBG1/Kon3pbSPe4x/9wP0t2XOj9m4tjLMd4W93GBdF+sO09XQ5fUWymy3ZVHUHhzbpjhVZ48mv
ZwddyfUFeF5WWSMm7NG5K/IvZ9jpQMNk13WtLcwOt56ngUM1UGYrPphpa+4at2zC1Ovk0UtaGgos
2kfJ62mfr/+IC18BRycyNuxaMGjdduoiETMaGrDbXYv3NgkfIXfsB1Mwy87YZbbZHJEUQ1m+PurZ
FYNWP5rl0b/yfDG92zxiDZ0Qos25w22xA+C90IxSqIq4sxNgmQntCwfZdj/aslNvNC2dT3fVlSHY
oArp0RG9OR4TpdHLIdO6HfJv75tONSnIBtkYvvTSYgmjTk+DVksV88a5fLb/M+F1QbEh888Z8bBd
0sKxogYpttZmzziAe4fRyNS7sS+0h6lIh/+uP+BzteQ6IPHH6glA/merlmhNJeoLOKg74WWqDFvQ
tWFUpFGziibcP05MF4adtoUT9FCjcbB3evncTDPVeaG36q3mwPO2nPX34HFFYtNGZXHWpqw4ycyZ
gtOGlFUpwhbeUhOgRB7i0EiVNPeTpUVB09NF4u2mJF312GVh6kFVQEkK6KnvHtS2GvN7tzGMbEeP
Sjf5DqeDTUiNH73PzqnVhzafqGbrypL8XnL0RPeIvdOXiUjxu2Ii9SfE1hVyT3mr+jDPXRE2s0o4
nFXCXB47vCu/KQNKDH8SzjiGOAl2nzJ9ko6fmio/Kh+E/ZJgPv7KsjG+Gnhp9eBzm+SzqmRz7efd
MuLKYmqVFcxwx+86TN+7Qx03yVc6LqznZSqkDDXKV0dvAfqMRBe95o6WDCMKrSav5l9RS45wNyHl
PejUJkqBe7tG1S/NGk+8tl4nDk4uGi0oQeNUx0gYsrkjOo73uFbPxZ3B9eBTOWnk/2kCWozjSjgl
lWr0jX7IxsGBGp2pLgqSQv6RXts2O7MRyOeuL8L1Yzo96+jJ4QrABk5uEM3O6f5Wx1STJgGQqVXk
eES0BLLYTJejRbb+xrlKbuB8MDJ8JOq5flIQ25rsw30yU3rxC3hiqtt/HRWz/Ja7paZRXFi1csqk
OP9xRY3oDZrF/I3oyNA/lp2Syz2hkfoTtDreoojmgCVWy9j+0fQ+UkJXVRb5MERx/4luzhb76FWb
eJ8r6qw/TmWJnYjSpnVFF5Azvnp9W2mANaRthqm6YJWo9Vn5keZFIwmgqZIShBnhJeGIIu+T1wGR
pRXLlO67tkbyDrrKNoowQvDTYg1m0KYzOHTvjEMHFnlUacAKvAqmm09xDwGUOQ2W9Wi1SdscufB6
L3OZNb9yQTc5avwB0EeO3PG9JqXqhF6ux3Ew9SbyQ8sblI8VOwEd5nFSPVLnjFH3NV7X3DvNUvSB
kZNeCmbWnRXEVlF9z5QeldnQ2xV9REUy2DSx2s7Rq7p43GczlWj2HCsmrE20MShRGYJPpN46hTJH
FBLaBffCfTQUHG7L0jgkh8upPIrCjvWAxh/tl3CSpvhq4gtlhXOvkhYmnaze2aM9IOoBq1P7SBUR
w2RKovwinIEeZ8k4fhrz3v0y9WSq+JuaMJ/pUq6MwESFM/jQtmX0XsZNraFQwq0F12Wv/4b+3hyp
4Rjid6dnjftxziLcjhOZdjZSninq/XxoTXqrqINZePJNkRfkMb9o3yZdlPlD3E/5K0u7y17asZ/e
57Gj5TsZ0d4Q9qm3UCSca3PfpfgFhlLrlOnJ0+Ls82zEwjwgVagtzO5sGTpTW0LNtMtuwpLYHNtA
/1/OzmNJUiRbw0+EGVpsIYJIXVkiS22wkmhHC+fp70feTQWRFljP9GLarLrbA3A/fsQvcrpzvlbY
9M09S8HJSKqyy05dhHJXENUyInXkf9ap9RhFnXAhWuDWaeWQH8rUbP8yc8zcEBpm0wZVYVk/YLN6
M51vjRFnlBjLUxw5y4euUdWvLSCODrv6GD/zSffSr5ZSZfHBmrvuE/6kkIu0fOBHdRGzpgDOm3wC
3hL/RM4L8UBviEoaMN0Y/46dMfMYVQG/8iuoVJ5v2lpfve/ioi3eG6h3676VjWCp+zY3DhnWBl+H
dLA+XQ87b0SCleACvQVYDDm2fh52jKblJtC74UiHcfoweVFyKyPx24Vw954ewh7G6I1cZm3lrUNC
cnsu2/PlYqsRcjUfPyJwmMc+Uw5quVlpcvoP+XAEVNOE8D2LWwFibUcD/o10hmaNByoStw8mWutv
+6eVKPV+Vtk35XERIqHRhbriigu4EY0O8qif9a9FZvxXywLabdTJdKH56Svff7Oo1VCHjM1cHRW3
BHeHLvMxB0EZurR7PifNZJ2uf883HpL1yMOhWnCdeJvvOQzmPGDUXh2FiJdTbRvUPLYcjkbW9bdO
NNo098o97M1bCRSqSis1mwke0J9Nco4pWqsaPR0ipVd650huN/2VZgNJzcknJQceJ/I7WS90dECY
98WL6ySiuQH3ZX/tcnPac6Z6Y1dTMdIpgSiOPsjWZ7dTS1tIO22PjuIln5sFeXgP9O+hT7sFC9d5
7xS9cXmvLSR44gwvGZlttnXeoRKZOeZwRIc6+9A0ACIA33gPIG7SnQ982c1lMreO2Rk2kHZD3T7f
xmmdOJMxZNOR8tW4AZVQ3Nb8s4eINP44WmV/RKJDCZFj15hHxMXBKDQAlJ2FMHHm5IZfCVuGja1P
ht84bn2wZVuGqt5b7uH6XnyjZkMHjxR21YZhDrO1zxjwgrOswRyP6GgUn+HRxe/g6MlPZp0ujq9M
8fStgUJ+TBTD+ugxBL3Jh2hPCuGSxcEL4z29wqCZgW03AxR+DxGedASZVOT5yeztuPxUxsASjgUY
T4S/ctl8TLRusA9jmmHwp9V5+TIYi/Yl5tpcSdJl/TQB2P6FfoJ6t6AS54D0L2hOVVM1fgERHX00
I23ZCc5vHGYg7FQCDF9oAG0bYVUap8Lulv5YebNzP4BkPfZjOt6rtaiP2JKAplvycic7XMvJTSJK
a5hqiDrbYqi0iViYipet2zPMctysO+iWaD9XdWzsttzWM3GxDk1+Cnqct6nuz/cxuInMJmwC7aoG
Q4bZ7IpvbafHT243meBsHdnelE3dh0WCP2G4JugPkRaJ/+EdMw0Gx0TMRPBrPdr/3ApeSYlrufVw
bDygDeakavftkrQHOpTZg+iW3xo3906ufxmeVitSjekvEwpaNZu+FiAN5MwK1kxFVtwWQyJ/ptCV
3YBqLzkWSWTsaW+t/8Xzl01dS9iFNkwXUXU3QQOrLnso1YVrfk4L7WDKxjwlCfqsB15p8qwlLoi3
JdeB6CHBl9IRMxPtqaHT/F3JB+3Pfw4MEDQoubkRVxbzNjDQRSijRo7T0Y2TBBoZIcKY+vJGmVwA
Wh0yAUKo42OWqyu51kshL5nxt+s/4pLnDtOUVEQlG2C8hn/R5st7Y9tJxZqOg2Z02rFeAPgHeim8
e+nZuIsurcIPceE5IzNntu37ZpGy9Cvpmu+d2NKlr/fxGPlq27bfIntuMAfSamU+IGjffpNKBDHe
HvP2Nk+HYroZ2zzNqXUTfU/G43KOQYxlrOfRa2cwAKPq/ElGGhFpPDbTEcJRyZR/6W5Kl+Ec+ZXB
u5PaTIhts9ucruWxUlLNALsIFt+HL0WvU0VOAzfQ6tbp6vIuTdT6qI5GfXP9fa/nebMFwTqsE8g1
rJjb8UXdz+h5lMOMSYjoGPEUkORFBbQN2OwHmALz8ygG9bYE/3jUx6zdOedvLk9rEGFi+nfa1mqY
Plk2AwmTRzsZ+9kfM6OdfekMTvRQOpXiBl3LaBuMa2FNvjBn0KDATyNlJwl9HbZuXwOwd2pv0gV0
xTcJ2mK5Bc0+kC3cQrX72IklSx5SbRi0d6BRoSHFTMeeI5q532oFi6knS5/Gisyl9O480Yv8xk4M
A0mGahqkn5suohCFtiDA0shmTv1Ro6r1PUV4bTAzYtVvjQgAAuzDxGjgfafKD2FktLSF2pCRzsIs
gdtGFY1tbVIgXZe5i5LyiK2MPg+gfGVrJffxVCCMlKewzA9Z3MQ3+uJ0USgmJDcCx4uz27YQGc3Z
RI08v8qTpbsbe7v74fZz/bmNRvNDbCd5/jJFZn7bUB40vi1JizEmNuuTxLrpwRlt4eGYpqo7wLnL
7Ax8DXwknEM8QBLbjGmUPR2s0eSg2zJ9ECalW1F1bHK9EuH1Tf5aL20+76ovCsMbPAiXynq7/nOd
TN7iqaO6ArY8HUFRX9UoRQ81kK3BjzJTb48J3Y3ySVPihgI8RmcH0uO8OL+0rm3UW2EPXfKJrcjI
4vpPe+PSYWYIMYu0kdb1to0MPHFouk7vj8OSKt+sJBIHWAnNz2nsviAUsxyuL/dGnoown2uuEDea
1giwnL8JlK1UJNTXHlNswEn24U+yYaNJdTIg62MxhA4qVcZd1Pd1efC4D9rDWFaFFs5TN5YIi1rV
GJTjCBK2mmyo6fViQBXL2258HqM5eh5BfO8p/l/uldVZjruSUSD9dnPThnO8FOnrYskZM0TMi7J+
GMOhnab7ukuiPZvANxZjKYISmomMVLfDE0w8uljqCzJBWuPceYtsj65TVvcxY7W9z3GZbnHJkQSv
AZC2n71J67yWyg0mFoY1VjI+LJpWf1HoQodmYce137PszUSaGXJpxjBe0+QFsKS7swcvE1qa9YCl
1pE7lZK7/vk/p8OJPJ3JuLccLbLrX4BInE+zVyHj0Sa1c1RA546Av63K2bl7Xo/42bHEf5KOJ2ZZ
aPxTjmxuyAS1ozFqUMXAaS7p74ZYVZ/absnzR6uc1TpM2q7OTgntmG9ZMhrfxCiyT5aWQ9NRi8n9
w4A3ea5zUrnQyhkMc8eDx/SzoW5mv2jTbvBHR0rg6hGBXIHeDTG56eIIKRDZ175cSisKEI0HnW6j
MffLVHr3a9XKeDigBtcsd2mpzh/aOVXnwLWHGnwOv+yPTed+9OdoHEaf5mSc33adk7zsHNWLvcGW
B36y1suQLOztvAHS1QxBzjWPY0LR2saevmpP1a1232VJGh2NUoob1YUGpk1mfZelg5rco5Zcf73+
Qy62B1+JD8QYHkK4420PHwjMxNTjdDmubcEcxZ2yvm37TquO+TRojt9PShy6o4KuyfWF182/3R7g
wxGkRgdxPQfn+1IKK6JyN9XjrE+JQGtcx0bPgTkDqH+w8pc6sbMYZRBXm4CYz3LnuS/iAM8NxA1k
JvNbzEvXP//nWOQxtPQk7yg8i4IL17VmSImIIS4unbD//KQ0wDjrHAZ4fhcUXTMGGCXa5Ri7dCD9
pGUW7sf2PB2TdrIfpElVIj1YLF4S7Umtv4LxN68Z2C0yemgy0SvazjjSVKWgi/HZQTkJYinkkIrm
vFc0D1WkCfcwMz4WB8WNrJsiHUslMCdB8xYBnCy54aKxaCSXqjrfjlEMdU6Vi8T4odCzYzKb0bhq
zZkfMa2K3ANaylmP+k0WhaWjVeqhVyusw13suuoAW6H63aJL6zsGiRD1c62J/9bRmHtBw3sB/9GW
3d4he+MjrxqTKFOt758G5PlHtiatNobI0o6eO0z1napo2u/ZcJL2aUhiJhtIYlVxGFnO8nMU3oK0
E8T5KUDOeK6PbSOdU9m1ZrxSypabmfw0ClpR0Nm6vkHeOIMrdBYFbIojF/74+c+EKC8iaazDgi5B
LAD1gWXVyHHd+ZHmLELtMRS6BPHbJdrzk71Mnjj2q9wr+la0pO2toew0O4Io3euo1ghlCaRM3Zdx
7OXfQRuIi3lKD9w1ad4DEXKeaOZ2dWCNdv4NrVD0onuG4tdfxmUHi18EUJOGNQqJ7NhNYHCNGJ16
lR1rMEz8UIlR3i7cFPrBEZl3Q+FY3fVkDIdF1Pl7b1z0w9KR5e18k0t4EsBX2C3gIdcmo7VFGWuw
ZHkZKBzngHyVu1pFdjEAQjXWBybp0a/aQYUkMC2g+qNoLbxpexCovgrxsPKVKOmfCWkoQhgN3PGg
ZT78X62HkbeGmUKGYUBucC4a+/pgpy6m0uZxNcJ6qqDkoAGaaR+GZhEvRVEXP69/mYtsFilQpqVk
NGRpJJib0wQBfwDVORpHtzEjEcRmF91nipJ/c+Ixkb4j6G7tfIXLSwItGBpW63cwQFzo5ydjqrCo
j3GdPLaDFgVd56W5r5Y58naGhKyRZZJhZBYtoQunYfmvLSMCJl8FIMha3yOHfL54kw+15aaWeawH
qJI9JPgfHTV0QWZRqHjopfhF7Wz+y4AFEZ6mAhMTBw76RQK/eJNhNrF1nBl63cFJGsShKlrlvrVT
M98pnN74nrQ4rVUZcoU9vLJd/70CK53B/FyymDvQl+4qBVHBIn6UafkbQEi9A9vfLofnDTf9yr7g
O6IltXmdnhPPeC01cZhZBoqT6EDewQiR3UGbIusuAdW2t3u2cfV1RaTrVmskrvitlLWoYqKnpSpH
Qrb9ADseC5W+qd6rKL5AS9eroHOHPcgonXb2xb9X7rqszYCfwQxSjgDOz/fNqIvImbPYPaKeqT+R
xXp1WMzN/FUbAMH5mC8bv001UtCuqiuaMyj8aXceY+De76LIW8kwmvqM3gdEvtHuDJWhdpXfCj1L
3nf8C5TxwsDfRnYy/tAkhvhogw9AllPNh98TGogTNiLxSiEVSfejT9XhSzn36MKq1mI7PrFziAMk
NtQCCGMKIaSiC/m0uFXzZylxAvLjIXHCCYyJetdl83Cni8ZBpGJMk+9JCqCA4Wk9Sl/tKqcOPDnR
o6+UltQBu73Md5V6GQGEID7N33fjjxhAf7sOzOPxsGYb/KeAvf9hlwxRUC4k10FaMXqXFaSzIDH7
6k+etKBWMqJo47eRnLNjnmQ8eNsqkXkAp6Q8ewx+k2MknexBWmO8BFMq+lsPrXhxzHLTQ3dJMbJf
FAhoZQg2WuTPnt2+oH/dVceo0REr1Szsv3zG2/TtpsHIHxU1hdoB7zeBxFvokHHTrgRN2GltrKPo
g/vvE+o/2RIMejNSJZiG0voxrcqHlj97H+EcCrlUH5U4wNB2zfbKtJEUWI3xfpkAJ4RjVY9/7M4l
GZszs/taMY/9048V1QtFrwuerY+rr3q5egsbk2zuYVVGxQGsyoSKS6YlfykqNHHIZrvWg2GYPQmk
PEJMTpbmUqNMEqGGlAEk+OIMqhbfZELNbiLdmdDG1ECxoSqf1CBIW3WVnjPRdg2squpFwC0/S1T9
i+SOyUhssBojQx9ZF8X6LJmIA/YYmc3A9Z0FUsWxx2wx04c+vjUGzY5R3lJaB5jTODsBWrvy96JG
8NIxyY5NX5Rp8TgA1UZCbFj+ZlFk/XYBiRQBFApabhDq5wORcUwe6OLm3zMr5+Rq5WRLrNqSFMdB
NDJ+VRL50KPUR+ehqbzsJy8O3rGlpMTl69fdRYsXET+6pi6TZPgQXEKbvtKwDjCyyStDyPozQBlp
d+BYk5FqJR312qMLjVvhkdq3/otU25xwFcnyF4QPfPPMbiqf0yaF9Svryr2pMaXWg8R1FyRFRqEr
O7/2MtaBWaMWXosp6v3tENrKuzI1oroOGQBiZdKA0U2BhP4YivTLmJhfeUj10/UX9MrqOg90hHH0
nlBEoOdEgXMe6CoXuYKhbutQtQc0YYwqqm7mvFGrY425ykyHQbNFoFPqlUdTESM4NKWc5UHoPZYk
ndSb1kcjuPgE1kSgPjb1dvTObkb7NEUz4dFlsgse0CnclxSMcHmwZ62pqTNsJoguULTnFIR4/2hI
b2GOMVftoUP8ZPkwVImRvtMTQ8LwMR3QokkKxaZUZhTY1ChH/sSM/8RDbH2xgOak0PG8Wd7lelH/
WBhHIbsa93ToHbensauOCfMbN4vFU6rM/c9yGWMlpLFAo1/NtP4TQHCzOAle8Qe7WPsVnpaX3W3U
CecLl/003lkAnNCkYPz6bZhGOmhONqWPngmqkeNYir9tkqg0kpFxRgE3luLQNRgzMSaJlFMJcEgB
H7YkdPGcYqiCogHcgyFyNH6tZ22eDomBcv+t1tpDAh6+QNIhbrzipV9QyDhNgMgav9eicq+Gv9x0
OLuRJzP3p6/OBXq+ASxpSjExqV0nhWq4aEgFVR0jcavX86BFW+lUzGb7H3MkrldewzorXcfLQA3O
FzU7aGk6WoChalT1CTed2XelIiEDqPO36zt83cDnGxyNSjq4TAzJXFDBPV+qjeO8iBMVGHfTKgxs
TGt8UGq7ebq+zOVrNBlLorIL2W5t1m0Sa5dh0YJDTBwaoBi0oxLn0TsQD04T2AXYmVE26btWs/cg
JG/kKVD4qSEoOoH7b8tO9GsUZjdpEvZjLI4qZhc3qEwZTzRiuic9Sqy9iHoBsuXTIa2PzzsQW+aQ
W46ZYzRSxKYRAW/Vne7nsMz9N7pvdXv0UiXz7t0mTm5KQ6DH1yL68BXNHGjhqoZiR9A3UVR8djob
QGPJ8OYpF1BLbyz0TpoAKSzPOuhxp9RB12vai+aVeh90zBN/pQAuqtXPFdiTBIKAeFUKcd+PUtR/
fSly417haIw++tXyHe1hs/Ux8TFE6EpLfcAuY1xlUQqz9xW4Wgq4x1KE5P5L5pdlNFZgGEGwcf2q
mh0YWWG8DIpOxQy1fPhi53JGqbxZrTSYJdYMDNWx7xkDxrl+LJBXb4JM1vXHwZLLcJqRCltCaPca
mjmy1n7WldMmKBrpZEmZzBwghpGRdgcUMbWJAkg4pAIxmi1tDpbNz7sErfC60sVTpMXzeFBXf7dV
GXPJjow+JnniwvR+t9i8mP5iMQUJltjLf0m1EI9F7anDzfXNfUEs5Bp9lYngJqUXQ6l6foicxpoj
TR3zcDESHcctMWEU4NoKuvwWsiSFhfFgixx+OCSVdtstg7Ia0WIZV1QucrB2O6lYkTRp/0cIQ8It
rifE6Ok7lH0qPxqR6dx7bitpRalVepjl4vpeGxsBalMiaG1zfkICUsgD4vOwdaohvP58r4iQ8yDB
LchMAWANIy/qxPPna8vFcPvRy0Ij0xEVzGPdoMJQzc6P7Abw5Dg3Dko5Y3FDvDQwh5pt66UCAitO
emLPRtAA+v/eF5g8PIxGq5dP83olgNoizaciGyvrEU5ojsWzWpLrGBJZY1/PS6iTfK+RdFqNRPXO
G+P+EXsEiSdUbWQyKGc02TnXivOnbwvlGY9v+7dhl2hTXn8Fl4EEVVHUdQiStEvcbQ9phtbpCFPm
oTVX4k4uSLtlMR1kgaX0ib5evHMDXIZl1lsZ7jAWIEls23rjVLTjWDd5qJdJoqFqpInu0SuK5XT9
ubbVODuXsEiLmsXoAG31qi0tntCot7JwRD3pMXPaCmXRtnsnW10e/vNSTKeNFTHCpAjGy/kmAtpK
e86aixCJbPOEuCKI9852n+nDKDsUk4uWMI8F7WJt5NDzZyC+uW4iPYaU6qZpGJnJUN+LwU7uYqb/
3tM0zsxdbGIqhUUP3t7NBpsqrkhrVI5US8LPXOzsxuMOLJ6izF0gQlq98ezlxUAUHoDCHdgpbXLX
902LCoGixbemPVp/R90bIPBpAxpA9HGGz41lrsTWcmGyIxlI94Fqde2LrDrDhuRF4/Mh6nAc29k7
l3vV5uC8DmVBazIAPH/RjVKBt637MkRdfxbBOHmD9zFyFOVeKVoqcMUdJ2vn415IXtOcW+eNr4o1
oEW2gKe0LDS1myYRZkqOP1nXW/oJ/0HrvhwU9Q5qtHVTppXwkRUb/phKLGXQumkbeIawbjx03HwL
Vc/HViz6gOLuqhzulQXIaG01I9M7I94J2pcZCYRXJFRJ7xxSg22OlWD+YS+jW4R8O+c09QaSUb04
1I3FSNhpy/veSfqdQHp52jzEIVbzCG39a1vBRLWbl6S4bQgPo8185AqtF+EUIMJqRmHXj9t655zH
bAiVkI5AgrkE7a04oQlnENmgrgqXpfaOZJRHrypCSPsW2VbpPVWxKgOoGOq36+tePCNzYJ4MSwVL
I7faSjpIm6hVz1MTttJ9ob+Q0dU3czOUo9F8uL7UxUZnKaa9lmOjVk6g3ZxyxZ2hic1aHaKklv8x
ys480UwqfzL7pzvjxMse3m070QTWhawccyYdtQqPwvD8ZJmEZLftqjrsUf/8mERlt0KRIQTWXTOd
Sgtney9Jev6cC+OOkaMIEU9zd6LbxfiAn2GRQuOgAdCMAn4zTCmLsUaZIGnDJEuVX5k2uph7K/ZR
WhC86JFN5r1ZZYoBg9At/EEFDiVdUe8c+cu3z6SPcwP0D7fEC3iYZNiDvecyhGqhyccBH/gDL8+9
1Yp4UvkViDPvXMIXW5rtTFGwKjdwI7K5z1+/NsKKidK0CyNsm24KncYmZJnsVMbz8mh5Jf4qA9rW
jOiKHXGNy02NahGDVKA+9ABAH5+vPA6G2S4oZYWpPeQaDDl9uKssimsSoCzaecyLyMRjrvrwnB2+
NG3d88U4s4qEP9yFbmcYP4AXaDddp1aHxtSngwcj8xa/4T057TefECAnUncAbMj0zhdtR4MROd5Y
oUsD56DqsPGb2tNvijrvd+6nt5bidvKYldBeBKd7vpTI0X6Mda8LDTWx/WEYfyC9N34xOyd+/q8B
gg61g/oWMpMkb69YzX/a/9BQirKedJLIRHHusDHu38N7/5lkiduD0qPxcX29yw0KNmm9BIm4Biql
m4AEP1iBw9kDbVCm4pcT5UngLJFr+67F6NfX59JoYaa16MhLy/14ffHL8wiRF+KbStKz6tZt8qsk
67wexCEpqla4p4Rj/xk9+vJOIVI8Q4n8H5bj1GtQaVfg1xb7QiGEzZZWFuHSLeajuXTSnxtmV1bs
5N8mtAWO1x/v8lTQDuAzAoJ7TVk3u2bN6Maktnm8Dp6NPdjznSqG6NAMQ+1rnabci9nYg1KtH+zs
EkUYj8JnBY8ABIBadL5VS7KPGdgh9+Yg7TAu59KXkwJptm3qgG6cRR3HiLQzq+LBrsd455kvTwrL
s5mYDq4qcls/tdqRnlubXQE6SM/fKbWLJggb7OAxRNmJ5m+9XkRLKPJsanSgdedPGreOPtG3K8Jp
1sYHkVN/RXjMPpZJ6f5ELWkCSLkroHwxmgfABxiA9It5K/PwLXILEI6zKItVhHY8Ve/jVTP7hH0p
3e7F0W+txcBPAdFSBhgoij2mRTb4delZP11sjoIFrfIf1zfZ5QEGy0azdxWPg0NgbOI8cK5YDMh/
hl6pVs9CQj4dDEoCzSwRo3K75Oh0hnLwqtb9z596bSKgkg1ngS3ubbZ3ogjhSqxAQrXO889jR0fX
0qvhNk3dJrj+kBe8KgTJ+MiAgpjlv+6r829t9Xj0UVA6WE453o2FgM8Ts6PleRXqvilGC2+OrBrc
cMoMSCJWBM0p14rPhVD34CsXMYtfwh7wVokUkprtjY78j1OX1uiAFgeLU+nzJ6bc6XvZxfhXlaa1
c41ffF483zH7ImytXl9gXM4fvMiEMcWGPeMRNzcfQGg8yFEzv+ZTXt6gShA9m9XQ/hwcXbm5/sov
nxN8MS0UnXqMKa21/rB/LiJeNj5J2aKGzVBZwN8ohEzknN85efwjF/oeSvat5TQQDKQshC+O2Ply
KXKvepXVWtijIudXsI5P2HMwlpoY8oxDrfy6/niXGSndTAjE3ATIoYPB2sTJ1BOqtJVFC1UaMM+m
N2XvhthOT1VCPuzLYmz8yLOpk7O8/CqTcg461USt7/rPuOBerDZQJlgG8BtrAbIN13GtWCW+jGrY
4TUoXjoUoO0ntc60r9BCgKB5k5VMByqu3kSIWbghzkyyfmAQiPE2ZgrLZ93h0B+byNAWX2nUyQpw
jWkAXEsIN34nGrsPBOK8JbrPEVZTIoaqhdNChvb79Ye53Ks0iIE/wABcR1BbvUw0YPrC6iYtrMCX
S1BLjvMigXi9yxU7ujGUIjumCGsdCnveQ4WsmcK/tx7OIrDOybEZB4BN2fIOexADA25VS5BPhh7E
lWvfZfVY7YAltjfOusoqHscXA4V08bEwftKxGFeXQGj68itz0u9itounPvWUR5rNDGuTdk/75+LC
+f9FmXbChYKru9Wvn1wTCsJoLkFMHt8whwCVW0Vuc5jNWP+ktSimFTUMyABQWPqx6sEqL54UT6ao
2lObjs1OYHjzJZA8kXlz56ISdX5SzdnOEzxEVHASgjjrvPrh8r4kOAkXWYlyNE4NIJadk3LBXuQ9
MKVD5p1slVr2Vcrhn4BklVFbiahfAgVfST8ySu+ktLn3SZhV/DtrgGxkNeIG3ajOJ5i+ggFgE98W
OvUlokPyCchXE3oRyGHTEeUNuokgs8q++DrHGGjEhZvs3I+vvlKbTQlajhNOWOZ69jZY66zqZlTe
weu1Zu882AbD8Bh1PrTSlBiSid068C8KT0WWIZnC1sztA3auztHRM+UT4EkSmj7bazRe0BHW97hi
CkHQEXYIgOffT1MqmkaxvsIE++m7XnQjHixy9D5PS+XeVWmkqAekV7X4kCgDrUQTZRfFL2t1uJ3p
ezJSoVDHbklV1HcKAoOfazs1nmkNpqMvLOAe4fWoss0o19/L0abKo3wmd98E6hGoj+jHXAKjS7tn
FL/TuwF3lMNg23vJ68Wl8LoWjCyUAFYywtYpbCpssrQCaAi6e/0nXXHEJ0UBfBUX4/CziVXTB5qV
sb3r9CgVpwuXwd4TxN3ehOtvoNBcYUprirElzthxR+DqUd+tjOW3oqUM/Fq8kYMW7O83S+Tq3jZd
exCbbbpmVbS+1jsITsD5hmipnKE8EzuNZWC830nc7mkr3DD3xKkLmyLME6rcueXI6acSwK2fz7Ns
/NqIpvfXv/Ubz77qnK2kOMB2F1nA6CE1WcXNEpQMXnjifjnEmSnuVLWTiFouxk4J8Uoy2z47auWk
AhpcCOag58+uICIWsd4S9Igc3eoTmOonq5o75v0QQQff7SJQhoXSkeAPYsjsIAa6/mOwoBH6Jq5G
yF0ZWYvQSKTIn2OmoIcihgRxUcdYlNNMuFFOCIK03zHANt/HxVyyaeK6v7Xs3pp2QvNbrw/cIJuX
RiaxeZNExbLzLJSAJMgKofjdZOdP0nU6fwIDHyx5ZP7HETlbFaQBE3K4jGRQ2xyxGbDiQaFcBo2T
/xi8SQ1xtbQAQjQl4nsFQaJoltvrW+QiHNB/IR21mVqSfaMPdf7FmiUGF4ZMD16Cpns/LiUMQDeP
UZTR95xYL266dam1KWwxlaHe26TATbxMS6S4LKV3ygO+HRNy5EJCXLNsRNYq+7hUXb/zTt98Poqp
VX1x9S5b//yfay7CPNo0ck8cALI0PxhNJ4euVZHHXaXOr7/Ki6SJ50Mob0WbgnHnM54v1WZs/xl1
rINT2dXXDJ3ZwE4Bxe3d3G+uA+QfXWjONuOL83VqnH0Qz4W7WUbRckczhL6Lx4s95EsafTKiXASo
oNTf7bEc3yWaBLmGPVog7BJ9lKh3rF99M5phjjLLzhu4ODCYsMOHAslM/4CrepPLtHoz6RG68nQP
De8jRd98hOoioXpKpNZQOtppx7/xcQESuzZaKCZzxS2vZ8R8yU4rgERN5TgoAmng0PDgCeLF2/u4
bz0am/b18Tii26iep5kENMU5wY8bMHoGZrOLkzroq6441VJTdl7lW49Gfb6Kf0BlB9x+/pH1SM0L
C97CYWAs+TEpca0TTt3cD4671/jdtri4GixEVngmMPbMgDdNdZcBvWoioXKAhoQY6oRwPKrjs/GT
w2I8dLiwPKFiNSpho1jZUc37/nD94GwLnfUH8JiEPEiEgPs2gaHq1ciJBLbottPMj+A6lHeiLZub
1bTzaZFzejch65YwDpzL8PrSl+nbujYp8NqG4jhthYOoZates+GsTllfVUfbHLLxBF8Ds2wy7+im
Uam97uhEMNhN0HlyTpFZTtgsA781/+aLaEJHQ3X/sVkK86WRtGb9blGS7zGSi+iYQrnZuZXeCKNn
v3jzueJSKHFLbX/AVKb76NhyvIVblsF6NQEMIjH9cTRJza+/p7cWZdDEQaNkYFOux+OfMGo7+F1R
C1eH0YvSv7Jt0d7ScvR2ym56B55nCGMQC8fri17QU9aNwbZkrExQhSaziSeoOdAKVMrqkDSal3xL
PQRZA7Xro+zeEmiCgkUFzHWo29G8LZIu/94tVp8eIbnP8/OEXj7Ckn2Dh58hBThzF3LYx+s/8a2t
y/sg1VmrKVgG5++lKjJQbQn5zTiVTohz33x0UYi71Rh//x0HoPFqY5ahWxd7NrxvBSSAEauK4ypF
ZG1uAS1LVbOQRY0zmNGjX6iiMsOHsD67dMLxgm1+/OcnXQ3U+f4uyioXOJEGI68iAQx96PJGP3Su
meEfWEUB9pvqsZyT35VqZF9RY9xzCHjjQZlooPJDG2LVGdlEQjR20syiGXsoYzz2NLMvb4ciHw66
opinWDP3hNPfuF5tbvI1XYCPw1/nn3RyzCaqopgXS8Knh4NrieQWvZVd7ZT1C50lyxAmSc8pwBlR
ASzdLFQjDxO5E1PZyFiRrovM7NM4RN3D1HYTujWzcmqUOg+ihIGqP4mhf7TnAe6/iEvbp1OR+JOm
Z++vf+c3TjqAiLVE5P/Y0pvyJZMeknqDhqwh4P+nQe/zQAEaeyPaqPsAztd4aLPq5fqab71ysgEY
XOuYhetu88qXvNAFXih42nbiUMSF/egoSbPTT7vYSIC4qUQRKlgDChXw+SpZbWpTiVRpMMRZ9qRp
hwytqGyFJOujNuwEhjcWQ34GbT/wkHzi1w78PwEzzWgLKkx2+KwiDYCFYy8bVVBR50G9G4An7dyh
b61HBFrl/iF00VU7fzin1jtdHR03qDBqB0c6eifmovaj6oomaNJpF/F4sXsBVq3MPDYwWHzwTucL
LgwoHH3WWVBXoPMoReL8Amgyx8cOM1msiKe2Sg7WUqPerMfIgyWwMPRAg2fgHelH01+q9NY4KhjT
AgEmloVWOiQixNU1+TsD6fTwIoubY2Mgau3XaZ0/TGlajyfcUTvPV2Kn3lPZuNj7PBOFEKIgYK41
czsdMBDhF6Iu3cC1FMhvOpB95HpgGh6FrPWThqxlaFi72noXuR7LkvzQoWDkRIDcRLjCGOz/4+y8
duQ2ojT8RASYwy3ZYaKkUbR0Q1iWxZxDkXz6/Wp2gVWziSbGMGwYEOzqKlY44Q+uMoDh0GajAwE5
2Via9aUBnEIX3k7Cd3XW5GBI6lnEH+CF19dbMasIiFsMZkrnsjs3dfCw6Mop2lPW3hoIORAKjFiK
8Y6vHu9aIXlvlMILxhKcq9nb4mNVWcXX21fH1r6nkyPNoblHWcbLbSjsylDzeQZIrDv9R03gw1YN
eRUsCKrd9w3aV7fH2/hWkCVh+FE95q5a58ttPIywzwo4XWVGvXEou+qpR/pY8yu9an/eHmxjP3J/
sHave9Jb63gIGEBJik0XepJa96wZ8+/FEKlv1tlw75V58ZSzZXfCy40FlUro+IIC6yGRW93FMwJp
JDeWF1TuCGFuwjA+A+waKDh1/lxGfQ9afF2Qp98JYoH+L+0OyQq9/IKTlWHIQdE3WFCQghRTFNhe
kJw3Q0GAlyGBH+U4tvQtDYGpdRqYuYt3tkU73iGFuCeKvjl9gjn5c7i41ygYBIzCatDjUMI2hnMx
VpDmZGG3iJ2/iOWT0+0vfBU/MnkZw1H4Ifmg0HQ5eQfHj3yJuUWVMrT0B+Js513mifEpRU7j52Iu
6l3TGS4uJdpg7Iy9tbsgWJqYy8pwZx27mgim9KMDBj8NsUi20F9+ahJYeGXRdp+GIhUfMRKe9gjd
ry24i7CHKcMYZYcBoqbTvrrtOjoIOKPlYVC2kTU/IkmTDd+hDiGwPVTK1FUB3NkZnQDXy1/cDth5
IEat/0dZOpx3O1NxJkiFUDTProPwVqBPofsxDHXRBgnZT3lOYtrbvtdHfRNgwuIVB9YWjl8TTrH+
cynU+HM69iXldSAkY2CONnK7JqpAx9quUAIG0OGVj5kytbmfLhALT73udskLomfjXZmolfDbrii+
2KGF+vdsuGG+0xjbPBOE2FLFj5yC1+hyW8xqmHRVOqFa1c42mhmoNf62w6p4aIDyHjp9KX6gb4Om
1+DV99qSdn5ae+JTrtCa8fNorvfMQjaOBZgB+NqEFyiKXGF9BndOh27SgyQsh29LI2z5JKbjY4qw
sZRYjqKd2s5VVYLq1v+BmAlFYTZfLkFT1k0lvFQP+qkzg2GxpwDAuHaeC6CW/qj0VJnTuoGjSRDS
Ut9L4NXePpwbkyblIAomOsf6eW2UniEt3Y5RowcFq3JXG9HMkF2uekckqYd3QzFDq7k95PXzAjQe
MxaOHd1JoBGXs67wX6G5XBtBlVbLkzCbwsf/IoczOuxVfq9nBzCeUjOD4PV25Yagx/pAZkOjM08F
eZVazidnSH+mbpocdS19qwAWFyr0e+46TD9NYtTVNW8rQjUS/g6AjaKuMI3xuXbz6uusUfB++yLK
2PR/wbF4E14u4jzqbVTVth5gouNl/lQlw89hKG3nRJsKEuPt0a43KkkiwiY0AHku6GivRnPmhLwi
NggaMyroVZr/tAcPC4cs1dTzksRed+gzBY6wltXVTz0Xyt6jdR1qSX4iiuk0ELD/XOdPXms6Q2QK
4L51qz4u+WJ8YtMMOxPd2jDSDBDYMQQOS5d//kdKIyzcTOsc0lE6VehS2XNoHDID/nJJ1enL4nHp
3l7ZK5iS3DNSUAFNDqAloBEuR1TbBr2spIA9VHtuddImfTj2Q4clFeLvH4AvQBnN7awImmJsvoU0
Okg7yvB7lDf6h9u/ZetgwpBGJIVeHencavt2cz82k4B02tsxVoxVEd8lva2epeXCzjpvDKWh2URB
ABIoC75K5abZMBQHSkoQplr+3kzdT2Ti4VMXTZ9vz+nVf+TyKSbPkbVP8kZopmvxD9zcMFdKWzNw
prb8SKmt/hwS/9REBHOCfBFQ6A+AE8z5mDVRN/lT0jrYk3fQlvzY7rBoip1yOEZDU9m+ZcPtC7QG
lv7bz7M0ViVKpCCu01y83AaurqhdPoJmp7Ha4EcOROGE9kQhUI7Qq8POosi3db0o7Dm6GFTDJfTy
crTUQhOl7wYjKHAkMdCBqLVhweBJW+KPbjabcCbSqP0+5R49ADR8xL+FS0NyMfnvAtUUVbR3DOQH
X/8iNoKUm4ZezXe6/EX0r1q1aFMVx7w4PyKgYPwaMNk4YY2k/NPDvewgWBTYQoCGSPC6KNXTvPTd
zsLIp2f1KwD0c3UTrgN5WMu2xOUiNSgjfDnECBFxIo28R54obfzIU5KYsGPMv9OVLXY6eFu7VEZC
oPYAiEJdXUUCCcqeSugUahCWuXhQzT59zFO1/WL10fxAFRQvrWKqgrhZCAFzJdJ/jKpa3eVTMp7L
tss/gfSpfohKzR+sykr/vb1fNu5edPHZnZQ7SAvXAEbXRAC1qDI1sGtMpAxkyNEgae14R9/1Gksh
VT9BqZDrQsDk5F1ugtkNq2aOcBarG91GxU+AlGh7WB1+NNUN/Hlz+lyTuelSX0J9ny5Q+pCAjXZC
041HgIYULmBSi1TWgy9/hrDN0XGSViUYK+LPepY030w9Sb4i1mA/TuBVdzb/1q7jvUH4iWeHZ3b1
umrST7l2sR6xIEu/L10nOg4iLx50T9T3vdGC26LPeX/7m25uORhsHDqwmigHyV/151PHbOqFjCmw
efL+ln2wh1rk82eg2OW5dJc8QaogDH/b9tz+VdAXMAH1S/MW8nP1nRlN9uz3kVqAEnD7F1FUGCzd
/olb3wEEGxwRevdgFOS2/OMXVgvtJt4OTI4UNToNc+19gCGH5h4CE82LYy7tzj7fGpDNR+cLhDh3
4yolSTJvEDiZasGoVxF+ss2cvGQw9gwkK+2kCfRxRIPm9iS3zhYIREkVsck7Xpt3f0xS6Ry1NptZ
C9TZXD5hNfcVz0zx/fYgG88tIfD/D7K6XrIyduuJvlcwt1CoDhDaFrT0vKgsUMbsp/+yjABksXqj
00q18fK7hUvLq19iToXyrFEcSQIHcWT/z2gSNrTXunhPd/+6xCDrONDWYA/A1VqTiZTF1JSyToiG
E724rwc8Faess04DXjz3mBv9ouRRP5Tgu+/evrDwNaAvUeAAEyEX/o+v5/XpkjkdQi0ggiGAGjih
9lk7voNA1+1slM05cg54lghMoYdcDpUCklBsbv6g86Kp/a4VWiiephRDaRrLpYEOFjJSp8jAkCrQ
tSl6q5s0gSrxAuwFIGbAvNdVyLRKchG7JKs6alenaEb/pVWX8kODrMPx9qpeN0UZC0YKFm7IeuGD
vroRa3plFRZNerDY9jQ92mMqpvcotokoQAWGRcajHDBzqWat8pxNJtrnbVeSxOazroDwN5SfoTlr
/dnp4+FrrLbmnt7i1lWBIDAdW/rpZO6rqwIQU4J5cojHUwSdrNYSvEKWuHvCsOgXdLdlJ0DYeiIk
tQt5EVXGR6sj1Q9ATqyJEhai1/AcC+PriIvbXTjk+dkVjXOAAt7v7O2t1IQaIW0PPgR5preaY+lY
iTFqXE3l0g7lNzeb4gez9ZrpCDC1BveZopw+j4sy+ENSKsaD6DJR+koMTNEnU46r/7AvSEQBWZLR
k/2u2V8AD7SK3acGsTJVylmNLK0/AW9usr8ANDveqW2cLj/2tbGIcxwlEOCI6lOWZ8zNv1Kt0Edy
c/DRvjrh8QPsXYv2Nu/Ghc49wCuCPwt0nzVvtdeVgmy5UynjNbhFJKGOMbY7n24fEXmxrCJV/u9I
jKJqgLv72tmWtuowYuOOkSfJxP1ULdbXYhhe1LRRzm8diYuVHSC7/1hArV9hzwvbto9qG90AUZyT
yEWCiEL532kzlp9uD3W9yxmKnhSfUY64fgtjAAxGZ3R2UDg8+G6iqCc2E1YMCvSDWdHEabLmaWcl
NwcFGSj7fADo1ioKzWI6kCRxmeNZ6ilg2BTiqQG4Jw8F66ekMKd7r1H3ZEmv7w8CF+oYIMl4Jbni
Lm/zHHsaQ28cvO0S+Ke8wYhBTap1RmmsODsVjni3l3YjtoaISqdfAgQ12dm5HBBNHDFk1HeCdp6X
L3FR02QH7JV/gm/cHUEQh88ayn7HtNWN53By5s9dNe89l1fcFYkdpB4uLXlkEXCd58R4Rwq06Gwi
rFpzMhR8pB5OlE4jogQwuxtf03vjIRqc6Udfxfr7fJGaQVYIj8jXU7v5rVa2+8Mq07p/tgrRfEM5
AUHN2Jrmyu9GZfrVNG7jnbzcdB8S02qNBygmypfbqykX6/L0MQ0qpiwnoNmrTrQWz2ZvoOgTOFoj
1LNdaImL/59eUZOP8dsD6T1Np4ErLDtmg5FUQUWNwry//SuubxrKBfQeKW0gjIxoy+UnbXW7U0MD
jqCethAnrTR56ZD72Ik7rm8amQ/DaZfgOcoTq1EWLCZrZXHNQJ2EVn1sxjpXDqY0b64X0uidR2dz
NKpgZF1SFcZabVPcS4cssj0z8PAqbR/oHIn0edHRYQscu0OP8PYSbg1HEQqxA+RapZzV5RKiNCZJ
XTiHLH3i/rDdtDwOYZz8Vem7HhIbXwvlbunCDFWbe3RV8upxkpOGFg5JdBv/oyEQ9rWOkp04YeNa
kfLgBN1sDPrsq2sF8LELqpJBFrVWDNwXquxEUS+G4DO1i31foCbx4/YSbt0sF2PKwPXPGFgHCOKO
pYMjBxwqUA3xEXGi6dRDtv9IZTP6tMyam+I4KaZzOsXq49hN4tvtX7HxIS9+xGrfWGG7mOPMiZwR
pTxmuMxirV63yPZFe1LsW0MheE//FDgDmelqKLCDXUFN0Q3gr7Q6yjNL+KAsDReUMi17tQH5P1vd
NOCfgd8R8cgccbW4NU3D2strcBPKmBvnOs6ND6bVLcbZ04omO3iJjoKs3WeLuNNtAaEWWG1YvLll
Q2VOA4ZMXgyewlxtKzWMzJa+NHs36+xfED2Lv0nap9FPDV3sZcRbe5gDQvoNZpe6yGqwkbZ9CZWC
wXKEB8fFKN9pgqg3ztQu0N152OHLbn1PHPYYi7SUZ2m1xGaUJOmopQ7QFEfRDqgauMLXEjUJgQCO
1d+3N+prEWv9RR26jBS4yFdBj1weF8TSAOcPHFHSdf5pCjH0QdMnAxitPNc/JUsymz73FVY7sGnK
89galF5KAJh5P8YvSijGw+3ftLUCOD4SR0JcgOclv8gfJ3hBhS2K0fmFxGMOX4qoHYOaZjq0bEs7
3x5q6xZEjoilZjeb3pou5SLOn+TUQIMkFe2PlKr6Q42CWrxzr8tFXC0yZX/ZXiWLBFe7WuTQmfGt
LEHGxJaF5zaWyeovFH0Rs+wVw/BbpVB/pPh977yVG6cVAB6wBVI0WVNbPSdmZcwFYYAbiNp0S0Qj
4uYUE1eaJ9zwlsifZxsXGV2to899O+WYeIve0XZ+xFaQxXXhwdiDiy2J2Jefs1mmakB2ywvqMHUQ
5x4VbTm0DrBhvx4W5WOsFEUSTLYTYdsMMiVC5t5axMFK+uSzKpbl3znPq+9gbFnAwdbwgjYHx4l8
HHmNLnDVDoKZM6f1vdLEAtiKUWPHm7ZAPN9+NC0CVinBI60w110RJUmMbmyk8s9keAfa/3g95Ory
y04bbaf4fH0G8A5hJCAbtDiJpy4XrRPGVI1hHx/oDPRPToIKDdKtOU9JXO5szusLjqFcbjbI8g4E
xdXm1Honq+eoBTk4Ds05s6VYs2uU52zGvRikxh4I5vrMUUWVwTbVUmChawCOQk6FP1KqBKWHWmOE
Wb3vDukeyOl6AaXXpjSwJU1ExkP+ij8ukWZJyrzrIYkoqLpSKs548SlRvTPq3nvztmAoqgDw8GUK
tQaoedPoYoM20RitQLS09TAAYpEKJa5RnW7fV5uzkgOxfGA11vD8cDQwEPdmaE6hHZ7yomoCxPLU
o14jbXZ7qOttgaLda94L64k+iHG5gOkArTKNMyXQ9RxFvdSz5mOihDOIJed9oZq/bw93JYtN2qkC
FCZYpL4OtWh1TagIqaJeBsxvybhOfNoqKCX3IX6seAggUInGu9rLtmAM/RfyWusNft9b6ncXIWjc
TRxj7n2va60G8lM6iHcCz2v9jA4abjj+UjVYzuz85OsuIV0AEi8a87JXuC7QhwSSAw0RJZjCyv5k
t9P0KauSyW8GDAn5aeMh8pzqzk6NBx0x1ucoQTD59m+4vuIlRQANIt4v0tg1oiyeLWFSXUL1VNgY
U1YSoR43+ilti4oyWK3fO1y7R2R+06e8g0x1e/iNtg3jU1pi/sRHIJMvd4kTY2YPDBSR/syVEDDY
OUGKLP4v3VCwfEAzuvOLKK2+x7PWfozNJTlR1h1/4SnQgnI3hrOFJu2pyscxPKYeRnq3f+D1y8vv
A2yDghx541Un87Ukl6qOQg/Pc49mFmbkBVqMOVA8nBGbmA9aV7Q7g8oQ7fK5p3emIUnMZ+EIrTt2
edK1mIUj0U6WZX0L66rifWrHg147/WFW7eV+SJI5SJUx3gHcb90PUrsCdUUaVYSsl5+jgQwMXjNH
LlbTUDZIdefgFaH7YFjlXvFkYyjZmCZQRXdL7r7LoZRYT8rZZGUhOROrOSIDqjVVYjqIqi329tnG
UWMwIjRYmHjaeKt9hkNzwt88GpHuzO73pK76A23K4aAOs5oecz2PfqOa44UnYaJNBSPc8vx4Kvck
m7ZmLYUIYTMwe277y1l72pLhbAbPFBu6JAo8bdJwg4xD57FzreJ8e/NuDcbmpZWEiA1Z+mqwqnO0
cBiK6ODlg4OVn4pPjj/irwoaD2HrPdTD1nDyKuMsS3zquqUyVrraVC1sjcYTQGGUvPqrUIHkIlLR
f3v7zLgzCO4puxHjrJIcSrhD5AF8CRSTnDU3neIu7RIsOCZU3//DULT/pNaVRBjrl18s7ESNwpUR
BtGUelhNLEYUdOlY/Kuk9t6bubWC9F/wqkfoiEWUf/5H0AGpvS8whQ0D04zG4VBCKG/PyCpji1i4
Rf/2RIlKLUhmBNoAobFPLofLjIYPJpQw0DFOe45tkQVVjucBkbER7Szj1vusA0SVeD1KVLCGLgdL
dER5hi4Jg9SkkvHIe9h/DS1b+WTUWvl7CbOmQ7GnMd+RqjpUytGYxcBNc2sUbZbpnwG99JAbMJow
cCCYwCTGNrL3A8YXv25/8M1fKrnJLkJb3Prm6thgpzbHKJDIY1PU6BjkLlxsJaz7Y9o45kciuEHz
oyWu39eNGs+HGRXGozJoo5+E3fDOSlC2TDB95obGtvCI9+Ny51DG2AMUbLzdHGv+AjaH7M+asBR1
qJyVs0UwFznKsfMy5wn+g4dYhjCOlD/NA1qC+Ds3Y2f5eQdp5PZCbUR48G8RXuPAs1JrGkCUFMIz
UwB9ZVcMp3ZQRpDvPIvhNL2DNvJWPS4CPNCoPEtw/eAWrvOM1pqp23pcnVgUP+hoRQWYghMidbk4
a9PbRUHkcHIgfAEYd/0IF4uqd0LFeTDt++TUUj87wnmI770Jw5TGyOoS6xVr+LyMef0tcrzyPu5G
+74dF2cnP5DHcBUOAKpEFJjyOIi/K1w12gED+tNKYIz68iD9blGoNbu7219zYzeR5HNvEzpzUNca
BcQ+iheFenwYsE28y5Y4+qCkwkOKsqiDAqDgqedH+3OPYliiDW81iuHrIsNJxCPfKlrkq+uhNJTB
NWZANxgOaqcC8X8spTUU5drYPFiNpfoukiM7YcHGfQt3i373K0yNaV/eSb02SVUfUtdGC50j6NDs
gD+dcwzF/v23EYEgRkDlE4wip2VdKmq5xD1OYnzQlnZJArAf9lezEdNDa6rxUfey6cmcksVHppiy
gMigNfRRsqf3sDFjMn6b1NklsKQEejnjpPMaFPvs6JAsQjv3FQElhZP850CgtnfjywxvtW9NqaoB
hIVev7pWs06wgHLo6Mdw4vLqvqaP/Lm1lf5cJll+NxZd81ee9Z58WEusySHw3pttDVMkt8K/hwZK
9NRDN9lJeDYuLbgsEucgfxLFtMsFaAE5mEYKgELxkt9GB7rEiGL3aBdjeq68btq5I7fWm/yGzJSS
LKyQVUC9NCYIyFrHAGIqaf0KrJC4nxtIMDGt0f8wN0qeIK+o+9KcWQ1GTbVDPH5gsKpTyVwn78nL
U/e+KuHXBq3RLzsDbqVvVEdAmFv0uLibVtsJWI1SWCh6HIQRa+exN5yzA6v1EFrhGZOT92BgbWkq
lN9HBCB+jdHn+64dtUOHLNtDaqBVOUY14n3C/H77OttaePIYSEv0NAlJV494inHp7GZGcqjUyj2l
i/2tRZPt0A1htPOJ5RzX2xy9YqI1nK4AsMtj8EfQRlVRXRyLS4Sa9Hs77oufPca6FBSq/skrNfvF
cmD7e46Sf3jzFGlgUAGD5sNXX5/lULHNMAzL6KCUyOJN04JSf5fAujfG/xApgqIHpEJzVpKjV6sJ
7Mgb+rqJDtVYLmcLc/ZHO4a4lHXlnnjAxmtHfcrgaL62/dbV+zlEjb+Qs3IjLXw24sh4rqolfntq
hF63lEyk/AIwdjUh2EFx3lhzdCiTMcL8ph285pgK7Oe7RN3rEmzcORxLPj8rSJdgHfoaYw9KJyFy
oXJtPXnFyIs2l1PiJ403todQMfud3b81IjGDNIiVzPk1ZTgrp0IvDa75uanCs1MvzQE64+/YNqJH
cEN7tI+t4Uj6UNWQTjO4BV8egTZSl7FxrOjQNY1y6BvNPHIP9X68xO6XrHOT//D1ZBaB6gF0KEgP
l+MtiPmEXWVGB1sQ5WYhFRh7xrEea6H/kNSCwsT0VCUQJGVfbZSywcNwNKUtUFMvhySs2sApEusl
5HF6ezTCHnm1suXKgtJ7OStn6aFclUaOfLG++FE4KHdqhP9DjHXP2+s8lJcYTLrIgLVYDdUkieeU
i5kfZtF07w29sB8wfBdP6aKInTdi4yKmLWCT1EIH4G1aPRFF4xZg65PsoMc1ugFZjwST2bRl42fj
OO0sofzdq7tYMi6kPS78gyukpTEO7uLQGDtkltp8BdXSPHbRrr6JfEevRkG/iqo2wipXPDxATTSk
kjY7dBA8z3PqYpfRIGclFhdDPljlvtNqKLFmU/Epbp23GqQRKkP+kxQ2ufe1tS9bw+esvVRkh9mO
xRnU6ssQJsVnBED7+2pKw529cq3iifoAVXXTYTgSvjUAeqIXkRtakx6yoiW4sPvQpDZsh+IwhV7x
3FNPvFP60jkOZtK8B0NYfuoA4D1FpWkmQVU0xt+mJZJ/br9+G5+aah6+TgAlKOitXz+t1L3WKKr0
sCSjCiZRgV4SZ3tUlo3HnW1EdxsYPSIT65ZdOBNEDViW8Kln4KFA97Hd00lK0LdYMvs8Ccd+tAUR
jTs5zV4heOPsUEfjMiA1ohq8Di1ghMxAJLL8kOdz+m/pKNFTJBr7IXHLnYLa1jxpmYO6opCAJMnq
mtMHZyz50CAwytZ+IC/J7okF1CM1e+Mo0Ot/Cq0+PRMEmHe3v+PG28H7S99Go9wCAE2uwR/h09DF
am2lzJE+ZvK7t6zuKGZjxGPYarq7oRB7CLCtqVJxprzDDCDTyz//Y8A+Xmx4RyCcs0EdT/R9R79L
E+hxcY6jYtq4L+G41L6O1vXLf5gqHDWNqBQ40xrzTrKToMTDIpuIRPjIWIsvnTv/mNVpOrult+cp
tbV7KBvQBSa3llyC1URnID9mOiEPMFrlX1NrRQHlZqyx4l7//faZSbduQg0Z4axVROsSucByUfOD
Lkobjlmp/V32efFh1OigGnbu7aC0rg8/VTbKMxCrKOjzgF1OLWmXthszBevVZMkCnHWqd9247Kl7
Xi/g5SirMAMnu6ysctQIWj3XvoxlSW1NK/sPk6Bl8NYF5IoB5caLwociXb6ckKa0cxfni4SNxs4n
lFp/KEtl33mg1h/zctzD616/YLJbT+OF7A2Q8Lp0aApLazI1Kg+uNMqoSFI7P4Ok9k6dlhblF3yL
fUvI3G3CjpbnLEvanbjg+tzzEzxqA/TxAVa+4vD+OIZ1iOWPiiDQAYSb2x300qw/W1M3PISGp5xz
FGreLNCIRY4UzZC9Fygf6yh1LE36LC4jqnTTjlmdaOfFjT0aUOaeFMLWzmEwzFlpfAPBkJP/Y3Kd
WbfUd5rygPhMT5+ZfsUzzLt28PPQ8nawHluHAbUDmcwgtE3idDkYSLDejTyBIKIJ4ZV+UOlj+5zs
hQHyCbiMeuSMZBzH7UXbbnUaMqQU0e5B7StpOpPalD36uT3atKcX/ZAak3eaZz0/1no/n904pNsf
6uG/t4/J9d3NK0AfDwADhcor3SXVyWK3cvXiMFaj5xuCTKoECnKPKX0ahOY037Pp54M6F+NOEXZr
u0pFbIIrkg4gPJeLjG/84oQ1d0GfufM7K51/55Y+Fj4yo3aA8Yk43p6pTJnWq40OgpTY4fEHXHc5
XpqDUY5UxlOd5ZfQFnPwq1KUT1PcOwFCzLU/xH28QxXdWl6JQXk1u4O2vBq0QpykyfukPHgmXaEu
JJxCEgHBlcLKnodBy85Z4iVfNWWI3l7/dRANkDrDqELJcuzlfMuk7mkRIQyr1EMcGErZvZtjvIF6
lKIOeWlVgW2n806avMEJ4jGm0043hC1FPfRyVKV0a3v0EMmkOItiUukpuRkkuW384IqI+mMEgKS8
V1AO7f3WCbESwpG3BY88SrHVTuh74Ca5jVafHTgIRmmSoQzgb70MBIFDqqLlt1it5jeZszwgq492
ld6HO2/25uQ9k94fQg0wb9YQbquOOsvE1+SQZ7Y41GmR1X6McEHtE8nyoFrJ+FSJePkG4pwojIRx
fJmtaDg3ZuoFt7f7Buwa5gi9JOZO9wHP0csvMWd9QRkNLevCiRFQ7Jfi+yh/xaSFyZ2LoT1Rt1vc
WyiQHCpPz06tbe6xSjYuUpnhAE+myCXjpsvfoPUhkuUKvwG0gMAQYcSNuavu3j5T/JMY6NXDFem6
y1G4LQslzEjzI4I/9bmJLfFsurOHbkGbsc7EyXHlWwSi7ZNiJ/HXME9bgfSKSZ55+7dshAG0mqWf
BwsPF2K16FOqzBhFR9lh0br6YRC6e5dphXgoKyBiihEaD1U/5gFKD8OXCa7yznVzvdlBJtIQpiFC
CEA553Il5sTUmnpEzmqZC7DQWAIGk6HE/jgo7eH2TK+v01dSCZ0XHKJQnpN//ueDnA/1lOBwG4Dk
82DyavXXsc7mQ9hMxb2Ca8s3c7LV/O27mnoOChgQoUnZ+dfLYfuq1SZMGzz8Unr9roPbc8ggpD9D
3hIHvFW52hZb/wS/4m4WbvWoTV2x8xuuvjELa8u2Gi8nYJBXca8/Zq7kXZf3hiaCWUuAlWUJoFD0
AKocvtSoOL7mLtbHuJqTnkJ9O5VHyq/5/RtXn99Am5rWJWkICe3qQwsFeIUOtgcJAit6yOa+Ojtm
kx7jVHFexJB7vjfvmqlevdivg9KXRfxAygyu0p9O6/porGuEDJWqRuskHu7C2hyO3Vx8U6JwPN+e
43WZRI4nlXagFYKqWIfwMLRHA2lngbBm4X2tcrt+aL24e6iXZT4YqEHd9Z4tHggYnA/tkIYv+KBa
d0PvDU/VpBo/mqifrZ2Pf/Wgy3oiwDpa9DJuWYMiuU4y1BZbaVquuKeyqnU/jso+MNt88i0vE0Hm
IEqmj9iw3l6Oq7MtR0b+4bU+Q7C+2vkWrp/eAEIg6HMvOjZt0x6gz6fB7LR7GMbNScoCrfTkkWNe
HrKCDrGJud4YOHarvEN+UfUh82p3bZHWJ+F5yqnVm9ZX6fbuxMSbIzOkzOeJ8tfCM569lIpXM0nX
GqHttVOjPZegxn7O+lKdK81tXzCxbEN81lVjJ+rfWmD5bcEo0M/lLbmctd7VfWtXjE38MrZBlRjG
P8Oc0r2uTC/b6/Rd3Z8kpTwQOIVB2gGcuDrBSCtMZTfBpHCLujgvYwwQM8FY95MQnThXRtG8OPOA
SebtXbQ5LLEJmQdt+is5TTTkDa+dshEKbbGcQ0PYd3o5YeaaLsnRezVqKZJ2Z+tufFWEHdEBBo0A
DGt9Y4K/JpG0ETHssjbFbrkdDrjIG34DLQtWwRj+MhwR3fdLOp5uT3fjm0IjQc/2VakFXvjlN6VF
ro0wCNCxLdXyHsZ/9t41RP6vVmv6ztbduB2p5fIewl6RHaLVocnmxuiJdseAEBBtmhHbJWw26u4p
Hwzzuayi9svtuW19SuRyKfwS30pg6+XcdD1CD6drRtwwY/MYpXN+nxseehpq2R6TNkQxcErKtzK9
2LavaAdKYNwQ6zuZ+9jVgPGPILHi6RQiM/cg6i56hPEd/4dvRycWlg4aszRvVhUcleW0OYhj0CKD
ek7SVn12RVsEiTuE328v5etaXWQJclrQyWwqtbRK11XpvrMwd3CiMVBSbXg/KFkKapY3xQogtXqx
j7Bi0p5mUxtsv1G88LsXjdnH3PRC4adROsBAazJoKKGhzwdENvMPhqIrVlAKNXYe+rxzvIOSh+Zf
HiH5c1rm0Y8GzX8cAHu6DP5MGfjNYDLqsQShnDj4njxUq+tMy7pajUePq3RIzafB6Ltz543ZsdO8
7hFY+F7X/tWiYrWGUlJZbgp50tdYS1ubo8VoCDlb0BQu1iB4x/9L0Sy3/DQPRfSw9CL77rCSy91Y
FkXxkjZzLg4UTxHVHJww+eCOYeH5ll4i7UEJtp+/Tfk0oWNhIWXsL8MyfspHTexEzRsnFxyJ5FBy
frmJVytFGza341CZAhI2OOc40UW/2sFqcKZMvDjy0fJInJ1E4Soz4uuwr6nRkysSs8vf9EcQqeE3
1opOwzKtnuuXyPN+9nql72zrrUGwcqUiLxUEqLVcDlJ0S6L1nU7IEOeDH5emDRmmzI63D8/GPUTV
E3wbSAZATWug2VLXbqL2CrGoNi53fNLx3lx6qR4QzXdLgYZ5FnvezpOycbEbNHAoB0q3XtKBy6ml
5tx7xUIclrVt+Xucl3g5hYpj0G9AAW4n6NuaISA6tG3YJ0S/qyqOOi6dkUZE/HWdYJtWzGb90iM8
961F+hHdi7Q9uW1kv9xe141Xk3oymHYayiiGrtFeaSc0UUEnCaZK7fsgKu3kJZ2Rfxwx50XiLLey
J9XMkue8F8rON91aXlB8wBch9FLhW21P0HqJVnpcHrIreBzaWY3O9Dy6RRICFbHzqGztUzaoZNmD
47+iZ5SqN4FZiqfAKUv7O99c1301tfcqjluTks6zMGOA98LOvtwzi+c1rUU/PsANb8Zsue4ex6k2
HhDbQNLx9sfbGkvKvjv0eKltrpv0E6+zOg/AnAdqXAcrngh3Ok1tn9Ks7f7DWZDq8jxcxDrOWrqj
RDISXCMGBK2GenjI9ghmOr0Ps6qlOydh40uRjnFp072V2MvVsRvEItAh5SQYKgLkXW2Gj1nZ1jv7
YeNCpoCIIwh8Ogm7k7/ij8vRMMveKGbB7mtiOhmi1hy6h1Zf+NYYV83DnNv2TvB/XbvDqQ88MBEq
CobUwlePAKWThifJHdFZqxPlyOlW/4UyZT6j4zT/xssPfIWWdjUoC28q1EOWRMVZbZROhw1XITb1
5v0js1+IJvJmJbC8XIK4iABalSlXN2UUP51mB2zAUJ0Feig7U9/YqiC3ePlIuiiMr0nJqZj0lDrH
iKVvZZ+trre/DE1qQJXL8p2hNq40iyqdSWeTww7k4nJWNmW3oR2wJALCb568ofjVa5Z4pzj69N5a
MvXObfAtQGPX+PDm5aRDLQVDsBSUch6XAyc9yxgazNGy5vhdlNcG4UQi6txXC2PeEdnYWlDyGako
z6OBMuHlYIMDLXmYkVoonS77kqWQn1XFsJ6A6ab3t+e1cVKkrh1BK2UZ8GmroczGsmsVQwI4mop4
N3eafnpFj3bs8IPRij1c2sZLyHiObFghDAsa9HJqmad3Xq1ZaNyWw3iKqJD5yth8sbXYuHNyb7ov
1V3fLXnyVnEl1xrfjnAJ08Q18NRWVARMk3EIZsvMCj+iR9j55vw/nJ1Xj9tIuoZ/EQHmcEtSarW7
ne1xuCHG41nmUMzkrz9P+dy0KEJEzwYssMa4VMUKX3iDZ7+L0fRo/NoYy28F/6ztx42ov+huXh/5
Nu58UqptQEc4KZA6HbmxX9xIgxdpUPdY59jKy38SU8k/Laq3vLXdPj0K3PfWmKIXPU56q8g/bdbY
bi03jc2EvA4D88fBmK0TFKnxbYYrdyjF5gB0F0d64XuL/HLQzUbqtUxbY5sEqLErHMNWZ3ks1hiW
cZI7uJZn6ZNiV79Lkl+p9vYfXjAaofRb6VwjTHOTyuaq1SVydMR9zLCetOYM3V7BKbbqzvdPzN6X
hPVBV4Ksmadl8yVbM46pJbG6czIuF60i7ypgoYR9ZmsHQ/0h0Gx3rlTTomcNR+Am4MDzp2p71AcD
Z7S709o22dOq6NlTqyX5z9pBu8D3MiE+iUEPrGy4DE1pC7802xQOQ2E9yOCdCHq1f+OEsGbk3IP1
dzKgqXp/TeTH3f5OqHiScST5nPbm7XPnVbeBcaN9t1TKb2dOZt3HFVh86hro32iPaJ/vD7jzEWBL
cGXxIViabRgBZrzq84zjBDMNq0q36N6W1JTPThuv3/7DUHCbJDSJlszWwMCYqPe1ozqgWN0qn4wq
BweVLyX3lhiNg0Ry53njcQG5zyoSIG1TbtoFoqysZQiEi/60YtBw7DjnX4YqU1DErJpLA5jSb2cM
+u7PcicuY2SiMqnCQ/1yE5fpS0fB25qHoDBs5YL9qR14EAgO9sltTxFQBDUFCffwJOtXXl0vrkHR
kGmsJhtaKfXyjd3mHxxHTKfJjZWTGSvRp2n0Mn9W4TvFjYnUo1MdeTftbh3pUSXVNWUF9foneIth
diwEr4HKqTVj1wwVlxQX3OAS3l/U3aFkjR9JDQjcWyusLlahSWUuu9Rb3AtuAjkanrl25lZ5NThB
LixtelhEUkB7i6Rx1bhIVpqCgdc40SkdKRf1iR4/xEk/BD35M9Li9RGV5paX+WdUgNGIG0qHyc2u
WRNbLZPKGIIRLfXzWjr5CdnB9Z2LGt2F5rGznJvaFOfczQzsFeuiBowbjc+RWkxnQ8+mh1GZUOZz
4iE5FeA4wgp0wZGw7M57KANz2XHifzhY119ctG6cxYXGqeri8f2QLhnPRO29gReYfUaI0QttOo2X
+99+5z2ky0dCRQTHedqiRUx0EoBSsc3aYR4f4Zu0P/JsXd6q65o9jEOZW74eDdFz1iIjoCSDfuQj
vjdrTplErRvUObfv1Jz1lHUSoh5Dmd2HonPnpzYmx4vNdAiFgtfGqivFASZn7xqR+wClAmpS7MXr
pU57vdNryvPBaNXu2xi/En+IpyO3kL1zRc+dapG8SahPXo8ym3qDcDiXlSlEd9KaqvpHlN2/USb6
g0TyVkxLorjINuh4SIWWLQBhiNgzEPOGoOki10dcUnnfVP132+6rd7oSV/QuTT1UY2VB67UCs6/W
Ha7wwnyu8jL5cX9P7c5bYgRloYz+yyb0qMcpGXNdPg9W1J+NXvmF6uz4hQZIfdCL2Nk8PEEWShtU
WgEhb45M1eU6sXnUB7lXq7HfVYPyWOlZZ/pomK/v07Y2PmJycQQm25mgRNFTA8TjBjGczQTXzBvG
ehVDMFOe+6lFwvVnq7ffz+V8yH7fmyKa8iBWqTcjWrCJWRJk/SPuYTKfQTXPTZPMXxEzoTChT/Yg
Sa5O6Iiqi/yp73qMr1A+POepIx7Bn1cPnlkvs+9WWWaeRnPwHr2UDlQYK7Vymiwx/4ctD7wO2pzE
1pO5y9m8eDibQmubdPIwQ04owhZekoZFFmXP9tgecaP2PoLJfUGV60+TXv75i6FmZakHRTQsjIA0
l85N9CsZmvTJdmrnYJvtXBcyx5URAZv6Rn6rTVOljBmOrgkr5nV2edKiXv9y/9jsRKdAHaTCMGB2
4Hvyz19MSCwTzpgDRtK9qi+I/U6l91wAm//RzL37LlPy9n/3B9xbQZIvyTAjaIJZfD2guVjttNQG
pwdduItp9l80RcHrJu2OpNh2p0aFED4P9s4UWTYjJUUjxMRI6KsRHEJeC9I4Qq+oUOfHIauSg1dt
r8olo0MZB1MxwNnhesAlMWPdEawlHZYIwKOafJtRsHxjmCPODS3QmhPODup3dbCM53yIlHcKr+9l
zMWgvr7CRexPsCrpRaRjm8/aiakd8XRE23BqxfsiKo1Q4GSf+PaQHfkZ731RF2w2sTmcDAT5r6cN
aN4gpWWdmzJOygDtAetNVyOc6BtKPn+6v332biZqBNTsAa2Ad98UuWalLZSV5lVQIwT1I82H/LsA
lPKxhrPVh5O9LpWv04U7eF32DqOnoQAvywYwMDef1nQ6/mbL7INyjvCR7fPorAy1er4/uZ24SJqy
AX1henQHNmfDSAfHTltGybx+CqMpU33ofBCRl9IKIJjmz1FfpM9TjTt1ZI1HdZj94WlMkL3TZtxG
/0o8KxHSXtwFJczoarYaSG+LcTLWvn9cnX5901tG/+DNnkKf1owOzs/tpwXUyakhUAdkdyNk0k6z
yHoTOEGureuPeSzcU4RaXxbWs0dluIycSfHH2lEPrsDb/Uu2w38oBxOVgee93r+Va9d1lSRTgMkO
JZqlVD90dvu+tTiq97/vn4jouhZAw5BTSYIFkpBK3/VQi1LMRtZRH8GytrVOEyoWH7QUu1U/Wdr8
h9ra+kOkO8rPec2q97Qx9TdemiVPsgb+vdFG5RnpW/dzpUZHUnt7i0/rAflR0jFZH7v+ZWBIKiN3
ooFSSQTbp1MxXGqxe65xoOoSDCJdy0+79QjxdbvlOMyUViXUjhtka0DbY27tmHh+BZ6Xl8KvV3cB
pN7Z3Q8wh5odILOQPRhjM/5MVrQyz7mxYkZ1/6vcvhP8BuSmKJBxW940yNayaxzYcGOQ1KN46NRi
fJfGffOXTuP6C32aV8t4yCIn/xz0PHB3UPCvl3p1klp3U8q8U0nZCYOjPExanM1AttgHR2pnazMj
8B2gvthtW4TOgFqy0xb83QXPcSCSMQbP4tpINVVHBJndoRBHg3dPbkeF/npWStZXtjApBale8q52
paNS6WnVk60Ph3aEu2NxTYEHQo+Y0OV6LH10irhqSK2plGjt02xNjXepc0ztVa9a/nr19oCZKxml
gKDp125ORpJ4qTp6DNYIPBCixHyXGWuUhsnklKG2TPkRBfn2rUFNj3IWQSY+nTwG17PjFUgNzIgp
bALgeAfLEYR3w01wf1o7B15ueKknQFcTcMb1KGabK1Y/k04siALPYeKie+E3icgvy+x4X1K71U9Z
E9VH7f7d2dlgGohPiNlviv2xbi8YWXPRRIo7BV5apw9gONQjmOXeHuGKpWTHpQbeUf6OF4GtOkDH
oXJMgcdoQdF2gHhLZD+ClNJbeH8pd4eSfxuanjL+2wyVN0WUTXSlAqNR44AoSXtTjuM/5lC5BzXQ
nRohWnV0SUi4OWkE7NezUtCHkEVELgu3E0FrdvXvulrdsBBm/liviv1s9uaneJy0X1mart9wRjoi
4+19QIIUzgSqF9zPm9miim31Hkp9QQKLKojtdT2j1J0drOnOw0CLjw6Cg/YajanNEccRrazbogTB
uSQrz8AUPY7WUp6M2h3e9sLrMOvrqcOi2v0gDO/IYWjvk4IcpTUMBp3y9ibeM5rWSKyRZs2wptl5
VnIRogtAa9We+9Prdw/ATUDzMvbgCbr+pF0yK25Z1ZhQV5kVdGLJwtHC7m82xasphfztRB/0gaCh
c59tPl3c03kWKqA/VNe7X+rYNV+9JCsfE6BhBzt1ZwHZHZDeTGxdoCttrpdy6c1KWRv6bGQhoVkm
4qTMzuSXU+e9/v1GZc0mOEd9lDtts1UmNRqRR6GaqK68AKnej+hrS/1bl3pbHDQ5JjL3P9lO5UvS
flArQXANYOMWz9CWVjGq8l2tMmzN/LJYa+vDoEyTdqq7Wfxj92baAx4fKgvaX+Z8FKWjQa/sIuf9
nGMbcortShv+PvhZO0cTsCoMPE/y4mlWXG+lbLZixXa5HYpqFmdlsnNxHvoJVzYujeZf2wJOEkBA
TPS/umSy3+ZYMg1BViTVOzPD4eB5thKH5mBRqp97Y86bg3Bk51DLugmi8PQ4iEc2pwqhnNlS04zq
CWDo0KZAFKALb548kb9PBS6LPFPaZVzEQAHcMA8aLHtbUtdNLJuo/BpAbK9Xp3YsMnKbCTcJ3rPg
0JWnNNZ+qYOtHVR690YyJNIFuBWUAm9zzjKviBVBksbewy6+ril7grpJAmudp4N7cucZl8kiyyq5
uwAiridlEG0lCD0RTCZieWraeCGMbV2gF6kRPwh9wXlbUEW/v9Pk37rJY3DfMXlcefDIGTYxkUNR
tYPgNqJGlk7BpM/FD9uqqwNAy852YRRHYgK5GCFoXM8NeyItG00ALRoGuWG59vpT0uXG316WOWel
N5MzolV2mHqx7tdqZ366P8k/GMDtLDWPmwU0hqzDbTZMOnpmAal+DPoRB+yLHkHICYwlihaIdloS
BZGAGHNyhkYxT1FS97OP60T3bwazF77toP4UVSIeajyIzmMUJY8Tyq9fOyVP7VOcT2Z3NqZEV/y0
SDrqQxPX6CmtO7s5L1TD4BFaxVS8cSylOhVG7NUH87vNRgkhJMZdlhsop2zLDTluX71NZISNmfdX
2owPXmTLBq5MRz3FozNVYhK1LNCRSpBYmrzq0Mv/Xqb2x6pH/87qP95f8pvdLHcUqmp/eP4EU5tX
I7PGPKVlSCkpXqynHjWo3FeFqz7F1J3OTu9CpSbgO9LYkB/y6kP/GZYWGNEMxfWtNGjj4ENW8HAE
8eJ55OZedzY7gK5rtDgAQvPu4P24uR/+HBzAJIwFTGJ7aEvKVg1a5hSsheM9NGKcLkU0lEHv6vNB
mL83FHQ1KSDiEnNvwR8ktxnAdJoV0ro57C2zJZkYFryntSPUtby9t6sIFIC+HgmgBIFeH9eh0q0u
LUfoWm4b1VC1evPvMteib5AyuxCvTFQVs2x+NyyreRBt7A6N+qmEuABF2LbODWuqM9Wc+ICrnaB7
q5u+22TjgztP8fMspatL0RZ+Nzev9iPiU0Kw579UfZn35o7KlQ6Tkw4EcQZxzu8LfUUb3J5OUdEe
STvv7VIdZCj8TBSE4J5fr29utFZmeUuP62VX+BQSl3D2kOAsLasI19HWD/p7u+NR0rUZjSB821Gj
EslHpg0QqKqinsoMbLswTYxwXKw2afId0fl3xyMjZC3hiHAfXc+PiCubpzWVFu/59KkfhBfCiqwf
WzsGYNIuR04gtx16vp3hgMoBmUM+s11QXakF5fCSCKhHXeOsKpjSnBMFTlNgDI71vszs0g0Nzxl4
dzwlfl+rZj99UJNhZf2zZJr8qjMq13fzwcUCoYKqyR/qn+HfW6/OSOSPRez+j6kv+fBmdcg9Zw2d
CvomPPcnb3azd1FK1kxiW3y/fwvfZpmMBXCIBB11bxLNzUmOp7Qq10ahc6KoynfObPM9N1fz4gyL
9qtvKxiwWtnS9eIS+GQq7vqvpraDexCv7e0Hkmp2A+UXRHM2uW60wEPIkE0P1CJawzxJl7dmr9vf
1ChNvzeuWvx1f9p74+HPAjpZegihonW9/5BuLCCztZS/B2N4P0d5j9b9Ona43kRZHvZpcwRDuAmj
WGcuLMiCBhVXSp3XI4o4bzSnFdyYXa18gQapfUyS6CCK2psWyqZgPPmisml9PQh+Les6OU0fTN5i
v+lE+TnrgKBZuUICMI/65f4q7j04L4eTP+dF3UXTwJOqbt0HKPeXYZLqXpAg6xp2XWaf7g+1OzMK
HhKtZNC93EQL7lCOTkkDOlDcdnmmJql+rAnHvzfEc7WvLFzB/utHpBogFSi4EIHLXE9OjTw7Io/v
A9cV08Vz+86nRmH7VWzZJx1Y4cERuKXOsUMQVyTyAzNChruZInw2y5oN3tRknI3kZPWd8VGnpmOf
6XK3n5Wp6TOs08ScnjBlXtITEU7s+FZb9V8xrVscH90JrQgSGvDWI9cHjPlK18fEr4vGNvxULbQP
WdIBhLIKPX/M8Hoz/dEos9+TiYewPyJdqR98t70tQp2MOww9fynGfr2KHR/Gri1W0XNWbKMp5557
I1cfPNrNB4nK3hahZkspR0VlkWrE9VCOWzVOZdHSquZ8ObVjaf2iQJYHk20pqADrRxnu3tQksYfO
NvcIGeD1eIm6GqkWrYynU9yslMEIemRCHkwzOtqLe0MhvAJ4DgU8OM6bobS4MCk60uJ1iihFn3kS
z9myQITpqvQgn90JrygqkEtCagZUuu2kj5Zij+aSDMGAwfm/EWr2td+YyxjYqiLegL0sT1Oj1uFk
DSI+OHI70yRnBxBv0C3h7G3uyLZz87RuKmoGetn4trD6Sw5M0ne0KT/fP927Q0mUILhwmlFbjxdH
W1pDVAQbaRr/b+xr46w3w0g7asoORpLfZhMqw2LGtYbOF7KY2/JikyfQsVUe2LhS6lMmmf+m1RyZ
AuzNx+LeoIzKa3aTZnD/ejCzmU9voV3qJ6Kdvoten0Zyzab49frF4xmjbwvqDHDU5jstXqdaWMYN
ARp3aaAMU/emwB/hHeLe2tf7Q8m/6mb1JDuROwQ+wpYmPWOZaGcF5RXNwyZS12vvwVjH4ZznkxWg
P61Rmp5eXWWU0sSUGIlHqEiQSl2fbCR827UZGBRsS/Q88AwgfDvp5yWCZzoCPDtI3PYmScpGLsPe
l3nN9Xh6AsnFQWYqGOxenCZzmD7hBm5e2E5OBY+qrR9T9HcPEqmd+1Kqc3On8MDJ5uT1qOtsdhaF
ON4b0TqnoprcRw/hGSyeUdQDiDqe7n/KvS1K54QmFM83ZcHNrsmzNK6Rle6CelirU+4M6qVWpn8A
ch81FHbWE8Y2DVdcjKgBbgnvssvQd47S8c6Bak6iRv+WmwXi77WqQhVw1FbB8rPXzZ/3Z7hzd0rt
W8kfYnRabdcrymUaiVbGeHNrzKGbKZavzUX9ti7NVZoHGH5WWwkNnFIc5G+3Ei+onZKWymeIEs+N
o0GLOY7XDhic2m1ff8qhQAsqDuP0vh+pQOOCYgROppbnbOjrUF/b/mPnTYjdox/9T7Oo7SlWsvo/
1Fq4kvhZaALI52SzHo0xG4NVkzADf5lOiiX0x9gwIr/y+uXRji314f7636Ky5Cp4/JsgCpLCNko0
Wjeh5kxtQFMo0wedUhMg5XqZuhdlHNZP2lJ15nnIvPgN9dlaCyclH7PAbJb2f6M7Ejvc/0E7W57f
w6lGvVaGCPLPXwbIInVjXeX3JPNA+NhUFs6v+g9KFf8hPpaaAbTIpbksmIPrkQzQ3NRaMgoGiFYk
D6sgu/QXx+iBdFpl8i7zjOII9r5zgdCVpGgAMZ74eNu8drTSaiDJdQFEWXEeB7yHFqm9XPJQfVoL
hNHur+bueLyhshHDs70lPSK8aceLq3eBM9f2z76fm6BXCp2GR0xPYS5frcTPbpIih5SjEQe5QeG6
fSKGorc6JF7MyDenTg0Maj0Peq/8l6G4zD18WCRzYfvMKatTJJbQOphJBi3QTKRv58X7bXpT/On1
i0h4jGA8jxx1brnIL7akHq3F1GKPjsiAnVysDuFG3Ki/K3aHq1RPLnB/uL0TwEUoOekAM8FxXA+X
otu4dOQVwRxbgw+7xgvMOu19ezosz+0EWnwqiXAgAEIOaHMEhtaz4DMnFJRds8PuOdUuqLu3Bzft
3iaUYEsQXaCneGGuJ9SsKZ54Gh0/vdKN90LBvkQHUOY7Ta36dHWrg3h8904jfgQLDsZfclOvB/RS
q8sKl1MGmaXiDqEomNa9d1JaLQ3XfBrOS+8qIZS3Smqs2P6gl91D3DrmwS/Zm7mkZCHZRlMZ3N71
D+ndFraEzvutuVUeiBVvcr1xWn+mKxUKgTr2/a2z9z2xv+DosdC4nm2+Z0qjt09TvqcoYu2cx44V
tJ5nf7g/yt4GlXA0TAHRpCDou55VSm6huX3eBy3+5yfKYb8bNxafGlAeB+u3Fx3IZihWotLycIsr
pazYToZBvGWjPx2kmNv/iKa2fqbcUVJ8StcnL0dMhtgh/nx/jrsryaHn6pSorW0v1p5zxIV76jTJ
WGrfqjptwHLAg7k/ivwem1CdVFhSfMg/kNrYxJP9CMrJbijRwCZQLvT+0x+pUTXIQ07zyZg6FAEQ
fLqo5agG2jykB8HX7oeUWLv/H36rE982U2qXHpMsjcam8z1bHxBvaANobunl/kx3v6RNq4VQHaGq
PwI+L+5QTU8UXVPYmS25Q1hrsfrAHkWr0s0IbqLVCOi2tefeXY94OLtnkDkSR0s74W3aqmTpsDJ/
vMGVOAOgtqihmahWkBDhBYuAhv8fZipHA08o7+9NZpJZQvKyGK8uk+Kdl5TRwzJK6qdbFnN+ijpT
+ZStQ/9p1dz64On4A2HYbigCOQCbFOyBQckv/mKZ7b4HtODGlBdptSyPkzBGDb26Nf8L5IOqP5KB
Ogiu6UryYcqGxOadLvJTMSYRUhJ4AtlBnwnVg+gAGNKPcq+r/Xme1cnvhKMrp8Xs1G9uNk4tvuyj
YR6s3d6GtKlBStwiIuJbEo+y6EaXYTAaoN4/nIjItcSf1RVhswZd/FezVQhWXo62uS2XOtOqTJd7
Evmt81zkKm3mtEzfpKtjHtWj9rYh6T/KE1gsYi21eQQncG/d5FFt0HuxBmRh5UVFHzVwi6U+e12T
HFzSe1cLXxRmDI87j+FmJ8RrmZWLQtMWgLTyZKARqfqmvSwqbM5lbAKBCt4UDtqQ/JUVlvvPvJhw
Wu8fhb1LFIqdrD4DmYdlf70b8zRJFDtvKYwVifq0Nq312bbLI/7qLRCB70gaJwG8kLHgvF8Po/P1
sqhzIT3UyZo/pPif/o7bCRV8hZ2P7K8dfSkrfJLQXi7KMNWK5F8nckVKswijSyqEMW2UaZ7Lt0pl
RH2Ifu64+JNirIPvtuX6sxmavgxco2wcP+uUCFUx25oTX1e0snmXdroGk7wQVRFObi9ejcxhb9BD
pdZB6Qid9E1A6Igmb0vJjJyH0n4/ulEDVVfNz32vHry3O+ePZ13yxGjaQnmSH/TF9SFWgd9OQ1Ul
F5bpI2hhXQixIl/PQEXf3xu3AgUS6Yn7J9+MmtgNmRo1UQIZl8zfi7KsCpymgb27Io/yM8105SPN
1czx4wz51Uf4QoP1uW9qmz1sxVPpp5aNqcG6ZNpblyJY62dqM6TPbddOH7uFpTw3MY7QB7npTpFE
RgSAnGXbDZ7C9fKsoIKXLqPQa4IZOKeL1ZxcRa8Ce9W730udNKnflLVtHdyKe/EsyghU82QPX8I/
rsdtnMIWaUKq3RqF+U7pJiukv5GUfk1ZBJowotAw+6cxD9wcSvy4KJ5vt2594ogfmYPsbBGSSZ1S
DYU3aQ99/VvAt/ers3oiQBbC+JUmo37ShAvetRuX/Ogt3Vlw2OEA9ni7IS5uIUauQslBc0fe0khU
z27eG8HYjfGZlA+Zy0Ivf+JlPhx85Z0ZMig1bu4TIsBtYxWLJ7Rd2hUI7SSQJx8G/dEcVBV77/4/
tHqkgzKVAJ5rivfy0Xh53lB30zu37YLOHMuT29BCHYtZP6GNelRX2VtKeaqBJANAuQG3rq47W2VB
ljfqCEKAeymCDtLSg90AEW7QGnxyzOQo9tpbSrmEZAvkz1Aar+e3Tq4d65iSoQMptMDMsv5s9g5Y
gLTrDwLM3aEI8PgXr8ENH7SY1NQa06oLklJPHmKvMh56r5nCaqiO4H17AAC6qvBToMNARNjCzNNU
ren8U3qoUk5aDk04oP+TnGZ9wcSmQFfSGmoMptNmDj2PDrk65d1B6vBH0nIT6lH1AH73R6wMvOj1
2ppOozYjIqyB1FsX55rP+oVCRfx1bRsHgf/c5Z5scqWIL243wm2c1aZp/LLvC5cby4mfHG2m10ep
z36cqpawvEXr6+v9a34n7MGRnED0Ty+fKuv1rxwTUSMLoreBi5Iy/ZxkPRmD8bVrteJN5FnxQYF+
ZxfAksPQhMoeMcEWWlqrC6AVm/oT6JwCR++ohmUZxc9Ns6pHD5hc4M0HkLQ4hEAkDRxL+eupEeyN
kTFTZWjEHNknY3GGkCa3gdDXKKrLXGHH7mtRhKG1sSgPGX7IpW8rlnJ+9RJDm5MxAqwHTDc2G6Gh
fuOkM+UVdVwwJMbhPkz0dDlZ3tA+1ZWI/7o/3u4ag5eTFByVtsTm0mpUEoR5JSk3vMEGUoYFIGWO
/s1ISeDV8Qi5jGdwb6HYwP2xCZrredH03jYwMYoL74KpCD5fWqKeS9EfGRzfzkoOxSBSX5BazWaj
dpjDY91st8GgVvPZgh3sq2M0nIvokAt2eyYotQMCoevISwpU7XrjLMLJzaiOZT1xRcncHJNHmuDJ
abV14dMWEI/3P9ifUuj1TmUBpYgoQZNs8si5v3hmEF91ajpkzI1ivhFUo2vV51EhFfdHzsj7rDKB
X2NvmxPAWL35VOemh3eA6cYdEvMTqYMx4aDhR05V5ieUoow3WRmNvzO31M9RlPZ52M6z9sza4WTY
oMf8IUbBIzndn8jOxUuVkscLXDWtffLr64lEtbLYaq60QW6a078U8MvHGp27x6qEc+Y7St+f8lnx
HgQ2vo+eG6nfKLe38cHJ3/t+0lVEcp3ZKlv2eIqmUy6SnEtGsfWTEjvKWe0G62GMdB0/+0PDhZ34
D5kJ6nqAGiH8EHRdT9trE8NQ5K2Gj7j1tponqglGnymXpsCsssjOiW1Ozzk3X9DHsxP27FvNOpQ/
ug0h+BkI7+nAzZn7lj9hLrinDj1PrBGbE+YyzvAwF8mIWHVH5E7l8ZKb2VGZf2exiTaBYlMApG+y
lYVpSIzmorPawGtdWD9OvTxHRtq9m7w8H6B+j6gL399lt6UqxBrBV0Kh5cjcBC2To1Z1JJ3TRKGA
BRDqEhSTjqy5oO+VKoqFT92khs6oiy/3R5ax8+acSm0aTE3onWiEhdffmXLg3EwNBbglmc2gqers
rbseCzHsDgOnin+TViAKcz2MGLp8jWavDVRTICsR2Uv96HbL4veRnnd+jzBaclKQNjzFC2XXLFWy
L1OZaqHq5cnH3h2L+txGSXJeE8M9uKv2Pjd8XFkuB3RKe+f6tykdOpV6ytlas1r/YpjQX9rJyc9O
DMol1CJqfOH9Rd/b1VLhCXIIikt4K16PKCJbpUrGiIraV6cyMc0g6V3nfe/l6M8pPN8W1bGDQfem
+XLQTUpviXotbTWh3T7kNs2JTISeQuRg2pH+fozmV6vDsaIyDKPVKc1Ht4m9qk7ZFOc4S9iLtzwC
Lmt9EbXKCZOi1R+ceTpRtDQfsH4+cgC/mSl9COg3VIGohRKbb2bapM5i0+CHC6OkTncxzTZGBENa
YCDuV6j5Q7XO8ZF9i9zBVweJvJSAiCQOliTwr01dPVqTrFjongUD7OryQR+M7tlqI+2psrXoSBXu
5jjJwaDASHUPaq9/AvUXr+vS5X2j1zUZcLzq78th1s+eqJwv97fpzZSkADjDaIwDSW2blVbQ5PiC
8RSiHT3ZIfyYOmwMnGT9tqu9o8T7T2Z9tYLSAIU2PME7ZRrUKq9PxdLpVlmpyximVW9Omj9HlUcz
cq1U57yKUVtPE89+zQKXyy96NFZ3torMzH1dcH+cJqHCZuzVbIjOuYr9W+1MOAmiXq7F5wmgzO81
SYefAzrD0AKyoc7kHWuvHxUNKT8AmvHonuwmnvs3XAf1WyYeF0HKw3SQMNxsT+ZJcZIP9ydH2bZA
KthghWMNU+hFc/NZrac38aQ0z9lQOG8K06ofXv0Vpa4PY8nmAF3i62XVoBF1RVGY4ZgM3ne3d+Ln
GpGhH4Y+rgcJ4s6GoWMNq4W2q/TF2wzVTQK5mWQwQ2GU7mej1MqnXrWqiz1rR22HmyuUJ4tmNRUT
gL9A7TdXKK6/62wPDIXbyvzUW7Ebav2avMlwXjtT69ef6YGaB/Pb+XIgZJCcYSUBy2x5rcaq4+FX
R0ZYVnb1ES3Px15U3rloJwUPsP6IYLA3x5fDbQ5EBVpPai0Y4VqipXjBpFOdfXWNBWXlzs6DEZjh
7Hfm62GKLC6gOQprvNWAnTdFx3R29cgcTCOclln9kc+J9l2osfha5OX64f7uvIl8CLJQtqFawzOK
/dVmjp3mREUsMT5iWdVTlwr1PA/G/1YzSc/lrOhIwDjl/5AcP1IA3llcBkbsUPbMSFI2G8jCowOO
daeFee+I0zrpypcxNv5X4+n8bu5N+9FetOp0f7I7+we+F+dClUqAN0pbk9s4VJgZc4zAQAUVxmpv
Sw8vdr/ToYFVi+uc74+4cyL/VLsp9FGuoad9ffg70SfesDZAqPrY/KGpPa6YmC/+qkyjPEic9xaU
Gqb8mlziMACuh1IKRVPLziVKrXu1Kf2+pTHx0cHXfT1BFAWA0bruh6kZjxRr9uZIpgIIiNIA+Ypc
9RePYSqmZTIGXQvbKBqMU2+I7AtxdOv4WC+3ByDQ3cEQ5ZakL+a6tZlsHb3PU9oYYVVF7jejXuqa
Bp6YL7abLgfv797ZoDNJE4YLlaLt5myAsobAulha6HhRS5Dca+MTGkzWpSHj1v0ulTcBzn0Ub6di
OFB1l1Hv5jXGdA0xNOJ1PJa3gGju1jUTLWqRltUo4+NCx+riRHHRBWKJCxDMhW5+KgmOv5SjNfyv
6uqj9uXe9IEUg0OVTRt+yPV3tQxeyakTRmjnGBX4ZGTZ/GDWhfV3kbcqEeVUnxJIaGG3xN2ReM7e
9IkgURWk2iTX4HpwQ58H4GuTEVpRUhUnMHqx8LNIF59zzwG3BA/2Cco1Bte6OZ5sxTyyPNzbaLAk
aFbRqJKP6fUPyF27aBWKYWELPCMc3V7108YzL0qzvroOxR0s9QmkIhEaMNsIIdHyLHE8Frqckjgs
End4KAsvfyzB2h80OvZuQIYAGQjARZoPXc8KhXAtLh3cFpbINeJgKhbtX+o3te3rxFtPo9Kvrx8S
6R7OD86VQA8hTVwPGVt1g59Su3IvTeOHgTLcCTwEvkv8v/PfTWS8GteMdAN6QTSr4Otp5rZl58V5
a3djt4aFpmffhdCfkKNRND9XF4vIwSIPspb54Pa9Ldgg90qYR9+Nk4Ie3ua0zLpaZCPicGFaxxA/
5nHWnibTiv6ekFb/XERL8tzHXeMECzq/FyCEE1wzdwQo4qm/X/voEAUSNkgqEV96y8Ad7aVwp1xZ
MNl2jC8qAuu/KlWYb5tKVN/uD3V7TIkCaS7JJ5W0axs+6BgFGFmbreFQ5zRDStx7Eq9SqRd21hcP
BvdJncDJ87o6lw6lwNP94W+3swxCpdYJoCl8STelg3hxKjvvi5XntU2rQAiEaP1sSXEgHvVWPI/I
FBx86NtnFt4lbzmxHaUiQrTr7exmpj1CblhCzSu7y1jYLd0NxTulhbP+0lJPPOS68/H+NG9vYsaE
iEkLmsSFtP56TAVp9XkQsJvbLk2/FqX+AXlh8Oueo1w0ZC78lmpaCAzhiBB8ewkC6gWCwE1BFYEy
+fXAcVnklZfkalj8H2fn1R03kqbpv9Kn7tELb+ZM9QUS6ehEiqLcDY4MC94FgEAAv34fqHt3isk8
zNXe1IyaEuEivvjMa4Sh9oMycd4r3WVXDEVy4WD/FXpeHnhci7iEJwzM6le8fAh3opwctUSWH/c1
sji5zmwbfYOVO3/H4pmwq++8KDcndfSMZH6f0Tb+ICqs3jAALm7NzksOb7/4cx8bMCewSmCPZAAn
m7pXVd7YJaEkW7AcC4vYBwnQNR6icdUC5Ws2nfpYB05W/G5DkmhCKgUagqYzqIOT0UTeFAmegNMS
9W073QSLYX4sZFLSs7Oqn7MS+q7xZLYzCprAbz/yuS1F+KLBsTrmQDJ++ckN7GZRUh71CIb/cKd6
o+FZDe0T3NLhSqCCfCGCnFtibOKVl+GvrngnaWsFSnKC1cPxkFTjTimOPFK/cd8ov4nefrT1a52s
MGIVb3OdmsGhXrfZ3xLVprKyBk1fFVWFGh4yuEMhIjTT09tXObNZ6desNRXKy+TDJ3um07Ni9vt8
jtK2Uri3dZZ37GrdCg2taHdyypgV99mA/i1td+3CujmzYMnU0CGjoKO0Om29TVrdyd4r52hJljZc
6q47Ou1k3o1d2ly3iz+GylDN70dh0gnOdsoP+rjOySdEDN1wsgy3mKTq7ai27fQqMzNnp0vnCa6i
uX/7Bf/qXJ5+R/Bf5C/QeJjEnmQUVtXPZuF2cwRzvYApjgxDZqh5t0yO+4AIYvPVsOmXzVpVb5Xe
Jd1WCN3dZ2ZcfMjQGTFDZnT2Jugoii7c2pnVzGyYaAs5ASLLKW6LVM5bmn5AyqnxzPsi0JajJ8fu
0SWkfU9EHW911FRvikmkn1tokD+wgcEbCo5yszMnO9sypJ9vBmLRQS+QH7xwe+uXOH1ztL3W6Mrq
pL3wcgfM2owjiCUxG3Wwco2sdprKKHMH80uvW5q387RMFFeuniQ/pirpkk2T1PpNn7hYMl+4lTNx
hh3IVG8tHelyrG/yb5uxymWg0qZRkSP7tA8r8s8d8q79tVU31bIF12FdzXo5H9x6nvbYOtY/RoR3
MtyRQfR3nlbfuqWy95nXVjcFSKhPKB9rzoWlfSa/IQqSSK3aZmt6/vIuM9l5eT3rKsrjRrWQKu3s
2pyb6pqzMvja2Dqag01eD7zKGlUgfZjjj2+/qDM7enX0Y+a4wouJyC/vwOm8Uk9anc2VOW1+laRx
edXJVD65pa/VGzkMvdzG3uL//jlAN5hLQkNaBf9OzoF86EzZ4iYYtdrYljshgAk+p8LSml1t2njL
ZI1XmcfffliIDLAMoMH7jA5OIjQTeLuu10mb0jPRfsUnIT3ketl3e78omyxM+m5arvLEmn+7s0g3
kbBN54QgxnZ7+ZaLwrAVuDI6Q6Jou6jvYcmEVtGVHRMybTmkeWw1l4LFmd24qr5RF+G0TtpzcsgX
eWnCfCuMyG4QdAE3MhU3rj2214Gcv1sQHHa5Pt6roJB7lXsN6rj6+Pj2C38dr2hPwFDmnId7jVLm
y+e2rXxBcCvooxlY2ieaRU4aQkbUHvp6kRfe8etRPghvmpqrzD1EWg6KlxdLkWiR+sJmWcypb64r
AlQdWWXqfbFHYJy31TLP/i6wxWxjfDbZwaaPe82+VkPVXPJDf50LANGCAAWEmPyWQdXLe0EnYAni
3h0jLyesAHU3oAMCKbiwe19HuZeXWX/+tyg3TK1l5L41As+BfxdWgT9e9y3Ii06JHtk2ae/e/qDn
LsiGpXOEgg86DydrClux0VFVISPdLZsDzjreUavmIGIWkIaxkYyHt6937j1a6+VglKz0/ZOz2K+l
YReEoMiSIrltlr7+YDrq0pH/OgzTqnDBZa7YOz7XyWs0mzyY6mqU0ex0/c4v8sINA5wL7plUifvF
CeL7rtCs26ZNQONJ3b5/+ynPbBOuTXZDggra6rTFSWsjtSFPyCit+jrKix569ND3t/Myd9u3L/U6
faTrhWCYQyAiczrlOCYIAZtor8ko7ui7hUWba5/yyvSuEsMoq7BfRE46acbPVAbFpa7ba4Th2nOj
NYTaPPOqV+OATrM0K0EvFJmarHc2TR/E197UF9e1PrhwpTNNaJt5MI3PaZOWm9hux49DN/6o0sH6
0GdLuS2wRtk0hvRumBEN799+OefWwTp4XcU9GOCdkhfxgIegjshNZPdjS0cbYdf3mtuk+1lrLSuE
g+SBG5NTEVa5hWIn8ehC8nluvZMHgDYkiFEmnRzHsV/bsQi4g8lJRi9M4wpsa+73F7q/57YxSge4
+AF2QULuJDwVgz9Ls03wetJ0+dQ1emFuZ6Tj5n2wLLCIGRtfOHrPPhiNMxdNE5opp5ypPOttQBcA
Z0GrWJ90ZcZ3lkuR8vYHPLeR4Lij9U/QALR7Ei5aqdUwNoiHdTno20GLvQiBPD3qGhBev38phi68
uxVY8wqFEAOWD/wUgKYm/XzfTBPGXcidbuMkaC/kSueeagXagVCDi/IqSxwR8iszoJERLASwdggM
bM3UzAHAppc6MucWBjQv1gWIABpQpy9wGITfOsT3OVPWtakPeRQXSQ2VLnczhBMumdWfezTOyJVN
hMge++XlAcZgo25HzcddwwisTdxUYi9Ul0SGgA7x9gc7E/l+CV4A+FqBQKct/6k3LCR3XRkNiBQd
7XgJVjGYPCqpEA5mElAkaLba0q6OL2zqMxUlcqaEPOCta//p1D47NRejZAw0RraW9k91MaMMaVqQ
UYyMPs2hw4P6i0pbvQ91Z1kQlJ1op1KF4jmYlladh6zm8es6dLRwIsT0JXr71Zz5CsxK2ZarE8Uq
I/DyKzSz3/YM06bIdjIX2YLyS1tbywEL1QsB9kwUeHGhk8/dx5TwU9pM0QJuQEVL3KTo/cHuv9Dt
e13VUIKuHnvwW2jJnApejfrQoavFMjaXBZkrKQWVr6Ftha2J0Ndr/U4TqXPhoudON5g0KNlRdNJR
PeWWmIwFgAV1MhpzN202izYPD1gXdDQap9r8rrWVXnP1wYpyKs0pzFA9eKittn3fdjP4KSLHWJBF
xcl1Ttm5Z8eoT29/6XMvBp7NOnUjotinQOGiNQrXbkFY5obmfigd8GnYH2io4+KwXOcgPRUH44Wo
fO6i8NUxCmODU2KeNHD0sS+13Itl5LOYD3nafC2B024HnI2PcYcEWRKnl06CM0c5pGALksA6PaAf
8XJJx3m/9EOhkWkESf3FbeTnQrTNHn2f+kYbZHzMDK8Ie1R9rou4eH77LZ+Z1pAdsx3x2YSmgtfJ
y6tDto4HAwdgDoda9lHVi+Yum70kCOdmdvZIB5SbKtanncqMdjogHDNFU49mCGZO/nBhd5+J6WsN
xrxmtQsH+fHyZjJNlYksDb551ZdHQqy6mxLz2+CJ+cpV3SX343NxFhw68LxffIlTiibtyTjXOiWj
ZXGGv7oUiiT+Rq2zdaZOKSzjVHad1KNztzht8NvYKwAz9H0YaTMwIkt5+aiLpeeNTAL4lt0c7INU
r7MQV6ExDAJRbUU3XZicrN/xZcOL6zHCZYa+mr6cogKLqk2NYOR6pKZqi3b1ctBc0ewKxxsv1Ajn
XiukDNq+gJf5f9af/63Uy+tlLqqBxZF55pRte99By51mKIbhfX+gUBmeseHStU2fe+bvRw3G1Oia
MZUC/3jq52qaSVNUCdcea83djdoQyG3VztOtz//abew6H66U2/nbt7fRmT0MeIehJ8Fj7SCcfE20
WHDRMcUQNUnm1odChzSe2xo9hCzW1HvlWVO3l6ZmPc6pCArskuxLFcuZtw4ahCawuw7loHK8fOvu
5BT+osW4aCJPsQvm8tGDIrWdFnPc6W3QHv3GTqOew3v/9rOfWVngIphY0OZdtXZOYmaceSKYhnKI
UBvwvwpds/flbLYMqerxwqFsnn3I1VV03TgAxU+WVq0vfrzoq5ub8pzvohnSKyZT5l7IUh6XYUyj
NHHTjWdk9cdxKF0XVS1gGotuz/qm8GN4/ah5TUeplBXVaCUj/DzXHrCn3Oo/d62V7oGvuu8m9DWs
CO86+bXCtnvifS7T1VhmHU5JlA0hTakaZ2u3O6QzLiBvv9GzT7kyPmn+Qec6xWX6fjo1QT8NkXC0
5oOmpqvSq9x5I1hiIbP1WYNpoZZbeq6X6DLrKjkJE6CXKH0ITQH0upNVZNaZnwqvH6LBjP0vRM7H
zoKtA/gVdIKTmk9vP+mZLIsOGAM+2iZwlU8t+8Yu91PyyCFyEQEoNzA4RzOsavX97cucW6IAiHiu
VR2byu7l3vC6PpZ1qg2R3o0KgYeiypLQafv5qvWNS6qU52IBkNr1FPOh25nrz/8W/gatybEAWajs
NHt+Er4t6odliGN9g/ChdTvRj5pDSWvB2sxU19upcJoLh8trExJsPhhbIpaN1Chp8sk+0RCLltIy
OjQOMFXdIAQQm3kYYMZ74y41eBeRWOKjaTV2deuls7ltywEDsM4cjB9FOxfPBhT1H29/hDO5FTku
4yASd7COpwEKPZuyKy0hUO72pptVoQEFWWfYVUk9bzPRY5oaSNTefvuqsKdX9BK8WLLsk0+fmgXO
BYXWRbLt3U+rk5wFTDu2H/XWtOeQoUlwXaRj8/sPy9wYyCoNrFX25WRoIHwhwa2mXDb3dbhLfTDe
FA0DnE2gJxXckgKoBifV8fefFswNUyT66PCB143wt7Vn6aggufHSRrJ2gk9OZyoKCTvOIxTik3an
D/W4c1Vy0fTmTNgAdULCvM5aYQ+dlGV6bYjCRzQ9agv21q1l9HWHVHBQfp/pob/PA4GPeWmN5WGc
7drFL4KJwupi2Zkg3dPliriee5GxILIaWl7fiLAYpGuHS6Mlz2+/ozPB4FftuA6/+TSnmZDhFOnU
BlNL5V6bugztMsjme4iWwQJFNR7FpYBw7oKEccaMFNaE1pOYCoKtpaletpGO6BeSzO1UXouyza6q
QSSXMKhndhmbiz7FugRY8icrYFR+76cc91Ec586nXrhPTbtUt35WJZHqZLvLuuRSBnDm6+MyQ6b3
q/vNgn+56mYGlXaBU0Y0N1oMOLHsPQyw9TIJM7ebPnXB9P/RBl/d72CqUSisrYCXV6wS3V6GoRI0
stKpgD+RL8MhRScRjmwWBGm4oLd060HVq66mpbM17IuFaX777ZWEXDgsYObca0598q4zpg9xJbou
MioAxrMnrBBCJHEsNZXcvX2tc+/YY6BOsf4rxTtZREFJQ4Dt3EVpLuT7xCjnp0KXFWL7vg+NqE0v
dPLOrCPEzXDXc4jYEO3Nl2/Ys2l1gEGhIiyN7sFtpdIg0ecp5t3ukL/r2pgMz5fyEvnmTEYAAxDA
COANeGmnU1509nPH7BmNZaBvtqmbmZHhUxy//TbPbEk4wbSvmS1YqLKfhOdMDzIvKNo+Qiq42TTC
nq/y3suRoy+633+RTL4YIpBTrdc8SQeWZh4qaY1DFNRO14VJAbCraBL/PW/gGU6Rt4PhkGx/+/kC
e+UKY3zOkjkFbAOY1jESbYYIAvdyjyaKuoqrWAMLaOQXjpwzCzOAxkJu9e+j/eRV+kUhGrtrSeHG
If1rqiqxNXJdv4EC5L2vG1N8fvvRzl2PaQPl3ZpF0Dl/uTDHshZiNHi0TtnesOVgzZcD7zi4JqUy
HxVk5Evx7TUhjOED5DNnbZeteqknz2gUTlbKWdKkM8tWCydvnubdRB+8ysNMGk0edb1uPRmZtxRH
Q9LU3SVzN+wTqZNo2p0eWyHO9475XTjKE1ANnfzZjx0x76pWRyI9mURePSzsxylE1D++T/o6+ZkO
7RCEuRY04DcX/1PZ+FWFZFBtJnu/ZBB4IW18tefZCZzgIInAmTNUOomqlG5qRMyZxwT38pBzREXK
EohmtfZywIDpB+/h6e2v+fqS6DvTlmCvw85/JbqULiAgi7pxoi7HKfIaUBLlm136SxDSIxDLTitI
c65GoDyXMsNXkYbpKbMXSldOEAZpJ9G7z3UfA6vEifq8gQ2aCF9FWcwC+N29uF6HQEo9wKAdI+WX
C7b346Y0u8JBeW+a5nAWSmwmDUe9WfnVhULn1ebgWjBeQCRyIJHznlwLO7Daw3LMiXIrjve+1Xqf
hbCwH0zjbVONHINvf74z11szTTDA1IuIVZyc/KZXCc3MeIc0lCptDDs8MP5KUzzgdlXJEn4MrBqm
+tsXfVUerxhcRvtMn0HIvup0oMAgjLzuuaieeEeh5320tHkVCZGN0QxcZ+MUVv3OTCz/8PaV1yXx
ojrmyjBRVj4aCw4zmJefsrFAvfZZ7kZ92mlPMgGodshrzcF2qU3E7u2LvZZ242p8y9VolIyOKfTL
q/XmWOptGUA7CYyyDfshtW+6EhRjSNaRP+g+JMcwNhOT8rwzRUt9nmvvDOwz3md2Xv1ldlUQYOYx
V1YERwZjBDBFY3osckHaG4x+cKsXqdGG+M+pqxG57z40Bx24pBcPTR7qGopyG75f/tVtivnL24/3
uvPMwENf1Yvpm63QspMa1U4dErZgrRmSTL+BKmBOYYBOU8NtilyEk/JHZ0tp116PjnC6jTc7Ig81
lXnIrzSWV134uq+7S+sdQRFn3kCXgAbIyxeOTWCKOQrc4gB027Tloxb9Dq/ERdsGBkhLVFcXapK6
B5kQStGVz9izFwu6E02eQdrX0cMRbpeiawIGvg7dJqmaaFG6re8yaAjFJuvz/L7u9BKxRcudv9Dv
dtpwMHGRXenowYfZ9DJzUxZ2Sr1kuMMxW6YgC5fMMSD3pEV7oU59vaI9ZM+JFkjr0TY8bVbMZQfj
aq7bCPYfKqiNWR5ENYB3WDBpePuDv44VMJAY51AKMcp/xVntBLwQrLmRk/fF+CWVtguByzU2LjY5
aahTDF6IE2dXGFMuaoQ1VbDMk6pUIAZarSjYyBzyacsJD0a2FMWWxAhOp6xFpHW+Hqb54mwXAByH
GgNH/HCa7N+Ar//1Q/1X8tzc/ztE9P/6b/78o0H8PUvS4eSP/3rXPtePg3h+Hm6/tf+9/tP/+1df
/sN/3WY/RNM3fw2nf+vFP+L3/+f60bfh24s/bOshG+aH8VnM7597NMd/XYA7Xf/m/+sP//H867d8
mNvnP//40Yz1sP62JGvqP/7zo+PPP/9g1v23VbD+/v/88O5bxb+7b8QwJt/KV//k+Vs//PmH5v4T
cDDoFfrm3nqMrCiS6fnXjyzjn+Raq0K3w5cjU//jHzW/Lf3zD9v8J/NAvumqSM6iXRGZfUN2+ecf
lv7PNVSiK0S9DT8EGN//efYXX+l/vto/6rG6byDy93/+se73/wn3XIFlSkBY4f8WzdBTX7WpqcvF
1nNvk/SFd8cyyR5kH3c7XyYU73XWlGFLdyXs6iK71Uc3ffzbu/rP/fz9+r8avS9ugMQazAHqz2sL
65XuAZrnWZ2S5G+4U+1J62FeDCMGhq1dq6MUVRe2zWzQwhj67M6pNK8NlSaC7eJLPwsbTVuuleO2
H6vZ/RJnbY9uoLKmD2aSy2WvteAJdqL2tjVCXvu3b/0E4si7o/9E/bE2kVfQ8ClQrUNXhWQasrTr
zqo6zHSm3F2ftYjnzAS5z5xYY7kLlGbwTDE+88fGUkZxPSsTQZ23b+ZlwsC9MGRjxv2Lpw+u9bSp
raHkW1I7q41yHK0KGekZ7sFtStfftKg9NSE62oBUjCQLJszk9PYiwPVlmvvrbXCIk4+tvB5GvOvP
/9aX6+a5BwthTZDI4bJsAzn6fWjPYwHJ3Ejz77mPpheT0dwHxFItIIt7KeMD+KpB36u2ytKrxmnk
vDM1J0aSR9PzcoveXRfs7azPevAv09RdKJJPwCDrewP4zLaE7gNWgH7iy7uWC+hCg9C56VCBqcJU
LuiNVypQYWGVUkvCrsHq8EqPbandV/aMJ24ox0YlQzg2boytSDn128EuNRTijNIvQg2nguHj21/3
3G3+ktYm6eUemWO/vE0/yNxMj3HcZicViuPZHx910RS7dtT1ZKOb3WBshDk25iFfNDO9axeV5nuV
tC3qrvrSqS1gQoM8q+78gdkc3j0XEL+/VPdf7GQoLMgtAyhb1dy8U3gxy9xkgG82m6BxEvEOVEEr
Nnk6NEE4zpO7RE6LFHKFrXC29eaKUaXrl3KHgaLpHeqxlWOYTLl/tTTx+B2D7m5nt6qYrjun/J53
udaEqLaL940zdAgc0v3XorrTNDsS2hTr21kEib0d3byS78TkxM6ebpgbP9HgmZ682CmdUB+9vqeI
r/xLkmEn0wjWEUN24KJkV1gkkWKdfCBvKc16Hr1yI5O8xT7FN5MxrHQdB99Jr5I8ROG0RD1ssvPt
NJv6J0znrRtBdzSGuenWSBGZueldWN5MHU7iO/g0qDoMTG2aXIxJTjLQLhim0UcKOrRFU3pHo5m6
I0otKo+Cqenq77lZCZTV4qwer8tqONYZWi3bfGJIgYfCPfTOOAsNqaaj1+KWIqW2Q8FbfBz1cfow
W8FnWj7WEQu2idl+NRrpii7wtr0Q6iYYamA1Ne00z6zfZYaN4UtmDvWV8Kthb+kiJ03x9Q+NrH/C
8AfX5pVPJR62dzN1DvnSPOdbjdJy4+hThd30tJ11D7ypPTy2jJt3opz/kp3bhWNbf1W6mIvIrJr2
etJQLGMmbusHU6RlZHqiumZewZ1our6ru4Gkn+WS/iyEhm+t7Lhflqrnb3sd74ZQyzrnlvlyvwP0
mwA9HcerWan3CyXMPqG3d1ha5GQAlTz2CD6EdET1Q6ny5dZWJR0wP64Lhj4dSv/K9b9pjM43EBnS
23iV2TJF7H4llF71lrDRG3CDw9zoycGpzfpKdU0fygSRWuyYKBI3pZPIKioT0/nUuYnCWFh7pPkV
MM8d6mNpzMneGLAxqhhSI+yBWoA3TNP7tjGfghhneZOuNdA2gRON1jFgBdSnZfXNnGgUzqh+fGWM
Q5FV6TlzCT0fFv3KmRi1XwVuMT5DRe1+VohjO6rf+lZf7PtSlfcM4NUWWeDqsU2Hr7hcqp0+1s+W
MrseP3uFQowqessJZ/2X6I/Iv+vCaLF8WgY0Kdopzv/qh9772aEUdR/Yo/tJqNh/hjpeI3TpYtKG
w652ZwN03Lf9LXmHaVfj0aXmOMAkooWk19e60wfH1jBrufH4Dtu1nQ6YDcBVlKvUCyswrQ/TMEzH
ZBHx0WqqqtlPtELuJDOrEFq1YPwSyL0rp+Zo9YhgQ5qq96Z00484ne+TerGu8ySetkEw2VdJkWp+
OCGzux9lWh+ZJ5aHZW4lUd+RzVPbyR+ySFDyLp1afANNKL6bk4Xq4zjZy87PzPrRGYKcyXPpuOFE
ZlNsFjCy34I6mfdjqgGmGLI89KENfNIYn284zDOdCG5w7jB90puNdPPp3g9A1WEMb/khhjwIgLiF
PebspKLud4VyPXFMe5XtxxxMylhlnxPNsR6RBYu32GJ23wmsxQGLy+4rc/jyHlesaePrsQiNOQea
5GaIXaAbi064pn3o8sQM1ey5xTb1AVjoi0ntqpmF+eRkEqVAkRDLXcWWDTC8PqJZXdzMRbfcJgKB
/9HRUaFNs9vSoX0SpHZwwJNSv7Ywb9lkVI574IHfW30ZnwyTFQvxBx/wKXPFTsKt3FSVXV6V8XRf
TfLLMNpyp3RfHIOZufoGhRIKG9OYvjRLkT2g2x1vgqkwHvzJTt8nvdSOppzqaHbnei8qLzgAeRQf
VOfo9P0R6jyQ1Nzzp+xjrtf5ofCkI8Naat4xoSz+UHqe+i41N/88zGVsIiNDP7RiyHU3I5J1MIqB
/6gUd20Rz+Kn0RR42XsInn8ZilkeUOgvQ17SfIjpiRU4ZMdU11YtyqdiUQ9WmVfvlObO34MFUwdw
h98r23kOug5Ue2tp6TW9yfKRAUxxN5q5/Euh2UPua+XNjWYnwR5wV3ro/cU9mIvF57OKyZ+iWE31
Juace6r65afAFOKzrQ3Ne3ghE7NAy78C2q826bK+BMV7/IFCAeTFqko3Bb2wIPJqo9qqHGOdxIn7
9fSw531ipMkWepF1MEwtU+Eis6nbIntTfzQL33pXOOkSOl6lbizEOg6GnhZXZtx+M4ZYPtSDyq+c
vlX7vi28HQakxZ1QLuoBk5g3Yy36j3HdxjdYMZnH2c/njyqWw31X9sW7fuBqE3872UorC4u1mBZS
zVv0jMp90uPwSgY2fcqKerhDS186exduhbOLyx4C+1xk3TtfUcpkAu0AHMOT5FkHfCjDVifuM869
c3sKicldTYTIofi/wU4t5TOCC/K28ut6m9GSux9zWeEY4/ub3s3zMOnmj2091BGObnHY9Mr9THcg
2Nkx+zksurgPR/SBcV3TcwtGOfIyFFbyIRFmcevINH1vTKY45uibNEy5SrfZoDyfHT3l6B87CrMb
FFFdFMQ49dIY0d+QS5v7MqvGrXAy72A0SvshPPmcBY15jDPTvyLjn1XoSv7jYZrggmCdBIOZLD/0
M3WA6NpmW/R4sSjhmx9aZWhLWI/2T623ghs/rcaUWmuU77IRd8espTffjk99VRt7R+ruh5YW/25Q
7Xhcisb86gXVrvfBxyKquBjPgAhZ/rNZ38d2IvYkoeqLGtvlro2N8S5zkhl7iqw/uu3ULiHGB/qm
Llt1bWXL/I7qvDtI/BUiZPzMkAhgXUMYSJ6kaj/JJQiu4Kto7TqbaG7a2AZJmJaFF/pZcZ1hBxsu
rJO9yKf6yq4teaiU1IpNXDJpz0zzuUVE9VGTU7mz19jiywrQfqf8D9CPXeAiwNH3kzKNXeXbzSM7
u7xeOjHQ7xJFsvHJwEM7tuaww391OzeO9nFwZv0uQzTri7Iq75B0uGBt6UoHmzlWthHKgkKoY1jy
QY8b8bFLdOuzNimivGfl0zPDee/erbHICfGqSba2Gppkw27+Zkr7sfIzpKc5hJQ3BI9xocTXUZbJ
ozRN+69paYpnEMrpQ5bFxc4dNBcV8Lj0w7inN1e0vjQ3xpKpo+sOLWI26c/BXeiLFg4SFrHOTCdj
gN6ItLgd1m9m2vAvQ1lzVhVZmx1ygNVhkbNFrFnvHpus6aksbLILhYzBPlcLLvFS0Vm1ZJY8mCZA
NTZWkf1EeMy8NplvUrnTN/7R6tnyGFtysLfDFM8fJ9lqD2lLgh9pS4X0YBvMzudlyp1NBevlUVpO
96lrcF/grfg/U9jofgQAhQhgpz2cdmQL79GZ6Sm1aX1dzVbpv9Oygmcf6lQlGzZWGQUBu343KpRY
Klk078GfoyMV6PPPsXHAoapqFubOyTrvi4nDlRfqRsN/Sf/8J9uIPQSArCCPIeJySYum7LALtEqp
q3TKc/+j09T1zijHgBOTAT67HQajDeqxFZU9MdEJcFCIu5kfCNV0wYPM2tWdeBmAghy6RHKcx53Z
uocYqNQ9q6NIbsBoJNMu7wBgRhPajM7OzFwCTsKY8zD2Q/BkpGP107SG9iAp9v5KOrAB5BbVcKvG
JbmvFqNgYD2OiITky4xipR6Ma7fPpdU91vVt6o1NvQEl+xOKFzJPuSVJeRKv+8LJm96gmKYfcIsM
kk2uMlvuR8xB5kjvB84N0GDuPtayllPMYhafB0anbUQ+2ptiIL/BGmVqvlRd4qmt4dXxEw4VPbhM
f1la/KBLeAZyMTzWvuZ2DA8DWf4cJst/Krteu1OT4BePqLtLfmejfYs5tsoNKWZTQLnykg+FsuNv
gCOhYM2WVu1FXKpmU/qd/zRlxVTvAbZ7X+pCIPWqNGsY9kYwByLKSMuRws1SDwrmIBj2fyAjdL+6
mSaRy/cGPd3oTV/caWNqJSTJTu2EtTJTf+fiRfZekWyTk0BvqNZxgV5HUwcwJWwzM70pG6ndSRxM
y816XJebecqm6aqIa//J6Czl7JcicIxrbWRktYG0HuRfa2tMb9jKtXal69o47EkPxgX9eKcBKcRl
0PtKhSivp3TB3rybJuTrRhHrH/2+8I1wVIxTCKPorYZmTW+b3L1zmg1DXfgUsLXdNETOy8uuLb3y
PkLNgjekKb4oDhSjM+28DqoUFlBVKiD5DAFZOc38B7s1srsZkYCtG8AtispSzwMcBiBHO2ZX32oA
b76kQmkqikff2iLL6L5vFnUFHNW9ZwBsXrWYFHwzU4Mpy2AvvLC8xE5nM7WuFjbplO4l2IBHJxYc
DZULLNEQdvCpHXMn9Bu3q7YowovrcUysb4rgfYdLu/wroBdps4205mCmCJk/ZKmw+zCvKmrOUZhT
uy/cAZ/XOV1yLUT3YkaOAndPd6ds2dYbrddqLWpTp7rkx/eLGP/3ngfmccgKoy0Mk4je5SnyoStS
2cvY6EOvawNts6RUP1kiBkJn0O6DKld+WC5gFTlic/ebzAHFb4apFDNHtBms7uVDMrxr4kWzt8wB
cRCwDJD628kxUw60bBi/jKYq3Y32v7k7r924sa3Pv8q8AHuYwy1ZUVmqktMNIctu5rg349PPj3Kf
aaukUcHfxeCbAQ7QOHC7q4rcYa31T9lQXKpThKmUjPtBAHqNlUnegC71oFeb/GLAd1QBjze9iU6t
g5qkxrMn/UbKJlzqhcwKEiDLsxjEMtt49RDwP0AwBSEUevTb1OSmTJxKpYeGyZZGz8QYELuI22P1
cxqc6J6vMgSqUWv3UdxR8HOhZ35mz0S3SyvTrnN7Sm+1PDFZtYk5ntFWvhnSgvEjOVrUNS6IF2YD
rydnauMOsm6o+kTRpI9RiELbb7FBTlmBTdFfDRGCwdzEg2BNKDmGsE6Oq0qgmA292cdTvNfo0DJe
hKwK5LaAb0y9T/WQUa3rcdovhCa8LVZN314WXjeuI9uQmzlLz9lZvMa9fn2cAdS3sMghkZySAM0S
fjVRJgQpTuaTVMb6k7QFSarS9p4+/mHvfhJGPeghgYxpS18/4yKqSEqOpoK5iRcHyeSpF00RDwHK
BHP/8lF/BDMdq4L/nSJHr9Cm/5fwJXIpfnvcb/Clh6p4KhPeyC+wakGkXv7GL3hJ9/5ywOnBHKFd
Ya26PPtf6JKu/oUvAOkxmIks2tHFz+o/6JLLH7EVkAXx1tBJ80L/QZdM4y+CqDDxQ00N+2gxefsD
dAlA6tXZABrKd1jGwr+Cx7VTWrpbKXTIgLJBHUZzc+nMzBdXdb1oJ21FsSFuQaul1GN+ExUPNayK
/Aanl1TXKWGGEIHAjNuc9iOGTVvsaZ+9dIc1p4a7eKUVxdqLEgLdhiiNQ3zLVE7RyhWW9zROeQIw
Q0xqc+vMeKpdTeo4KzuZFmNOMRS1UXzM8rBTiCLvTI/AhSKvqisro28h98fRdn1aRzazuGrxVdCH
WDyoTTVdVm5X3hMuLeZ90mXmZwA9pV6NaKqiDfVbcUvb1birjjqooVkotar4btEbdSV1UzmEV6GT
tbieAHqN6qNK+RreANFO9RYNc2mvpwRzbtzbQzaQ6wjLpGqNy68mQZP2Rs/7ftyVRJ572Gp7ebie
qO9lMHcGGR3z2LQzDdti/VRquOWRiUkq5qawh0jZRJFT1atSiCG6zmlwrwtjZH6XJTMQWSOGKzUf
Kp3yH+9qPDLc5JuUs3yY7CHX/SkRoxYgoDM2U5va7rpgyGpuzJQQQGw9XG3yVfwBO4yuVK3Pr029
Gr7UqV3bnOqtk6zzqE003+oUQ/hR15k/k0lOnzIUp1HoEavUohfiYyP7Ph9JgKV4cLj0pR0xGU+0
6EdZmFm6VULlochVa1oRdSWewjzMgRtwnEeEbl7FFB2fJ+Bup4FKYTlRfcFYHFqF6Jv2kgQpHFYT
fQ4fZRmm+7p282s4v929U+jjBieJo9vY6uc8S4vvkTFPKy8ZGegXRv6MQJZqpSFlkAEsd/utk1na
yMk6INTRtM66VNMx/ZaLltXjpGM4BnUx1/wsKB5/E/naNQHzIufYxRNjoDKxRl5xqfK4W2fUVwzn
q0NBipO6br2+3mJ2BVeggePD02LlXs/KSNInYTxqBEjVQHSpLbVTNg1zYSZMejaQUCiiaT03i+eV
akqlCQh8kbvW6gwGknohH+gvmcAhc64+d6RUDrzrbH40KUf6gGzoxGKM0meYwTt2eVMliq769EMd
k8u4b49lkyQ/XLy+iA9EvP15IKKuWcnamI6dsJ2cOWBoa/7QNFLZTYm0MLAI2+gHXOX4seXHxys9
HPVqG45xl67GYar/bkSUuyvCD9P7kipJ+lEtlPumtFJnnVLw09wLm3iakByQr0NPjINPbcqrgIiv
XRYyFbFfUgn/CCtd4qUVZ4Pue4lh32tpFj1SGJjtMjENtwjV3Cerzz1isIRwPyUEndAmYR/5oLqR
0q9VpUlv88hhita3bfm9iJWIKWfHn/l0FiNP3OmHqwjV/zHJ0+qh7ZxO+qYj9D3GieFA42mKzwpX
v7xymm7a9ZVpKr5Wht41dRcVOt5G6bhSi65V12aTkednkhJx6yp16G1SmWW9r09D3V3ojTlmvtMp
4kc9KMPPymjnfF/KzIvurLopMsjf6hSuPcn59n2G0dcGwtLLbxHfgXGO3RnzFd21EgbjRCp2EBtF
9gxVxBw3jOGhwXSJ4jzKsS+cQKeJ6NBcVYgym17LHjVbmcKVLLri8+gRMEsOdOo+t+VU3rkD5GU/
t5ooWqPBNMDzuhjkRqEX5MND6vLJy+ujI5lu+ergqvlGCfX4b90hL2uNRLP6YkeRFBe0n6AKtEjh
VRlVo7upLW2egxrztHgtplB1N9LOMAsTwgDvc9NhCn2GzO6joStwviI4X2QSaH1xExtZ721iq9d3
4ZjCHYi0Mb1rgIiwdUry8D7MlYKMKaNs7hrZRF9sXVY0fabnRTs+tB+DiUY33IvY0KfA4rXJFcqO
KVk36IfildmE+VOhDoYTtAPn3qphcxPgEqO82zjDEDL+VmtrXOFbLO4pbdPIJ7rNbldjDBGVYDzc
gH2tzpWL2qzqMWBbz88YPLuPld7Jn3Phztc5StIiEDjafhNYBYG6VXYV4tqr8d3tQZmjVVtE2UHg
7NStWt2s29Xs4b3C0LeeDkOXWel2YKyaY4rqQPyB7JbGgdL2ieXrXhkWGwNyLToZTFs/8dZIC7Gi
Kvzh9imnUW7NqKNag8M2cPiWj6CDtGKJO2HFMJJB58vBJf2nFpn6EM2lO67dwmjLoE7Nbk+lr1cr
W5/6h5mykwT0RfMNEbSPPqP4jW6dicBWxln6Mrp1ResG6ljNt6YYPMxMDcjBnFbD/COPouEicRg6
AhoLbSQWe5LkOM+FvKde0OuAO9f50pSj8VWzZWQEACpi8uPBbT0fTq35ucPn+EEh5YtTQiQsV6ev
nd2gwQv069QympWqV5G9iRU7b4LBU8wkUEtDfVIdE5QMa5SSWNiysO/KyeESmrvGFOBleW0wuTen
OyXj6wQtxJoOMawuPqGC0u+B112F0FDiMRhQJNojV1eVXVh9p3Pvtf28TuLEgGbXZmHtl4XoVF9w
I9ebKmqXYDdP6/gXCe34ArcFM13mlcqNVyySnaFwWTVFUw/TCpmk+zfAExgY4Xuz4htzx/TZUkT3
zH8jzNfQh/SvEab+d7ADEgMSRa2zvyAiXxRjFjeBW8dOuApdKzl4s4xDljxvZG1SRLSYNJTiMgwn
2wCI8Wg344lD0+80Nfs+W2N604xIkH2zakw6OJO3uKoxxbvXSrOaLrCt6beoY0D3J0TICKLdiVRX
B21e5bupvsAOUZh90YxwTFYK0r2rvJs6DKIdprdBIRUO8Amc/bNVdXPPDSWMx4oIxnmLNGdmMiOV
uduIYVwgl0nE5tqcEzjHY80nBVmcMofszKmcd1VZO0Vgs2nEimLKOtrJXBk+yV4E7I5p7N0xI0j6
tUOyrHk16oCra7Sqere2WsUlH9imZoYP2evfO2UsNWqM0H0SWRR9k2OnNRfoylEB1UUusW5yhfKQ
a8zxVrEb2xgTyykhpStLTdfXm767j2OljS7mBgrTvgDw7K/a2V220qTVq5orIb3SJpMxZ5f0lhpU
bjspvgBleoDCbTwg0sm+DQ7zKl+vRLq1SGZJN3XhYhKf1BWrFQf3jIKDNJYSMNiNKXMJIpDWNRWr
a24M2BP21Zz05XRL7hKTaQVPOuc7jtEJlw1qIjgls0d9VPnJqKnOVQR8Rnp0Mab5NlTDcrjS0ch6
F+asVNWDaGsxbJJOHbR9M2Dju4lTTQufYddn8cYaO9c9Qrv0mivLoAN9AE819EBqoIe3v/VD73DI
Xs8f6DEQ4S8vxqIHgul+So4JU12x65QYuII/vibEN1l5+BU+f/wpJ5OEl49xUWWjAVE5rhl2vO5y
vbYuhSIb8u/McSqpMvLxoDmSs5OSMzXgsur1lY38LQ0mgxJRbaErhU7SHv+8Bf4/9revuuAP+Zj/
DZmW6GZ/eydvOuHDU/k/rp/w9q5eNcPLX/rVDGv6X5aG7xeiR1U3yE1lAvOrGeZP0ArhdbaEh74I
Zf9tho2/Fk0nTS8sYZNumPf6bzPMlAYJPuau/7TQf9AMv3Bt/p2TOfw6d7H+x3AS/jW6rxOGnEwh
eNjYxPuOMy1FGvi8t4B1FnSuVTUJb6vHxpoJVX+rAGFqTbI3U4mkVc+Oeaqvu3I4WEnZI5+Jm6u2
sj4ZBXe7UUzdWnFFjhs7Zk1tb7R7G7zcz80wX+GAU23iLHUDRwl/5vpg+jo27hRaYDej6vztkGqd
9F6xc73ys8Mtt+pHFwSx0w69re4IX4dSqaDK7wv+HUt8raNuXzbfuioi/lTaxUoxyV/v/9nV/9cm
Pa92wvZntbB1xenQ6L/hJkAQ8dEm+PRUdk+y+30HvPyNf3aAw9SHi5AtgDIbqI3/1j87wLb/gqRK
4hcHpGkZC4Ptn3GQohl/YY+JAzlWe9DEmBX97y1Aj/cX1oTMExgh4iMMufNPBkIvGZL/7gGacKaw
ZBwBkDCYQt1yoj9IB93JuLTaQ2+N9mc3NCcy+KCAYP5a7jBUqX2KJONKiEzfJ22XXrZlpj9R8+jB
SETLWlFEc013ON9G5L9TcBvzrcqpvRWAtus5neX3357uO5fL66Htry8MPVtTcagl9eY0hiqaIQpY
hIEewikkZWKcsSuuanVV6cIDAYzPBVroC+P09AnhzoTCnafOP3gXv/NoU2F17pyr4tAnnvrJbLxb
G69UAEtlWIPAfM5ys7qQZZ7uPAcxUNYN8EHNPl+nWKn5xMdcZ2RPBGk+hAEent1VP0Ri3UpqXRWv
ch8+q7MxJ9PZpsjs90asT7uPH9lyEb7+BdyQHqozbL9MYJFlXPwbE5hRl21mUyEPqYUPqVd08KHT
KAk8gzNqyp2DmrZiT716+PhzT8QQy7sC+17sYTSWN0L0EyMEMK6+mMtRHqpwgrCHbGuLwCW5LDrZ
XXgSP5rBUbp9BaFrV0+KsipmV6xcOoczk/73vgmfj+8RxQLY0Auf97dHQClg1GHedAfARIDzvDKg
Vsz9VdI1cjdZprjr3EbbSKG2e8daYtNFFlJTkzhw5pm88zKwkkOmTUQ3Rg0v3/S3b0KtkmlqWc+H
bCLCcArzCX5UNzw2rKCtM+XjsR2FQ8WnuoGGSuaG3ZStuVdMP+ybcE9El3s/ZEP+mTpMv85F139y
lTy/USPP2J75sm83G4AFeAVTYw6bNy8QEoWW5zLTD24zJLh2NPVzjMNeAGIvruGWz4Extva2C6fy
kNZ2e2H3JUsMibG2UeGd0+HC9+GPk22JFwu0AEU980BfYx3LGsPKjn3JibjUEqc50syDGjMqU+MA
KR0eBKi+D7PfCFIv0/0/fxyIxthCkKkRUJknGymHee6po6kf+sb0MKsrEtIUcUAdEqYzOSKqVFGK
Y19KC1f5SFUfdAvTIGryCeq8V7dt48daoos15U83krHaWPYlGI32uTca48fH3/a1kmR5MMs3RIhE
DQXr7tQfQ1itRS+pGYe8mBPcisJ5EwO/blU54SjUp/oljKZpnyhuSaEeamfey4uW7tWpQ3C0hZ84
RgUYzXG9vD51OjOvu9x0vIOh9dbXfLLH8KKn99P9qjSxhw0j+BeihPgIPdeERI9TCzZ7TooNnp+q
wvpWeDkBV7LWvL0W1oxVgbrDR8PMnWdG8LnvjMK6zAqNSCobch8eCLZL6L2rxs5z0tqMr7s4cqM1
tJXumo83CNT0hlTs28im5fe6pmr8Yc4YX0JNIu8DoQsjL1GVSJ4ZjZrH3mvQykWR1UgfG7rsByCH
98PRIxEyAmX6E7huJo6OFbMVMPSdf2a0dRW8eVtv6EsmJDGRKTN1O0Hoq/D/qWHYezB8dMg3RQ06
7IK7uv0MLM5IuEDSlxsLYaPP5xaJZZtkqwkWt9jAmE0vVWdgEAMv1MghGWhadp1WaUbOuCOMDCVx
UlgACvUxtVtYq14XZStTaw0NjEDXw20vW+adTQYsv6+tId0PqsSPrdGL+LYWpSuDQR/odUvBlGv1
8XI8addYj8hKCeBkMZDlzaFyAvzixiag6nTOwUbOsWZ8pvpFZyfkotfmN0hsxZ3a8pvnyrIOOonm
P8Y4N88syjfnGU7WWI3CYSbAkpPj5C7XoPYWcSWdg1I02VaHNB6UimPA7y6rHWkow5kf/eZw4vMW
fhX6MPRm0Opf7wGnhvUjYa4cFCUZdjnsOKiJkbNxoZeeOZze+WlA6kiOID+gO7JOPoozNlWsYfYO
bQWZxIhBvzIFFGgUOoCT7uWbj9/nOz+Na4zCkbqIsvFU9l3WY4cHuOsdstmKgrkxbTZt9rNUUVV8
/Env/bLFkdPgUZL5dtrnN2asmWGhhoeh1qq9OnjRKqqVcNdzIayGNhzPCGfeW6mE/zj4CVPwYXx+
0hcWsCCdxCuVA37X1S4TrUEiRp4dNJddWtrcaNBAHHRtJWzCvDF3XpbWZ1bOiYDlZbssGTZcbBgj
qIRdvV46IZNkfDEV6zAlCkdfoyBK3GdNo7arPAndcIXTvMlRFpqz8EMDawbgfW/hTZaO8ThLC6oo
EpHQOvfFln36+lzXkGexk5da0qJHf/3FDKPAAr4JPVrfzg5GL9yDlpR7rbG1A8p757LqIUJ5Bo6m
quJUVOfTcAOB3z6zAN8W5tRz5JbjHcFQAOXFyQXD6dfYVeLSi8tCeQ4jkXyxKs+8bWJD/uh4GMSE
TRK2fpPm45NeccwFapdEREq6nqJ98YSXfYpxEYR2Z0WfUkQmWCXQlWvXmahVcA1+4AqeGiYttGpg
X+pU8Jjr3MTNLKlrhk5/utJZ44iDsBkwaRq9ZSf8Vht2bQ2RV3ThQYkNZuM209FutrWNiPHQwhbj
3B5+u7PYVoveFKYI0NupdVdn5LZazHZ48PR2l1ciXCVZ9jAnxW0rwTQ+/nHvvC8E3zqnIesGTsOL
Xu23X4cmAL814SqH0jXzQ2XI5FYPoxhfQRtCYjdF+xjmIRbAeruKWzmswKKGHeGmz4KT+TqSixpj
CvttDsS68wC9Uz/2RIZXbGQJP56Eu3daMa/zupkvJzQTXww8vs78jPeeGcttmU3BrKHkfP2OCkoH
cN4kosyLSsymwm+QyH4IhtK5qa4/fmRvz1ieGH5hBOzRtVmnWUupAf13EJZyMAbUCGVhoA6psZq0
jK8ff9Db/ogDFg9JZFHo5RhVnGzqATZrwZQ/OlZxI781UzU/GdY0RH5ljgOhA42VKkGZhiKh0cYY
BkhP2t8GDTTEJ6BM1n9GE1uOP74QRcJSKNBEnurkiAbDDrAuEXzYpBc6SjXcyWm2gqF10h32G3It
sTS46qBXrl0vdG9pS845y5tvTjpjMXTFX26pXejWXr/qIYZZLPI4PnpRPuzr3BnWVjKlZ663dz4F
TQy2aUyJ6F9OvVpwdiDOuhmT45xJvEQpwFbwWP4LyxbfGfhANp3cMnF9/VuKtiLQV0/SoxRz45eK
OFiTsZcVftxaN/38eDmdiMiXt0fvyRXK1AuTVjxaX3/aVNq64rZ1euTGxvNULaOrYezsMrCTqdW2
bSytG2I20FfCGCnS+1nXlTRoa226G5oBNB6e5PSY67V317tK9V0va3Nvwzxxmq1R2MKgWC6VBKzR
aXcff/dl/76+3phYLOM4FPiELr4wTH87pWytV0j8G9KjUMUFwiuuXkc8VrmJui1/1jVxLun37SZf
PvDFx5AYzTfXmJXGGTRVIz0O7phQVMAPCvMOHU7Ye2fOrvc+ipkjIRLqwgM7LX/zEj6r0WnZcagn
z49H9HWD1iIKxOvlzKp+76OYrBPZwvGF0erJMdnqKR4ZgsuZ+jddzU0Vbe02U/axjnfAmTf2tiJB
K86lycviPDZO5/gktKeZYcrqmJlNd+/arf4lgpf+3S5V7WunTcYPo4dXlpZxpQVWkTlfYtKFiSkh
eQqVLNSLxx7Pxw0mNdDhhzaqnrFYId0uUgDbgtpJW30FibmhDpwHeRWS/TKvWJLGvB5Qwt+V2Kma
7CMzBUjOZfvVVmr7ewv9BtTSGHvot62co4sURjFuMqo23AJcOfs0nor8KrL78UqFeAPoF0Hu8pFC
2MbKyWfo7+CiQ1DMs24HiTfq06Ua4fkYcHm693CZ1Dno9bCUmzZV09k37br5qhRmDRM9jONvaj1C
74Ic0+brBkZA76P6Gv7Whsjg2mq6TaowMYVS50GsW6LG0NpPU3XTKtAKVpqNJjeYo75Ho/ViaIoU
QVwZ8ImgEshxvMm05pEckTBd5840XeayVr99/HKN5WA62Y8vZg46k2rqhtMQON3IzSbT2vpYRAU+
+BprFUuDtE9HH2sFYHMAzHQhJLl2Dyndzb6HdjtpQZO37X3Vg/ltDaNxPi/U7cWiW6ob3W3SGELI
KPYkgRr7Ehb3J1zgLSgoZYJgLa7qAMqOvOlRQuZY8Rv9fWKn3jMwN6NcvRjQw2IFl/1chIq4XhS5
7gZDLLVx7Qwy/ZKMUjnXBunvnEy0k+xfm/bORT3w+lBNPeQScGbao5np3rNVSq7hVnQp/OW+rnu+
BdG7/hx3UY7Mt67Vra0MUvpIm3Q4L1oBOahw4bgvyfAaTLIqfFaczADrahvdRmCjfpVjDhblNmZ5
zU+q+8CsqeF9bEgsBHRw3nGrh8Np+GZhlTeSF+A3IrHtX6xiIKD3XVDe/tQFN1ysvXFqwcHnpBCu
0bw7YefVR3XUlY0GWeYi1vpnqRg1ktfJuXTwsT1zjLw9sRbFwDKxIhgBDu5JwwXk2MKPFtURvK+A
UdSGG70wnTWw8XT4eFG/vfLp6pYp4uLRxuedgC5tT6xmpaXNMdIIbrY10a29cZzPHMFvJs18xMu4
Ekt8l5LuZODCANmSVtw0x9HMcGFX3du4U5p1FPaYTsrpoWxoMqw+G9cf/7p3WldwKRoLXtwy5z49
jyfNrJPCccRRUHbA4pnVawQJ8fXkmKzSWdHuasR8a5vDb5XZmXvDrNT7mcaxs0vaIjxzob/7ddgy
Bv3qyzM/eQ6yxx57yG15HGtylM2kOOptCwvf6obvUx2zxlV3uietrdy0BINtIVf190WYqRd6nZRn
Ctt3Xj2Is47ugExp5gsnK9tOseZG3CCOQ4MisGiGeKWWvXdmLb9zVqDYxrFSYyHjdnTaazWRq3UD
WvBjkqTatRr107PMKopmLzflOq3sqcWrh3BWtTLFRcF3ndaa4cVJ0KgdvKwc7nEOdRj/aDjLXevu
YRhCq4nDZH7uciG6lWUrmMvYURPbq3nSxeWoKvCGMcuf9JUe93WGrVdrPYcJVii6JHQ+mKEqV2dq
mpc2//cLgiEES23JNWTijdHJcoH8VrB1motfQjKNRw+Ebav3glszg6O4b+J5I5njbEtDiCveyONc
9uljUer1tiKxwo9BxXCFSOGQ9011MYZlv6lioV0MMMVW2aCezak/ffvLd13iPBmX4SsP5//1d/Um
zU4kxMRjpDrTp5wckACDCBIBkEt661akyipz1d2c5lmgsVYelHlU9sKtqwvytb1bPfbk19Tq5Obj
LXt69i3fa9kbbNmFp6GejFLqvouFRdbrsSnjyK+bpL/sdHx2kW7F/4WPYj0iZLBf6tCT1xUpg2GX
UoejnDReUKuwwTE3Kbadgfrt4191eossvwrcwyCThyOQNfz6aatSVUKLEAPEK0kc9E4sjtMQukGU
Nv11mWfuNczacw5GywY+XY6YCGMVCeSBmuPkQzWv6RLb6fnQBk1ppI+G35qjsiZ4BeVmg8r24x/5
5njjV77Y++CHCcyL5dzrXwkXK5eik+qxEN60MShORnikCerRHjcTPQubrbqACfNoMQ/ptce+rbrH
2ii866GM2j+yHgbD49ugYjFg/SyPfeFOvNqNqO7YW6Z6ZFyZBX3SjQ/Efhv+MBTapmkxh7cgmp97
BstDPXnoC8nIXAgBS6LQyae6rWlkeu3ORytUlMvZs0o/M5NmtfhCbQUiubXREmtRt2W+UedMPQqg
txWzJHweB3mtAHdcWq2p3qMKlXtFrecrKv1q1diKdeZofmerAYyBQsC3IIPitJ6dM3CQzKnmYxsn
xae0wtaR6srbtL2oz2y1d54KJQAcO4OlAZPkZGVU2sgBbOba0XS6eQ9KMe3zKUJlneMaHk0k/zl5
Na7HMJNn6rfleb9+H2w3TFDwkMOE+k3RDpVEZfbszUd8D9QL2epIqlGifrzy3/48xLecW+QG4+iJ
V97rpTaNeUGLm6vHsoZn2fN/P5eqWSyux9nGwNniokVQeFNEsj9T4bwYPp/8vpdefakWDctwTw6x
qcdaoEgM/VjP5rSSrmI+FFZoE0jndToiZjPJIIOTrvZUiojKWVbdOKyk52hdECICXoNhqmqAK4Dh
sTHj+lEXsbUbgf5bYr9n/ktm6t0YTtWqq7mc5r9H3Sr6oFbc+eDaSXcYKuWrZc35HcaWbrNhGURa
YLqO8bc5W9WlB5dkvpCJE40b/EKSb8gmkn2bwG0ITCDGT3Ky8FVPaBBvc8+pYC1DWWnOrPUTOS4L
HK0n5EyqT3wWqedPSi/sxBYkzs4eU6E2lxnZB90KTed45UxJHsGPwyPvVgG1KPzSMYv7wilTqLYh
BvCBkQgU8+NcVBZ21hhN+KFUMCPqzeZJKToo/QXCa3+e8wSb+LIkGrbsSVoBji+qS0VKaBPTGKWE
uxQNNHj4f9HG06V1MXkhdnGapUBwZt4jdiApbn9jlk16Zq56Yu+6PADgMaR+3PqM3yAbvl6jlVIM
1WDI5tEx4viyrotup1lpleA+ZZcRJ1BFsHYRd80NbU26i4ZcDjgI2ZgYmlj9ND7mWnh4wUcnzMKY
834XjZm3zvuGwAHXYtOvUE1M16jugZrxl0dR5ipD/N0El5Jrt83STT8zOwnC0mlvs0FjxljYsyk3
GMibZ5r1pW95tS3YihjOL1wMLj72/+tfC36B9VLkVo89+q5NxO0CvduI4osw8cwtq6RaF5YrdmqE
btyfi+xclNCbOTZByKguHX441GBC209uX7PLOtG5Sf/oWdmwy6qiWVeOzHZSldZqjqxurwyZ2Fau
zmWckyo+VHZ6HzvFtP34cHoxKnz1LDxyGl4AKigYC/3q9bPo1TExyrIaH6dikF8dbXBhzMnYytCr
IVMJotoCPxr1Wv8yqzON0WIxdls6ut5v8imX9wV+TIGaTfmvl/RHPM7/P+nKy5j5f/6HEPyGrUxe
Mk6xD8kz18y/0t3l7/xjDOvCVl7IMiRP4Oi4cAz/w9VUXOcvcCt7MZ5hQLvIc/+hamo4xmr0lnAt
sBuEy8kd+w9Z2fqLDCRj2RGwONHj/5Et7MnCZo6isazh/9FYU+Zx371eTnMEizPrXYcjzdWOwGjG
vrWFt4qJdrkruz7Z9nbiXVVAY9hWqeHnEjLcfZm08/G3h3b3awX/bhBrv3Dl/l3ZrGYG4/CJqKdf
lM6nFYxd4QEFSgSDxbM67B0KBQJ0Xy1jNO0SPOAH7lv4nrYt3i+uPWnbcazEJZJFZ931oXo1o928
s8KmREVkGF/0ULG2TTsWmxlB6tRRonWxlDnZxJSocrnBhD2pfjurD40ln0NdROsq77srBKjuddgW
8U0lKDMID5eBWPBpv2qT9k50o/LgxFV5oxeOdel1tcR8qZ7Qy4E8/W2M+KcUWRde5lZWXjNixsqw
yy+rQYrtoM5VkHDNbAfDfC4ksta+QghmT8YO5eL0o5dzGYyYVAW1IHY4cqIHM88vRzwvP+XSbvDw
LsanTDPjzRjf5DncmkY1nh0l+2qn6s3AlT/00tk0DCADItCuMyK9v7gpFp15rcX3UShxZhl5wJ7Q
rKtWjQwscZqJgXMrrufGmlcGgWybLLbIzB1KmEheKfYi47YUOUNN0uO430cTkhUNb0b8kXGLxaT5
7Mo+WVv4IMKGSp+Lxh1rBBOKeov2ergftBRLvcoIsQ7T1elnOUd46RQL3QozO/QiiSVwNIzt1nzK
hybJL1i6V4oWJ4t1rBagY7my7Woneph+Sv8JVewX2+H11RjHctMJ21fs4rsytReGiP9m/vetamK5
znKGUQw41V0k0Zf2ddVeQgKzd1MHP22082fUPphkIlDyvQo0bhonrHUseV2ahtySIVH7/WSmvmUN
aH+9+FGHGhBk6G5X6UxSYI9BUlwZ31Mv3AjkNCARVrFKkOUyotfzo4Olq48Y6yrO43qn1NOPFKwX
N7Te9IFA262uDCpW6/FPLa131VR+ycSs+Xoayh1h8IMvcGfahZl1iEZkSty/oJYMGWbHLYJ8cG6N
GadzX3HdZk9nqq6zsX4g+QkHevRhmMu36l2dT9O46VzUpxGdzl0ER243zR1GQxAx9l6juFdzrSrA
RCJMuFVV7bays/EuMWRZBAxG60sNOPGuzMv+qpRDu6zkdjDXNfpoK6A2VfJVh8w/C1AFxpcVpwkK
bCzqyrJmbKx301Oiqtm90tgodJc1OGem4lyLqDK0NRnldnhpI4iOb6veHlLcQ2wFHy5Rl/rsh8Pk
MZWHw+P6cd2M2r1aWeO8a6sWo1nHGvk65lAvcn83I+9wM1pR9qWcq72VFseF173CwTEJZIhJ0oS3
gJ9hCR/M1oxlsRXXF4Y5WA9TOuOCN1flRm90rJWVpq0Ds9KfcuwVnjjwsrsW/5+KxALnf5F3Zrtx
K9m2/SJusG9ek8xOndVb8gthb0vse0YEya8/g/IulJVXZaFwXw5wgMKG7bLFZDIYzVpzjqkfJSbC
NExAGpCqGGsvaAPFTeAL/V5D9HVJ5WHEUxZ73U8N6EvYmEW302gxbUDC0E/Q2/RyNPBPEs5qHjwF
xpRwNYJ5STjn9DTiglMlgCAcIBmGjRy7e8WLRWNmeJgzN9j7gTzQNFQHYkm914IAqSmi/zM8N7Xs
7tIalF7Yy8o9V32LZA94qboKcgmZh9YapCW7lVHm1POm1pt6P3WWDJ2ZgdabMAvIRZqKW5BDMBAh
FwKcmpzxMS0GrQQGmGb1TjhafqRIGxePS6Bc/z63SG/aT4ZPQ2oDsLFvXxaga/GmnnMjvspsO98F
GDi59JhzbGZslsxPrXPZ1noA+7Ee3UequcZ97NX4z2L7S5HFGJEd1febPoHmYhe28TSb+Cu7xlbo
kXrxNwdsQQvCs46IGkjzzfVygy9b7htywyxWrFyBCHXUNheDgYIzs49W62X7AkxPxWifUCkGMYkR
sUXIgWqEcV+Shw4HXQ4YYjHFQEXS+2m65rj1DeFIULNp9hfmiTq+6ApAtr4v4wyftTBJiccU9vfs
OXdZH7jeZqH1el07/XTNkJmuvTENLuqmTTHaEOHYb4ehNe4hGhj3WsZfCvzSOaqYo1onmTD0JMd2
nhTiLvV7dXDg7dwBXynvTFcDzOqrI+7O4lLYgg3fEuv9ZQIKYZsNmrFNmHNDlZflAYZgxUOsk+8Y
LbP91EsGuFyqW9clBAh5MHHneen5F0FuHVtF7B4+Y9ne90tnPc8cU8WKyTbGu0zrbGx9c7JLGpnD
8OrwbTP1+b1OhKjdIuO23a8t89BqKmryS8lXHGpJCRS59pzhvhsrspkpY8W3/Krbqz6twqwuggvV
tMWNheNz44FKEAjXe/emdlNDkMGOrX0zdbW/BbO7fKndzgOMYFt7amwWxX7w3bdanWzpKhUPTgPz
8eDMDdOAnMb7avYuYEPBssiZmWeACLz6EppIacS8L9BgZagpIe4pIBfXSd4vN7VEHRWAb9pXbrlc
VEarPQ54P0PN1MFScL4o+9g5w8OstolddM/lAgWEA5f1jNscApLIg0MTQ2WAIlvfD33ePSed7l6m
ld5ezxxdr3K49js3scWeaTngO+W9o/vqgmEcmYMp8VPCt/nsNNDFJQgL0jWhxT71blDcitRNo0ZX
/XZl3Z4vhT/eYRwrczqLuo66q9SsY9oIa96KHCJTkHoDXGDfbp+DYfIvYtXdA0Btv2e2WBn6XgAy
Xvjfi9lkqYPvk17LQugkGtpDB4E1Kw+zSpMH16jpC3LUdm+svsPqsWDM/5ovMN9DYi+cMyfFaCFj
Kw4Xid15M7ujT6jdsPA2+TLtgYISXRBZgzX8HKckiYrRpXncF5DB8/i6X2x/p1pnWGm39Q2Re+2l
jrYFIkyg6dHbO2guJYMlBXiCe5ta3DymhDmxXJ3nMaQJH4LGwSSZM7Q6Y4rmVJZnE/jD57cJIsky
AcwuiJ+XUvkRZJT4qjW6ymIHBw55Exd1dpzJ2rNDRlazjfVJR3sqbR03r7KEfakTfnTfj5UfDTIz
70sx2DRp+WanIApy3xrvYH+PPzMpmQpcVzHNgE++XiaCdh7SdqYXjtLfsw9Sc3nXLBrPERYpBvw0
xvBSq5hdnVub0/XbstyZQ1lt5NAFr1TPg4sA4s3PekX9NRsrsY37Itf5bg0FlGsT9D2SGJpnMt4E
3QiqYRnKfKINkczX/TD6EfGw6gmkP458mcTXaeVWuL3Xzb1jje2z1SzD5aoOHakQ2NP12x+y02BA
4qXnv0jbLYu3RbXPxAaTrNUIx89CjYw7ETb2zPxG3jB80Kl1/4bBVry6VmEfp7Lmn9luZR/JrZ6S
rZqM6VrHyfvsF3P7NCicXpvAyxcjQvvF/+XK9nlepH6NgzkBrN1x8Qz+XziKLsC3n7MOwVCp1Hnf
yAXTg87ElMyCP/WJn7sOcB39+vphDwZfbKf75KhyUhrnpIL0CO8BRxWdgjyRv+8PTVq18ILMQbHj
lG+YKAslILem7M80lmG4+NVMiTctzaveNH2sbLyxZQMixKry5kfRD+2vctB/dfSm2cD/Tn2P78yR
//F0/r/QHYm35Lfz4/9z6L5jfnoX3vL2938duO2/rLU/ybqpM95JqqBY88sbqRn+Xxi7cd1hjFy1
d+tx+F+sLOuvFZ6F351qKfyEtab4z4nb9P5yaS2gs1+rwTTx3f8PaySDh0M7I8fHtOl7SD1PirzK
J5Y17bJ6Q7Ry1a9YGwLsPa12rVAQCLZfkmLQWQNno994khw7jimSDGY2m3G/HUVckpw9MQbB7CAu
oOaL+2UrQAH028xhfgmbuY+Bvupe1UZBpVL/9rfv+oOzOk6790VyboKmCIWDVc1Of49Oy/tXoJ31
gd6ifBWUyySFLhxA4UB2uh5NcDrUxoNRmm7ceV62hgakJs6cZe8r036JA7NMnuM6FhbSLXRjIBCW
ufgKnZQpYDAxekWAN2hUSssS3wU6SgHN2GCz0Vtz44ZO60GXkKUj3J2RLWZ/h2qfbEGbuts1OzaD
VjtMc4mL0naG/SLRAm6mpWOWNF3EnWENkxKSVKl5zjZ3KzbC+AO7MDPa7ppMjcAPU1ObDbpqeS83
KcQnioqsMHbUxa32kLozNYakyuJ+P/pODfYJoMy4cc28u4Ku1D37ZuEa5+M0A+4GpMlspOqg2nhj
ScaBjPMWmKvIFsFezTPLqG003dzyQy7AKNnmtqzVfKv0lsndmtr5WTNJDYimAbHZ3dIldCEIMAxc
kgoI4duCscruM8NtAQyWmdqnIOYtcBzUL0jMKGokGuPUTd/410ykosWRdJ8GjavdBB145x27GR0w
Strot3nVGc4lnN+Kht84qILTbbBmo5AU9DzqBhO9Joc6RhMt+5+g/2KPo0ZtAUx1nHY5cPyBsZOr
ST3j5CvLHcVnIwnbKUmXa2EZXbHzO8Q+G6czOP5Tlwmy0B6NlCQCyXlJ1J53lehsSm+9pZNZFOcZ
dzHmZvvcCNLqjwiFTGoJPpClhuCqs3ZcFoDKUqbTbg7m3g5h7k7d1ZhaLWFwaqCN4icBxFFyRPTu
WFJDYPVEnX7mmV22IlVL/4mF3AwiKVcfveWI9Gtae8jySyLR7K0TKwogWjJMaiPzuuqeVVblr2zj
IW9iOUuMn826xWd3v+ShQPGH3NKs7e9GRxH/DOYAJ9J4YNsQjj7QN3b9Iu/gd+BFQibhJOlDS1H5
h9nk9Oxoco68SSW1W0TzMcg3J46F+WXp8VufJZPBD7OBNM/Gpoc6PGw7EO/VmlZIrh2sa1T3581E
hGfY2co3dnUQcAQJOqDInaekdodOw2cp1gxettHwQa+QlsAPFQjggNOsR53JpDxsh79exXEELJRu
8lzyI1oQBtM3BF6OfUi1eYGN3qTWBM16hJ9U/bTZjYMbG8FdgqjVCpzc+QZbdRA8TmnjTnaUuRMX
XoKJ5X8oRvNLCeU93v0argtp5s6TMMS6MdIKpoZfg65XIPN2yMZ08jyHpa4v4H+RXGK5ZTGG+eB/
92xkdpHNGYVBLxPnyewBzR5r6GomLUnPClsnH274TuDKZ+lsP2tjXFw4pTd+cQ1FsabMU/vHpCk2
+HXc/MyLkr2kZebnYGz6raTZexRDw6tct9QQE9+kZVLVr4mY6MixK052rlYVVx6oFVphBRziHfJI
AWs7HtFKLjqHUITu+lf4boKpvzC3+ZITm9f63lXj6fVDIP1iXQ6S5psq9eC8nDP8prNWo9Sk/2AC
z4/hvjRN+ajHbXDsHNVcOmKe1QaNen5tAUDF+ctG9JBgc/fWKIf0oZycOz+dOEQ1aZYliJLkON74
JqeeKOAnuByuvRxuozN4K59fwIUC2s8X3ZQ4oobYzBYSsJNsxfWQD90a3nxbkDIK5W2WzrWL/u8C
BxPPwNLEvZgAYg/xQDfMm1D89T671XZEfJ44fXaLLqqY+A79+ctSi+4iUQ0Zdo6BWbkcHwpvzK9m
c37Vc9V/9bHVkflA652zDfOsdpRVE3+divxOLH1yHDvRX3D3ZSR9IZ6nAGVRJrP4WASqwE0jmj3Q
QwSZoOuGyMvy+gzxrb2Fe0gzTKPeHf6qEgA75c3NDUnwzFJQkUSRnb6KZq7umLERBGJEonOatwOS
B7hd/IGHs1EFXVBsVUdLykkGNtOl7S4dEjiq+WHeVfkFlCp8KD4087/B9KxlGC9rtSjoZPy9WdZ8
BURD3wRqNlj8mtf9yDKNpIQ41ue7TlEqI3K300B2mUERefM4+mFgAwiBauVeLWVZHHU8qHtmEnFR
qcLDYGknZyheu0NZe8s3OdPXTIQpql2XtivoSWcDytKYg47vRujvDUdPknT6COKgUW5Gv7bNs4zt
i3coqzWKSQqeGAk1haSQNdkvbipfY32h1lA2STSym3qYbc5Uvl543zRSy7PIHtofJALVRArMWRz2
euwTVOZJAyPp4HCpIvDOc9KTgnOdhuOtbUOhQ/cBJ6oPVPsy6+Pw6udDd80Mv4bs8O5dOZY7/m0Y
o3cnUgkWTRnUoqiseReitpc26kuTY19s+jetOXvfKyIGbnJKiLdMmNV2yJLla2Eo53z0U4PZpo0v
/bJY/h70xfgKUr3YmcMw3qy9VuBlJBUDn29oaLYJUSSEJjF/eEE/XFVmutwv4OgBqxT+uh0b+lYe
Ck4LwfPaU4VFVmp5us0Lo6Y4npFGRNiOnC/TJnafkX/zspsLwrzFcmq11ZDZ9GGQiPLVHxUZLrlq
h0e/d1n7mQ78MsyyZWE9iXH5ptlo7uq0kgLdm81ijPc3oAzv1pa3U1k+TTtWg+IrlGzp7kYqHeec
kqUXtXpQ7odxgC/eedKpw6ZrRv1m5kB5oHLovFR50pwtVA2B1FjW5IbkdZbLPsUdl4aLOWeUTNiM
4XyeeAb+gyRDdICdJkgT2pRewzSX5I7/BACL4vhEJLQTVag17EOMgKCMNABTw5ZNUBE1Ni9XZBh1
G0RNXGsvpidSfad8AK8RsL+AQqSGyVkG07hTEzTZMG1BZLDctczdhuYFcqMLs8J/R2D2RbuWtaIi
RrEMA4fS2K3yMmOIGgqdydZn3YRr5xql8a3JbOObsDxOqiKYdRTptg2BM2MrxBqgSx1UuuzSbb/I
Vly77JSyC8pEoPbbeDbHM7q8lKFNpvOCYlkwPGWz3d6wIvvyjIxVRPAxuw50+GXGyjXTtP4p5tEp
9/rqkdnDtRdUqyeL5aNEkH1AP10l+1yO+sZOA68NycUGjq0UCsjNQH0UUEScu8YNLffS2GSBlNcO
ZDCSG+jOIWwrgvOqFYG/NdngDWjQlU44IecOJpPMPZ/xtuthVkz5wYqT/NYUE+uq3drOK5ujK7fK
jY7v0Oy8M8MaKNV6LkLGTdBSJ2JI0qUC6Tjl56porPMKsaC910UsirAkQ9I+b6qJ8a/pPqlIgab6
bJOyz3j22iSmVruo7qpgDXVCOTU3dpwCJNSFjrrAIgEIlbu0JiLdNbZiuIboJoVUA3jZS45uW84z
bNYXtgHf+zoZ70oSKdiCD31x2QMdeUmw5u9mLZ3D2GG3RYCNq10VZdV+C4yEqIY8Lfn3MXoHA9VO
qyrSltaSZTHXAtAksacmvLcMF8UqT7QP9NOF3CiZ0WBwKppeu4oovW5vegkSM7E42gUlM7+DUexo
xhkHn9ENW9jAj4HMBydMgtp/UhVkMnAaKGAhpvqPnaWnFR+auScExd0eqb5bSH99v6VC4PH69hhJ
OF9Yjfnog9a7COqJ73+2wKWHnsi9C1eu57tEF/YD2N/mGfSB3BcES32zIQzyMiCz+mmORnfjd6Qa
c8dpbB/FWl2qTWtQR73U6eCBkNO/xRhBho16OwSkpTGZJDcVj4SV+TDjg6Vb0HOoxofNo+Af2pqd
ahxVYuVslBG/Wo7KzvVMn4jh8vwjVqDxIhgod0P1KQWRu6m1WJGgUgf9OBADmUOmtXxNiT1/xCkj
gN67YrnzZO8NyHMoutEczX6aFrkEaw/Ev1Y+IwyXi21Qn2KycOALmNSVkNH0ZtLfsf2WGxI2IcWS
vXAgZ+at+kxxmS++uEQ30sD1pKjeel56TAlCcVwoQ/qajcJLpwhY8xM4g71OH9dZc1RoLRY7DUbi
jZ2RYd/blf0qpAN4OMj6b8GUBpTb42QL1dqKTE+rNPgka4iLjhX62uX1fYnfQl5ajixPoyAQOGzS
JbWiOlNlR+959p6NvrEkVVB93mjr+ctXhsvvG7+bv0gTiroJN2DnF15tb4I1waYkD6EAHEqujTTt
+ozK7wR+JIetw5nSJ+9hDOO3eByXloLOzmOfB/3XzPOSB0Mz3XOzJ5Emw+9+WKrpwO5t/mJrnfnk
tGsUz6oMPzeaYbG2bE76vbtm+JiaRZOF0V4k+8mexBGqNpi/2ZAPUwlzCYlw8Njp1o7yuvwyjCZK
7nggRmgpvZ/NtCYLFXGq84oCsTz31wwiTCS8I3EiijyENUgSVTOZR1afl1QlyU/0sYRmpYa19ZlU
azh+5B8RT9tbEfqXrAlHJ6fri4k6vWWWLMlmgpSp2ixgimgZnaz1a/aStcYwqTl3n5oMT5EYkjyy
WoOtLc3CsOLgF3a57K+rLKu3gGXkpSLtycHEvZPzqKF1sMpzO9fMg4xxQrGg2dvO0KoXOubWNqN0
/iV4y5aCoErOVP6WOZWu8VN2Mww3dRwXe681tLNeS5JyO4AHxu/kQUrgFEKXth+7NkEXsFg72LTs
r2OMn2HuN/mZvqZlEZ/zfUna6YztxXgoZrcHk+nRgMNN+8WshvJRVmCgt5PfZ6zNLPRfVT7N+/Qt
rcswxzHsCQ1VO6tEimwyPo9x22fWYapV8APXUXNLxXjk4eObJ7QmLcdzQ5WxRupSR8IYJjr5Wq6x
Y57BroZ5MigAt7ZZsVdrXJmn7PLL0Lawih3XkdeDp/ESpebCdK8tef+TGEUAnfpbPFo1Wl/7kTOh
3Quj3hcekWpU1Ykyydl18PbOCYLASuOAwjBe2JP3NrQONaE7tJF7HGnZkQOX6k4cWm1CM0VybNq2
Vg39cxAEwnWx+Wx3nXFer1o3sqrGndOpnAAQTftGvd5Dp0/YnJHn03kaa8mR7CuxKQC3b9mjrB68
NenIX8Pruhms9cYY6/nQo6x/mEaPHBrmBafY0rmg5+QaBu2sOoZ+Sk4s5aiAFhEhP9+cpHaRkRR4
euYpvu8Hkj3KySWLT/UaLw5pc2T09bWsQADSXBhD0krVNUE7WvxldqSPbU8GjyAt+q3v6mo/D0mx
7KZEAbtgOzBHHSjOW/aDy854ixX0DKf/UaxZg+ItdhB77d+TGhGDAoCGJK+Ve7mmFbLzRGXhrxmG
k+xaCDWEq7AAdj+EoRXXwDu6sI9lwxFsUeal+RaUiGYiPhIqoo4Nh6SbSsqd55X+EnnJXP7A39bO
IUsvsJy0OsfWNW+MPk4PxprTSBxRevAaaiiKzbqAYiH8FzrI8xCiofdpvHuzYA/gav24p5+y3HiL
FE+dM88HJMrDeA0mfcYdQbgkvp273K/hDRdVeV3N6VFwt3uhCV50xJ7ixX7Lq1zesisTzx/UtluD
LZfe6Z78arxqc5NoGeq34WR52VOW1Ppt39OFdJbCpICmZ88BCIaDlgCizcnXbGI4rDmlspkoOBnM
lDE0dtuck5uNptzqQoqlOHKcrPfWGuaprbGexRrwmfOURrQKZDy6sZw2ZOzVR2o9ZBQM5nwUqa3d
DjkrEXseh1fBujU8wkUp+iXhSojd9STaXtJOnC/Io9LSrbmMJGkFg+XhtQOzzxYAB+mVjvjlORbs
7NTQkOooCg0VbiMnanOEoXqpxR6OeFSjmhTAnTJ7NEtLsLGKYUcFTn42BWl/WSD9vTJpVi+kHoU1
OazeGsjqDANv0FANNWJdEgPVNDyOdp1mF8Cbxkd6bNoZndfx2X+Lh3UskuCuc/YR07fa8ckold7a
KURXkYuI85BLuUsBwlg2bWVzj5T6QHFnS0UxlbgVPEmp3oE1QihK3hi5D9g910pQbGd6t08tSeES
XSe71GBsdI2uj6Y/zJ0tIhriLa4HGr/nWq3zFzjYu9ezrap7Vtxe0jbL2Es1qkkcEnNIfThKDiNV
ZLR9156PYxPTNQVHT/PYh6GPW8CYWkC8gpROUmOYZvBdcujimfoUn9IKRvufi+YfVcwdrGJsKFF3
0wR4XzFHsxAr0wpefGRLZ34ldAcJjp0W4dwAYbAbgTfIjPv5yiu09unP134voF2r9XhGcOCgX0Uh
/8ZL/d094bt0EQ3YC34z1JdZYIl9MhvYpym6RpnRiUNjleJWiwu7CnOh6Z8YBk5okFwftxiSRYx7
68KFG/39vaeArLTJpZK86EaabisdVfYhDbJs/juubEfet75t6Mz8AY9gIrv3R57n9rAjUIIdneoF
9Rn2/F0ezQ4Q4yOSsrk8h0wam3snNSstsouhm66bxfDdNdvU0j7xn5yqEyEoenxuh64Sej/0kicN
Dy0FPTIbWG9MIy7cfdqn1MG1Gul5SFyBQLVYGEbJVqmgp5NCpWPjXhprq0ab1CPejKraLz3pDpHx
1rXROrDk139+zB99SLibusOuhzHG53z/PVsWk61HE3rjtn0u97Gluc05QUx8LhbumxGi3EtQjPRq
8mLhS37rIgVNwEHOJGHC3abwGyn3eH0K4Wl2ls8MhG+Mo99EnrB6cRqzGXdWTxhwGGSyv49ECttp
S/ZrthlFGcjbXy/dYA75tDcQxrhXzBvOsHMz6vURNoXZPSbTsJRXAZl/E9CEeTQ4HU8F24eSdnPM
ry1GSowsbD6vsg6kyWZUo+tf/vm7fYPWvP/kIIGwFUC5gOKEJer9J4coj/ogJSLOxGRhHywU1P63
ElGK3GozL/b3ivTnMlIICIrLBHS6sWG6TPOrZAbld46BL3EOZdnG9LFIyS13tMCGJFLOQJKD06OL
bPO1G0QlgLxbNc7mo4P3o6e1X7otVbC8sHcd++YpQi3VrpWczt9rflM1/MBKe+XElN8irFpBHx09
EzwOvva9hZiP/HJI3ftgsiA+WePYNp+8HeZ7d5rDY8VTjYgEPTqxV7hn3n85C42JyqOpQ7Jkii5V
y3yONmLMljjM2DM12xqSgXU59OD5tiT+ARxYsGeAzddrfm1zaPtC9X+AlFzToiUjwLHbA5NoAZzO
ncGaE6DhrBAf2xwgzQlaN8gJ+Kfm5DdZtwqHAhVhWsn9761bFcuRqkv+RIFfnz9p/7+fTJFdu+A1
fQxhDAadaelkCKeKWC+7iIkH9lW97qCTsMim8ljpVXvmZj31AB0jLMx8tMyzFlTDJyuJuV7h30OR
T7DSL3DEgcsicSk4RSAu6YTGPyfgbUmzoUFKZNhsIhefmsKvlg5fs2cfA/QkT5nWjKQ+pBigKd4l
5t9O6qxQwNbJcPFRnI1Ds6RWuassJb7VOYsgp09CMkhQjbstgBF774gCXHTHYTfb1M6iVXJTIa/e
OjaFyv2f3zPz9Oulw24B5zYMtOAetluU77/PEA5QfT12x5+cTLpLKi01OkFR8umpEASXnCJFvMlQ
/J2Rr5R+b/WacqKHjCje6r4fW1sV1KOxaXAxf5mpjEZyzvM7c5rGmZ6S4dwFUDPPXVEzp+ixU+ch
3RtSNHT49pfZBAODkjBlcx+2Owj4uhYttTxn2FaANm/tmMNQ+Oc7PtHgwwvnLKozrZCtx6SNbOH9
HZda45EaQ0qmtfbVLLoenCGaYa2doUrAKE3pSe4YY81lKRNo4sjc9Jw9OceaEbP9Z0b7k+b++oF8
OALY+2jvg3PxTtxFlW1nbCLmdSJlOT82uBfv8jyoPRKdjLiLJsudH2QnDTq5yGmzrXJmP74ISB+G
nSOwjYK/7CjNGImzipf8HG94pbtXnlUAjRT46l77zKFV6RBycylk3ZV3+iqW/NXgfFOrme3g3DuC
ej3UCZ3q3dufAkxvKdbrBHeHcyIzGSWaX5S7IdYYIg2pLxtdDhzfnKEpLMCYZF1Hc2UMbahoYydh
vFhZtq+aaVij+WqqdSWb8pQfqWBUV8wi41NQrxLQ8q0DCavBSg4k53QHpNPkOtP25yDpoCUmgowT
LW3OGLejlZcdTCKvCmwcC0DfNkIziUdHdf+AgZaKsNNw9iEwsvfKjcSCUOqta5CYamDRtsaK7atT
Eg1NHrhLIgTSP9pNbyPt/7ROaMVP/Gdzzp16+fnyXii0/oNfQiHT/ms15bz5ilF0OT7j/B+Iuv5X
4KNtXdFl7NZ/z9Rzg7+AdaPeXad+5iiTPda/nDnOXxbgypVG6gMyXF1i/3IN/SOqGU5+/7sh5v15
YTXDrKcEA3ujj+1bP8UQCowLdaACO9RaEtBp7Xo3hGAPkU1p9QBoJX4lasXdMk3k8ScLzLpN/Pf6
8uvS7NaxWrPtZtvLN/b7FGyizoV/1zqh1/MmVSbi3kyCaPNboz777XF8ICX6+FLoqpjx8bOdMsR1
EwonSTRO6Cu7i6oCWknWtV2kSU19clfvV81fd4WNb51oDVRLb+bb34AOBiCkHvuuExpZap8pQbgc
Ssf5ExDHR4+NXphtQCP0WahPdkICwWUet40TtosbHEbSUKg06u2ZEHV3pD8pG9CpkD8RoE/GJ3e4
/uzT54Zp2bWB2wFKO+VwCdpfZZ53DkX5cag3AiYIu5Ky2ZFtp4UNToEwRn72yfr10SOE8ojQi8WC
7NWT0QIeo0WvzVWzEeh4os9TiMi7PrR9MRz/PFre7w3eHqHJ6WY9zyLes07xIz7wvtmoXFQ+5kxz
pReWtXPd1LuBATZFtslykPqEJQZ+P13G7WBt/3z9D4YQA2edD0xuF7LF+xejzoi+8UserpygJptN
QI2bhzl+Fun6fjv96z5NmuwI6wBM2Kfbaakjo0hyktKx5uI1GC0dg487XLR12qMASf3Dn+/rg0cI
DBFoEPt4DmXOyQ7E16aCGg7KQcLTrYOb0GqZZ9Z48iw/SxH+8FJs021Y5y6ojpNzdMnJymr9ygkn
1f1d9q23T3xcqRhYP8OqfzRYLC4EKEgHKHs6LsERBQNpyHyJs99uPSs3sGVXiXGJt3y4ryYiD0Pl
tOmjXsTGRSf1Kvrzt/rB62haqNXZRAErAJ78frQg6cT0ZnKYS1tTuw9ikYX0puYjRojpQbBLAWoT
lJ88yg/mH0aoQb0CgxzL0DqEf5vlCNZGbmfy/TZoAjeoBdOw8i1nl2A2OytaTexFHzg7srD61z/f
7kdPFggNUwAtwBXK/f7KlcwmMZa+ja0H0xbGHELRy8KJ/C7QPvlmP7xJWjiUOYDzgIN/fyljYPvG
CogfxQ2ayOiW/Di5k/GjHaR7WYk5u5alhs0pa237s2Xkg9tk9gG0w4kdgtMpyDHL7DzRW8cO6zQv
DwPsy2gwEAJlRpN+8ixPTgZv84DFKWilUTg6Z6GT+6TF5pHqwLWSnqpk0JWCkhOxaCyly0afyws2
3+ZeDZ17Z1WNvjVy76eGlPOTafcNeXGysLC5ZUUL8B4jnT45EEDdkXJJ+RyI/RjOcfpAmyUg6G5V
cbadHuUI/kObxjSaBoxuQn/589j6YEK0wI+v9n8SZcAyvX/gI8e1RE9tRIn1yPlDc4pzq2DX7tpT
vSusPv3v1zQLPCCg7HWDyDH7/fXaeiHS2lEMMMSUOyyEVkSrNaMXr/mfjOUPpqk39F4AKWnd8J3c
2iI1qs9UQUMybpOw8aRvYmGb1Z2rRH+MK8c9dCQbvnitKr9g6fvvwDFvY8zGew6+k0cc6N7J8j1L
Ux9qDSR+4ogqFDadcXSDc6jp8z/nj/+I3/vgVteUairBEN4ZtyczRNuOstZXgw2Gd/3LbFtZ5MHK
QfREEEGJ9JkOpp5sMdcScINndvvnQbROfSej+PfLuydvU9svWtLMmsWSvQ7ZRC923YDM689XeT9U
33bq1GaIp+DgzO9O0RxUq2ApzwAF6xIKKNwk9yu9eStqAj3eUjouPsHKf3g93AysMB7LzSnnty2h
XlFLbbdu3Q8RIjUVkWDH41TZ9yD1k09u7/0zfLs9ENsUZvAuwDA+BbDqZhLTpxfjVm8HfZObRbKD
Ivq9aG38z2iEz4lrIiFUiCSiwWp/MiO+X1L/uTqrmwFvmIPWKXtQI51yyFbUXOyQb5FaNIwK0x3O
6KZgfiiVsaVUY13/+Yl+dNH1kMjIhWPmnXL7DRg3GCFzGhFGXh1R5xO9Odj5NgD59Or5eUFTU6hP
Huv7Je7tTinkA95iJaVWddpviPMy94uiRWGFJ594zMY5ZFjIQr1DRLoZvWbaBIkpyO9orU++5A9G
VMDbCaeFjROloPWj/baFEJD1ZoJL+m01Il8dNS25IFkkQJfjGfQJFv345+/3o1s1cOywH+SGqay+
v56XohkwTRyNhk6xbcoS78xzVIdvwHUvsEx0+dqX7W9b9OKfzPMf3ioQHc5r7Eep6r6/dJlqlRen
PNrZU/m5V3fQ+8ZxegTnTzD1PH321Z5Yx349VtDVTHBrRCAQy/cX1KXp1nViI1NqrWBH+Cz6BjfF
8J84S/vQeC4ZyC2IjWyz2EH6QiOJ+NKYFd2KcXQaUnmfbRhPNhm/PpLJYZ9qKwsrNY/3H6nQJipg
iOu2XqUeeL/8XZBQZ0DQifIhMGkH9aZ7gVIMsQ42TGZrZe1QKn4G8l+v8+/p+dfnIBFKp54dgEk5
XYi8rFpZUfawnQSM5BHQxFmhEj8ySGP45OV6vxL8utTq3aOZQ8sCAsv7W9aCWk+VpCpZJV5waSuz
2Uu8Fk9/HtcfDS7oKpSzKROtx5D3V1mtpCm9n5EoYKOKzIyslFKfjQdduHi6UBT+d1vTf27LWSEq
aLwdqgDvLzjGaefRSR+3hObi0V/06QyUjDoqi0Dn//7eXDZHLrg5E4btyTimS0+RU/CwyrLrtq3u
1YelHmf86iKIknnsdn++3keDAxGuQUgnZSK6sO9vbejBHTWWi9+ll2onPAc6BqLKMDbpp/35Uh9N
R+z6QPbYgOAoo7y/FBTV/+HsvHbkNqJ1/UQEmMNtkx1mRlmyZemGsGWbOacin/58pYO9t8gmmhgD
tiHAsFdXscKqtf5A9SRGO6SvbD3orKX8UqE4/j43I/2EDxMeYFoexacegbuDAs5GdPT/f0EaOirv
fv5yt1rMC2QQG4eJDs9t233qvMU8i4S2zuyM/UVXIFgkcxf+wM2+u8X54qm3nobtRekrFMZjiG7v
+1jtYOwDj3mxcX6qgHLG4ZOp9ZiLI6btHuyknXSARxjodukwwI7anN2I5oSNDuATcHemvfVc8UYg
avTBK8v4vYjE8F5NFONPJNfKi1EK7/b4U+0cp1IHjsa8Bi4dkMNmWeRWOlPIpH3txBlEiXgI7fPY
pBZIXAVuLjBUbIpOSth5f9atYgfdQHcCynbqXr28bH+jqWv8/vg33c8IlyfvbokYkD6zm3zarOsG
AZ6sPmOm01+ceEC0JHX658Wa9O+NOhu/ZXrufizabv4414n97XH4+9Ur726bKaF2S/KwSXJHszYm
r+ooeFhO41tN5qHgoxtXvRsA81QgfJe8i8BItOXBFt28EuXiBbbO6Y2kFU6iZGjrjbNQR3HMgaaU
xFLcIBQtVy4s1biCgaz/dZTFfursKULMKKzjszHa+nstUaffHk/A/UkhQS6c68BdkFDcGqmgiaEh
4jJXZ0OpnQCrJY2dqqU401fz038JxRGKrhNzuF197OKq6kNCoerf/9WCXDij3tHFJ3ajfbDR9r6r
TSUJt1ewE85WAHXKMstIjbE+ox3ZLacUViKElx6VkTl0lx9LsSCZjpyDIEPDev7gYNpb1FyXnMC4
eTjkhOtPK9IC6RYvrs94fusvoR27fqJGqP8ZReln9IJvvGKVW+Yq8YtZagfwArlw1pkBuns8Nqi3
/LxMN1sqDa3G6fW8RsXFLd9F9TiRHsW2/rJYanXT4NIdXAE7AUm6aeYw0/Qmtg/VcR57Gp9KAT24
jW5Jo4w+oDcLQLIjlhcQbnjxPV5K928Mj8wHVp48SdFV356jqNJMSegV6PmqNajOFFnztHCo03Xh
C1hkpKu8LPsPOxa/a645iWziTSf30i+ZPga3KUTGrDo7fR9eDTD5b4XRRRcB7+CjYg3Oc+ONWPZN
0dgFadVn72wwRH8/HvrOhuWmQ9OYUi1thG1tp3P10gNCW51bc9T+AnReXA0H2TbdatuDs2Hnu3I/
0wGit0bp8Cd+6pfxgj6Ty7RtziC2on863Sufy1AXYGKwP7O6dDlSKt07E2WOybuGViNtC7mxfonY
4fQWzW7ZnKkBw1BVkOaQWubZF5grIdJCuTl+bzhL63NCDegKHSVEIyUKnfz86lk2+AUexnoULgEC
rn8I/2ZUcitpzpzdoJlzr6UHJkwtMMKG2uLjYDurmaHis2ChT4hfz+ZaXjC2aKDUNOcMAtTboSiM
D4s9WbfM8z5y+EfnUUnU2+OYcodsDglDCis4UiQaZNAm27Zg5kzJzACjrNE+TKMVBpzcxY/HUXaO
Yco6xJDPcmrcm5GlFb/cmq36PHitlOUxsucwSxATc0jHfLBXs4U4w5DX18WN0/+wfEl/OSHoPhkI
Ya+/YWnYbWwJh3zbCLs3RZ2M/hjjN+Ij/a9d7bha7NcfS2QRspNJrZ0VvB1uj5RPa4R4YTmQzGsg
ytBZnekbMLa/VVRwolM0KvrrlypbEwQjrHtq++bmsslHdVGBfzNMB/JOkXnuu35ayk8w19w/Hn/O
nQOB1QkU0ZDrlLldz6hRd+g7ZQ75IxaDft1kGuzvQnnREslZtavyIGPYuUdxr8JzTTPJliA2r+Px
rZzUdfPurKcxIEyTjcFjdHb8xMDuoLer6U0LZYiLBkWg8zLPzkEta/8HYMVGi1quo82ALalWLyx+
wLCE5fcWR6g3kO6xyoX68qb2THyLhBtJJYbqj7TVv75+ul2gDFi10t4kn1gPPx3yVJ2GrgOqRYuo
D90mPnU1bWkkk8QzB/4Rmuz+gSD7mgb7lAIPf9haojgFFTbLyr3AXTJsQLI69SMh0PZQxJcyLY2n
MR4EgqEKWs9Kkf4+48HnpwLLeUQRx/ePh393RPFj6OlCJ1FNoCXbArSaTQ1yJr0HPhN1+FbAkgU3
ZV5eH4VnIscgCi28mDdrLPSycs7Q5EMNKl8uyO0tp2Zsj3pTFp9qddwi/c49Sq+UxgE+tJsoyDaq
+gLMNRAwkuHStsWT1lqT1IOIbo8HdB/KoCqoYztNl4KZ2xx7deRwtNmqDj08Kr9N7Izf3LlzAHQl
9kHitxOKbA8TM5lpI767OXo8UfSU3DAaaSAez6daSQZpdBQBCBRoXKUHJ51c7+tJ5BMBKSYbsRHh
3XoDWS0qfslkGgE4578AsI1na5rrSzs6NECKSTmYyLvNTyS6Z/K1TgmFE2i9/bRsjozFETpdlzgO
ErT03qVp2b9XJ2tE3azrngH+gJcLO3TVxhYzs+vjL3lfa5Rj5TOiXw4Rgtbt+hc4dSVxp4MejByw
nR9pWJn5DpbYX2NEHFK/MFvjqwndl04Y6uoZYKB0JikGXgxzOGtFe3DByQts8wXougFeUbE3prO5
+eATlp6ZlhdG4HaK+d2t9RTOXtR80KP806x0y2dQJP0/sdCsg5W28+lJRTUqwPiYUySU3+qXxLDo
7E7pG/pQeZXMz1Nu2EGjRv1LahvKJV06++Ds2Zt6qhKUJuiboIC1zUS9YTEGMdhLQBmNgkmrgZbB
AU6KMOZI2aWnzqp5XuKNqo/BTI+nO9FGyhVfTcP231HVqe49Xg07m41fBBIEJxUdD8nNvgbhqBcA
JlWEROb0qWqgwNfq7J3Z5f1BqPs8XMJpuOb5zJTfuf/W063rpdZG+DEFBt05tFbjEcW2bHyZR7O8
FB7lvFEZy/OyYCKSjH3qh3PXvf6Tk516vHQkOuvuC6BcXDpjaczB4GjNUxXCFtChPp1rxDnOGMJF
B6fLznaXCvFYnuL4LHPx9ZiTLp8SO7PUwDDj/uTg2fVWg3by3LnILmgoWjdnU/GajwBFxOQvpLbm
wbTvLHJACzLdoSJNec5Y/wKkGammorwVUBPLnnW1108i7JbfSqEv/0yVB4nz8ZLa2c6oq1GRRlHB
wAlos6umQs9mLwwh6SnqFD9Lqt6zgZSQ5UPsbFqfRpCLTWlVwEAZTHh1BwPemXKeHtwgmKD9pDut
BxynFigBN1YDDDXSC/44qOHO8DeuNXoSFt5gTvs5r/Xw2qDB6udz/B/uShIMnD95HgAr2E6Amact
yERsJKcJNakUU06sHiI4lcZrHYKo93ElU/KVmDHSSWObS4pozDMP5lYghhLtg6yGVD6x9t+4cRsi
CJI537rSaAMXUuoNI6ocxWsQ+O/m1mnhvfTxAUXn/uNzpRnUHUHR89O2pU+cIzUNKLkVWGZUv42Q
mrqR0banYVzy57IEAj5AFYRhglLw42V3n9hRmaLcy+VGFw1b9fVnz5DPsOAIW3BMzeQGmn98VtiS
B1jZ+91ECvSTccLqstSt704y09quE9MK2Fb6Zzdq9GvaxGaQGo0ZZBkHyMFqvj+gCSdJABJ3Y93Z
iilxB9rZiGxk4HDCKUOxnA2jS0586SNPod1QNMoo9GHOSKa3nsEpH1zFzUs74DJGqHlw2Tdd7Piu
QMXl8cfanUZJw6REgSn6T3bNLzfvErUJuvIY2EMQeCMwfEFTP8eC1Q0xwknS5CDc3qoktwMKTLNM
Vg3WI1N15B1tjdedPjf1FwDB+YWtW/s9pLdP9YL5eKEZ4bWyoaL8h4E61LrYmvg0bfGHmH+gvTpO
zGmitf5YY5wlplh9W/ZdfqNfctSN2Z1Y+jE45sHguWuma24VzhF1sMCjtQl5C3KuF1m86/KwfLKT
uv378fjuD1sKa3Kzg+qBj7f18kaYPMm1jHiTzQTqEfJA8Wy1b6alMC+Rl2EJMNQ2GmRe9tRDKLs8
Dr83XBqflLkkHdTSNylFL+rCyHKmV8f1+BaGlnEF0hRRlPfM50VER/1xuQXWqSpsHxXLTRvDI9A3
m9y5nqcMlbvWRuwobd/m9LA/K51tkDv2YWB0mD5EdnSUH+8G5SkHzwE+KSWL9eo1EJjKLaT0AhCX
5rMXYW0TpyRPtTuHt1kZkfGuUaV6PLN7H9bhWcmbnZcfbLt1UE2khtdMpRV0bli1/oCM1qUDk2Ke
tHi0/83UCM8qVUsywDFJiXwS/spfHv+EvY8LAJBSKbcod/kmkejjeVp6rBwCNcTZqRLGeF40JQxq
ZcHtd+iPXkZ78ahD8SrjGqEYvjklPOHmeUFpMVB0Y/6hos10Ae1ZfdNA1ht4QFTZX48HuHPgUvaS
7sfUCGzQY+s5RpqprorBMNArwClkiOfkYpHyniNn+PE40s7QKBUY1Nsp+3CRbNZt2iPnAPkcGTJg
1imCJ9ViJWcMROGaN4j4vDoamGsQ12QlgLZ++if9crpXWa6IJVEd1KYw7BwQLjo5SI/CGUWosevj
8SDpuB8dJxAUGXD6sm7gGet5bBukrWwlic4CAc2LwwWN7r6i+EWaTr4Ix/EgCfiJB10fAzZoHTq8
5PY8ZbbywXU+uqjT81hoy1n/IczE/eEuHR5n06i+UxfD/F4gE/Uhhsr9lNRDk11Dx4svapFMb2hF
qDQayg4xpND9Ss7Oe/fx/Muvuf15vG5MaFMk4nyJ9Xx4hkJPvIzDwNZz+8bOrH19RlvkcZS9WWen
mJz9XOTk++soHQIYcDHQDUzSCZnHrkqenML5Ujhe99Qr/cEKvj8EaclxwXhghjQwQ5u9YtD7I3Ps
wiBDhBe6rOL5HoL/JzUqxSW2HNRl4/IIR3q/QSkJkTfwlX/a3W22jWlA8I1tqW6LipevLQW6QVlk
XkgzXt2uIbUjayZFAQknC23r2UQqD92EuuNdnMfiuY8c52TaTXVecgx+sgmLvaVCVu3xJ9wZn8Xb
kOMHcoQEBK+DpiIWdN3sBJidBbZFxe0kmpzhc9H3/UH/eC8UvUUHYisbx90+Q5vCjeIs1GMK6prx
bx3aTXmy4QqwFUyRXR+Pa2+DWtzQxOElyB82O4CXnz1NU5mcnVJU/9T22L6fpmVA+Zke1VUtjJqL
2pxjX7h6+0MdyurclVFVBlOFqm/fc9Ug4DP8NkdT/FZKL58f/8CfGedmi2L8RTNf7lKVUud65qs8
Rw9QoDkjxhk/m1YzkucEC5/3aWJJXvGU1zg8FfoHNILqd2E7JW87pKSuDWKBbxujmt8jfxiBrwCT
KtQ27E4pXizvdSUuv+mWYujogBn0MhtFHKyZjfudfHJy7pGJkBVwdeEEu/7pKH9VSGP28XlQy89V
reZPiErHkiYV+yXCKae46PprNtT6CVOh/qpwqUJOGNx3ealHZzAj9cFs3p1EnHVwCekF0knnn5sE
SWLEyileTMQ4UfuJyqxDSdCkgpih5fPJUsPi8vjz7QVku3AB0LiShZ31FIR9WSnIK6PybmjmTY87
47kedIHATlk91WN8tJ7vNg9cN8KAz5Xmspy363iosg+mhXy7j8YlEkPQVYAngEeQ5jbB46HdPZVk
w++nhS2NXBBwm7kk6VVS5ElNf5waq0XZQ1/+1TSYhRRGB3r2mXrzCgVTqcrrDkLvjBLhCl4RPHjB
g27zL4XHWFfUGEkIZXDP0LRQAqdv7ZvmMHx6PMq77JYI7D/KgI7sj2+7uEaftpSiIFzYybSclbBx
qFBgR1MXzoLIwYSwCQYSn9CgH9Eux+bicfj7QjDxMUFgC8EYoE+0WUAxEcENpcSH0oPAszok6E6N
6a12sJDDUC1rkoB9FHaXRJswKOqm+W3m1M0tysLpIF2TwVZnkfwxgHqgVFKbpq29Xl01KAjNiWC/
RLqHVh/qkkHZld3rN6nkxUoVIslQ23K2sMce9dCpTB8s/3gZPLSJFUCLJyTFvQB506On4e6oeKvh
j0zHhffwelQzBBFHAGP2DToKT9hhl2+GZswP5u4uLZFzx6NBgtw4EbeppzYVwESQuEcw1wj/RoCd
Z2Bil39lNE0UH7C8+QE5WOeA4Lxz/gC/5YVPZQGOurl5GaUkf5opFdUT7Fr+kCLxCBPatXpZzEZL
z73RHtWG9iOyWajtUczewuxavRlxBIe30yBRigkykuFqhMhRYeDY1mOUdzCv91/P4FrkLUYRGdrH
trVZ6E626CXx9EFXrlbq9k+0G62Dc/z+6xGFHiNIFY+8a0ukQTQ7iilPQ4ZCfvo9evXp2Wi9+d1U
DznATYRjENdXO+tg+99PJkkXHiZ4mgPDhG+2Xpq8gtjTA1vBhE54G8I2vZlIb5wTN1RfLDcXB8O8
P9OJZ1KhcXSHi9vaXB903RFO6TxA0yjLnU1HlE8D/rZnT0O4l84fZTise08VMmBHyYIcyvpsITSk
EsRMMKh2t/WhOTKVCRy14Vu41QdRPzkYLVn6ue2cIpjBJJ8ibWwvhfTQtgpdXBSMnz6pFtjdx0fu
/eViIMdFNYPuE3t1e+KiLBjWdsohp2hjdg6bJvZVrXeebQv5kceh9j4v64qyPNkdAg6bkwex4UnR
Q1QjoqG3Aqc2hN9qs3LTLWc8aV0/HWS7u/Es5lYyjuXDdL2cutzQJjCjLCcW1jlSCiZwsPM3A18V
hmw3Hzx/96YS4Ag705KaOVtk2WBPNs8FRBwyVx1Omprm+Hy5eL1o+lFzfu8YkLxtSt8wQcE6rIeG
j15mGzgU+q0TDWeEI7HLK5GXe/0HA7tAAZGUlurwZn9E0xzFYYNo1ATHFwXx3D7FCOIj05n+5YyO
dnC27Z06AJDAV9EgYhLl9/ylPBLS9NRrR4PY2nUNGVaqXfOsVGB7tt1zB7Pb77TSPlgk9xkPZTzG
xi6AKkJXah1Uq2eav05vogesgY5WUm/4IGYx3FRn4gGCm3X7wVWa4ncT6cNnkanij8eTvHcIQRwm
xeC+hL0tZ+WXUaPmglsXGDAf/xW8uNQBUvzQJFdN8bwvvHdrHjOlF2BKNn18HHlvf1CrJcHhunQY
/jqyIRDJtifm283r5tKZfYO6aIXMWdT3p6FDG/pxvK18FvkrYBwT+gGdFG6xrZhUmVtqZqsRGxI7
pviko1ULWzIa3L8nl4dvoBe5XiIQEtpFYCNJp57mIinfqTgt/6GFZSpOZlHX5skQpYYfsqgdHlUJ
ZkAnMVQj8vBxPk2+CzLva5fY2r85RefeLxvEim8g/rMOhmJZUyWx7fQfw+kxK7ZFicpSiLHTyUqX
oTzVy1gfwBt2lpjkBoFp41wg7dqs6x7hbczgIIg3+Btd4sy2TwaWIucEWVo/bgZMoT278XWqdXhK
lke4ofs3NQkR5Xl8xaQwEH2J9Xf2jM6rrdDFJ2JBZXY2TCxuC7tVpUNphzB12g6few1Q6snEFbo9
FYmhf2m0GU/ApU/MPyoXKeSgjtsGtVg8vj5YydCEJ53yNnbL00DiDZoLP9aI1gvco7iYjhKSnaOV
1jCYp5/iBjwN1kNI56Ww4pbEzlFMEWjenH9G8S068SCfz49X6V4oi44xqAR6fuBu1qEQG61rjQ3J
ugF2yaejVaN1C7dG3h/UZ3cOPMkN+t9QmwuxRFpQQ86MJMAatJdRr/M/Fvk0OvEKxOoFRKu4Cata
Lo9HuBsWiWNIKNQpyO/WIzTNCDmVhBG6jT2WJ9PspNLwNFTJSa2H+g/PS5RzaLbuQdydmaV7KhXc
gBdSkNjEjd2uFDG/x1dbo7hlUhqx7t3mTairPx6PcDcSolk8ZTi9OWvWI8yLqsPhLOPFHDslgGDh
XDyzafVT4djN98exdq5ibsb/i7XJMkRZjWWEprIfd7n6eUQL5zv2mfbB2bk7IvShqKmQNFpbyrWp
Vu6U6zXKHlrUgOJuvE9DpZdI14dHXKm9UJqU2eNBKtkXm1WZVJ6dhSAKfaPGcQa1ouICVCe7YdUT
Pz2eu52VSF5BI4QWHs/ELeh0LBwx6XHIa2ZuAT2hZXFR3Im6bj1G1yxttE+zKKxvj4PufTCwbXJh
0NTiDbxeHAmq/k418sEwiWUtJiM0Xh3U/OMoe7PI85qEAqoXH21zjFA+HfDiY2hd2+rforb8B79w
55PdZP9hrTMUkhTEp6hwbT6X4YwAVEdh4O8wJm8rq+EW0aOoDpYlVA6+196gSKeh0nEW837ZxKql
YgRq3AYmhFMfWCqwu36gqFnN8xGJd+8rkUwj62LA+6Zfs/5KGDxMyOdzNmro714WHPWuTh++GulI
LU9ydmFaM0ss+nWUGqnwyUYRw3f69i+yvuZcZPpy0RmQP9pjeHu8KHYHJWujUmSYZ+dmULbizWbt
DtQnKJW+wfCF11aYO6EaPI6zt6+ksvX/xJHf8ZecUt44Oo5nhm9M8LSQM61PuomUtoPbA5IYXv6M
UYV3UDvcSSd5+PCMprWgo9CwCQqrBZPHciFoB9EUg/ku+Tomc4+/l+O8zXsX4+XHw9ybTt4nVHss
D71bY5NYpVrWpYPK0m+RjX3ql/rPMlL1g1fdfhAWiWS3QP7f3Fqzi5uvbndUeIqxf/aaFKi+jlHc
46HsfTFJMFMpm1G3umtzabg3YqFl+ACZkjcoz+D3kCdtUGIFAUfYfZm88N/HIe8HRqVFp7gD/hEB
pS39INV6vdYm1n7O+yDwrNr+pI2G++VxlPvnjaznaCT+sjMM63W9FHF50OMYoi0sEie/Tmm3vOhp
4r4r8Sv1C5w+ThW6E9Kdfjg/jnw/pURGJJOCMocVzLF1ZNQi6glYOR/OLYsPhmIkXwE1Dy8IsbZP
hhmWCO0Dan4c9H4TUEiSlUeJoYWIJSf9l51HdRMTFTYf9KtJPmUsFx6dgwa81f+BN/gRS3I/HHBO
GEI/62brcFoS2aj2yHCV3fqGl3h+yAUaiLT/MeOzcDCle+E4LRHS5rAEXiT//S+jw/iGrujCFs/G
AbYVsLzAjjFl0SD6/5YNhXJQz91bovI0kbxIEpEtMhopZTg5ES8X3laRT0dzuqmxax60YPcWCngM
ClM/CzfbEljaIoYHBRGkidcl73j4TldlSlPElqcej7vGDaDOlcHjhbIzNLpICIpIwiNIic3qBKTr
9RCypYlmNL3gEBifvZFT5nEUeeauy4xgv3h6gnKWitzbRNhsHLvoc6IMxQzQ1injU2La3XsEv7JX
P2bIc2QJhf+Wauq2FzdRiBrtgo2up2oYKIZIT26MU4u31JWvmSVO8hgVHdwAOwvSpk0vu1UskbsG
YNksiVmXXHSxOXzTssh9pqlVflWUCT32sMgO8h/5UdbTKfmyIC3oUdHj3KJ4HaugabvMaIFh9PXB
TCdxhnTs+CjDRH7e1JOPE1fxjKdw8cnF++Fgzdx/TcgR3OkqPRoorNYmW8njEe/V2QGaX0TTd9cO
1SZABLw4L9UcDQdTuxtMFi34oDb06827ppgWoQ5LCSO4ydprg6Hgm3aZ7SuvVO36eJXeMyBQoDHd
nxR6yqd3ovGlgrkAJkhFEE85ltflKM4qW+LspcP8EvUCN1yBBpKILYjBinhjjm774fFvuN+PxKVb
JW8ptGO2wANQNFjTLWjhoMUrnlQMt89RssSX/xBF3rUknKR/ppz0Xw5QXuOs0dwtgkkf+htmv/DX
afEd7Pr7XSETFag0srjHqPR1FKNvBebaFNGMjnK3kSzjk96P0XNiT3Nx0qq+O/iAe5PHGWbQ+bfg
Tm7R35HZIZQMnCBYGqP91GuZ/XasMfB8PHl7w3LAhIBf0aW+5WbyitRB3xYnUPByGRYtAgmAfEHe
3FNFceq16Cje/b3ADP4ST/6eXz4W3jeIhljEc2blbQ4e6ivCrPMtsaoUyqb7vffiIw+SuyFCKab3
JQF0lOvuKBJqiKR/EaH2KvTWxNJ78PzJdNqbKZHnWlIdwfbvNjnxoARQhXJRDb2TU3Picun6FC8i
Q4mTS9zWNH4M4A38yv7g8No6QyA3SCxDthFYJHCnN5mg4HisEPItgq4dZ8/H0Sn6g7Uk3jvLMCJd
lxQlTbc59+di8M5N7Rl/qgmuWac2U9M3/RLrv2HciK7onCKJi6UmdSQx0lc2y+JPVD/4/UVRfeVR
3900u50/UsEekWwzGnFSqvYg0dudOc4sGjDcsHRL14ujrJF5FmynICmE/WZSneFsYdt3cbtOOTiJ
79ahnDjCAMiQKqNbHMIgHENMPL2D3J6/W5Nb/olv8Hwt0x6HJtxV09E38+RI+W4vqkSIAUrj7zsS
YOnF5JSGKIJK0eazt4ga/gM2JyGKOZeiV1Rg+rp2frzF92aVYgkEZNQbAfttTq4lS4ewsRVcaC10
yNpUn4MOAU7qhOURkHs3FA0fsGZoCfK+W3/AaelmLFS533oQYSecRxqsUqYwiKl8v/Y85gOiqIfA
OxgBWXhah0LocjIn18SNbMIS26GrFoxWjzdPFscXA1+p3x/P4v19KgMCWzShICAJsUVfKIJSG5aZ
XGYiwk9bMyvvAtA5fx5apXozRUv3ooi0Q5M3q/5OvFbHSDStDm7UnQVEFKAf8NZoPGwFXLwC9GBV
ulmAFoMTYPxYBYsw6xN2rfM7L/Sak12Y5UHQna/K0UlOSFmdi2+LbumKHrKia+KOgiPzOUSK6Mui
OR2tF5ASj2d5NxT1KUSH4XeQl62/alPyuJwnQkWtGl27Lo8uo6sP7zqrzV9/2IDYkaqiku5016RH
fXA0jVIh1Nh40lrcvSgIKvlV2R6VO+5SXLIfqWUHex5xZ55w61FFRSphSmGGEEzhBWqUWVdMl1vf
Gj3vh2014jxqSKe2ErGAqNTRs2hvUgFmS6kunhIUJtbhGzIiWw2x5W6l5/s4KCi31qrua3U4HBR2
du5aYKYAH2SHgENgc4IvTho3hTXkwWKMKgyytv6chyhVVWFb3rTCyK+P18vefqBwSvZnA22h9LIe
mjFQJLEzkWPSqNfPhWM156rWywu6P4ufaUWBN3TaHBw9chCrF4v8nL8E3Vy6yVwsI85ueSBCY0RC
ucjnz5C67WtVZs5TZhjxxcscDeMHU8++PR7wbmzKWWAvuPuBTa4H7Gpi7kd94bkieuNlKdX+RGYI
YrIzYr8thz8zDLWeB2EfAff2FhGVYymHi2IreJN1YG8uS1dJkjxQ+yW6zbx9f0tVCggcV0ew0N1Q
ZGs/r0kp27QORWUrL6XPE5QC7eNSqM7nanQgLA9qeFCl2ItkeHRyeZtI2f7NoJg0YcLWywKwdYm/
dItynkSZn1PhtJfXfzhIo9DeSfZAJG52RkldMLVVjhskQsunuUhb3D/z4lPTtMrVqGEsc0kqNAFa
8dvjyHs3F7VI+i2Ed2DOyePpl5wb2CkChZPFSbcoWqB7qXFpWrV7cmcb07ZWYJTrJO7XsYnxo9Zl
K32kxnaQqu7tVJrlMKw4Fri1N+OfwySTdZMs6M3Uexr0GK0+rEf9Ji//1Fz0smnlHMm63T2h2KgS
aSKFAXmHbrtSdaLjhVjPxEygfwqzGz6i++MeFNT2tiSkFKSLZB0Dzud6evsimkXceRnH6yDelybf
08Un+MJt+d0JrXrxm96p3802chYHk7p3sUjbB3hzgCWdLYp5KkdkjNoiD8xRb2vf7JPpLLosullW
1n5N+9r90/UigcOzixl1t7jqkTPD3oEvGfjgMJD3ICvZDH7Imhjx0SywueR8ns9gQ7BdDSaV6k1a
mkeE/70dK29QsncA1VT21/GS3NaiXiGelVo5pm3eEmiNnV5iXBMPduze0KD/8OinOsS23YRKW+F0
SWWQ9mBofvIq14bKH3a33C7n89Qt5sE6uh8a56sU8aRrRnVx28q3zVZbwijC6FdMn6K2G557lUQz
B8Xz6oQOCAYlGXkW0RvZ5iO5FPnysCgNirQerpPKZgcqP16KdjQPVui9IJOEe/AX3Wh5TW/PPa8r
TYrBBRmrkohvepeNzckcEoSnUK5fPs809f6eRC78zhsSmuLW8HGsSvuko9ZxKaapOjgN788hfozU
SeVIhH25BRTmquKY/ZJxDitJ/qUqrSnzc6szb/ZEueoUFnX3WzTUZXSQNOzGpcKC0rAL1mDb5h30
qGj7EYtBdFB/YF+enIEeOG8Gi1I4r23MCgfL+Pz45N9bUbA5qBJIEcA7sL1H78ssmioLzEnD/XCZ
souTTurb2cBP4z+E4lZDK49TgHfSel8u0xDxP+Uzt6AbL5abLOyYxsbIpD3yn7rflzpYDRYwN7YE
92+OnK6Le2swCTWZenUaM7juPTlu0ESRegNvpj+9fmjy1gJhAywU6OZ6aG1iD3qZN+yW0nofu23l
c5eXF7ePl4NIeyPjocDqkGDNu/tqLhPDVSZGltuJ1CaCtrA0RXQSSdJ97vOpPADR3d+PEiJC1gwh
g1fl9qOZ+hwpDrapga01zWV0lO5947b6ASRybxUCe5Fy/5LLvm3Qa3pFjb+o0wBpUyy7Fc0+Wxmt
roEz5/z4U+0N6NdQ8qf8kumUidmXcU8ot8q091kfplcEvMf/sJV5R9GIBM8PY32TgwuuQi3C/AbR
sEy8eGXvvg1bpEWtUYR/OXQk/bo/7MvvrA1pMyLVVzi32M7roUVdiYv2iIMKXbS/w5DSTbEYDh4Y
8M9mOD2vn8mfGttASnn0Iy+zDheiSoV5uJmgA9B0F9yExQc4Uq/zPYPeB5jsZyGMbJ9mxXYBth5u
m3FDlKGoxxagcFj5TVun3wX+4e+Alx51JHbWIrwE6gpkouy0bS0MBT6XiIZci6L1oYBZvh3HaCqn
h7Ije6G48CgsUM/k9tscU8Og1oL2RxKoRlKfohBnljHSes5iCkePl/3eJSvrmDCqyFXIdjcvJiPO
YHtz6Ab5FKonrEu0H1qomOUpTKS6So4fmos5QRALT71GqCb5KKDk13IoS38q7OHPx79nb+gSlqCy
THlabVVETbjmk6W0CaLsSvJeW/LwLYceGkVqdIR/3LlWHVqkdCtpVUIR3WyLDvMru1jqJMArBa9r
p2kvWT2AtY6TdkSiSMO1NfOW22sHyO0DOAC4EcoDKJqtd0es08Zz1QzSVZt4Z10M7SkTHAhWmqQH
T9T7fW9ALQYeBvedTvDW4wFIv1OrWZIEhZjyU9I14xnAGl4tFax+T0Nb9/HQ7o9Q0Huyskqxj0Fu
32kwhUGJ9QjqL0jFfaXWW5zhDSrXx1HuVwjSSQ5vJTYHLeYtpGPIhJ3Da48D0U9GUDRpg1ZWh8UO
5i+nx6H2BgSXlYcZmlX3ou1TidhcqSlRQMauAHqDqTxR5g8eR5G7eV0TIgJVYfw/WIWs5vWKQHOU
tuAYi6BEkuqj2nrpxbbQnWp5G14z/rOTEynlx66Z3dcvEC5xqotkQ7LltHmmwDx3hIdzbMANjJVL
7w2Xzujmf8olxS2izOaDtb+zIMmGJLtBdlAgHaxHiulS2Fk98cK2mIFQVTkuykP05OnNfLVzOL0H
H/B+i/N4INOj/4pyI99wHTCve/SFCjLkLm3Caw1pF5HTRfdDrNefaVaZz0YypAdJy15QOKqcYbzs
ERmTC/iXTGLMDDJzIUQAc74869ngnJ0OjyvNHpQ3th5VHxO8zQ4Si51dATj4/4LKqf8lqKq3YCQA
QNAJtUO/ahb3hSbU5Ld9Hn16vF53x0eajsg/O+OOlNxneTuNNesVc9z5L02bsM1wE6W8JPqsBF3B
Uior59XsMd6BEBHZ8tSikXjdfEoTUaFKxLkIMguWCl23ORBokj+Tg3rU9yz39ccM8UjRMBOQD/nN
V6yHxcM0qxRB6syNT6rTn00UKP3JSZ2DO3jnAOBp91MIkL4Xd9H624Wh0o0Yp4ugo3fzsqC3cG5D
A5JRmqaadkMLR7mGmlq+rYwpPIi9c8TR3pPdMMowFEU26ybTRTo03jJx302fO5yU3ovGTL88XjE7
ixMfZZjH6DORa2zLIWRNWomH6xQMsSHlFYfkyvVeB1kyNwfvkp3FCdmPnqU82JAh2KQzXpJlc+Vx
erol3fk2Gxcqkmr5XFj0+/I67X5XijE/CLozPkQPKOHJc1Tjwl1/wFlVFkozyRTYnvBOcZmrAVrr
3S11pu70eCrl91hfFjC5oYlDUKf8gtLCOpRtdaHmTdD9WZHJdwUgnG9CkfpEFa8IUgr/B5Wl3Xig
NkHiAD6i+rGON4O4qKeWfMicLfe5yEXyNs6jGr6xiIq/Gm8oDgLeL0gGSG9W6rTxaN52nDo3biah
LWOgtXikRM3YvySd6A9uop0oKM9JgJGUBEIiYz2sOF4yQ2+UIWDBQm0GBvGMP1F5cCjvTB5FG6iM
QHFYlduC0TIa3aBxqwZjbEwGGfU0XsMpyr4q7ZC8LFob/j/SzmtXclzJol8kQN68KpWZx5X3/SK0
lfcSZb5+FuthpqQUUjg1wL2NBho4kRTJYJgdex9UAXaWJcekJFME9Sne2fWyKmusEpq6Q+BVpnqt
HaGc4+Mh+9s7RthKIwJacmlni1ReXD1rPHsZgt7qkvdR24dPSjsneOZRo5w8OO+hNmkPdmzvW8JA
QZgCmZNMLddLSxJlIF6xBjBNhfsXvL/5KUqn6SGeod1OxXREfXN7p8nAqDtKkk7GA7ZQzc5rmPmq
C4EOVIFQTpw0T63JgaF6ewTj3dk1+isgm6i3MYq5nR6eh9Rbur7kyJeieWpSQ7tmMSnJfc+xsyBu
MXAwLjE1xO2Dtlip0roaC5rCPH+vp21/Ts0KdcH4iFz11hJ4EfDWDNQDkzG3PoNmVez0aUUs4qrt
O7NTrc9eUSw6w4mNFx8s6+fY+NojYu3nLkGUjAvevJ7QbYkE0bwpGJK4EnCBlxKivySu48NrQXq1
0GV5GKJiFleLmAb2nzmxYJAqU5UUtlat3A9RJv67XxSrO2VeX30Zx3n+W3G75PMcm+Jv4lYPoF4D
E9rDTInZ8PNRN5bg/gbdXitmACkwQJUhOTO2KBHBYENmREkfJBH1Gj+eiupLRtsoYkzONXxI1hnC
8saDe3XL8UJITnWIoQIIWjnym8fLw+N2RVz3gWDA69sULgqsx8JatHM9DHN/TYbRvphSY/fSjgyf
23No/Kc4bW37Sxab3oELu73n0G6TO0oIBxzrW73uKY7ybqTDAPd4lzx3ZMrnOcrRrxJZ/5wlTnTw
3uzZoycNaoTWOGdWXs5fAmcTqfdMS3uCr8LSTwXcuGevYfY2BjvpD+hnHbwJt5edMjd65GQlOJib
B7UTtFXyirgycZIGrEPLDSyzo2h5z4p0lXRs6bnjqterQgAUmDZgzECUqXetkMC90JJqD07s7UWX
tESS1JAHm3hkExyIpdWqCHnZINLd5Ezdrf1ghk3mq9zBV6NDpCliVIbBaQRvMQTpDJg99xrCf+TF
fGspxj8KBzFWQvLpwQ6r6Ov9y7i3NGgqoF+C71Iyo68/YA33GpNMxMW1ObmnFlLy1NfLCv4yw87/
fr0tGYhw/CjeU7JZ2+qUeuDAQFY1d2b8zOsXnik+ZW+EMpdHKlM7ToYDQawqtZsIFDbraqepxBNE
JG/qoD4ok+f4sN1Vfg0I6bGZremkk6af7y9QLmDtoiEzITZGkYN3AWD5eoGh1kxer0oXPTUDYMUk
/lRk4yDFBNxPM4xhj3UonEs3C+37fcvyL28tw9wMrgigH03fzQmdvMhblpxtHBqKqrCtQT2C/x/d
v+7b2TsuRMdwdcmRNMjy1it0c8cZoOgi7VioEBf0Ef28dmv0Yuvp4GPuOSyIhrDD20puujFFA2Ee
lTmE2ozL56ewyl3qFPqC1G2f7WwUP+6vbGfvCCXhiZHRngF+cL2yZcoStGJlclpaGjqhIDSHxKsb
XyyL9jD36BHH8eD5wliOiNZ2zqoMvEg7uPaseBPygc7Q9KLNiCOiJWNO0siRJkjAChh6r3ynRVj6
k1NP1/sL3tnKldXN9zXyaF6WkUKDAfkPMoX5/KxF0XSqveGI0GV/gbL8LClDOTbrb8uilUadcWqT
GiWXybRnoCwVNY2BNxjN9PHZzbQjfQv5RzdXQjYVICuWxNvWFifphNUEEYcGC2CmQhAdtdHbcFxe
j8fmSaUTKSMqMoSt2Gs+jSoEsgnPnBd97/PU+ZgvTnhpjUE/Gjv9OTm4XRH1PYrdBFAIIsrP/MsT
DnFBuPQVCBm7c4t3VpwPjyIKTaDDSfVWmybln35u+0DvnO4JPujqozFm/XLCOWQfF8vCs/e5bSGw
Yf8TxWZ4ItLo/qPXSvU1t2ak4aLhqNu4d6uYpCNFo/GNyNemEhpG41LlNS+nHi+SYApq8LwFXFkB
Mgrgca7O0VAuZ/r6ysFDenvmKDHjElXcMZ2P7Zkb7d7qM8eBxkqtk9lv3Kz+oJZqM/oU7JP32jK7
2uPAuE90YPj2XlGOUcneKImiBLFFMQhhABmZKf72s21flr7xnsnuc38RYfhqF4kpOccHqTNdpC1h
td2roT1N+Kx0VkpmeB1RB0o72u8spWo6P+uMI9qi3cXJPBFwCOCYLQ25qjQtlC0Dz2pvjUGSePal
QEbDT/RWe7jvn26PDoujrwpzD5ByDs/mtIeDnprwIAVF75iXXl+yfzOldN8h2Nuda8Gwn9UzCKqq
2RFE//blwTKeiuYcxRNqJ2vLRmQ0je1xp+d6mU5eNoUvVcFLF4cjJAdlVref7i911yBiS7SuqXgB
WV0bJHRtZi+RsbLrNM8OI3x+XqXVqWgn/RIngIPv25Nv2dqRuHCJ0sGiSSEz2M2njUwNoZcaf1wg
g/6UtMb45Gkw8MwoPwXwM+WfKsAc10rUi28u7Z+vtm46sp5u8APokGwS2UjPm4GeIPmfbdJXjhKK
tr5RuPgwr+1PGfMdF0bMyjdpMvRnTW+OUGs7h3j1A7bv7dgoWjE6fdA3NPFoj4Ah6Qvx0lnT0aDT
7SNEUEHrit8LoJXu83pnJy1zvMIrhwC96y6ADtI8qS7Erfe/6N6C8HZcSCqJMNJuD+w4WnYtmiFo
bFr24YyjmcMBJfjUe7WABkUIqui0JghXJNn6ekEJ/7HWzGEI1AzJ1FAzM78c4Sms50I9xcohi9Te
0hglJHBgZcR8m7BMlO1UW7U6BFYWlQ+ugiON+2p5U4PUPN3/itrONZQ1N7g56AMiSrU9F4bsgrb6
AOaPkWWiL3rYfjYrzl+0tLzFRwvYuqC6PJfXWWfM/xzDvfPOHWKroNM2wDAEWkIbzlSYq0/ZHNov
TpWkMRQE1nxE+7z7XaSCIyR8BjVy+d9/iQXou1ENyvsh0JO+fRgE9FRTG39Ootw7cE47hRPiRKTC
IBgAE0ipem1qEm7kNRqfRa3q7tJ2FSJ1CiXduk3rc9PGn1Lmpa7I5kzcXdU9ud7SPzGy1R7sz872
8DsIIqi3kRBs355mZgx3gKguqIbcQ2U1WSwf4jb7RGprMK8YOa9OdnjnbD4w2QCh67arGqMGVxdp
NAZTnAyPjiuoVwpB0c0KlYO17XhkBgfAn+MuyBu37Q61qADlzaMISttAiYAZscclLdIAqZE+YLQQ
iEyviodmiZfAKJIj5OXOaaLOTTUO2zKr25z8wWaUNqlcui1JpD65ufFXgfjOV9EeXrIdh0g6BwiS
W0YleAvHbqBoKdUkhMa5rI3z0Gf15yVskgNSgN31ADSnyIx+Eh3h9ZG1mtyMyU1FAIvU8pQu43iO
80SjaKrUBzu3E6ZQq4EKg3kXQN7bGKxxvLKgAyMCy46LL8PSlU956BkfNT3TfVEjTVUm2uQXvfn6
qhQgb0op1KU0oHbexgU4CicKxLkIirzRAkZuiHWbKj3PcW8cBAy7PkCy+dGLA86D519/UMiN4Vuy
6Py1vddcVK2IrkWZVucpiz/1lZW9F5bev+CLikDYS+YPnltdB3Kjg6+95wMIqxkwZ1YZrOTGF2mD
6zZulY9BNcOO5+dLR79J1fLpW1yaAKbjGar0+8/CTiIBGpr5YaYo6e0am7thzrqdLylNXa/pEzr+
wkCYynae3RmZnQkFspMSwhd13+jeNZEbSyMculUS5/X3nhklHHRr4HuTP/m5PSkfjblK39+3sndN
iKzlASIUY5J8bcVJjcQyW1TwjD6yzmEoKn+Zs+btpFdHE+a7X5FzwzNC4Qhgw9qUF83pgLKXCFA4
hkBRCxmxTQZRneGC/LefCvElV82jEsDe+nivQFJwYlzerrVRs9Cswa6qMYCYY+JQDl0VqIOtvx1y
6+hB3lsghW6V0ym7DNu+Xd4uoT7GMy5HE7H7aFt9knxsYJC2vhiTfKWiCrZcSx/zo87Q3p0AfUpZ
AJfG67GJMcdlNs0eooWgVuGnjwjig1p0w2VItPEMpvCIoePI3iZ+D7VwMuoUe0ndp4HaiPicN211
UWfPvUTCOGIV29tFC2V52SkH2bslr5B8QmKYKxEoYNi+IbmHQvYQmsMZVfDkoEtyZGtzTI2J8f9M
BwYABEU/j7PlPZUz9bBqjo8w+rumKBbTWoakihbi+nBGvdHAEAkAwKgL60s/9MkpFoV6BhH7+hk+
OrwgNmi7yZx6W5LIhKeMlc7ZrJTWu8Ju5171FhSAx/W43Hcpe44LPhwEEiX2jcbCelU8QG5p6UIE
DFKZ2rnkewo5hXDklfcOIdkApx16JsDXG9cVZwmldtMlKDXt5IOp5DZdBSt9qh0z6mARXo7u9952
SeFWZiHJXRl4Wi/MRSQewpoIwCwR2kW1B/PSlOixhdOgH1Q+dk1JfAOCrTuDInR2o1JfQgJddS7P
GaKhnzkYAzUBKz0wtbddoHNpkVAkJXPcfMY2dHU0gBMReKHoHktyu0+KcqhWsLsgsOQ2zyhd3y1Y
CYauxY2hEQoqpiiuqV0ggGWLofKTqs4O3rQ9PwzK7H9tbfapNyrDTR0ADLAN5FdGmdxnR5ncP/uc
wU5FjZ0gZbTsN049/TpYFoCXU++UQeIv2Vie1n0zpLgoShvVv4XWMsEV9W54EBXsfsefY7hysBm4
zdqMlefpUI4ceiac0/RRyyPzKY66rr2qGRjT+zd51xhzWBKrITHIm2elBeJVRXNNTiA6M/SN2oqf
5r5VSPU0vLz/G9YABMBPCUcRktzrpWkQWKkiS3/CUKq3djiiDjIZT1F+yN21ty6+HbI6YJ7kSMDa
UqiljqYwYwd2KI8CdQnbRyRBvsSiUg5gx3upAbkHKSRZOhzkm/DDXprWLhO+YI3U1TdlglnAqfRM
Ml8nZ9H3ql9OSn5apvzb/Y+5V8lAphEWavhbpPLo5hJEtqdkxUiWBY/28myPiHxX1lxd00HA8D4o
1jUvzOl9U4vkO/xJ4XMLOeJygq07O1dx1V3tNDL+UMOhsF9yOy7/HQwx/3f/R+7ug+wN4MOhCtke
ZvjH61TzeP88dbQ+pfEIujZXon88kR6pl+w9FvRoQFkAmJS9iPWWWyWDqY3Do1SGHgS1+IeL3c0w
/OtgH1D1Ohqq3luahLYQ6YJMAHK6tteXWsJTMvG0ZzNsYqWdfjMlB3rVu7+TBDJRSAtN5p5QXq5N
cXVjWpUszW5SJBmQgWq/Qakt7FNSIyfyGz5BPhUudECMd23Tr0oKDDKFQeinpeEDJAT9Q6knxglh
w/h8/3js7RkoOJl3gVoBb7pemBBOHJkjVWIhG/iRjob1VJrU0YooQ1jbE/kf9w3ubRqVTaoGwLVI
GDb+TphN7xpJOsBeZiqPUa5DCF2KeOGS9uHBI7X37EI9B8sBhQOZmqwXRzLvVLOJrUqY4mOW2b0S
kA4K52C/duzIjiujY4ww0pPavEuO3s1lAVltYI1G/GgVc3POw6b4cf/L7VoBEwAMhzzrptPKRE8h
EB6mFll0XXURVaw/Rok+etf/n53NWaeCAzKRJzAAmjX5szvVQLfi5KB/dysXAQIAGrSfZ5yG7jbf
sEwvERpCsEGtG/H8ZOfVpPlVneOWRJNn39U+qf4c56odHowq10hGhphpexNUyZ/oWunGWZ2t7lFT
IyUOCnrOg18muYN7053+j7bUNMVXjTj51CdlrgdhXVJcaDUITd+KNiulG5wN4YuwNJbTwBxtRpkh
NR/djlTi3FbZ8rmd8/aIJHrnwslxP1hiSEiomm1KPKM9Ah0zkfKNXBfagCKZPxl2JR7MKi2h6Z+P
5pv2Tg3hIOfmJ5x820nIwtL0avggAshx08IfR7X1nb6uj9LjnYCQ0hyTtYTSFMS2lQe9a4pU1Crd
nrZlEE0H9U+0pgZVXWjXpS3h8CMtOjiqO85ETlXQgKYASX63eQEWOouL0fMxVTg9HsZ0yj522POZ
DzBfH8JTDvdk4wdGBKLQtS8ZcqoqqGD3HNfMogBWZN8M+sIHsczebskWgOTllNN88vT8EuHWii50
JSpp2jWq8h1k6Zj6I9Xx4P4V3ys0yrCF1r3k8+YRXduxvD4zO93tYaBOBjWw3Sl6L3JUzU9lmdh/
N93ILEzTdtH4ZmzL/hPi7fNfqW0r2tnUMnRO7v+evX0kfKOsg9oRcwibSwFisU6BjeJyDGpXS6Tp
DyBi/yu1/ggcvWcJPjjAW3K2ghm59cKbUZ3UcEEh3aUi9kNodLugmM0mP0Ro9CDY3rsSci/JISiN
MV28tpVNUZZ3htIFWqc42hs9chzAjCJVqpMJtW320UsVN/ch/5v+uv8995wMJVS8DB0VHotNYDp3
edtpqNwGsaUiNTL3OZI76PO807zIPjGZPv/GBtIQZcjWoTnKuPx6qbGluKaiCMKIXM98xVEcqJVh
9q9tvT44u7trI8CUA/xU47akCzma12Y2Wn1Q9Wb/iIyTfQqtWFyFXQ+PluRAvv8td08MQF6Y4EAO
0OpYL62lKkxki48xOxE+x5ViIKHjaU9GrB01OfaWRoNZiqNTRAJOszYl4CrqBcwBjBB31nUQc3qK
aye5OF3Yf1WwfxC3/LxXG4QCE73UCmTJgIhS/qBf3A3R3wjLKVMQBU2eUyEG1/P7aXqup3KJ/LHo
pi/lYs5/G0rDw0rjNv5oG1l5dFH2PvGvP2NzKanPdWZEHT4QfBaY8RnchC/Ygg0ljn7jxcDdgXT5
SZuwxYDEsSGQxWGGBsK24ZSYpQaKM+0uTTuZ5/sHZ8+XQwUs758U/tq+9Jo6pnCkkQHHs5KdMl0f
Xyi9qt/vW/npsbZ7iAgwVREKKhIRtdlD12y7SZkGpmArxz6nozZfjMRtAlD/jBrb7vhiGWn1Epfg
86piMh+NLOqvDJq2hU/5a+ovbTY4zDRQdLmC/a4+l6FlPfbkzwfx+E/0+81vtSS9POyfHPTNe63D
olhCNzYwWtb2/2aRI67dUmoq/Z7eZKC2QzO5yJxOXHU9az+Dz/e+x6aRXdDmTf9MakMr0Kd0uzpo
67E82K+9U0gTk3RSY7tIKtcfsqzhDdKogQNNbZ3k1Iyh+wBm0/qjY9z2wKns1CwwAAiJjgL0D1s6
9YqaZheFMxfPMUiQpyI6Z2iVnJYEaA6ESf/0zGc/1FNy5D13Fsm4E7BiCAoYjLu58W21LARwFHRF
G1Xnvpm46FZKUBdoxuRmBx5mZ50wRzPujYehbbudRTXhex2FyyxSGrqmbw+Qq5fm6PhjU5dvgP3q
lyRTf+jT2B2kF7vrlBRv1OF57bdYHaermB/NGU+iTDmCNLGKcwO15VUV7hEFw54XpQovMdQkZxCc
y9/yixctmVyaDa3hopdG8tDMg+6XTj34XorUsdK7zkkLu/FDpOBilDFBesCYXy3rhGVamEz9Qv5G
ArH15CEIqLin9YUYXf28uH3zotO59svhsN23v15SNhAbUpZiq8PruGkDKp8yrFg05Z1VRtZHZsDc
J29EPUWN28xfltkJCqjkfceYnbObhkdPxk5sRVT1v79hi3h1GeAgHYFOvta79vuk0pS20Rz5BN9B
+TROifehS4vs9TkAsSnNae4Nec721nahFytFAXxEdGL0YdzQn0PC1gMrO1GAHG2gZUUxQWq4rI9T
BEkrAGKsaKg6fI7itEpPjdk7b5dxVs9hTKXmwBvtvFTM/sq2KrUt2e9fW1TVpBvCTuVjmvG8+IXX
qpWvx5757/23au9S/mpnE98wMhgjqEwtkg5IfRmnIjw3NcibsRibAxaw3SXpoHwQMyE53AakuRYt
kWoN3AdYEYMUCYUTM9dHFci9Uwj/KuwyHEVERjYFJtuAvbJO2arBJMyP9FDGvuZ0Hua2CWJ87UMx
20fDWLtfESYfyXHGP7dtHteuYOscflZ0q/JJnSG07i2kyBBRiA/c9+5RlIUDcM+QV27za20BNtH3
9K3sCi70EjVlzV9c/BsDd3kQlV336TdOiKQoMphHAfC/OYmjC490NBEzGY1RwCwrzFNaTP1HA/nM
x98xRXxGwgIEeTuSpc2Lq8yyJ6d1yN/F81wFjZu6Z6cyjga393YMASuY1vk/pWr5Sv7yQJgtTPKa
Ip1VUzVfh2aJ/kDSw3oZSy38fH9Ve+deRvJyRhyCku2DSx7fO8Mo20lq6n5mhDr/qsBdcHAudhdE
GYysFnI48vb1gnpVYdSk58WjiqdcUPdo/DFr64exVMMD37R3BJkuAcUM1wP8jZsTEaFSMmkuD3md
D9EFrnXlIW/T7PNiDO0Fmq7wwHHsXWlgAixKctjwGddLaxlFj1ArIEEwpyaoB9V7F0fT5LtUPc5J
bMRo9S7hX/d3be97sl9UQ0EhEbFs4mI7Vep6QiMliIrM/cyY/4hA+FA/hyOM6vdN7UVkv5jaZiXk
zlmT1ZRaVDcupksSJ8rbvHKU2rfH2Ds5vVW8mZwSeCTuzgvuG9/bTN5NqEyJHSiZb87NUqeJWSvg
tKV20BuyzXe51aqBqs/Lm0SPj3TY9y4DoC6mDGSlB3z7ei911BJhhR2BhZsqw0KmNV2UTn09rRMi
a6R3crYMT7kN//pQELqPSh8MUaw9am6NqE12SOu0dy45j5KajjIEULL1WuIQDie0vziXyzCD0Znn
c5pTMu5bS78YmYGqRww19f392v2AANfolAB7AjS7NprphZ5GHWVCoHvZte6RoWAk5Ki5tmcFF8yx
pyQJ6mNzKkIIQAw7yWlsTEUNjAB9mbkPi/P9tezdMcJVOEtAn5Mqy7P5ixOeFmZwLcHBT+Ho/Jak
5eQz1DNHvpPZvxNQyTE1JkV5WbQbYCzk+/lgU9Bwate6pFZVMFnjHk197d0mYlE8o8EYMwHIekVS
1T2NB5UBIaXvYVo3ZSBgFde6yIpHx6mig9u7VzUmCgAxI8EK2Ny8Y7TzVIAXTFAimwxGM1m8a64k
9oupLPF5DIHxG0ttXZolVfw+s0vU6szwuujzkZb83srpNEt5DyjiaCGtV96PYtRzZxwD2krDP4aZ
p6cCqAvqZ8hQaFFq/nj92YHPTCqJoHDMPMDa3uQgsTH02Cv1vnpwzLg622bdfhPGPB5gqvcuA51R
CZ2AQeFWRT0JZ9cbmWuLp9a7RF6XfRkRUb2+fkGQUBFlQRxIILlZkJbnsaFNjELVoa74pZZGway4
RK+K9xuzbIzmMMvGyZHkJxsfUrVjDPIOfq/U7kM/tcLKb7RQfM7ncT7onuz4SFoI9M2B7UDjuS24
d1lHecyTVGKxZV+MtCv9Oa/HCyxpLeMMjnuiLXtEU7jzoEppT9InWPulLMH6bIhwSHJX60fIF5T0
Dz11jYeqFcPJ6Nrsv9loFyZFkw9eOBgHJ2XHodHWA2lId5vUf9tJr4E/0M1jPlAoiX6hc/9PJ1rr
QU2jg+jk5khSLJLDj3Jax5SjeusV2gLR9CSJKbrFeXeaO4ACFU3Xj/eP5M2dllZ43dg4oEk0g9ZW
4qwpqd7nWBHD+GSDrHlbIhVyITj8GAvl1Rzn0hyEDMygc15I39bmotwYW1FTX6ti170q6tAGijBT
xFk147WXjcYhoQEkVDgQ3oRtGDLTwQyrvg4abxqeTK9Ygm5Oi2fYto4Cc/mnVgVWTBH706iEmFdq
yaxXpfZR4RRR3QBzGKWWRG35Tmtnl7lUvIcQhK8Pe0vzWFP89kdvejWXnzRPTggJKsNkFBjX5gvo
vaqkA/xTQHh0plLWfKwLOVtKKBa0ZUPjq52PgpSbeyCN0iyV+H2egu2aa7VFVqyImkDqHZ06JtIv
lYK2p5GE0eX+Gd01Rc4NoI1COMdnvT574cntLKMOnMVZrl2q41tsgvW6deaDx/bGl7Eqgge4JimV
S1GetSmpX2UD7qgD1Ytky94Iux96XA6TH9Wm8qEyeusDYxnxl/sr3LnrgI4kXkBmkSBj12Ybfko7
RlodTFoFXcEsiC6iqv+N7yiXRbLD8w1cem1lRJqX1JdzUoq+vBqWogdu4mp+P0be+TcWJDECuDBK
pFtR22h2FM8MWZCuOvVHo+CSUk2zoRu6b2fvaFBvAsPJYwdv+nZJPaXuODdrCL6S4uw26X/T4AFM
Ed5RX2nPkhzOg7SPBVHLX388eIY9hTJJFdja4j64gFb8JvXUF5Fa9WufGA4h/Sv2CNyDBI2uTUUc
EmV0qIxYdTIi5TyqV3eZeEs7M3+8//123D8NEQbeORTMyGwnLTkCiYDEvAyiyh4av5tzNX2jE+M9
ZrQwk1PtuPWP15ukOQDiS1IA3/TnEYgzEhaIBmo3JmfGR00/7abF19DOvpaue9Qk37vSv9rbRApT
HrKZAnlQa9DMU1X3yimd9PnRHUIDvoY4vtZNdsR0JLdo+yJQyuDwa7x4NzIlJc+11alNGehKWZ6p
iaunnIrKc5svLUSnev0SwUhxMiZbP7h5t8tljlTKh5A+MgXvbJbrJFZr1y0erIRq7DGPFiMYe2Y+
RJT3n9RsbB4dnatyf09vL4ccXqXEQIrMHN2W/M7TAa40AoIG/mnQhyiVp4k8wtdhiHi1E+O08j/K
GZAsYW59OYaKyIyzTKM1n6yvnZhmf7LC4lPROvXB5fhJcr/eRYhAmS2hbwfIglHkta3UsnNlYWUg
Mpc+QWqic1O/VKrsRz6VFROBCAWfmq6I+tMwad0b4OY8thmjZzpvVZT8sMMMUgXXBBp74PhuXwyS
asJCHAWjL+724jaiaorMtPkMipF+SinOnVSkVr7c39db90CnCWwExNaUCOCUWn8A9CL7PHYJbFJV
Z1o8USyf7rH3ecjq7/rYuwftw71FYZA8nUoBsGl5zH4pFiyz3ZoNFc7AtXvz0jIC3rxDm9w+4jbc
W5YcoGXWExKTm+om9e1y4eA0DB83EI/1cZ754Ewjv/S66G03KEcV/Vt+Q6Z4SOLh6AYbxNHdnFpo
nVRKbpxaN42jxymaqrdmNVcPNsfrPJuWkvn6pCtvmB4xPztzyBQhZFrdm3Dwhh+Z7XVBmHnVt7R0
7eeuj9znvkvt/8yisr7UTWyipptGH/NaS2hfNYdgnFtvxq9HQFcWZ6F52E6AOCEps2EmLXO4fen4
ipepH5pFz58MxDffek6vvpTWbHyfNcU7SC73tgrggkSnEfxB87o+EjP8W5MrDELr3vxvmCLvrbc0
5Tlxza8t+N+jquKeOSBHjN/ScZQA5rU5o0y8UG2TLphRKvqnVKzpYUAFAy4Iw/WHwjwq7uw4zp+k
Zg5ekyBmW9JPStsse6G0EHXo4m3ct5pP9dR8rN3xiHR452HAlMzyyADIvTaXSzXjXs0Qywk6qxXL
xW2G+lyq5AhPEeDwp9zo3KCLkuSgsr9zdoDXUMXEi1LT3HZhtJGKA93aLkjzKPzSmUzqXRnU66Zn
y5jdmvppl/1I2rS/ajUIwct9Byb3a+PBiTCpEcsGEO/CpshZdmHudpXeBuo4DN/TwYRM3S2ml1Yb
YxjXBuMrnAQlGhH6mHycy+zI/t7qmVsAmkeZld6aPG+/eDSvW0IGr7suaKM5+16jt+E7cRI/No4S
ndwkXT7P9TA+1JVz1HHYOVlSdZ10lE/Py7xJKRggtLR+GrqgdhUnaOwxeq+rUfwMZCH/cP8j75qi
GkMTW1YotxCenslo+iYVFDAlCsbFEpn+AHzvVCRgvO+b2rmf1Hok34wrS6Lb1mg1aMzow74RDCpy
NNdFaceeF9kC4qn1c3Hu9Pgo0b1vEgDVegvd1ECNCYpPlJMduqO2GyZkg5atnJJFmV9EZ02vndOF
Ke//FgkaYW2xcew5VZSwBay+LEFkt3SF+nl5sTLjyCnsLk7eTbq+P5mv1qZGpdOS0Mwgas2E8S3x
hvxlEbWCNPWcgJDKPfv9/Q3cuxAIi1DMJgnFE23WVsd2rS4JJKaxPiR+WJXVoyeSfxM9ad8zAj0/
OZ3lvYUF4Wi6Zye2oFQBklTqc9Cd2sTFcBx0nZG0bRAOmc1IYdGeINd6fZbIVBoVGIkGkq30jZOd
m2IwbNLsIFLrP6syX94YmhYyrjn35/sfcufSod5Hq5QKF/Qc2wJo19XVEgnSKDtEYRJuviYYR7Qi
oL09Qv3sOFGiH5ZFL4+R5G3P3pw1vQNVWQStYQzdadLS5rkdGP+DGEjpnlyYtL7GYiyfSrPMXtIB
gN39td5in2SLCvsUuMiIufzrY7q4jnBKiU3gj09I+o7/CEEVr1Eq89oaFGq02HbPEfGPX/a2dyVa
PxIy3LkpjFOSshKE8BtuaMVSdZ76BOl2sxjzi52a47ux8YAnT+ek8PKH+yveOa0/q5YMm3NVwEau
FwwdejeFGQuGvCJ+zis7/iKGLjmwsnMZsfKz6KRaJNqbNyIftNgh5GBNSAj/EGpm+55RNG88p66f
M4QPPhKz1ER9y5Hf2TtShHTMm+MMoL7ahnWTO8djq1IEiDTrIW5rNyhTWklRko4PXdIp9NQ0PZgW
o7o47pR/vf959zaTUWOaWbKfRgFz/Xn1NMvD2qQmkGrGgstxvjeEFReYbP9TlVg/yNX2rirtHvwd
YEXC2M1mguQx4zLBKSwcm8mvurJ70sssebtQ9T+4KrdbStcdK3RcdOKu7XBs5XptKhro2LwxnD/E
thWeCqQ0fFB71hXq9jqIkpAJqJAfcv+barfLlBkVab0JWRC4082eNmHUDXFUd4FjRQj9ZbGVnPVB
aXG06IDnvjrr5oOzjNbZUYTbnFVnzq6dKMPsklWx6at906a+YhcGDIEKMz/CHPs/D36k/NbrgBDc
LwUKhNCpGBIerXfetaO0SkaIRNspmp/1Rb5EQ1b5Qz+VEGC5/ctif6SlH3iROca+OtnWQ2K0r4aw
kWCA44HiSM6g0wpZ/wyoJew6igboryrDfuwV8SPqkPKahZlfNGhQz2m4HNVKbw89o9pyWkTyUzGI
I//7L7FotOhVEoUdU04o0qRnZZmE5ufwaKpX0OswQnp9O6fX+x/89lAQ+5q06YD10DXb5m+Ayhwj
H0i1BxRITjQfo9Mk7PBdl+bWQfXgJ2JhvbcOyamJu+QBphOy2dth5kp4BVRUodKbKBk1YbH4XWh4
uq/V8fjUJ7CSX9GHbCrfGMHCnERpT38trSKMs2ekkLuoi+W+cYe2LU6KM4gfo96iTKG4s/sVNtx6
viA+HPV+V6rdu0rkaPrd/1y3e8TeWHwwiCRkZ3MTpYDsrcI85VAOaa6ezNF2TqCilP+iKs4ZlxTF
5/v2draH7IQQgiIXdZdtdoZyMn/eydrASc3Ihg+z9j4sUB5+bq2Rz3Zg7NY5AVojF6SHg+PlX9Yn
sM7S1JpbB5XzXK2aN5luhNaPMRvRr4dCo3DfgnqxRl9Bj7cPlFxBedIqhjS8OPTN00s+SqLquc3r
bzr9w86vKluPfVet4jdRkVAhH0QcUi5RlrfGUAjkF7za+9LUTHH71NEQYQhH13mfLmX8eRmWWvdV
BwL6S5ha8TsndIeX0VXUKKgq4iG/yWPayFluQJcIgrCrzqCMLNSLQ7B9p1EZLAv1cmT/HgSTX/Np
qsc5uSxxmSL3yABt9FRk+WD4WQV5+cnLJ5WZMPjgvGf0XaIUsewkFZdeadzhWRDhxd9b8J4oF+h9
pMM96MF9a0Rq+N6YMq1+gKUMTYxSy1uHopjt/rHUkCC9Or8CBEGpBbQ11Sr6D+sdAmCqx7pN3Tpy
Es+P0GU/WSIqoE/2vHM+x8754Ejw99ZXlgkkmIR/AiLkyMLaHoIpttYB7wYwnMffO7Opzz3ES+/L
EWb5+6Zur9b/UHZdy3HrWvaLWMUEhleyg6KVLEv2C8q2bIAIJAASIMivn9XzNMfn1rjus2RTzUbY
e+0V0JuiR4WPEhoAdMT/fBRyAJiFyNMe8tXqM20yfltvyONE77jdQnbytwb8f2dc//xsGORhVeHg
u9w0f2I7xbIV4D6BwbtRgjTTLXf7Wy784M8S/+BuLAr6Y4YTLzuggqXsUW1TqfsJwMze1xVt6evU
xPUVV/UwdRLTX3pbOpd9TMY62+FysW9+KcXjECfgKHxge/MJls9o9G1g67VOBOzj0G3lsXeysmm3
5EPL4WrXki/1XLB3gpztzzZzI+1IpYk5aqYi63YvyBfHtZ96kGLMz7FY9UsqxuTrEsCQg6fE2nzh
wB915wY2X2Nyq/bDMHr3xESS/gLXHDbepqVi7+ptRMF++Tbecl/6LzB+q27ULPNfW0BkyaEq9+EH
6jtnjllExktnFKJ7H3beaExHhK2feFDzF0QU7cDREzrr3syQlt9qmTWvOwR27NM485R0GuvUvOye
r/yxpkW5wOBgFrs65CwdySPV8BHvW5Rd2HjwC7hRTRu/FAsnS58UNrwnTg8zlFlu2E4TtgA8OGEf
BF8GRFXKgweZTAPVoPJJyUvsdJlR/2mFT1Pa+RHudV0WgJGeJmATn30i0L6OyA1Z+oqWm+g8ZD+3
u2+n9dHHPTkyhinYX9b3n0f5xTgdlSym5Ni7EGn8sb5XbDOwgUH6ipUzN9nSqjsoQ0Tduw0/+MvD
LufA/13bl4fVuGpRvED6AmrkPzfTskAvsXmSIQA1VX1Uvj411P+N5PMv6ttlsnHJ7cPNdAHwSPHP
x2D8Xlqo+dI+EyNPjmPD4i2QJnokDOdu5/I2vlBG/G0V7AzzXNWUa6eaNBF9Nmb2b8xWZLtenvjP
D46yDUkpeJsXj/A/uZlwEMyHuNXInxhR1n2uvUoC+GKkdfAprwbytjJk3JZzeZECZhY2Cmwl434F
JxUBi9PRxgVUgjxB3rtZnPkSEf1egC+1cpAo2LjyQ946WXez8U5cUcQ2ANkyS5r3IJQs9MkQIYvj
NOeadzQONDtKXSF1Y4bg4phx6h9dmBl+W/HLkdOquWvWZmInEBX30CNOchs7T0L9e00HO57bIgzq
KJI2e8JJUY9HtcT2weVz/KYpK/fODpQMZzux5Z0Mxjw23rbfQ5lgi3M646WvrJpjz6up/G5NAKlz
sLP/RBUU9R2bi8x/dkHun2lukq9yYtWnGqZiKVRpjq19RhhMS6028i5pW9jQSTUiH7y0+XQrOI/h
rkx98z45W25IpHH6eub7zHq5c5ueUtfErxj8LdebiwKEEEmzz75sFtIlfoLVo2TTA4ZIkzhEtiMe
zjaNpJ33zVT0LK/FPaTgWF0Ypm2fIYavbxAdgPIO/tKYoeiJ+qZDaBISHRYIWvwZrRUcOKXa9lum
9AjKOAJR+hqeO9+wH/AX5iAD3PjUEwY9rUbskFHJtJ4sKzcI05ooXiroY7JDkMSiJ+OIbexc7aQ5
0KD5IxtRtTz7xrpvXKRwg2ZIJHzFhG9sukjz9esIq8kEdMg4fqTpvFdXE6yL914munmPA3MJKp6Z
yR70B/IOsHZ7CWppPvEGObD9liztzx1//Et0BgEO8OCovi5TJnSfJmX7msad8uNccWoO27hnNWhD
NIdN71AY5BmsjC79VlP24LOR531coCLqkFzMBDg5RRw6XW3t/GXSzfwREpVuRzDizSfwyzB0KIaM
3Ond5vLQequLzlmIf0FMTNLk0M6TODmdwC/KwQuiOGG2WH+Mi9p+oYmv8V/b3BfLtWoIxNm7yvxv
NBWjO/Im7q8EqpXttS4YIkwRxp7M/TC6NblbN0dsX/NGiEMY6uoJ/i3Di4caktwSibfXoX++yObc
PMCGdKwGfcY+Ys+uCA3yxEa3LwJ34hLu4M2s2xvCymntwxCreLxo7Xi3LkKNx9FW+Mv5uIXiepzj
+I443Dl2tq6TMxcLEgTgU8N/DHGkn6a1sQrRRyZ9J6C11p0uCvbkV6QtQ+yQlwdsCLSFyUrmxzIh
Ku8rvhW/glP10pUeSp0uwq3lU84bhyUqg3phkCLnZxhNqVsZaEPu6oyCGMm20qTXSMooSS+EHIjo
2FiPeU8QMXtXtBbhS0nMsV+jFM8jvcBrUe7xM0WCGgWpl1Wm01SuoW8jeFexyI1FHZKVCMiZoCn7
VKEhYlc0DOYBqvzquxnX2nXLjjiX/pJW5U7wsvGhKxwW1U0pCvnIkpKhLC+8qd9myfKzXgc0UYTp
oudDxfyDp7kannIE/Np+Fm5SsKbFCLdDa5Q1h2QJ8bkuctcc4EDTLLB0NfGlxuBh7JeCU5ByWKOm
rkKoeeiyKAZ1StzIIWhqKN9v53J16kbvpfiZULSt10qwaTsi8IenJ9vAv7QHkbluDxSvbO+aGBnS
orZkfUb+6UW5Ww7yE7zJwSTJ4WljbyA5rcxwFtRMvJvY3ur7wCr2G5OKuj6CyL8Vp6T0MBao1ZZ+
jyumuh0cTVZycJksPtBxoxaaNlGcdw/Ysb8YGT7CkUTT3hq6gJNTrzUo3rlQQBpLsqQ3STK1DFtx
L9Ze7JDp3OdYdgY/bdpnw/P6IdRZ+Y0N7Tpc7cas1SPkwF6d7NRyfRqVTZ82Sfbt4l05PtQrx3eC
dCCOmJRB7VjWuTLXIif6e3qxl+mRUOqfyqAbfkaa7RhvthBH3yWTzr7s2i04mvPIbwIsPgnmFfn0
DsyuDDCXGtcvcoO5ebfu9bIgBA5B0asrsF0maFDsSZeyeQouQ3xLzJaaHEAk3puj8iDmdGogEQ+f
x+a3i544cA/s+AXbMg0dcl8Sdb3mNP0pyt2am93r7AmpGoU/inmqbiQc9szZKDU3eEmTe6ZVheox
dXm1P61OsNsEJSoqC4qvhc3w0r6umVGfkyFJZ1yIs/4+xDDlnbEm/QF97ZB3lG7LvaNY5oc1wt/r
BqZW8wTmf0mGE+Fte1XFsEOwhLRa180qRVgOX5fQ9gbEn4MfoR85gBfnytuWuwWW8sJEC4aXlRd4
rN2+2XDhg7fZsryBH7A8KJ5tuCudg7+j9DQ1N1NmcGMiaWz4iiqzRPB81k5TXweQlW/WIfChL5EH
blAdZMkNylQCGRVW/a7OiOCbJAS7gy/hD7hNcJgnwpSIgF6KL85ZnIXD7ocP8HZZ3iW2VOza+mHL
u6kIanykdoYecNpDbu9FA3uT1x2l93A3YaLCO0xX9hbBl6O4kF949iD3TLddVWjqjxu2dehZyFSB
zmBpoONV++a6KmwY/vg1n46gou0z0I553q5oKTZ+UPWkv6RKCNpJO5mHOZH1d19q/JqoGIEfUHTb
gxFQR/SM4aQ6maEVbQcegXgbEmGeMFEul2OQWR1P8FNdc0TWyEX0uJwoTO9rA7HIVK256NGKu5My
bAMIwXKedqGJWB1uJuu9yewewOKJ2XqXZRGd4kV+UvbEWPqM0G7A5hkz9DlJMj/2DIya75GJtjgE
m1L4wJsUX9OWOvcps1Nan9fBDe7GEIgn3oZhQCVXC0/eZpEmS49sy/q92YF+HHKi4B1V557Cp21Q
7B5e77TpACL79Z7w0tfdjv8VFMEJ+EW75Inq4pQXAD7YkJTbwU/NimvFpALNO9I7cY86fPKe6Tw+
1H4TiP2iafWIxqq5nnO/Jv2Ip30gvZTB9pjBoWMuVKFOpcixE+2ACOizZD4fTimQ87ajxtGfoBBA
7IsSLuUvtTRzcTRVYd5EVivdiTJkd20VdnwtOiu+cAAMsDdLZHIFS6KkOfg8lMUZZ7m9qy8mCZ3d
svQXAAOCfMroUQqsDT3YqFA2pQXl9Co265D2whLuekNWIg7wrsg+oFBILt8Gy7B0s0IeJC0af4Kn
y/hcTIQhQ3TLN9MV7WD3Lodi/RsUsbg35FyCHZ0ppB/glhgn3k9MNOttgQNK3DZBxAl7eQbXBBZ6
9c2uwcTuttU6esKWdLbX1bLfl+Oc00Pjmdq6ASQ53Kt16QBsgGC29ip4w88eMmUPHYbFrFzMBDnC
zDfhasiTrD5l05i/kREw8BmGP9gENqbpE9qjQR7rbGzaOy6RydilVK33qiBSXqsMl1VnigHusxRT
k5d0dtly5H5PvyNzzaUnynLnzkKt9q1OI0ZJ6CHYI1nRSPWWwwiuI+1qEKw6bxgZLCmCllg1Njeo
rAuI0QGV6jOAq6Q6WExMU5i1F9i7I8d9c8K8JuFddTFrQ8APMrPRzE0VshVtPncleg6gVchDcCjy
IELpEa0xf6YtwfuZYTH0PjM4/GBx8q3pU88bFJQj+SbnfLG9QkoQDiMsa1zlgE/uXLTwTpvTGSSt
HMOqBChFbbdO5st8P0YlQ2d1vYOjV83K9I3Duu2rXZHiVDIgCB0lLRjj+O4h3MKTWejMavyPWQzV
iKNHt19E5ZsMFaQr6dAhN6cSZ1qtIPxhsmMalGHI4+wkaM2vKJxLFGplFZrOrqz4aUb4h3U58qPm
U5NYIz43Y2wx0YAjWt0REmKAgs8A2tdtrY6+LuR8nMAtJB2I6Mb0GjIeHGdti/gRtyd6PqthKG/2
Igp8DPhNZWdNpC77YhKILdqLUe49lIkx64vRh0ey8xUuc+Bb/LKMVQodwVDfuckiOSUfm7HGFQhL
qkeKY/yrJwtuEIF1uXdyr/Y7nAwoq4vJoTRBwm/+a5ScPjk92vd514m+K2TYErjLkXhceQHrmoti
hfaireVrGrbN9oGueYWpUtPeCraRJ3wjWdE7tAEnaC7y+jiMIX5hYgPPRYKxlvVloIXoI2H1bQ7D
lQqbKzX3ZN1wubuhGQdo2TAZPdC1KhWKLZMchEv81rezq35XZCftLTEL/8IRPIJv34f47j2mUwe5
JO5jKlvAWlko6+tsKkPeN3NRPMYi20YgflbdRZnOIHNKbj6XE0OZGZjA17wuCE/qK4sM+s4VuV76
MRp6m1sY0fUrBKbFYYhcqz4wy18CfIQt+K4OlJehHTy/NdyvFLk11Tp1wDWXFzdFsh/DzMvpBt7y
5Bevh1IehsWgHa+yldVXG4Rg02EeqmXtnGyT133M3dQTAIbTOdfGn6rc66YjYwUZLX4DqJhO0QnM
QU++2+sQBbZda4YDlmf5A1cf/c4TAfMoF41HfDjOc42wd7p8ELv4/L7Wu5qPRbtUvyKmJEgO3Y1C
J43CtJulGMRhbQUQN4lkIINrW+NX9gKxZB9Zsuc/vWVYxqkQF2MCaABmTEiG7ddGB37DxFIZ2JPA
BqYPwMTeXFKCXok0eI2Nlo4JDsbZl68wiWx+19lGkGuRLQ0/iBDn+m7V5fI0+op/hVlbpQ5DSGfZ
Abid95sdWXu/kAWwXDeouFokj6bqZ5bKdMX9OwBT8K7xL7lZB3a1pBDbXTW0WLEB0zj+1mu+iqNE
YSYBhI7FexxV+O5rMSU9Ik5SAxBGtwBh1Ori1UXrZjpi9tJ2JJTB9r7x9VPiCKYkcIwuQYSlMLPD
zU2nO4W6CofL5PIzVCxIYx0tK+oOHkTDb4VIAd5BJQBf7hHs848FwUY/vJi5RBslR3UAacpLtDMC
dxGWP/Ln4nrpeHjkwR5QlSkBXNHbT2tNS3wbCMIDJlSHHOMEvPL1lNpA3lMTMCSoWhGWrhimeuoE
zpnx6GJKftuqQj8RhsvIE54L6LvFAFoz1hf+bj3O6xcIT9jQMxRQL0k0yYLCICZXFgOapoPmzeFy
Dh7TWQnTiq6gKzJtZ5T4X6y2BaLbY/AfycjsJ2UH9lPLib7FbRi+eVTLwKrhAv1qM9g193Rk++uG
DHN8vjKBklWVzdYV8A1hfa7ADazRmw1dNrD83m3ocSA2hWzzuMWMnQMyl5/dNi3PWzMAbpnNLCSa
aYtr0QGA9oeE44bo4extPjc1Ila7kk3xCec1MAQRk/W7ScrptzXrZCBXGmrXh72UY7fDuu8Jhl7F
C/VUXqMb8L/JvhTPHDvoVzQTiHsK0MmElj8FdNvyooI8yKbV2lF46DZdih4Uufbl1rxadIah44Ab
vmfZPPEDWC21OFpTofyG3/GMyQrZ3SNwnE2htl5E6DGUGd0TQQs63BTtDm2AyHXx1fFqfPR5Hr63
0shwZzfVrBhNrjXpUlsxczc43oxHtN/ww47tOh2G2bbTtcTo4GMA1H/bIgtyvIGpZP0Er7KLwRzG
jqaH9VczH1G/6E97NOGJyiB+QGW+3sL7jvK+XHjxOiyy3bpxHAEge4xy7+t5nxjSmypYB4PAJedu
9iN50zp6ihO0wpGzblV42FoF9D8rk9Fd4Sg2p6XUPOmqnOIwj7jPMCJLpyTtNc7spz3DtQ1l8wJs
Esw4Ak+nNJsAlAo2PmeV89sN0I3yZUe1jKlfQON8jBmSlToGCH4H4qjiddDATHs1pDOWj0sA42uN
CLxOuG3Met4krTpuSxF177yC71kOkt2DcgUcv1jbyuZTiRHib4VE3NfJouHFXrxU0nyTzTWjehUo
2VK7PmE3ABxCXI7/NDMxOnhRV6vuVQuf3F5KV7yScsL0YkFWxGX+kozZneXFcsMBZNBudZDrnjfH
dnukw1grtNRZxNBz3c3PdYvDK0i5kz3Aj4+JA+UESQKz8yUKA8zRf9N1jXebDfuHkjhT79MpW7FD
of1eziiFww3Zp3y+2qxKrqotZR6DocrTk17bdjzPqF++tzGily3Mnp8MLaw+6NKKJ+TIJg9lbcqX
GbPUofO2qp+gWNZf7bAmw3GUNTHdnOT4L+OGXPK+ImFEa7iWFFBA3HB1OPSNpC9wkMsDX+iFazwv
l1TJcVu+oagVb9w3uBhrmhiG/d9gjgXqr78CNrJ7aFwLbBApBbqteksNbBjTEQYZ0qJQaMnwkxaB
zN0SQNCCr1hkChOZfNYdNOtT7EClz19RnlTPpYr13HvVxBs2maztTE2SaxW2pbxdK7teB6/9cKW2
nL/qHUDSHYfPoz0xWPQOqPUDWpSyMOTrjsaFHwmAblwPAoDV1VI3tO03jP5fYQdExAnqs4kcvNos
P2GIy57AmFLIVckATpkpa8/gzvuvxMb63sVEYsgm8/Qa5H4xYcLksBGkbuVdhnnW0uVBDo9JnuFu
dz7M4jguI/3OwP8znQ0OByOSnKEJa9Re6i5FOfVCt5ChjFSjXI5VoPPbrkZwYJ3BqdHBctG9QriY
/BRYAD8XMBt4j5kFfS9lLh7mBRVEv6+2wHwcpi5nvztgfHwwoz+Gis1IPQxa3ajRJ+yUpXNy0+Dg
q45wSCnHwxxqOl7JWe26rxCeoDszVLh45plkd2W5+PoIdwLUXuiCIWHO64GfWpezqefOZtc7gHrM
FybrzwKTMdJ5HlG6VjqsDUB2u4zAz6oSFzVOW1QbDOy+FsfPhmFxK+5rN7Uoj8ief2hwMn5MJYxf
e5mpDDXBAkeLlg04tD2c43uM3+a6ayfqHla9D9kBO0PXcPHYEPVXtn4rz1WmUoYmgu9vS0HWtJdb
NRWHJQHmg2oi86Kvp1i+TQqc7luO+KW8cyCa3G/J1ma9bXX2EPZLm4nDh/BbcE2nzxTRIBdSSZ49
ExTSc4eRGsa6WsmbcCl6epiOJS+1hZEIjLJE/qDQ7YxPNNf7hwbpobmeytG/NsPAHivbnAZm0vkq
Jhl3QNtdDlyg3GQJukHb3i/ttr5jZNGYK2ik9C0aIvuRKIaTwcUc/0LqJH/c131uUVuGBVxRtAMP
BlcRkqqaHdgtRREBUKcuFVpOWfDjpeEOB2Zkc8DBylqAN6u3VxPIXkCPjIL5xYZMeHXnVMFxWJar
+LSVNH61uLafC3w5A7hcS/57ajiq3otb3t1StFM84zNOD6UQBmWsiBRIeYGfpQPCszpYEYP+tatW
oR2tscw7RF2U0MXqAE4gvtinYqXA9gHtk29VrFFB5I4OP8GNgN3TAudP0dWw6GjvMeAF6NeMJQAq
5NuQ9LBhhRIc3yqBoAk8E/fAR6bTbqrgGYbk92phx2m0y+eyRWbYrcdgYz5uCvI5tMMV1Lmm2g0S
Q5CM/R1sEmlOW4Ie+5iuApdN7jjbzy1A91fIo4sLbEzQuWwBI6erDaiV75ZZQkvGXcbAMWK1Ljsp
mgYYUIK7A9dDxcZjuY8wFUTRl6nTsEtQIY9p49vUdoVdN3IKxaKTTxrYM4JtjVSL+WW4c/xTZM2K
7IJ5kCh4kGNZbDhFh1zmR6ViAgJKYKB0uk9+wHh666u5sP7Vemv3MwoYw5JO0ALcpjaCvAljupwn
L/kSywZu9LkERapjusI5eKxtNornglU20C6FvaiChehmi88lwnfHT3ZMYgogBpdOeTWnFWRViNXM
UWWPaZK8pVyv+lrE1daXf6eH6ZbDr8K/VFnYUWolzd5MvxAwmqO0wdgPz1hMCyVD56eErGjz9zXN
rkiU+XpvS4DomBiYMP6GkXXYpx7jZDRiJ2cqRn/Tdq+RH12KWd3OI+Jx3ySSV5aPJsPd+SltJlr1
Ecbz8QvGLS79rEOFWqinbaWzr1NiSFqdlMKM8IpmIWCoPBd7s38kcboQelDO8e8jqLPyjMc4TBPZ
JY57w5WIcIL3okxSbO6sZjnwMglLYRjkN66cYfU0gaAABAYTFbg8SLwdiCdmX5OrQHafvGiST6g0
/GoIhiU0uA0U5yW12FIEvIvmR2WLqv7hq0bWy3nAnJTxroyVMDMQqKHU76bBLfPRonWlx9jEYriN
w6CWB7JZmGP30L3B8pvXkda30UGycR6KEPRdig69PDdI2FiPCtD5/lQZ/P1TlzYYFcDCHwl+H2xg
UX2ueJrEb3SLuDYwK9naK4f1jY9WZbI9Axb34TpbAq5MnuYYpQBeW93NlniYOldzLcPVrFdkiSyj
GlZclX4Wn0CI4vY0rbWfbtye7uIYiC7kNzh7UIs+d27cEahnmV45UE32Tozbnh2KZNM1ZhkAW/qN
lGPzLrFjnuEJKOLdvBF0M3uK+/W4xAW2CPB73r56FvkvF/fMXVc4BOQhlpJ+TZib0o4lYX2FyybL
TzFt5fMw6cJ3UM8rhCzh+iuPcDGT0zc2S1qj1yraeMUMfqnHvbHRa4bt8uGJFeSQguu8nUHMzF4h
QALGRIDZt51vgcN1ENUkj5ikMnWQjdi/bbaenqGHzj5vDUtrNEzzcJwtH0YMEVAjdtxCbtthhMLv
R/Tejw3cO0BkLmdNOlpR/m2Z2Zz1gbgldNqY7V3n+7aikA1pesh8bn9uMCV/X72MNwmKfQVazFRd
+xmG92jSqmNSYF8g5FJeF0JYcAaW/Q5joKCOEwvl7YTds3Z77jG+MRtFQG85rPJO1QjJXNE2oI0s
jNFd4LlBRgAG45jMAwT6ofcsfjaTqQGf1iqMB6tAbz/sHJPfZ4ET8XOauBmYNDxMEQ5Bar5hrlGA
hKCyCqQPjrf7ebAEpGk5BfcO3lHzTKXO5ImNtK6fJyR/v1kEWoKwU0by0U5BbgBjyLwd6Eb02JM1
yqNjbbx4O8gaTs0wDVP9GpGCezcv2Qq7DmX1dUhXfrWCzDzdE0iZBrTUBNd360ZgGbCTw7wGZpPA
ftY85XcQrRPVG08FA/Y8I78XF/+IwaelddlZUrtvluFuOsZNg88h0LrjNpYtkm/9TrcrwFqsPMzN
rPkt2FSJRrLhoNVxoLt/3UETmI9oI7cfusr4TxjZN023chJvNYyfwmmzdvjmlhV05YZz8biYcsDo
Mm8m8Ba3fcGUZcndLfoltK+w4W/vL/IG1me64ksPpg/mMBiuYtq7hBHJB0Yjd7VD4OiMyyqoMuks
3ZcXztEZd8jignl+jUrHHcq4xcdFFMHglUSSdhwn0N4xVyuceFkLwhULM47ztoW1+jkDpPmGwT6Y
D0HClLrHsgRwLfbB3LKIEusYIN0JONwuoYRkH+xXaYvyc9pGqjoc+1g3+bwt+V1inBu6FJOgd8bm
SqHHm0HpnmYnmhMOo4afEKbKTz41ie9rDK+yk8ra+YnMbL9w/0h+PzFXPcJaBzavesIh3iW7bLYj
H7btcQA196UYrNW3rq0mfqRlEKy3IB0sR0ooazDrQZFxahym4hcIAbB+IJ4ZYJkZsacs10KfvClb
4D9oAAHCLjH0fsv8txF3b9mrDD44b5BYjPvBpuC+AXfjNTumvB3gkl4X8y0mKdv0nom9GY57mTTf
62luit7aMYYjNjfcE4QeNfLd49yW1zadlvsQkXLVwwkJKHuj9XiTTwkgbJ6hkzuhQMi/WBLcL5yh
GG7JIb2ARUC2U7SfMWt6JxAG/SqE268EqBQKGGyC0SzoQfLVcUc+ZxHGxLcZ7runXWcV6oH/n6T5
L14Z2OKwVWrgepSipvvT9GhUy+ZRVAGHNcKddOTkOoi/PuVPKSxMfmF3BAdwONO18Dz6gwmPJsVW
eh+b3hhg0LXCt0+mDNwnCU5H3ArWD3Aj/8tH+xc/7/LQ/6WDQpEJRPHy8/9Dv/csw01EYUtdImX4
Fj7J08uEiIGzxgj/v38UUpNB1oV7FG6VPwVbcODJ1CZN3ZsMvIKiGZYzq6Q/88yOf/Eq+ZNVe/FL
vqS0/28oBJzo/mDo8dWM2Hah6akwYycp0hJkrYfzJkTVGb//TcTwHxbIhTCMTGrYm4EZ+MdXJzez
U1BIWvAHtvxa7SFeNzhI//IC/9OnAqMZmtYc9qf/WiAQs+taRtH2oPAhcHYFA7ygmTyoQDD2FY78
hU75H9ZGhhz3HIU81BKY1P9zbeRgiM8zFP59W9kfQ5nKA1vBMR/89Dd7kP/0/mCNCLcqHOxYjX+w
RCGRs8YmQ9sDAXEvIATU9wpl71/e378Ee5dl0UKnhxVRwV/hT52uIY6gO8TXlCwA8Sdp8nuwNrKD
a5LiIdgm9EJx+myrmH3BZNEfc3BkXv7rswQaH3C+S9yZUNRcXsX/2XBo7WrINPBSZwfqfD+0oKqA
pVUU/21WSQZx12VJNkDukP5c/PGgXHAouRF4CpVuHcoOEQPgk62pyd/21fzNtvPfS6WACSRmWqDe
4pxs/9hwCc9mjE7Qwidcxh+Yn2C4ucET4R1Cu+FvGdN/CjYun+yi1a2Ki+08PuE/X6EQc0Yx5gDg
VWfNvanH7xZT6hOqmp9Av3QPfUV5kCysf5Hy/PuAxnMvDh3YfxdK8x/PrWLjEhT02A8kkJNBXFdv
fVmfdGvMIWHV1qeZzk7//3r5jx8WicVYMyAbQ4Dzzw8LMkksrcRcaQGYAS07qO7g+G2niMDBbiml
PeaZBZMU5v7/9fbHx70EiVz0tTUUQP988lhaBATp2Pa02PUXlejxeSsUoNQ1rvrh//+U/z4AIOGF
4/Hl/sN99KdxzFDMwgTb4lkja87putn/Ye5MlutGsmz7K2kxLkQBjv5ZZQ4ugNtR7CmS0gRGSRT6
3tF+/VtQRlaJVzQyVaMKCwsLGUWCF3B4c87ea++0hT7C21d5bZSanGixFvH+a6f0AY7lIWVUmwl0
MlscwxV9q74szmb08e+sQK+NFVPg/MJMaq+9oJc3b8ncrrEhMHkuaq2LSc7hhYH255MGj0ENltII
xw2bgNQM3v6Ir91I+HekoJGoiI12vQU/TS9KqlL/7DnZLqMoPuciMgs/d6U++m9f59Qqu76DGCtt
DJ0m7DH9ZG3oFI3sg9lysRJgFQQByxuXSs2nI4F9EgED4TO9+a1FBHkx6s7vRlWul2caN206l3BR
T6Pf+0HQnqW57IVAsj0DWPsmFTaBc2MK21CV7xH4Xhs5MBtXFqtO3f6UrxkD4UhnbKye06vDlgyY
65DQIJ98NOedReq9K53cWAiiSzI33NjIqswgLzQCH9Is9IumNg5vP8NXL7VmtAqwFeDGTl5wyllh
1IaG6xlKYnwBVEESup7U93USv5dR/uvWZY3W/p9LnSxGbDCsnkaT6w2xC6xakCcaUT8LyPg2EWSS
Lfn2RzudNYXJxmUlOqg/CM/myfU43ABz67M+GJVR2+E+mpBmze42W7MDdH0atnZECUef8+6dmez0
pv64MmAgPIXrqnvqXUxFj6dRiD5wusz5XlSVe8jo/gLG16p33sHXLgUxUWVuhjZoGidzjAV4P5+l
2mOaHZzvSOoND1vEnRxa5b1jwunzWz8VdrGVD7ymMZy+b3netyKJULEq+nROx0W7b4ux3dCcsG5y
J3/PFXc6e3K51ZwLKQbNIsDLk0+myZ7gE8cdgklJ0Ehazs78YZrAQ0HTtKr4PejevfPkTqe09aJM
J+zLjPWg555sQhNzaKRdocx0aHKuiTnZfgBF8rHFK7xlx2EGFHmqY9w3zlM8T+Ptbw9ZtjQ8RY5H
Op/55MUfIppo7VzIoJhbuZPZtqpu9CLqr4rYMQNarRWSkeq9D/3KGMKZ74I2c+Ee4pp6uV4MPZt5
LiKDrE3p01hCWTx2qNb3qE3QErz9EV97rKsb33BWAC6D6eXFmh5hCHsziVFKTzy3sMaLqo27q1Cb
461sEJspdaW+81i1V8YulikwreAHCfc4JZXniR2pUVZLlOituBCUbem6OJb8ksvK3TfDON7Z8ZId
U9mJa054+QNFYT1ocOw25N/QKgvdIqEyhV0jCKtQ32iEi7+3g371t0ShtgIE0ZieDvmJQzqp0imi
ZBWDXiOdZcMoMfdtrnT71jLzr28/i9dGu43VBUM62gX1dHeH2bMsdGvsAx1VtIIGUcnDQEfRhFhm
Ks/IUk183EvhWZbk3T6EeTFs3/4NflAffnatrS8ceyOLpHugyEgoXg6HliKnWBOMgqy2ijPKbsXW
Jv98b0dJ5tfdvHhVJ83zTl3qwMwrZNw84aDp+4xWCgKnt3+d1wYnUTMO+2xgEcYpigcBfxRWghbz
MsbFWTHL+XpQMVcosfklqyObHtPUvDM2X7smyAf2vkBiWa1OlqkxV9VFGSMZ4AxKPWMWw9qKkvZ1
OjtDtqF5RzWhCA37nZXj1esSFrCSKpElnCaiaXTBl5gyG+HlukX/QJYrOLYnh5RuSoxtVlHjbZo1
xjuP/NXrAjdcZzmM3KdPvJLxlPRmKQNV5PreTjPLQlYs07MQ17c/VLNGUwQz2TvzznobTwcarxZL
GEBsAI7ru/DTpnhE3tsLHacHwMzhY5JMnS96y/z49gB65Y0i2AfbOC8wvMhTjgBa0tyU7tIFVlul
gQt16IAtABFFF33Htjx4nZiEx9ZAh+ff64e3r/7KrcWtqRLgaWio9k73HewT5jbTYoZSnlpnqYVq
3iGTaccOtQtkKeAHNN17wJxXJi0uSjWFXcHqYj8Zv6xkkGZd1qy+p4cMOYXVeaaontlh4tnmOPz+
OwrqSKyLNKnL6uka6XQrcNlyZGDks3LWWV17HaPsrbYq3sjEU3MZbWfXnq9+/95y8mdLx40VRDG/
HD8Sx4SJml4GSr/I3VxpxV6atRrgsnWuBHp1DILtfP2/uKhBeUOARln3zi8vWhddouYmK7OVxdXZ
ZFD3bh1T+RrV9bRTS3FBsO6cvfOmvLIdYBvAEBbcRwGB/+VF5zC1rdwIZVCFRUeRW+9vJRmbOetD
iwX17U/4yiadYAvc1IxaLnZ66B8kCsJ+GNlwzXiLdexjR3Nc9FuFPuZG4t72dBjdW5kt7ePbV/4l
fJSlh0YoCbIrOGuNvH35OdVyYYmfXfREVAroT8zNRUMT8jsGjHkb1zrxqHrdml+dOqzxrqNRRsyh
CPWYE/z9kW4MgkQxlrGPqgm/wNu/3WtvFesyLxZFSg4RJw/BHEZVYeZmXXQQqzlkpWMeiqxzOuPq
JoyG3yX7/bgZ1K6pwLInIyvj5c2YY0ezm4YjS9xTszYl9AJBcXKXCCl+fwFY+cDoRs2VXnwahkOv
SO9i/GBBiMZ8x5b3vuQt3zHBcHZxW/PSFUUW/P7tJBAX7h0IffJ3Tl4kLG2VhYi7D8yiolaglf3l
mJRz4IYISwyy3m7evt5rMzGMPcfV2cw5pEC9vJ1OqZK7OZdDMBihup/iXsND38mPuB812NNFeGFV
VfZe3eC1QQPIlBwXkJcrNfHlVYckdscIT0FQ9qbuWW6DsixPFB9hoLIiCfR3nuQrM4WOQtjQeZ6E
gZxer3aYgWk7j4E5R9l5bSbtQyuMeUc9Lfv09g195aNRKQcFx+ej5GutX/9p+TYXap3Lko60IZFf
2k5jYyO2MCAqPeJvUPHLO9uyVy5o4LJmEafXt7L9Xl6wrAwcKJglgqyJwm1pjc+FkYg9UWk19KOq
fmeAvnIrwWnC9aXDC1Pi9FhEI72n76uOQcekFaDsy3boGgzU5dZ78PAfVLeTrdC6DyIBDcwX1eST
ic+KkY5ZyTQFMo3nvalDLWgSpb9O+1TzrVF2HD/V8irpO/XY1fhrzM5dLtWxjz4nkLC/4Oo2IBzo
7X5YA1ls3Qxvo7DtLxwOfUfGQ7ovMbHsoyiT7+HJXjsw4FPgkErR0fw15GrRdCI00b8FZttVSIRC
jFimmMwzIurKhwolB7vYeYoeXdbjQ9UkcEeQCinPUq8STCEAATr/7bH5yhpGN4A2mcZex6aB9XKo
qEoFGLVlqGiWVBAbFc5KXxqgsqDoqjUj2y+K22GurPR3DnCvXZnaPIVsehGQik6nGbMnDz6OpiBV
7W8EThhs2Bd5gaPcDDQp8gerG5LN2Ln9OzvNV4YrLRD6ShzZGK5CvPzIEe6vUtbaFABFj5GXWdmG
jEA9MJvhvRjuV6ZSKNvrdaiFwzc5+Yy6zCOd5XCC2RCu4nxjLHYodSZ6uBPixnlp93Yjhnc+4Cuv
/zrTEEHBxkAVpzX0WTP7NqswttczhBMVRSxabXAd+2WcSmYA0B619/Yw+uWeMprZYJprb4Jy3ukJ
hdZ/pU1OP/P2Jd1Fp8XlTlTGuENK+bt9QcGlGLAQKtjFOL/k0dVpPlipDQdjFV0e8d4lm2xw0BlR
0X5nI/Pap4I0pfMEHaA1p6t9qdVz6ljKHGAFpkJftEbvmYhWYmRKYx68fQvXZfzFzAZEkMIklHQK
rAhvT95EB5sMSliwCQly6QsU2LT6l6UCwPL2dV75UMw9HHgE949/3JfDX4uAHkSNPgf5AAfBwPOF
/4Wc38itmqe3L/XL8F+5iBZbY2Zsjh4/2JY/LXxW5oIgWAvm2Fabvey7OuhwV/qyV+Ytpe/5QdXy
cfv2RV/7fJTn9BUny0ngNAwrhpGHWVVDdIR8DW6GSG7KmZqdLRHH/m8upRNBsH449kovb6WF701D
tbjqmyQptWaHagn+HJJ41/5nP+4/v07/L3qurv45ELp//Bd//lrVM4ivWJ788R/nyde26qrv8r/W
b/vvv/bym/5xWT+Xt7J9fpbnT/Xp33zxjfz8v67vP8mnF3/AAoEv6Lp/bueb5w7nzo+L8Juuf/Pf
/eLfnn/8FGDrz3//42vVl3L9aVFSlX/89aXDt7//AT/+p7u+/vy/vnjxVPB9t2Mil+c2fyq//fJd
z0+d/PsfmvrnmtRFl5c2HhOQwXw4Pq9fMf8kyIPJCEELI1GgOvnjb2XVyvjvfxj2nw7kK5WD6Vq0
pmL5x9+6qv/xJfNPznLAqNjOMKGtupF/ffoXz+l/ntvfIAhdVUkpu7//wbb55MXmlEY87Fqkpi7P
jzs5DulJFyEAxTcijCV+zAw3A0eQ4njUjJQNgNqonedyRmTsyAh9J8xpbVTsq6LJw0O8NGpQx666
MTRqm24n61vcOJ9r9lwHGfbaZTFV7lmGI+GDy6b9POK8BZ4NDfR5mZCEmyyWcT64bWCCoj7UkWth
bxi64Tgli4PKJ6Leo8AywCWjjaQHKP2uDy2qya2UW3x2y6fJZms1DRhSD3hDCIQddPNMS6fb0q2S
84nv3ul2iw67HEaU7F3UPkr4GJiTZbfFh32dU6vduFMJDxMcgOMpRRzt8BGmQY592M8MUgc3LX6P
TRsn5q4ROhDzIsmn6xTIw2ZdWD1mJ4FcAAU1GIr6CPZk3OVRqW+xQQ9fxxymQasbz0CHEPVXkAwq
zNSeyNz0aOXFvBmVnPKH3g7nlLOGo5YTHAz2UbMP4yDsAgc2wG14voTOTHkXP6rlrHyhmSB9rXaz
DX4dpn4tmY9Th5d2Y2uT8mlpNeS3fWrvpdRxEVVW436KNJkdwd3Vt12vk0RpDDkkyyz/PkFS2mfl
sJ1CCuRd3M/7AQPkIa7C0PbLUt/JVi33DuLij2ML5arHFnse6Yt91sVmY24Ayg/7CgMkJsEkN89w
o2peX7fLIcfefKEnKnBJq6h2bqWmIHDT1RSsFyXsQYJNAW+uLJ0ZknBvmt+ZkK2zoe2RHIfVcr0M
hnktSkTwVl3gj0F4vXMapd25btedDUuCj0jPrCMafoDOcGr29oh3OuKhfhS5MgJKQC9Mb0DsGmAL
Ho6J1DfZyvmNrmh3kBty4RswmgSdiI1lLuGmnmwMe3jWEf7TYy/qXScz+wt6VP4WCy63Lld9e7If
OFM325HFERFc2GHQauwjrB/jnCAK0+MgBNTGTgrfDnMAybj+D4WzFIe4aOS+diE0WaO7K4ZBvaec
4twZVii3o6tpiueqsLlyK3cC2VsDUujUeKzyPkZvr0R4lCNRnoVuGacbtcO7yPkbG4TRpdpjnMcL
crxh+Ip4e/ZCVtUGJpwQfldP2sHpTBZXtUziHRLlkP+YMhhLG3Yz8O0cigUIaXcG9aWjaA/6qud/
Z57lsJktoSGnH6lrm/n0Gbu66uH3m76UIjbvsGh8zhStReqa6xfIXc9yjOS4BjVtpyumdokPJQw6
Dre7Ec9XUNUgmMqCWyShoZ43DQkSJfLWvTW5MQAhUCzTpjPj2N7Uc97fN6O7ZJuQViqS3P5RoWz4
UQztilIzxm1H+K86TdW+JOLAF0qrYrbPHiunU4PRsMMHXtX+Q5o6+XURT/d26Nr73lT0wBLraEQq
pl9ORnqTJwi+ZzklWyXJsquwx+dqZNKBhDVO/QVafANia5XSQyirJru3xDTtYWT0l1If7OdmirWz
2UExhFq20zH1ysRDFj7CmZpU+aEw1EkJxkgR56KXBYL9aOwaH4dseUE2Z4otpjAx2GTtroIbtAn7
5YsytvN5DP7/G1YB9pQG3LVdXXexNxnWtO0cBT885qlnLQQi4/Lzdko2y2OZF+OZyKSBnH7e1nn2
MVMME7z7mLaY5JW+GI9OnwzuZVLNJHcoTZ89NLzqFxWbl9TDn75cV0p57kSt4etOJA4sZXG4ETAE
0NAjUQ9y2yjvpoqY3oOqRuUuDrOu9lMxBaw38SYplKOwo9HHHC43hJ7Pm7whPgCbv8gDJ1HuUVhb
Z0tWpHf0DdB7jc6HaIRrh9tP+JQxue9VnO4mK/RpEEadPyhudNCNuP8QgUBaYxqNHb4DCEfZ8FVv
JCtWnxYHHTr0VtPAnU1QbPHWm5mH7hcnXE6MMSZUotAhNAYDELiKgvCWrsJXK2s/5R1gKHd4tPP8
woBwYyGexL4VpVAZSstKNqifMBhGU72XWf0E1WI+V+Yq+mBq6yAh2HGv0tcLel3qiKCmSNvXCzNl
unQXlEX1RyXUoiDKjeKIkRtfLnyhuyyx58/srp0AqCSklqzPEcANHQi4pfok8ubRHeaLbHQvsVCG
m3Zov8m2aYm7psvMxBgwW4ycUu3pYqHGi/YqGQ5Qlc+kLWJvNpxrPddQSijjl3JUwgfZ1bGvZ2Xi
R+WysGy7pUc6X+onjgtcKYuJJAKSjDFLBzEWhSK6zJHt+T0h7Nd5njibrs8+9PiqGs9kAa5gtY7F
3khc9bYe7Oyp4HiQbuBl2x4WpPBAWkSz6+B7Mdv1+cNMBuERKMCycyxoIli4Q1Ks7eqxx3lvQOnv
4XDZmFQ0UetfOKDWW80qE6TvUrdJdO3MbwCyxaWbF+p1W8c2pAJ+1UssoTOO0u4onHQ+jnYU3lfD
ZKZnSdXkV1MYftXGMT+2IYuYBSggsjWK4nSeduO0VFtqiVgF7do+uFmCOVCa8admTkwgRbUOzVKJ
6kNphlMZgJg92A2rC/Oyw39Mc8fAVP20wqZB4cS6zGYVylCUa/V1NC32UynyqwEC+AC+QUUBHhdd
ec4jxuIkoeZejcvc3+uZ+tBVvFGTQ/kogX/goPbH0w5maFu1EOM1Akc+ilCp9lEzmLFXsvW0Acyp
KzmCTcSmpt3sI8a1HusE30hU6y09wCY8t4C8XcQgLW8wx04HrcsaP1aaxZsLB9dgpWPgh6+qfOV3
zI2NpnJq9orBsS+iJtTOIhz1W3CUwNAN6QmzFQGQkfDDElv6Ls7xEG3AyGXTJnOL2OuxkGzdPt4p
XV3uq6E4h6yjbcgiohUBpKXylAHPP6g9FONZb4A8kjhlcPlkIRnnvfFZUgcmJM1Rpk2Zahl2WQtE
pFhZHaU7X1QhfKWFwJzj1GrtXQrvjiVEg102aM7kjZraXA2NUst9jpLXn3jZyZ1ILb3xEhAdn7HL
ZAAHHG30BDTNHaj8iB65o9xm8cTEhUmQdPXRqu+XNm0+tbS31Q+wGMLnXG967TaGAgHBp7aXbUUp
JfSWxP7cJsOSQyFMDLEtQXIRkwty1bRS56NRdd9bXfleSUu/Hd3Q8R2MlRg1dAcmk6yLJ1evJd7h
PG3gRUv3ojXsnh1I4dzD7FFSn68qR2TYO80hCYl1t7o1jK7d2RwZtg3I1RszZag0DmYgotu9tJft
VsUO57DXosNUFYLgDxOaj+SBX5qK9WCwl9xi5AEXENlxsExT+uwUi+07ZLIc+pmVlBpUtgfXVAc8
iWYP7m75WE407Ibic2MIgo9DUKM2hTK2ENmH0mUnViz494mf0IpPNrEXGztJPhjmcosDB4884QdP
qTQv0ky2V12eRQf2Kdet0Wxzq77As/IsKpfGVXnTqO4zkTo3yWR81TOxU4Cp7cdqER9gcN+NznjI
c/sq5EiN0Uo7wJPuqJcBS+kagCZGbB3aCI8vPkWKsrbIvNZkTz+qfm7E4CDy5cuUhms3fgTabbsy
hQwfW93NPDUaWsekGqEi9lVBDrAtTWgwWfLVZgd7LSiI3NF0oKwTSwuqkJijawQe0EfVfPQqW+T+
MunFbVjo6WZxJ1iA6E6OWOejYMSRfema80yZ3W0HtrlJaJ1hRFYsVr1ohWMq4/UIU3Teurmq+LHV
pjdRz19Zla2tNp+rY63sOzdN9k69cFqIc1bXgsS3gxLlypW9VJbjcaRcLoycsCVwdBFHLqiBhIVW
FzGNLk8nOPTKWI3Mdp1AbIAtQeos58Vdzy5nSiZILR0+GRuRDN0rCj+bAZhAoBs5s3BRx/tsDHHQ
hCml0JIHbCbMP6y9enOWSgFfzYmm80IaZEAkj8CCuRFdOSmHcs7ZQRTWrg37yQPbT5QXfl7tqgan
jNTUuckXWfpl/1gC1WAx6W+LZFEDu1+KvaWH7dZxIClEpn0sCzkeY12HhIEP/DpuxIfcaDDO9wtY
26h5wF6o3zTYlDeAIju/hP9wbjUQHoyxKT07zYsdIV/RwRRKuKtUdyGakawKO3HEeaxNYtsUlrFD
4tBAg7Cb67RgeC8Q6lbz5MjOYjofzOQagAn8Azkqh7Fe8vOQVChQs6WbBrBci2wrk6G4WeT0rU8r
bT/2IMlITsRfi/MoZsfdK+UHk9cOtEzXmV6ClOOjLUZe2Shyb7R5zB56AFsikOEQGQFx9N1d65Am
wJnKNdYfUNgfosTgP1kSXSehKCdvsso6mFt38WONGUFZNMuL4tURYZSPEdSiCw02awTERYF3WyZO
h+1fIZLAgYFb5DytMFePeKbhMA0LB1ZkJZlTl1dwKWyOkWl0BZ3QxRheFjemucht3KqL12Ad9oo1
ZqMdtMUHd8Cwg+3RfMMiWj2Y0szHjZyYhzYRJQajSuDvjWao30+No+2q1Mpuh2ZWfYg35lYubX4A
RpudJ6lxx2Bg89PLWT0uStcUQVuvAP1JaQ7kQicBpdeK9Tnl+cZN1284fxjrZ4k3SjhNlwiPnNsW
GHfPKbVzHlf/+lk3OpJ6R12f94glPQzd852zmDTD+kn5Ei7z7BHfk3zXpOU8UnBND3DEprv/qMyi
AUvhiE1iajhzE0huMXiVPXw9zUts9Ulz0vHsPwBOLSmFDvA9ujvs1YZsnhk/6kWdWhdp0oeebbkR
u4XkmmNneqFN2l8ai98q0N1VBf+e1txe1Or+vRre7rlaq1/d6Y/6v1i+M2hq/Oe/CmS/lO8+Zu1T
Uj6/KN2t3/HP0p2h/rkqBBDJUhYjzGHtG/yzdCfEn+QdoepEuGsgaFXp0vxVujPFn3xFI/mJh6a+
LN0Zf9LzWIX1OLEQ3vLz/vWb/Rulu9OKPBVDzi4IeInQINjnNJy8YEJGDt2OfpoJ9xgR5nKkXPae
qPTVq6Ao4COiJ0Ay/LKIbCe1UyT1MvpKmKAcU1mx95Ms5i8/3fa/PtyLOuRJFZI7QlIHpjuKobwE
zknZn1NhTa8YZzCkDmiZsVrhPYiUvdvaydHuy+6jUnbLWZVp6XttlF8yrNZrYz5FQa86KhqNk350
AeIWqFwFeyPi/PYlb6ijQCKESNBulKEslkDOCaog4Mj55NuOG91LrdU+lRR+Qp89PGgPpdfzyYsU
W0RB0apVeYEYOjbfExD9+jQMFREW2nd6tDz5tbvwU8sCp/SQWXgkfA241I2gIxsdLBXoyG/6aygt
08ai9MwTp5F12jBLO+GMIwQ3iFSZZIeq0wa+FLJoxnOnGq22p0U4LOljDG+HqfPtsfDLh0SrifGM
2GT+JdB8bSD+9CF7KVOt0VPHtzsYpEs822ec6dvfbMTwOlsISHjsyKPwfZ5chRZTimW20XzyMrpP
g8XBfTD1+t5Mlse3P8/6k35unXElejDocgSGWWqMJw/NnN26wCes+UmjcaworZAD5kBVFdK4cpZn
ZjX//h1EAY5aklwfQkXNk85P0vdGLzBq+ybH/n1sDSNbgUr5TbngOiGSpG3TE3Roa2gn7w24R6MF
5qMTZQMIGc5NtqXQyfl3SvSDUJt7vZrzq7fv5WnP7vSaJ/NEgY1+NhauKZxm3UKGi69lzVfwBdaD
dDJ9Q7XB/k1jIsY5plg6JFhBVOb0k9anHU3wTeA3cE0lPA7pIq9IEJyOmVKx8TLTkUMkfd4xDN7+
rL+OG3rJBI4wNTFAKbK8fA8IBsHG30gBCLnJb2B7xE850cIbpl8b9IBVZO8Ic9aB+GKgMgPyD81X
JA+QXVnUfn7xUE1h4GtM09ekU19qbk1yYA8NHhCwkyqHtz8dPogTjQVST5CPXIh8ahXn56nxX6ua
eoaDNfidRW1813dLWh5rqHbLQ4ofk+I0HzLcRvBpadhLKuEbEc6cromodfdkDTTa0wSpGApFlGVD
i6SGatORtLFZ2VKtbmwqGjNUkmmqafQj3TXI82rN0ApKmhvDjmlNGzF8dpO+7/u1YTG0yQhxgpJo
6xX4RerLtiM54GwewDEfx4WTxoOzTDTBZJR73aIf3Dx2tUAvyAbaNIAuxZ6e8iS/GAn86s3szGP1
YaT3Yu3R4rvaMbVC5auGv0f1Ezpgj3hrbfNAGXKRG9eM4V2YyDaJWZUVLA+AiTCw5yFjtA+tO+wS
UseWTVjUZB3ped1n56nq9t2GEhDJCpFipldElI4DjFbhDFdKBrx32wi7fqznTFG27ETNekuOh+F8
MGz465u8VZ3a01o1vlzz6fQ9cSXdfQiN26bgEmVA+TlQz9FXZkdjMoJaRGKOvTDsGm5tPYps7Dbt
YhsfpUqyDQC8eeEWypJaUiVDsWKsHBF5Cx3Y+3mi47NzOciQKVXlNac4ATnkDEyPsxdTD7jWoI1C
xUs3wmu3lqO6U2fN/UxlUPY1HaKBzpA6ji3kMpB/jnZLHoemXRuNmXa7Yp4LsVsaQ9bQFZeqigIw
FnLcT4sL+pBsmYGMEJBza60QsNgdtPmp3EDI1OEUWU40BpWUlhLoWpqj3If+lSFB7srlgH2Jg4am
5vx/2FpG6vdwfKlxp6X2kJIpk4EtzsyzruO5xxt9UeruQ5gm7h31skqDaxn2Ovi0obl3QrhPm5j2
tOtNxB1lF2adkjNIwSU8hAYL4IbuR46HXtbWbduGoAlDHRz+GfM6m42ipgbnl20naK20pfnUlh0b
psZxClCKtV47j42UxnNYQjbxinkZtK2q5EXiiUJt0FGlU3M/SF25o7Y+ZVtdV0qA8pTEIB5mA34V
uMhwY4oIwZm3DpvvjPwqoVxaD5hZujC8z/qhqTeT1bcQDC1gzj7RerwWcCiSY7WYNDumQdZgfTXY
Zgr4wcZXeIl0XisKBDu7rCK4emXLD8kUWlhRJ8BjQcVpvuhkBrgXSVqBISmENVM/djLyJNJ+gJy2
LDFw9XEMtW+u0hPaaNTOPDG8MPTAfwzlVxP4keo5NlxQn/APXgYSSecK96zOeZlnl837JAahAem+
VIC56U5NU8AQS39Zs7EafXLGawMFFO/NXYGFJLphEUyTLW048opY35qLOXSHGGatLEBKjeqjMjTp
paORVbnrkwmGVwQ7MjkQlTVOwHAU4XxEM60eeXXVT9Tm5oijqyJuS/A07udMQH7aNrFhKrG3CpPd
z9QFiAfSOzWkRzhoJfIo6jtZR8OoBoQX75rBKAhCV8f2QTOKtrvS7b7tzhKicm4HPTLjgwqdmKN2
L0OIpmv0tdpsnRnb8kEXuUoURdnH6Yc6Z5e3bcXciasmSuzuZrQrYTSgDUjJJNu90aGPlUnWfkuz
DJyT0iRpuefdLHP6ap3hPEcWBaxtzt6UpLU+JEqhn5Up9pRxXBSYZ3VX3tiuYlGMKEg7pS5BEEZr
R8WOkqn6OXEUo/RmDS0+7aUuu6aTIFpfC+vshk20eh8vhiyCxqlN37WLNvVBwzZHiEbqJ/JIpmcL
Fuf3kl2AvjPbJr6sJyeprwq1aL7Qwao/m5U+XousdjvPiBrno9pL815t8TtubPxrgQ35mvgwxXZu
0txVvtVutTx2ow6TdeaImAa1NDv7WIUTznkmz8HHyTwzllQTpGSkR+kenHpS7PWaArtS2rpfLqlY
IJCn47Bt564Cyp7FLn3MxKV2QAiPk29qJ6w/ZMSC3NlZxIyFR5/OI6VCI4jUeLQAIJnF/aiOTKtk
AS3hTiIo6GBImySjmAQMPI9uAvhLuK1yHzWZuAJIrOgAdfsczlWri2eCfsxyKxqQw8cUC9QeXlMf
bfqo4m0PpZPvqywJ20NHE+5pzBzw/gIDzWOn5eD4C2z10q/TebrojXq5zrtEaT0if23aCqYF3reO
dHUJCjVEAqqVuah43Gn1XBAz8qRj606ApHcU3hrq5J2fmwbF0WGBubfLVSQIEJlTOlMoHtq7UZVk
3Gi9Pjytj/Zrzj6FDRYVeLJwFD7pRrOSEc6MmfXnI9kGDolbk0E7qdTxVKRddLXyoSCzlXP8OJt8
fqrYaVdSSR7V2BNT2wg/zloydCJK1leLsjStLztMGPsBUCb6f9doWMFtpHXkfyXKF4ISx5rgz8ol
wYucQSvIZr38LAXd44uZilzvNwZryJ1Kjq+CoXHIz8ux17QgLgEolmqqh3u7K5PnmNJ26pWKTVdH
L836q1UiXyBOAtLSruOOfk8daPdAy+aMuqJVGjxRujkB5pgo3E30gVYg43wZOiM9tMZ2aZu484zF
uyqs/EEQfARQmbSFwTfDccVO09xbvFSyZd4AHDIhZJljDYFSGwlNstHHXE1trcce7HDtqYtUCGWa
mqgTsLoMyLVYAFDleRk+Vsg0Bd3vStRAFSf94zJqCpkXCJ/om8u+elKUEuiLib8H7nsrhnkjk4lw
LqslVc4ReRhtWzdpbwhaWmKfswvcZiA+1bgj0gDmbF0jPPVNUyAMzfAJbRVCIXqPN6Q50kQv5qDV
AHdtDLY8XxImxRuHxbn0Czrky2ZwRmDSLWR/UMHsvmQgF4dpU8PN3G4SB5PxtjMWVR4GRdoFYPfM
+JQ7Q0cvABobGoNIYA7twhlGX7hA7t/wC6pkWQIt2090KSDzEc92CEvywr2JggHRyclSqxdjBPfS
T+qMp5pJGd/Y7EsVfwxhd3uTaOfBJ7O1DvQWf/KWdIrhS+oMGVtW2k3kUFqphS5GIgTxwsQCB2/E
BErRkKMvuGnbLLpIcQiMewmNNvc7At11qMe1dkjKWrCHrDPge2sn6lMeGxYBBEURD/vRsuUNWX6l
PAJlpdDqjkZ8Xw9rg4+YJmCmioj1y6buSwMgiBVZ/5+981iy3Eiz9Ku0zR40KIfYArgytM7IDSwi
MxIacDjgUE/f3y2yp4qc7unhcsx6UwsWkxF5L+D+i3O+c/QdwLQ78jcpgAtrKN7mLZ0+FAT9YNda
ReAnLhbdX2lTSnD4QGLzeOKY/jWJNnzyah3C65YerJRBqtfJMavXEReQ5DQhpSfKQYcdxnAQF+2T
nzb89T0Pta9e1SuDeNxIi6/l59Kx0mqLaXoZlNwC6nEpj3438pdWshBeXIkAmL8/ZyEiIjcMko04
Ka7kymsfYKSVA8Q2mY9RD8WJtLGJvF+xmO25M7zNI/bbIpvEmKT/CkpHQutbM8iStbWF884GAnrZ
1itqU8F4A/XIYBNO67L4y3nTAE4neLdnjVI6IMECMA3cZMx7N1tliC5hvoWmYgMGt8YTgLEiUpRx
iDxHc5jjQEwyPK+gm6edlXreU+tDnjxIS7Q3SJG2b4oKD2bCwnIXPU9IQWcz8GYcvQGvZjPavqVr
CuS2IZX0lq+zZ81Zsp6GsZzbD944rN/zrVWsTaa6eRqn0nyy7bV94QYi0cKZx/SLGLuehSesvfsQ
z3HDorBSBs8aCUhBOhLpGBKR/gpZqOhBmmIKjimxlx9T3rS3LiEg9Bx8seD6tmIYdtNi5BTA2SI0
tWJOSAxEv/YkYY/RAIjOhivoEbRKh7XYbySiCZYwbJ8yqmOANPz6XXsiJ4ZXJ6Vgfdg4IRWPxEQy
YBgW6dPqai6ReqkzUg9cu98Vlpa/LP5xQV7P0n+6nj1NkZc7MJ7LlJYAUDDCr37YYBqOYyifoPLJ
vd+lLjk2eqMCwZ7qkP+ejWYRk+o3v7NGIl4lbHtxY4B/b5NpmLsntu0Gh7MsiHFyWcYpgIhu1pxT
B9xFtHAUvUyyzD8DYreW48VFfNey+M2vOCKb94EY4O4wzkvwVKdcY4BhO/19VNCWIiObncM8LKBj
3K5LX0lqWaoT+bLNW2heNIpjWlpjZI6ucS37lTO0KefwsW7oXhPSJQgyp7BFIDRRT1M1VTgUyPPL
WK7NHqx8rhiBFkLVmfXNG/LhJGqf4z6XqhvhyaPt3a00i1+lotOKTJvGdbdkABd3JXTI4bgB7qGm
MfoaTIIcO9Q2tLLRhIZtibzFJePD8pfGjDc2vgdyPnLQrwinixgkjZ8fFMuklHWo5SCsAyQbiTkQ
79Qtrp1YZI/ddSmwIvQryBJJdyOMPLKpBK7QBLE7Koe0bKNitob0AdUZUZtIzeb3CXXKc0WzVHOy
lu2tVpbX3zIWDDlgFARpjge7oaJChyR3mha15GsbCH0ax00vjIW6/ntB6MzA34yIPI7JET/AVM6j
ioUOmmfSvNxnU5uGiIIxcJ7yKsNFZrHahEMVUDTSnQ8hcemrLj7A/nuo08N6Q+US0p4FTcCRrgVP
elSk4ciKihjNX94icr45QmL2rO2q770opi+WT0u7Bz7K1cT3YYjDMhTwrqcLKDzqRIUIYh5NAm9K
lll3ZMUSewH9fw2jztWgaFOaVoC09mo3+8vf9IvclymP8xJNgCW6Lj/DeTJ3l2hZJ67pL6qY5Izy
qzBmRo1NSwkcgTLfIK1mbuXFPuhoFdnzWl87o4sAR9fONSB434gbU17A1RhMP2yrMa4ntYzvU2YW
F3UWxwlJFuX4yF5buJfMsbzcT7ZVmgkAhJoPcs26du+NMv2kPCAnjWKfIJLU8Pg9SqjuGOIV70Pk
AXy59f3KfzJEa7xov+4/gLJu3OxOkT3r5tLNkLqiycFQqfe0UETlIC4KNC1NW4fOIZxC/jsUB0wt
VpqSn/bg5t/gOMuX1LcL5vl1kY7HrLIDQrGHzZKX/mkgdjTwtvFEk0p5qWzScCibqDoOch6bZ/Cc
VROXjRBHCCluj2wlJLTXHLPxCqKBJrMCmgNLCYK07dUs5iMn6gZkHfGcEWcIlx5nr+qtXTHWUOLW
VvSPVTUTXVK7DumfvQDEEmXblm2Jr92ujNY+owA1yJR4aMG2hjFNG0nT6cg5vDOCriCf05hEdtBi
kHdQ/u33cLzs2m1pUDxyLpOWFWjNeEkyQ7nWzdoZB0C5Gv2Bm1tEn7otbFsSdF11JHC8CD7IGRM2
VFq8adEyd+7bpLpOokyYUf+gosmR9TiivFt0IPodQ6yt3vXhuORJ3zThqVjH0EsUUagaCfUyvY5+
yajGHSfrQ1OfYpWHNpFHWvJsnltSD7LjBCh2QNRtVHu98ODFZHeEHoroBop/Q4or/wYRPjTxDtTi
RWYiFiAAnJNQZKDvWsfIP/qt4se01dSEV2oIO+NI7hLJE13o8WC5k+YnzKuEuJ+3uSeOTrrx0aIJ
bJvIUeFY7OkIh5sChW5zmkOEvijaGu64sRxlGI2klKHe6ft526tiRI/iZiKwkyZEOJ3x9U370u0R
WnkDz8oOB1Igv5kMq8p90+aczIuxkBGzELLuxRcrMlRaENwHqxw8L/L6S8ShkqkdJDY47Bfe4E3s
HRT0D3lHyMRR0UJ5iGNTFUZKSJN8B7DEX5XVOd9oNtaVo2LcfrijJ87YwBeLay/zvgl39d9Uaasf
QJgR809uHhI0uczii+kxuovRzQq07lQr696fbf1z9hco9hTq/XvYehbyQgnQCSBR8MKt1flIu3lO
D9M0dQ/sOEz/Bpa5fBkJeUQIxjb7vkbi8425Rgrt38hHCul+GHQyWEPeo6W73PsGeL8OODJBCZGQ
BYDggO7ix5ZKRjJwoElok+SyxenSrSKxCdyR+ynI3E+nNNOnIUB3Ejd+aoqbLRi6el9CtfnuOytJ
5NZIkjbnwuTMx4rkpOJ+KJgVknSUqy5x/MG3j8WIDizyOGaBmDmyFcmWtiX7Ld7fe3uzeSN05clf
gE31dHQ8JFcRVyqR7lOXF3lcmtvUvBhV2b2sPbscjAsjXGs1uujcAKW2yShoQo+TP/pQ0WfsDGiO
SnndLYQ+Re48hZfoBTYMzP0kQSiewFnHnM32r7Vbk41qo69Kk8xAm37RixcPymNyHrk6Q3U9Wmn1
kdeprfcTL+GKMFmAvFikF7yZTbhksWETsQkpP5v4wR0hIVExNN7dugWBe6xdJh88RHn2FhoMd2K9
dkhPmOkxchvILPzJrkFZSc1pcAErS1clbVeX7wUMcgrMoSSrC1UCcs7OBpl85GievgVIPDLUZaKl
/jYZPcFwEakV1dAS00ikvXzr+q77wqdtPZVtMKY7T+czX+Ylx0HbQ//CiTnBDPLFSCdfo4QtOaDJ
eR6qT3t1OgoBEgyyw9rQ9uxcUk++paTAl7Em9WuIoSHrG9EHJjLJKuy93VxdRidGJwr+eywtV34v
N01PghEw066mM7JjASQXOazhZN8cp+3vQ9CLKmYkkJKP2xL3h+invA+X0nYZ27X2MSMJL9y71tTc
Iqluhn1pWGkYkXgRvPjlvPIWD04fxAPTK+T/Y20H+85Lh3zH6H6joiF0M9jTVaXXudkC0BRZNg7n
spHdt5QxK5FAqZ3/MsPMrvetbaB7X8JaPrvsXPnSSMv+no4ibeOND6HbS0Z/RDHMNW5cpwvR4mxl
8GMOnekSeJQ1byYKlTSRk1W9FFOnmp1lt+yLBmyzfjwWhv8yLVXPrc/5sOxrx6p+sGxmiFRifjBi
pWqxXXcVWcE8MXb7vV1XwgxEYTr95yTdLd2Nvc+gmZMyzO478jXqUzcb85cj9PjTIn6wirhplD6T
JEWvMBizEe6R6lp3ruNP5CVZM4J8Mo6qJen7UNDoMLW4UZwTpEWBsTr6Lsrpa5f7GQseguX4krxy
cmY9jRweChCpkwU9VOyUua3hBe1baRYkhqYEdNyVnhSPgNrtHyajMOZJi2985kNHp+QKZF0HCGwj
Iw7Ll78GIuyNhFVAdkuwGY2XGBz7yFK7lme794KrbNU9AYlSXrIJGd1+hSQrcD5pEhINQPpp3Aw1
0meMCNUnovVy4X3qWqb7umOhg0lawN4gWNAHN+RwzK6UiIQKjmMdRPRtASUg+qrxCCnIPxte3f8s
hZkXnKPsDjg15wL5UsC3tCf0RbRxy8i8p+RNreJqZX5mJ9PmF+/oznlY6NjmjmjSgbcYL8p45wp7
/b54bkir54S8vpSiCMGY4l8MAixrDQY+q3rOpe1+2e1WgGaXwwKkyrEmuPHOrLgIOtxTPbaORyfX
VBepu5H1ZMBxZ+SR8VjEDgcHMnrWmSsxr95WntiyibvZGSdMYTMhgoR2MVmE3RMwIUDAt9k7agcp
IvDvTsCvks9ZbOotfJ6bJktjO2VwH3nUjN6V9FRB2lJIQsxpHAJxCyPAvLcuzzYlFhdu0o/SYiRL
HA0/iKXwzGpIiut5ISQl6lqxGXeO0dgoFx0vbaO5Wnmja9XZ5s4yAt5aR5GGe8hz1pQoltOU4wmf
/byTQ81oPOyYyURd0CniQUtmGtfY5BkWjjbX403FXNRIOqZvW9J4U/veYMo1YnxZVoHxyFEP1CNG
R3iVS/XlEyP1AgNM5Mj8BXB9fiV8NxZvSncYMAnU97NN+tYuQMspYp9hsBmtqWQAktaMdvaIPgaX
AZbMvLjMVJnGAV9wFl1eFCILDMRHWGg2zdJjZuQV86fCX2G4QvkbfbxtkeqUf8LkRac+0ZveWCSu
2EmKxojTS65qiBt7cuoDERNcA1N4CcSppKdPY24bd8xOGiZqpPBksSKbt4vDvsi/3E01wyWGjsDT
QNFX7+k8EaCaEHat2MII0EWjUusz721j7CwXLe5Rb5wKe+mb6V1RO+6t2Tnd58QyYIMJYxJg6paV
pLNLF6IX6o1SKLbAL3WJ4J1LcZGwk9qHqTRWzrg1fRR1GuIJI4rvcoqXnRP5mUPrak6hiQHDWfw9
pQxdtEkMq3GmDPatQzsVZv5sMtAefxQm5dheOis5jUaDEJz5Dj+1uutk66kDxT5D+o6pZ3M1A8tA
tG27CNSR9XcuBiXasr2cB3UVjPn0xp052iwEMOyQcO2ZxMSWfV0eMVjpO5B6F40tf/X+0YRARDHH
uYWVJfOnb0gCmCJvrMFwGtp1YBGWWFYF4djc0u6eVAo/2G244PaU+4sVe2bd4JVojfER1VLxfeiK
grFszbg26vth5jQvqFZBZzZPzUhqFJKXNbtxMxeyMuVsbuwHtgL5vrFar8ID1IY6QgBN706aEzmV
Cy0cpsAyBGLXBDaBzZfkZDxPeZN6+wWA8bvh+4OZdJpYY8b7k/euJCYPNgeFOWId7ULyy8tmVCd+
cv0eEpZ+NfUD+1kipMtf4dpV35YCXR2xdrX+EQot1U+6GMRYe+LGhfvecVo1l+wNBsg9SYZoOvHG
hVwRG3EVWeLViyXjsOzUemY2BsRSeZoFYuq30LLJyCQTw1/wm7E2Z5tI0GsRTL/QNIMf6AfF4BUv
TJY+s4rIR3qqWX3gGeP8MLC8ZpFdpsiAicLB0USvGRhxH6abII+0dI+ZAemfSXJYBDtTIV7aldyU
T21QUv8yddInAIQtgQNmWb9uuR7aBE1aNxD8kfsO3DSrL+KeC2J7WgvLWQ5uHvDapylBEIm7GebK
zN6T+blT7CIT/KtZzuzWy+tEGb1Z7ataO8ZJziK8Dyj2mp2PA84jZigvU4HaGPgmUZsZJdZHGEKn
e5UEq8Hw8HK04wgLGJxSp9uS9j0NmruiLzXyZZ934zKmrkl1DlXKxHXaLlxSNbQOOYJk9RAZ6nhc
K6LtjG1vFTPMdUYa3nyeZ72gsmiqcJ9KLjP2RC7+YbCPNA0LCV15XBuE2NvsCDd94n9a9skBIX6q
jQRDET641UJcfwnRvRzTmA7OfFwSRxFBYXQ0HUtzgNYsCyIpveHnyDX1ZKBHpic0nHWKrXyRhG6s
rjjBgx79nTH2mvlimy5NQvqkVAxyTewLzmABoKoqBvmYKBd2qKJVwXxliInzbQ6J7T1YuijDs8WS
+2YjjoQMWJ+AkbYnFTP2qqYPD3bZwLNwe52hB85Bx9JHlozfNWzXAyhpj/+4W3Xbi0ShXR7zznPy
RFt9qBg681wup76qvR/4ZsMfVj/OW4TZ0Z5DJm9G593QO2DzwmnJ4CmUpt+8CGb8+X1WLbX8RdqZ
OlTDXDa3c80K4DQxL0UVvrAT2I2un98xYhrGHXMUI4ssg3ldRrB3rdvXlfYV0MuyDT4SakK+H1N7
mS9B4xOJmdzmRGEVCvkA8ZtkzcSjFmx2LzYv+xpcA6X8xnzLPDhsFPO7RRVuuMtdv5ffbC7F9t4x
wt7AIYb0I2Z0wRTQKbz+d13Y39I3/7+Jl/+/AxAIdGH/tYL5jQVcMfwb/IF/22u+HhgYv3MN/gEv
uPzZ37XMpMl7vyGntCG+ePbF6I+663cxM/9X8NtFZAaq8iJO/EPIbFjObzbYHW4bB7gXEwqEb39A
CAwLKTNOXx9uqscfvGRK/A0p818kuMIPHGEjYUZox0qXcvQvKuNs9nVRkOD4AiipZXbtNPXt0jIt
5LlZ9CGc2dpgbMqq3cYK+5PXWBN8dFmrjI5XvbA9IIUYs82jtZrbgah59be0eP/4BZE4gnmEkkPg
Q3iRzv2LJpVBvmdSu44vfTneSyyl5xI72pbw5rv/jTDuz/LXP36Uj7PNDKyLDhY5+r/+qHHyZ4IW
t/GFkEk69VnhFGWw+t+IGv+hOv2n2O/yY3hB4e9g2YRFCEj/zz9m3nrPUGOTv07drA9M092oyef7
pe9MZsYEo5qzptoZx7R6JlkmuN1646ZS9ZXK0a+SJdWeLF1tO+Q44qkJ+MQNK6ySku01HrrHigPg
ikg9eSyxH8Y4ldMDinX0GxRjh3954v8T8bj1Z1Xo738XHhtGtewyA+ev/Pg1dfFsNEP+6jN++olc
3Lmfc4kL2PYYPxcM8wptnRe38ZmBrpJM6Y286MpMGryeSJC2A45fFbf6WbgT0XNVVvz+pf7P+fS/
GPj9y7f1fzgsbrp2/Gq/iM/708F0+UO/H0y2+RsvP1p2Xn1km/6FWvv7uWQFv7HMxtjAq0AIguvz
//wHH8X5DUSWAzrFZK4auuKfR5Nr/caRBfqYA43zzgKL9DdOJv593oN/vid4KQOH58r3of4h2ff+
ykcxhGELxP04x2ljCQruFAUtgwgXWXy+LAz7Rrl8dwHW2Ds9reydsnKqUemSa5UdCVssvZ1cF7al
Dfv6HQEc3jUJycO2KxmcFySeriaznq2yItJd/Z8VIAHiaxis19fCRos216Jpkh4DeOyOrvry3cWm
QjRColHWUSSBnyr61TSvCdbN5unObWGQYExLWTO4Vrm+1Ng7o7ToL8YpUj/zA2wCZlTThgPanaXz
0nAv9zj4NPgFExYga4hFfV8RLNy4TFoAcwz+8OK4fVjAl+hYGZNKz6TPlah34rpBkgsUryES2hJS
UuoZ5rF0DOehc1z3y2MsYcSWqzoKc6MoY4O+rUm2oAjeCWZkyhc6I6UkdFRfJkwiiTlmgCqvUWRX
58CUUt9STtnBAY5XfnRUzSIy3IRtHmE6Z881ndK5YHiAjAMzKE7UymluK/b9GN34uN+Bq4i3gcnO
GK1MPq/8bUGfInXXLTGpwrLfoffaWbMtWfWVK62ONBt4Hu5sT/eIY6GbsPuZXnrmM0TYZ+uaIX5K
FxiQ6UD8n/aJ3YskA5pflRbuzUJG6R2+M+eT0aijD00TiDEKOs2apNNNqG7WrLHONgCEkq9XW8ew
seqLs2R5gDEZ6F27Lc3Jriy0txOaIyNCdTXct92y70P2L3zPeXWNaK546wHAAKAYTSD2qengldEe
sIciNPi71CMinUaEjz4EnlcecISpevJSlvYGqJSdkbbkFoIpkWEyqkqp2wpkyv02qu3KRn5x0bh0
bHUoJfvgZPjSem1IWuDxF/ALaiwi3E2iR7aQpUNGGWtkH6aX6jIxhtl6cT1svgXI0C0ZFrJD9nWf
LR08NHYW5HVmvqBpDpE0IA1T76ZJI3cREy03WWXQH8DPoQOtump8rLIxvZnLFUBlFrrEYrYBabKx
TW9yYgpN9GDhX3Q0ud5QNRiBru6HsCXxPvAX+i6eoc7lur4wAkZbuXjDs44Uh9wYLvtpg6PkIjT1
bgPkWeWOGSajs3LqjJ1c5kkhwDfRb9nMy0+bKaeb0BiyM9eSdfRto6wjrxvbhsQr1I1nXK7yNHQ+
UBhBvEgbh23mtAiHp1JEiFRv1pTd3AgH7IHFPQAhhAv4aVayW0Xc5IP50BQYR0/ABpZrrMNM4PLW
FGh3e9RWz2j/L40sWKE/bDf/c0VxRf1fTYBPX+qz+HPdfPkDf1xPzm/cTLgAwxDWNikO1En/+3oK
LBRGeGBwD7H5++ftRKVNceX7OAc9qLg+1eJ/0Lvs3/D+kZdo8Utx2UFb/Ru3Ez6QP1eLXE981Q6u
QmrSS938Vxwueo8i9DMuAAzi07nIK2MHMUKcDT/rPpzO0m82MECsy0iYxnX5ztjBiHObCOwAGfc1
ckr3k03NxuSkCE51vuZveblte6E395oGFl84zZxPJGU3HGSNpPxK+GwdQvwY+Bpwxc400Q9GXYhT
uI3GLTNN9cjr39+yLpojGBr63mTeB4pLy9dhM7K4nfNyNwvNHJ3Z/I5o7GGnQtt4KcfeTWAcZKfR
wnsRzQVLpc1c+gd2Xu6Te6nUHJZwn50fAETPi/nkgGc6LrIZH+Z13q4WtqFHxgs2TApr23XD1uyR
qVbX3TDf2MK8z8AXZYv/WFsw1DfbeuLQDGIqE+dC/NF8DE76EQY5UaMdSIGUTZZbYHeg8f+Zzg2/
e1bsCnBbZAKfFWnrZKeM+5KV+CVU82w79Z2Xvcxgjw1Rq2OeifmeYI5mD9YmCyMzm+e3Vk3rddsG
yLAdPX4Fs3TxddTN0dpsLALUCRHckPXTKnPzydVNfzJW97nb2vm9SkMU9JkLP8nKErwdt+ypxIE0
YxLkm47hBCrRl7kFQOl7GlFfZ0zPGatAZO8yw/SMHP2c97MXj9WgX0eHnNt4zhFdZtzud9A6fuDz
31kkVUYNI+GoBl8QGwHiotYf0x86n/JD0zvjg+NQVrckzR9kqtE4ShecROomdjfe+8OIHh4kUd47
8bwSaoYz5ISXP1ncPplFzuhTL6+Z5MheFzPOKv3pO8WjqJxit1TVDXNYeQ7W0ozHZsv3QNU6tmnb
1TgtVz0KeYOzspbqM7eZFmWavrBtppfJvlg2h0zn1yTysu8de8kvMVhKJ3bL3NivYMqxj37FkV1d
WSjWrtKAT4ftBLt/r4ELsjbO3mTGnWSlSsqi3c39T7uHz8H+gQRmO1tgvpxTRJVxNjjDrl+QVzDw
AhSz8fHmaXrudL5b2qm6UeGs4W7DGmMjcwhKh0lVxtIbfp6773o3tZlu+UEyWZa+R7QSuV52YJt1
id5bD4WJ31aQQh+XglAUZSAxmPaAvSKH+RN+AJdqrluOZIP3Z3sKv5SyTqzZkRmU4xVKqyVanBXj
yegvN/m0yB3ENuQ53NnTXF5NNoPdjXIlQQE8oeOvrhxZWOeJsXpEbPxeKGugvW6dU8H24Xbo5O0w
Be7DQjkFxKX/MRjqxZ/m7s4KxENro6dj3QI4ayKUerDcbUc39rFIVV0PLN4flYl1t1wdqGkuKz8X
wdjCBArghbeyKEAqFvEiqI9tdD2azMA9VCvKtkkYcTWm2R22UMi0ZQ4KqTFp4az5VXuOu9ddr5+0
LW7GwOCzyo2kle3ZZzZQt84vlpon5ebFjZct7msFmT6R9d04hH0SrBc3SOBCQZrnHy3pOVHWm86r
WJo+YcFcXDG42jsFiiW0eN/Yc8AqU9WWmCp/TjeVeGPRHdqVSBWoehdVfuFfFwURXy4ywphJ9I86
Lx/wSer7YnCjPHRvQORc9DKvnW83UZGVPJMgE9O8+Nmu/oev+1sx4SDwC7bAXl3XqD3TI2iP8iwk
EK9Me+pk1NX02htNc0Nzb0S5b7RItXt/nyJH/+FAU7wussaMWH9tv1TZVUnr1Bibai8jbsYfDigd
OO4GtCoo5VkgAVI2zqzQ6v1QLgtqjJr3qZesXVkJHoigZ51JWAqStZDTMEzzZPVy/2K2muNqy7yd
2Tif2+x6UT2ndizddjlkdOtXLI63K2b9+ePq+/b3onMFCpF8tG4x9qm7IS0g5VUPKSpbMCJ1WOwz
d7upK4h1YdA6UWt5+U/PqLyjNYXlt4yU6FtfDeorhKP3tfC1nastfADjSnUXzMunwIf1scqqZ3Wd
XvEXgWNTsyPN+gyYJFu1qRfWSQVZ/dT4xc9xtFA1d72TGKPVvnbjNj1eZISvw9oAQvK2EzyLiqWM
3T4Y3WQV8VqG9oCY3vtmLGKK2rDZXdq/1W9f0obN0lxuBpyMPL2d+uoHSyIYGsXYxL3h14mZ16jW
sDzaHzIv4BBqwx5eiyBnqdpaF9cMkB5nz7YL7bDd9v1ju3mMjYe5NoLDsBruCQCP8e5Msr2m/KiC
pJKt/+yaRiAi9OD63UcQdqQ3au9HQ0+nMKy6a3CFRjK4JYNfu2jsNmKxpK4d7BIQWrCivSCHme+n
grSgXYHs/FObwRxEaTulR8y18hXfvHh22VLLGO3ERsdQtxgwxy41Pnpd6MfJthUIraB9tGU+PFGK
BMgJWy+uPT1EAwvdKLXQAaOicZFnieXOE/52wwJIn/OqlgeRbtVL51qvLMx5xHTTXYVycc7FppYP
Pg/GzpvXd1/rhmOwX3P9K+NfWhNGo86LD5N8Qjlic0JiXMMlopz7qj10pCUj1W+nR1uTLhYQSslM
DNxZGj6VJcKE0rztVfpokAl/cro01pceRYf1iwef5lehZg9rGJCdYT3U4mcQtImB4nV0p4R92qdp
syzxqyTPC7eEeJWubDG79DqoNBuvcj4hGfkIJmNpkEoQi27j9vy8lItXDp3gfZMNMBiXLR3iIEef
kWKiwBVuJGuGqo3HF2ULk0+fdxSZS2KH43Qwtky8uJaeiQqenRuz5jg2qyXbt2RY4x7cdpbpDw9T
aXkvitcJlf249E+l79j4FN3wHujw8FEoDWBGc82kNZpqvVV0P1ART7nAP1A4VH/ZKAHLhbP35fnD
51r7GztrPfPhNOogTe3+FCsbbGqvgRuUPbxWFGlDb10JYo2fsI/4+yLFW6MW7wCtSR/83Pr0S/OV
Vl8nahDtbRcqNmdlz6mOr+odCcHRJJjU5r0UwHCyoDvYqc8pGbZLtNmu+QpvxlYRBJ/sikuo/ZoI
jYyajY3UZsvsgAVpdqKyLrOf/VB9+Eag7uzG2pVyEdcO271HIQENua6d31tMRt97NU1XrTF1L5lX
O3ezHoejV68tfmS2qnLGWkQLXf6Y2jDdTfhRog2238tMgjKlQNsHv5hT442zRe8dbLxpvGmgm7CJ
5lYdVd50t2Zns9Jd0jYHMeNahAF8ZGVKfKeR1/cZ8WznrbPVcRlQCmKTyu7MYNLNroCutPNRmSRW
hjxbcMOewJ8+6A1xH2CJ8Jb5LeMe0AFwyiare2G2PmC9agZtRiIHOcAxXji4adGUlmbGP7MTo/w+
r9XRMcBNW+kTA6YiwNwHJ9XjrRi3/qCxpkAUcoL0BMjc+lW5w3CUTX7lF9jHVFY4V7VEPdyDkD1W
gI1OSkl92rRvv/WB1cTwfqBTwjUKayRDHproph8CtH5FsdO+qteY3mjALi/S60wPFWQss8zCnV2k
1pnGnIQEd3OdNPIhCPKWugbFmb1mSBMuzzmQSvldLQWNuSDfvGi7b/NYuzwfazE3CQ9+lpgmimWq
KAvVHsnJiT206VXDi9Yi8VMuKFCROzvFXADLxzxfpDFYE59x0K0bMw4/Y5i1tkFUhsI5yqEf56ge
FvSsctNvswIa1QdOge3UUyvos0Kbzy2qNfAAQ3EheZWIddjUmykfnBm8WuNQ7fL8IvOSjv+8ehmy
Vnxu1eNSOs3BCFJ/D4ARUcLq9lglMEzwzTewumXA3HwtWIsOjBae69kfYs8pmzvO/2wPojnbDaMi
7haB+V2KKXOP6VN92CVmmMgoq+6XbQzbR9UhOxozbybUuH+eGN9lbBbVHG8thQbBRxh4S4vorLR3
bo38KAiiuG4Ed5JTqebWVVqdy1bWzzZtAAcTTR0XCHBTh19grjP3O5+OPqG6wF/D5BMzgDHvpfTF
dTrod+mYIqmD0agAgxUC2/60nXSTcuS1ptfeIae3j8S4jDiusksOM0kknWMAQeZyPvejx3DeaMwE
+ahxNRsBUkfIJHs9BOYVrg5jh0DWObVs2o+lcI1dXl7WuCynm2/DKsWplKxpdAD1c/OsNZF+sx75
R1yopqJpOQxzZb1587RVCQ3rI3LWT5yAXYR1hkX/jI9tbHCRjz1MSWZiNF89bVG+mBw9OOvu0Nw5
hGbOSNcwSl9NHtl6T3ACHmflnrF/it3oWfc0DN91+NNZshMUssOkZ3TT/87emSzJjWXb9VeeaSyU
4QIX3dQBeO/Rd+QEFowg0fc95u/L9GNaYGZVkUw+UjmQmSTTJJlMZhDuaC7OPWfvtfOYGldgkFTH
u5IdH2L30Tk6ETDHKZDxgfsjdbtu7F74oB+CoTAw85XPyhg7G7xC3auZys9jEp0G9CUueo+NyCEu
2vplqidlkwQoVFor+qIbK6FGRYYMFoQNgzMYvpXkz5NdWedJ9k9Oq2g+Yupw4+TBpcmQKrO9z65g
VhesQJm9X+YJfR37YuOiRiYuVn5XpMb02M1lvQlQA21K0jo8dbICqkOd9neBdIKqF6iDfpZ9sYsL
UZxoY7t6k26npTDumyVXtgqA510tjA9DENkvLITpfozTj9Is0O6VSmXzpWOhPIEpXPxKK40dl770
Aq019utsahzYIbK0xZQXTsdegQ09wvKquINcrUxQcbHlI9Sxsl3oqEni1+pgrVyFAH+xmez4wdoH
z3cfJ8sbJuwOICaqXoCTvYeKI7ipUadyuq0nPQYpvrGMIDlIJ+k/JYNgPimgmW14dHy9mra40qrN
oE0KZobBudMcRgZuE9iXmo2R3XeXOM2za4OuDUib2NzWM8Bbs5O+YTT2ZmRm5k06uyO9nUHIgZp2
DArMurtyauct6W042VDUNzls2UnRTnqMnxUniuPNdv2IfPK+UUoUezVD+Ui0H0AZjHs2ldyvBpeD
BPBsUw/msK8lKuMi4YU0hleBEPI4GPNyLabs4yLVwbX0wdp3AxtQNi+q2+eML+r4CqRyeFg9NFbF
36HZ8Y7UOkzwMxIGmiuan+Dojk3hVQajS2TSeBs6jj604jXu6HLiqP+YoNj1izF2kwUjFiohUNP0
lXyuHv59hR6wPZB5Z9s1LNBsuRV9cV+L+oDeJcQQPTuejqPZraUACBvKM+9bHCXBfap9UrRx2DEi
nLctOoRPSKn7DW0uYsWsj1Y7nDrK9VqIbDc2vIyBSd3zrmiv+6yvjrlV0qZAghz2ozyh71sOYC33
mhmEoAGC7dB0Nwij/Jn2az46875PkTUGmLSbldVdhSssnX6fW3fGsIMTYaDglvEuCwIYjmM1e2bS
Po8om67bFIEotL0XzMaZW5TJLoXx7JJDfUmpx/dVQEN7XtCR6Hn7OObJVm+Sc5k37xUpOQDkUauH
fK/dDCX/WLT1iy6K5jZvrQekQajSMgx0rDDdroAYdZXRL0A8rOx7WbcHtuirgbKcvQAkpJvJ0Nyi
PcNwlnSz3+fardPEFmupIj6xffvE1B4E65hD58+AZGgtQ+86CFatN/o86Ml5Cu0vDCMEVAPW4bg2
DDeanBpLR1GicFcPYHvLTYmMC88kmDskfToAi3DToARM4zj0EmmqlwoTnWfoySME+isVN/LebnrJ
k0eLxxkatvTmPHnI8CN0epALkEZ3xmuoA9FIo+K+0qZXxAA4mxiwbNIi5xzhfNpA7qqxcdHFaFCf
1ebUoJRDv90K5U4z62NYO2w3YULAign3YUZHD1BCjA6W6hUR3H5NPWHco34QvHiuZW5fVAprWMyA
DUXtpmp6GoviuW9EsldMNd6aRhOfhY3QG0z4yIpypQVgftb7pNhjouR1kQfODhLhLYWHiijewfyl
A9rFV+fxpB+nGd/sULLB7Fe3ISXgFwi79md7jt7wapubASH6ZsS6umGJQpqqAnOtax33EQ8n9VS8
q3tcyZHT3RlD45pL37pzYHR3OcpnJ85eSFmpD4uWI8mJmO814qwq1S1w612jK+YXG2GqjINdWi0f
mpFyIoZ1YWO11XH9oYljz9MgDZIvnaGFHx0HJTBYRlwu2bkaojeLl+KmB/9EGZeIF5Fz4gds72Zm
uIsYhluEQSeN/AVZYTlvUqN3u0mnZxC7VTRlXmgVxYNM82g3yelEvJvNi2Met8usv6IgO2I8OYvg
ozVwX+lT/DnLgZMo6x0oB5qVXQXlp6JGJ9mhOxm9aXmNracnMMW308DlcsbGR6BP6ZTnu6BbFj+y
cGt3acIgcSl8LdjGZv4Qm85BpIz8yox9H0o/ZptTN69pFM6sP2I7/YI6RpyjWUiYdYa+VeC0nsFx
K2e7/ajWw4siO88JVxJXU7+DyRy2Vdtlbs9eENZ+knvRWDkR/pDiE+9ZRHggykcdfniKoRtkdOVF
3VR4Tf25kZqPy+eKJjSu9Oytb6cXLTHMTQc7EghopO+TJkwu8RgtZ1FrxsMSsrhDAudukc8KTtoS
Xe/eGS59vvT7ugrfUkK9/LlWp/M4t5PXJxPGGj2gbGk3jjWcRayeEA/W7KJnjKYIz5fKvMpz8xJh
nnSidOHs4aZwRm3ZaoapfoiZNdiTxjCyCtq9Pue4oD63pY/ve1NPN9iH/FE0Oy39Mi9PvfphgPCO
hZ2NVYaXX08/4ybZ2hWxOxUAoRtzaTOvh7aJwH6NC8ii5zbJlEOILI378YyhSjyoiiQ0RFey9wjq
mZcXUFYsggluaWfqHjgpTPFqk9HCV8BLkXV1HnmyYqW4t5LgqlPMcTcgub6QS14hVJkex4AK3YhO
URiy9vcKMX8T00JGBi+azJEtJ61fLkp0kmmSXTj901bpjT3Eaj5oGRUPjTOxUqGZfumVF8MZtto8
+ZRVJgDQfHCBWq3mddHcy5xm2mhrx1Ash5QncUdJ8gZu3g/S8KQ2Gk6X4b0IyivCEAOwTe07slHC
q+phk2XqSSnDHTRtztgCsRU4g+6YvrKCOxLM6qDrl6O5GDZkgQyxsKXu+gmMNyD83gf/IZ8RU1EW
2BBy5Mg8Fc12AwxJXS6ENdv7KWirLdupjEK7am+1AQhYzMQA52tGHiyqYF7dtvzcGhnj3AanxfSm
W3wcq5LTh5SHnQ1I4i7j/RwaezPmJkTBmMHHSQ8iif2ONy5K1k1sfahgqPE62lq92R/DMZovC5Oi
LS4WdBM48mLLVWc6KrTF8YOwv8v7mx6ow+wk902PSrYpwvwjJMZTEij0vsY7CC81ToORt3LTPhZU
TfFM3dw09eASwmEdJzBbXmHDxwZr8DZl0nRNSolZbZUdoF/j1Ji8qWiCNSc5F3449jODXhoItcWD
4NTyVNOY1XnrQVVGLLuY2F5r0g3x6RUjEqlFm3vG7RZYMdp/1WVamuaUqsNC32RkURnozhE42l5o
kH5BYd64SlCz8AoqP3/BPHfdDarpZ5Gi4DbiNYlYJtzPUHk8irUHC3fLvlPyeq8oIg43laDukcIe
vSmCG2w2pXNp6wGhXI9we5sUBnJhKFSkCojEesT0Z7hjj8MUcj1WAObnuYsoLIq8HAXVJRAlCxPv
oNBX8ffukpmtswCkjF1GODcJvfdPilpjDxzsVnHVcvXZo2FGeF6qr7Lsz0puYiso4gPWyuhZMzq8
Kg7L/DDV2NhknRy0yYH5P3GIWQz3He/lz1zc2h8KG/++ZQ9437G3PytZq75H1DYVmugs+lxiS2M3
SUcMp2vlYpNN34xWqucoA7rbECq0gzA0vpTWND2l9J7dDGsBUbdVdoxMmvvIrQ3aobH+QSPN7UJL
yNglDYVmz0J4HTjxY750wXlKneI2ajXz06C2dYPoxIFR4iiVh/Umeuog/QPcAt12VdR5esm6jpSZ
CQR4Ioz4MiOge+mtxTmOmAm2dKdaqtqs8wBoaZdiahovX4rXsG5uZMz8APcJ+iKjVg5Rm1hX3BD9
VjjME7hganm/Cp5PfZwbH7RyBgIVGeH4NGHqOfa5FPSZQBDMiFpCepGjeoRgJE9GKpb7KaEeMTMx
UXcU3cyrligHK6MezsrQ3OFEAkpgNfbzKKfmfTBwbuJ9KLfg72d/BOi8BfVJGIDe81ocMbkgXrmT
qV0eNK1qXwrNmM+YdctTGS/Be6PROqEHVITCpI/YSO7qvMBkSiNbxoCRqqV97BSBn7VVwuW9j0sU
G7EIdrRK9VM5PcHNUl6tqQvYGZndHmZZf9uGMvQA7zGTK+JsB9Qogc7hNKc2aCdeYRQXqJ/Xh6eG
dIVAyG0H6iJqvFoLbuJgGPeqJuRJhJBG5skoqBCs7K3iBBwXQlL2tBhAUllD2TGfTNO7hh2+/98l
D3KT23Rvl2SwNvngkLiztAZ9zSX09TC0vUwJI5YY2dx8lcn9LTnGL7XK/2vg5vV4/8pi+z8jUo3k
15Xp+l9rmg9t9vk/yi//cXn9Lortz5/7U8+MAFlIi8BSArXR5qFl/acwQ5H/sGkqkbWmsiIiilE5
2j/pzPIfUligC+mGk3KOtO9f0gxD/mP1aBMTaUm4ITZxmH9DmrHKZ/8tGzSkpaqqAxiVDRnCVENd
dRvfCIYbjHja0hGBnFNk0Kh4hbS0budVe9OVsXFrhcnOJuSICCRccN+crZ/oYY3vNYtfDw4aGiEs
LUq+yo+YYFVTnFwb6aKWFStdTxt92BeLisIVSuuhrdWMRt5odkeizoZbhegN5gGxgMg1tseWUjmi
k5y2X3cwaBHNNDt1I/9RNdSXYWaMH0VRrZ44u0xTkeMyck55ykQ+vY2gsiaMmBiicihNftgY3XOj
avG8sfH/gEmLtfdYDPhxSaseoi2sn3AjlVgrfUKPK/oZzXwOgsi5zec8/tgtEkR8qDB4YrI/Tk/r
yNdUMuNVIb8KszLzBAbPNOLx5dT43RrNKr/MnTAutjE68o9T+7eeyv83fQbomyQK3G/utL9oeU/E
Ow7f6Xj/9UN/iqXEP1ah1JqXq3LZv4aB/yGWQuWLyAe2BuBzxOa2+Z2Wd5Uw6X9ofE1jNSb8Uy21
anktUydYHDyMFKDZ/8YjKYS1yvT//VRaq2FBGtylOBZoxUBv//6pzJIgyRczLehN1c0dMJrlqPRt
eKjxUcL9wtZKOmFUMLQM51JFLNFmT5ZRvYdl9nGY9aPWd68JqQ6+wYAYWW9F1l456JRJaDTZruns
L2k3UFUNXqa1r2E8jdvZoqgW88wugp2aUo/XYdItW70InkZr8EJTLTZFm99iyIj3kQ10Yqw1d167
4WoorqHFQDKcIRGg1MfgKcAvxNp9Mx5LG1E7m75jo0SPU9x91tCy8i4d+yvSSMh7oHj1gr61kOtT
qCgM/nCEBZ+EMwKFrq9IrzlPVvqCVO0ohzw8oQHSvS7vD6Ki5z046TlA/Oz2ZnWnqVq+K5IMxAc5
FPtxya6WttYOgZKdLKs8I6Y4WVKVl5jFrUesVSxQXNUZGe2MzWtbp8l1osyZT6Mj8AkSvckVXTlK
cnr6Zt4nAxgc4LPFzkly307bnVVacA3rFtplSDtZM5+6Vt0sjYNXn1yHBHFn4kwgp3T9Pgynq7oa
XEeWdyqBrnVf7WEW+c3SHOJpcotKP0AJOA+qTuBYf14heERNgNGlbsgT1rmkeshStn1FbT06bQ6p
hjSK2XJKoJAq2GFT7Bh9PmrkgRhQuPYEtxaXWcrMTxhBICNlx6bzYUY21Q2FlrXsqrmzvLSItENU
V7aXtMuhiIL7vGFTkWOuJwVdJ40DdUaLzc2QjZ8gi7Ny8HQzzklMigdshXt0APsaIXac2ds4TXYF
ImjwIykTu7Q9VXV4GomccJUEk7bS4O/larwIQU8uLQDJIux2YSVttdb6jEW+ZYwV+MuQ9htkD6ia
YgtLc/+GN/mcOCnWsBasZapZbpWnO1nTQC3pl6oaWBTAffukHhJX1efXTJ0/omjb0Xhut3NfnJlC
PSltepOb/XUtTC9thwckEbjFMw9VsS+0DkkFZD7yCXdxBYcuZjDrjdL+VJPBAuGVdR38gauKAvHM
CLKH3B3yu9R9ILq7aSB5TjfPejkdUIQwK5nh1KY9zf6KXJkt989TUFhXiIhR9vTmnbAxEkEsPEOv
Cn1M83vwUdAL1cKfF4hjsVbMbO6d1QNCdaflfiXD+6pIt2FV+tYcPI+0YDkV3SeSzjfVEr1JTXma
i6I+6qGEySzfFst6bdruFGr0vFQky4hCHrS1sOzN+N5oAnJLxFmnPtZpRxI1ste+1p/zKoKLdwmw
laaodlY63TrKKhGfnTPJ2I9RndyGtebjvL+vtfC2oo6NC+4WOpvaWuA6ZvGgJcRtBanY8trcmSr8
Upk5zyuytEcWKNvgdVnL4kWvbxsGJlXQXTpgekvCq1lN4N0i0gdvtYpY6F1U5bvVZYfEfteykD5F
W96DeDy2ASPcbi2+m6YftnbBIrHqG4y1Ms/GpqCZId9sWFAHS1r5tpqedDU8BWHpYWHgBAMwRMqi
PfAbyA+95c8tTKFF+8AtGrhwoK9yS+Z+UiOyxz90rhXlKMx+C2ctu64TURzMxtiaZf9Qs2+gD309
QOpym6ndpSXt107tci8QqrEDgRHSn4oegcd6gNBI0HOeY1pvtlZeBsTanj3Ee5zbqeeYT07xGNmP
uT2RfbZSNUTExnbUb4e4Y/FfBiSIzFkm7QlVPNzCwGvt+a2cGxd8Ds2xmUD4uHWSfctuyhdMPdda
z5jiKzWhwxxImCjYHE+6aV1yzAElo09X59FFzbF41E2PhlXcWAYPG+0knhKEM9j8yVLQWiBHff8h
tow7iU+JlIm90M0bTfbP/bo3C3RaLUEIFYi8yoOdy6to1hO3Wob3ttQrfJi5vtHL5Lafho/5usMb
W2e9fvZjMxYwtdFLzAGtF9PIX0dEAhvgwbdlrW5zmNWIGVhyoRQ8jz2/a2VIb6MoYzoNzqfRKLJN
jy5nVIsbloJpjfx7NtdN5jBFT60sPpmheYal94b99CbMsxeW80MTqIdscBYIfGtjqn9Sm36v9VA/
g745WCXw6YEtGuJAbZtVNE14d9C8NZmS1PoAbmuejmYdf1JM4LSEhIjNYo3I+LrLrNlva96rN+A8
9p1GfypMTF6RSZxuAGpuGiVvJqYpInS+jMJG0KPlPau8IBOygISXWOZwLuvw4zSqL3aSHRdJHhQW
/w0vN5RfjvWGWeREAOp1rCPWX1ZedIWYcuOwMsAXKJ4LkdRbM4xvYn1+ylXl8yAibeOM3UHO4q5b
E60a0wK1Zd2OVnqR6GNz8Gblwkt1YZRsM6LBeoTUEpkPDMYTSrYYCJm1L0d8CbzOWz+fkFtZJiFc
mFPGGHJvomvvVqLdcDkfWbiac5pW+xQslouDmzZm1d9ZI4xFW4FiSmoLca4mI69++kwa5T2IwdIl
hI2JWHXFqyPdZBUKlDlQ/Yaddd61TBq1chsr820G1GQztna9lWV6gzvymFf2bVymhO4uvWASgkxx
kWw04jH81E6wRwYH4IZM31rNPqIZhHoCDflCRQMrwSHsFRsYzQaIp92CMrkeibCPmhg0cnkXV/mL
gOvHy51k4qHALeSklY+Xx7fFQO+Zsqvrz1oGRYM4PcXR9+VCcm+E1hPvtq809mmwo+WQVznPFvh4
KYfB00NRMkzpxSWuPpi0fvolcmNaQfDOD52hXqWds4u6sfacbpk2llhYHtrtmM/bbO0fMUk5GJCA
XJEuH2PT/jQLoJpW2Nub3lCvZyvZOcxKyoDrZArCRUmW3FRjwiVJX1tNRid9nk5RwjtCc4Y7HSUB
9vB8B6sd6NHccjsX+hmdtnSlUukbZ+1rTWU+7Iqvva7ceEXpnnldPF4g0KvAVuhhpzrIe4Q/rhwY
EwECejTs/DDXxRtTXuE2TnzBcQN/Ix9BP3Yx2WnFuBVdRLymkT4osXrWGGfvWMh6Pxgk49qJ9ltY
Mk6hZY6qm5nEtoFziDOftlZnyDPYFtwqLatGIo7z0ATAZ8Pnce3pLXOt7xAbkFhBrxh5hBpuIyNj
XQzXfmfEsExK+JYJsKSivCos7VVUzKUZjFXbdu6uWOdOgz6cWclnlsT4YtnFq0WHhW49AE9AwQoK
beqtDvq+iqpQ6Tplm6dxQRduQuPXor4Hl+hnhv3YafOd2ccfCNW8kOuM6S55tXqr2zQW+mk6d4Ov
RcyYjQ4K8OxAPDXrilIgQKQEfAQbUGh9rvTe9FkXmQemM0AbPG91sg5SmegH6qYdxmtF03Fx1fpt
N6098AIkcLMqhvXuZE9QB5gf3AN4Y1jbnXJNP4blyvPr9ffKkuJkTeP9UtmPrbT9RrEB7UvHBRu5
6tu3KCy3kVmh0zbykl4gNOxBsXzGXZLAhxJtfZFOEMrQlhIAwKIzjx/mLnR7wo6RG4/nuVEDIrRZ
8btq8GJzXnVdwd0IhIYimTGG0ySv6dSfhSBnVl+bxyAHrkz6LuA+UNXqUbsQDFnsU5UmQVr3t9x9
6MMD7b2ry8cgKAB6IJTIdR+4cOdKGtP0RAJagPUDaPtqxWWfWm1+ga3O5gci+KaZ5gctaM7onx4Q
w11DTLxri/7EPZxzWccHYWtfW6ifWoZVnYpMASzaUU+y/WyMJxnph5Cey2boEiouy/DnhIKKjvPN
kKGDZKpMemQNF5JieKkyZquJcx0aXc7sYWBWW6autjbgZ2ZLuAYNj25C56ZpsDcU5waOGpSh8Eug
R/3OgM6R8VYB+VUQzIevps7H59SmeZMxb+iV1Dca5wC93j6rdpfvgGL1xzQyr1CIZD5nb8NatA3T
5IKLcE/ZhUwkWvvSrDoqqinILd0emvBAT0Ndh3IOIgc1MlYt5uhC6O73c99RjbOsHueoU8n/w8Gh
Mw5fUN8ENdEkOiqbOnZeB4JzydbuKHCd1rMs41j1CrGOWatsyRfMKFNQfBsxMeTgphu37Zg0g/Pd
2hJVrDrOL21WoQNTjZsIrDfRn4mvOhq70LR91rscIXH8ZNfFKQ5s3Q9K3fIrM33VK55GiSPHhcq8
nRpIyqrTUAYOQF71ooGXZlYIdBit1A35tzBriDeEZybGOr5touST0KLlBB34mBt66A41S+KkKztZ
hs0O0wAjApPtKJz+K4AzN1FkvHZGozM2SpjeEcFTN+V2BYbAIqOtRW8NBF+62EQ3t9RbHX8Jeh5A
Kb5qly8arXk2fiEczQhXS2I4BdXz/NEcMNbk8SOP65tmW9cRoqMNAjiNqrx5dyra8MoS3ZvF26xn
z6be5FswBVtJbc0OFjHmvAKjOjgZ2zRdxMdIEN9iRxXQK6HN3IjowkHPZWfNEa8CGq8bCH4qhwxE
3yW67xa04U2HvWPJbI+Wm+qBjWID4SBZSQTskNirzPNsKy9JhNaDWiFDblsIzBZx8bAgMmcbwmQM
BrWO5kYQuYIg8d0u/WUGlIKgJ9BJFwFfQG55zhBfwAffR0N6Z+rXTpHAU1vZqJrFWGJuD1U1H5HG
H00Vyyb6cvS8SD8App0cFVON0JqXIoRuTYeARbFnVGCSJsMbXd526ss01sFBq+S2YJO75PrBLFD4
Sbt+Jik6Bve8PNWMQxMdnROrdzCS5tvqzTawdDS7xsoI38HpPEzleFukAZPELr4iz+UE+v1C7/fS
UYJFJnTrsnmAI3aP0P1JjGLfRhGMONEypZXILucH2gjYbpz2hoxTQWUCKrXURthB2oeg7MSG1KGG
zW7/kiRXOUjCJjdUL4zaFOnP/N4s8oiYWG4lFVgwrtt4CKNp1aNlMiLhBoupuUY1uVmDoknViyNG
BUSguE83UBtgy+BxAM9K+uSbrj2PLIjDUt/GwxzthjB7OeWmcymr/DIMjHAmYsnVIbiOmiE7AAU/
FhynyWfdxcP2ubXqc6Xa4J6QjVbsplWjPqNzdKXFgNCMX5YcOf6NUb3SNXeBdRdQ5IZtV1GTqFip
+pYpIYOWQ95dtU1P0FBQ3k19z/A8xmEO1eV+1i3lBPih8zoDjkM9DNT6lno1W/KBeKhHvcU+kPM/
bOamEfsVdQtoKdPLd2MBVG0VyxXiIXx1/bjrm2qvmuKqQnopgmEPYPQhjspmW8yvRmK8WrVlHdLp
S5JNh4ROQl6oK49+uTJIcEBC8S74RM8StYWq2i9FvZT7vkvfy4BvYQ/zcDVjIUbNDTXWjIhsqWFr
d3Gi+ZkDo6lyArEF3uuFc0S3DkOCYprSHcte2Qn6fPpU8NlLHhSniLUvzcqfmzoKHal1wU5DNn0Z
DFs5EvuRnMxOxwsoaAOQdpR6MoBQ1vbG/ddm6v/vLf83nVEIDd//euJzHxcd457XBlbEt5yIP3/w
z5GPiRdXGNKwADHoGq1kOsV/Imz4I4C1GHT/7av958gHjISKOIoRzAo7WX/sX/3l9Y9UA4iEFPzF
K/zm77SXv28uG4aNacVxHIZSTJ0sNpPfN5fJ64qSFUXijTkacppuA/Oe+onXjSyrJ/oDTPvJde+L
mWo/CaULqjZzq54NKSkQz10M3VqSFux9cyZ/Mg3SOdPfNL2/fi4M7BbjIN7W/NsPnwuGGjA9Y2Dy
mo4AXdqh2BuNeiIy5xOdSUwzWfCRQpo4+my5qaoG7wzibJmVT/OC6ALhrJUZitdQpQrRUIaDhSHE
+uKES3ZGLg9RrQcJU+T2zYKdxbNGK/Mpr2k8NnTm6FPKDJ3IUqFbQtvaTtFOa9FS2CmD32qZfcyU
J/pr2R9f/H/H8zR8brq++cwtWLVwlIr3Vxw5xf8F+bbcawBKHPJL1zt8nWn+coLzP/4zW0lRDFj5
pf32SfvpX/SvqY4QwIhsKO8OCbArKuhPC7zDEBZyCxwdPGDSWVlFfw5aTXUltNiGiS1dCMEo8F9P
neH8w2YUI8B36IZJzKj+dx679e79ZqTD84sLfz2+pdsWj/8PZCbZgFePB9ib0MaAdvf9SE/OPNZJ
M9CGM6ftr5+mnx2OCRJnGkcNmYYsQd/OdTs4SbbhRKRa08jwq5JadVgtFI2aB7S2NeuPgSNT+fBz
+ZOnd51I/fj1Vi7OVwSXYcgfjpe2pAjXBsWgpfCPcRTdBU9wf6Nm0+zNbZshfi7n7uDgLdw6NJT2
v/6+P/AFvp5eh2xGafEJLCbn33/fNGcubFf4L0AFmodaBeVWJEa2+/VRvl86mZWDT2ARxv5kqZJV
/MejkMgttDUrXKvGgmSDtuQhJYwlV+PZ//WhfnJC2cHY3DJs3tiKrn/+7WC+AmatVzMqZml3+85R
CK8yaocqv8z2glg4lyRQTBujsqzysfI333TlRfx4QTUmoMBb0eLxiPwgDJA2Pv7aoAlc4+DCr4ww
587kI+kMM3jYkPVgsavRtFH31FVyyWHPUmWXgIg3hVJH95M5ohVOU5mSwsQrxw0HXAZe3iuksWty
fo+D3nqDThr/7l4UP7tMKzNMY3rKXPar7uCbc5c4sCtJN+bmJ4LQN9ck+brvQt9JbOUmn9A2TKpy
CYpAoBBImo0J8+TAzV3s21LB9+BE8Z5szYww6eB3eaLrLfLDg6KRIW0JkzEQNMVVE/HNZ5tiuyuq
gDxYRbDrHmur2oV9ixMzGNy4ZVNTx1hTmlqbfkNS+8mKwIENAW8I3ger8fcHLsHRINjTFy/AdLS1
OlxkNb4hYnimd3Vo/ygS/8v14C+XgO8GkQIOieFQ2+o/fM02L0dHSSdJ0sNogAtvcJKyPd44Go3y
Xz8pf3n010NJSLSGYdqa+eNDiTumrUW7SK+ssLkH9nLdD3X+m+/zfXHCk89BNAgp/Er5JjXeIN9e
Nvj/+OgiuBGEdgWbWXS1n0j222joXYsMV3dZrP43S8Bfrth6TIk6gYVAtSx9/fNvbhVF9MT5Nonh
DWUw3oxFVl8GiRDXSRtEZoVoH359Ir9CWL67N9cDonqSDsiXlVL3/QHztId7YXLAOIc8mzFkdJs8
jD0h7djr5vRDO4TTqTfr7j7nodrnjIR9klDS3yzmP/8g3DyWzremFFzvrm++OT2lHCOXIj2Q2Mue
BmB9wfGgY+MDfpAz9UcOoXTbsCVpjf5SfWjSsQBrxkv116fkr5cdtQnQHFp5tiF4Zr//IGZVVRGS
ScOr6nzNZVCDXSkx/UjsP06sVpuU8LDfLb1/WSJMDgpzBzaPDtHH+uG64yhjdopCxNMURpikHQOg
wKOA6WfGmpDgZyZokQzd9TPYyF7ziUXZkM5Wjxasl+QO7YexVj2YvUQP1c2JZp3uIcLqfnPD/OTs
kPds2jzfXCbb+mFJ6WtZmAj3VY8knjvTxAQV6kF+l1Xmh7KLmZTUmR395ph/eS+ZBJ6uu6H15GgI
Gr6/IgRLhYGtChjOaV2fhhY0PKts7BHeGTyA8X4rlRVVTOw2kIYy/81a8zUs/PtHhMOvKw33hG6i
XPv+8KZWRnOBpxMVbGtxmvGzGXkliU+R0mszvd/GmUKODpmBeP/K3OsSWe5mFTMx+3rDN6ZW2/YV
kuNm5EWellXvm0CKYOViDP71zfvTU2WZKzKV2FfdWC/fN0/RPJcVTdSFpHOdhI4cKDetKaYeOFsq
Ly3jQx3aLrkAnykV09Ovj/2Te9iRDrcF75t1x/nDE2zFTkx8Apep69r+CrsYHOVpbo4VYtpNSFzz
NuRF+DAZlf6bb/3XNw9X6Jsj//D0tAxmta5G5A6SNPVtnfKsL6BlKvRzfv0df3b785JDoCUpO9nY
fH9+6xJwWr30qofJtvPrpqKcmECeh0JEO0PT4iPuPPmbO/BnF/Xbg/7w9WAdOB37XhIVbWzZQlbW
vgiKt0WVNyaTGgayDBkATVjYiKq/W0Lw7Bm6rbK9Qu8Gh+/7L9z3Vov5j+e9hLRDJkbdnI2VAZcW
EH8K8Oe/uYl+dikN5HQmVQsH/lEGx7iRoAnAnp7Moeyj3Ux3QWp+sihZf7N9+ckbh6+27g6Fqmo8
3j/sXxS8OeQN0FIt8rzz4jTEc1EMzF1bBu3OvPRujakC+c9QeJOypiI4iEQKNdJ+c46F5CT+uMLQ
oNFM1V41wz+2ZwypIsSIiMwkOqbZ4KE3XIwfNmEJaeZbZWVfK/1QucjfpL8UzM0QeaADm9voWk8R
A9IYnI4lO+XDr+/2tWv1lw9mmoDc5Jp1AR7u+6sfzb2ELQ40gFivFSqqAaipbhHwaUQfLOik5nzE
WkoGBt7jwCXapGFuxxJYCH30f/1hfvbomZaBEhQiMAvcD5frf1J3Jltu41gafpU+vWcdziAXvZEo
KRSTHQ6PueHxkMl5HkDy6fuD7aq2GCqpnavuRR2XMyMDJAhcXNz7D2Y+uOimjUYghTHuSbYjejx1
cpPOmniKCz96FZZFd2WRnNt6xGLklankWo6tvtwv8dQdxhi6tGEERYpkZ4MC5o1bzA9aD90ad5lk
hz4NuJMWc3iE0bPD5Vc21M5eLwxsxGg9CxJCNPROh/eShSuJx27ArM49UkOs7w1dc/e2RPZLg2+y
w2kZaKC6o0VCtre9FU6P/NgC0cCnlmfVeFXVuXt0O7sGXIIu/eVHPLdfhQOIia3E5WY9QUXmtlMc
DQbkhxL1TYETuY0a1r5zev/V5aHOTQboePQLGYwYsYq9qHS7XZ4h0oVPm/Pn6OeoQYu83zaAT/dz
67lXFtzL8wzkKCxJGxS/cDx/lepIov+cucKAtBSDB6MputXbcjqGLQp0ZmM8AHVDj9qI3l9+z5fR
gHFVZsCM+tzb1HP9subQXnPpKHBRdWYzeYMyQLUdPZxoLo/ycmUzCnho27JNn0RwdaiYmI7BHXcM
BCgc8dqrXbH1rSHbxrndH8NsBmVTxcVN7YTfvMnzroT5l99SjU6uT2JHTrX+lrhfFLLSmVtfi32y
Vkz+YnrX73LwsEhipdqVffwyeKjqOjVwblck9+ZqH0sjd3z0n7DIq0immwZnDQeREbLsIg0Shx7u
0iX2zeUpPvchqTyqywQFuRf6zFZotkWqBtVLWz5EZG1Bhx3Gb+9AQoNBC8Fnb3BqrpbpQGPaA6Ng
Bj5XhB0mmwAZEW8ATYG6yOUXernZ1VCCSr1Q+cD6xETxNUEQjRfC62IOjKIeD3gA9cFQ/X4xk4OZ
EpRjWGx0E8Ww003QRbAD7XyGl4fq817m2Zd4DCNwIj0FsBlS9994M5Q0UecGzm8pEtCve25xw6Uf
nRJ4UAottGu4gpo+PkImvOsrQ53JO0xQ/nwuGh/kkOu1iB4eNu/OaAaY0WV7GVbjLgYLF0yGh0eV
LODner6g1VHVQeSjH+bWs4lpnKYXV3bF1UdZh1Stbvyih+jcSX0IRq/2tsilF3ur1+etp5W4EEZA
bjkek48eiUJQFxO487Z1rkzKuf2JryPFeCou1I9Wixi3J9Qmy8wIsGNOb7wUkXLz1RLT9FeiPEg1
AFq9/MXPRSAOdnTYua8Q3levrkVGX2M4xCtBy9hlqWvuOgs9TL2On8MMmvPl4c69IIAUx8c9QSnv
rtazN2c0aXHNCYY5SY6WPmFXlIcIKwzlk5NpIxeKJL7yec8dYOTQFEPhmSHEtZrUxDXA+Ie2Okhm
dIJQrLk1UdI7IH3ePtGcoAlo4I7iNrAsL7/t2cl1hTpddFI1a3WENbE12HjgmEFaA9KpoFHsCmmU
wL+reMfHvLanzgUmxeyhV2rjhLGu/sp+Sm2pMbsWquc7qxjAhDhlvDcEa/vyq616lqosiBK/TkYA
ZYSChLd6NyvUTcDGCXum06aHum+ASyl7szYBsN/EeLgDGUSq7ejnhg+yVPfvIZ6+070aLyu4qIC7
pPfkRhLZTY5A7MCgny5OvbeWKb2RZh4e9Lxyg9FK3ulhZN0oNMc7E4TPXVLD4nV61FdKdBAPYYW2
UZf79Ao6ikUaopfHJI3FsTCX9g5vawDkAuxsZBnD/vIsnJlwA98VzAc83Rbm+poG+tXMlomlFcsi
C9za7J6oclS7uImWKztnZaHxc8L/Z6x1QS5LcHqOYpNLSGdp94U/Dyh1oHWaFG5znMC0B/7S9XtU
ye19CAR9j54HpPI0gzPQoVuWNgjdo//absd2ROcJjUaec3SvTMmZNc+UIKphMSkODe3TIwTBwjar
a+5KknV66+XLW2Trs/c9xDPi+7Ikv7/HaH3qHPpczWCgrcZDDQ6uiUrg/GEMn0C+9Ddd6Dv7dkAn
2G5kduU7nP3kVCYBOJDNkPGfvp8W4cXcu5oRdK0RPaRzDuqMovJu7NC+uby6vgff03sPfSjXAZqh
uHCmozKrX1JgzU6llqoyS9EWPbZkIfoj8WJpb1A2BQ1TZXHyOpuEeO33+husVccAYnSCjbLmPyZ5
U3+sjWkTN+af6dAZD+3kd8jVdrjobGO0fFgmuHxZt3U94dEZVjGVsbrf+ZneBtqEv9qWK+aEWkAx
0aUJw1o628kNR3PTa+WCvlNTi/dwss1l2+A4c4vA3SRgYxUeNKKlk68nP2lv/bxEqRXs3vDcCKol
Gyqm4jEiJ1fQszx+lecmAAU0YN3PTm5NOFs4Fl6R0qny5mCgM+PsY4QWUT7zDcDcDs4MQIJF1n/y
wzz7C5fJgd7EENWHBsurD1pseR882UvIg+bwKEp3/liYBSwawli7r3E1NTnTe/NDwa0nR/jJQXza
CuvO2iZa2v8hYbo867Nj7CH58Z91Rm5D9Rf1J39OoAsM5Hobickq9SBg3qUxzeW2dy3I6QWotG+R
M8B6pV4f6kgpYka/7bh8HODIAZC+vEDOnKYUAYjCKNxb4mVrhhxCDA2ufpRalSCN+7HJh2RnDQ1U
GkiU6MoAA7885rn1jwgM2w09e50BTtdkxKngFQ5jWuh6HkGIuxuri+ddNyGQ8DeGsqh0gGam1mis
Dm4H91jPHHtlWkgoKWu9O8D8rD4uCx/n8lBnSgzASolZMFhpOvF+p69lKuPfoR71oPMzEVh+79zp
RYzSV+Tf4xUxvMLOsMR1BJKFP0fGrrVmfwsq17kF71lu8aOVuya3lqNc0L0MzcE/XH7Cc98aDTxb
GX1RBfFV3P0lFixeN5nQbPQgjIoKUgRyOQpJhM9ij8ZUmMn7MRVXksMzFTlTwUZQDwZXADRr9bHl
YKP/jzYc+tToOWwWYs8ut+cWBu5Yfy2U1eemxvnyneOh6Q5NaYrejak3vZ/nInyWDbDtTYK86mtj
Qr75ytMp/YBVWYg+PaVCMjtyKzrLp1NSwFVsaiNE1AV/O7C0I4hKyJB4JWJ6OHl3gzSMjxm3eaQw
TQtchAZ88zG2LNgolPmSjyUgXwSiyuI+SjBv3ESdrT8iYYGcmhDdp9h2/CdgTwmiJiQqXxqtE++m
OrG/Ddbculde58zBadJ/1AHIUIqwrFWwB0xad2UxUWND4nQvkvmPrh7s7eQhWOZ3jvn768k0aSWh
nIKSArWr08njGELFplj4tJ0OHUNMDWQZfLrdMHZfow6s9K3Z1pcX8ZngQfWUhi7KglQE1iZt7eKN
DS4F3DaaJKJeW3VofvrA+eFrXBnqTNGWSxRlDtBQpOA06k5fEIg5/kkJLwgkBlmdGWBv6HF0CAmQ
ztLMMBBVF+58uXDTLLw7+GXlXmvmFCFCbIcuv/iZMtP3Gx2XOrgCUOxPHybt0HMNnZxEsfQbYgw0
OWTylts6KZGP1mUJJQp8NzBZMORO2l8Z/iUuxGVtYVbDTICEcCzzdHwpUsfsYwq4Fky3bwVemc+L
vTiIs8gM3rRjPWW9R2k7g0LtoY/9XC81LSsk5zdW7MoNWl8YciO3hiaEPl8JvudWPtv3O9wGOMN6
KS6YqcN2o/aFVJKBeHX6YLfTATHb+DaP0vnKAXbutg8iDmMYWh5K7GAVNmCJW6jxUVOZurAO6JeZ
wMWRVsa9tkOoUKH4qSNtRG/BzzcDqIg2gGIzunK6qf28Su4A6ijAGPUW0AerT2I6MPgh4yB9r3Y4
smyYksrRvPnthWdxQ+FUQzFLAIM5/fCuQCS6y6UZOLlrPFWzicAulumbfOynPZivMkDvqj2WqFcd
h0b+RHj+WzDMmXVPNYMOPKkInNl105hOUZyPcNFQhaQqFy7TEpR6JYI0LLK9jch04KMjvVVcpDoW
2uvLL39u2avKElczi+4dkLLTt8cmQejJQKUugQawyZvcvRv0UYmxGsW+H735RnUFKEdOHtomaOs5
IkX7L+RqmUpXSb/kANET541Xy/rK91fLbP39OWU4Vqluk0itAnDijwv8GcsMZgHzK8bp5nVLenK0
OtpKmQUHaF6WaxWCc4PSRQEAyfKnBLwKitNgAoVyURqPUBJt2+zRGsplj+hTcpMPi7ib+2tNPfUb
169JmkvM435mUOY+/QSp7StnE0bEZR5KOzSWvQlhBQh229zHIrZUexFfFohDh2XWRsUFm95mfvs5
VzwNzUHl8/KqOBNuLFRvKUYr7R+qXqdPlGNHhiMJOjYIU2KKINzhoI31u65u0YgvkLu8PNyZM4/r
MD5TLvdiSsYrIE2Gj3NoYXQSJAZSwWntcEcayCVdf/CuhXn1u9aTDV6XsgyQeQFe6/TVHPZbHvk5
AHf41XeJU9Mzift0KycDPcMR6lIlO+SaW41qNQJqxxqGzpVofm6JkZGB22SCgV6o+fglUU0ip+tK
9IuCBZY5+75CrX0R70ooZ0DuU4R40+rL5Sk+OyRIJYVLYUOt616pkVQTOqQEuSXuH0tDogQetiBL
sCgIALXM8aaXMO4uj3o2uhBZFFDU8HzAqqdvWrV20mZGyELKrPDY5LCgYWq6d004LwevgcyUjZW3
wxcV6aMQUu1+AUiH4HKJM82MRo2OrO5OIjoASZIPdPnxzi1zTnsCHyc/IHT79On6fPHsDgZdAMkd
NIiPhJqowwkTLcTF7XTyr+109QvXiw/QGvpC6LRRsFgFNJZCZy9KZp+v4CHLSl3ATY1sj1JdfQit
+k/cBqbbLEJhuM6q7ohvlb+tR69Eac+RODVGG7JDebw8Dee2Hy0GFMhoDKnO1+k0OLUcSi7FwDEB
LS6hCXysy+egF1Z5ZcLPrULyO0CmAlwMePDTkSK/w1oIrF7QaJG4FzYePWO0KDsS3MwbKOx3SCFf
w/ycGxQkD70ahc2y1+d7CkQ5iezeDmC4yh0+Kwe8IbO9bxgmMIrqLRClt78/oeDekAqiwsfaX62r
yRjztGxTXKkikW8lKt/w1hp0WLpkuRI6z2DOyFjotTkwp7mmrG/liRVHjtFKxHkz3frDjZAHcXT/
bkgjfODqgcBW+Mku5sp5QNPF3E4Uj/Ftm/W95wz9nZ3iuAogvj7WJLZ4duLhWY7UpucqvhJ6zyU6
JJQg8H0ocxznpx8/jbooy7oeLRNtFrTFo8/lYLS3cYvxXzhm2e3gLOPGqGJjBzjOvDK6qk6stx5g
WZhNRH9brOvQSJqWQ1SheRN5Mw5kPTEX8Y4R7mBXH6guwsgs0reuN81/Y3f53K1YgjRWaBqevnYs
KXY5Yc7AsUNRRPci+PKou3Bx6P/OUJ7SBkSJjHlerTsb8e8YG3GwhiFCrJ4+Fps8Nued16BFf3mJ
f+89vphPn+IubwTvYR3ZYy+H7TBRV6wwYXo0IJMCTscQ2EdyPfbK5gGjrfS2mZqvdNRMMhgHIR2k
Rw/5YoIrHFCA1/SD33UQ2UsLDgFx18hhZrlc58EH5fIu4rg4RC4uYFUcyq2mNfaVtzgXGiC7cd+E
DaDb38snvxzEc6vlC07Htuq7T/sY5amdVdrNbSOadjtE3UhagNTV5akzzqQggFQVSIoKoULMna4I
S5uHDOMWpg7jqbuMyLUpQjAjk6iSoKWhGli5/X4oMNKrKoSLxwr13cvPoALt6usRnCAhAlahM2Cv
ankx3a4wE6wUvAU7AElF/ar2xKdkQmPi8kjn39bxCYQ0wlSb7/Rtqez6UxqaNh4cI9hbhMqpME9/
ZaX09m5W9Qe02IatXszcvF1N204YmF7ZF+cKHVztKabQkoMmuV6saNiPA1pIdgCZIzsCxLEwf668
zehIecPq8xA7w3oGAX3tvuop3xeJ44P288PbIsHN7MqUqA/8YvbVmvMggirY5OmUVMUca0nGnTmu
JHLXvYDdYVQaxFyssEvygI0zjojrkbHtJDXXY25Z8LtRLdzOnK1XvtCZLAiMgc6BzBnC86yeJsFc
ROt13Q6y1BvuFoMAtcyV9uBoI3JulXEFnHVu6QFCUa0oqAHf5RV/TX6rOHecKCo4jumcYvilZcc0
xmlpoAZwZaLPDkWbTXXbTDb56s26SMylNFs7QEGEIOLEhF4HsfCp0a4tMRVa159UUQT/OZSa5F8i
SSnzmf4QGypVitOQePWd2aHEc2XlqHz5xTCqIvMd9II86+kwAqOlDmUllNvKGescCkFbED8Zisu+
fuzGjCiJQcNRx6354KHWs/E1Ss3JANoSyX5lmo52yZVnUknri2di3Qia6lTC1+CBeGq7ZlIHHNxk
F+AvyMHYqikZmG2zN/FI/JqEs73pl3J5kNBwlJZ5fEglXvOXn+TcQqaeDxmDMMP2UpP3yzdwZvhe
baW2VVojX1A06QM3apytUYzlCMmca+n8uX0MDYX7sarN2dZqwNpyQqeZIBfV+msbe8qNU05/RJrE
3geyPn0HZSrfOJm3wyWzeZBt7O+Tqcvex62Mr2yrsy8PMwfAyPd2xCqiIzvl5EvVsQAXtGT9EMup
Lm+aoOlEtXdiMeRXvvuZs5M2EI0PRSBQN+nT2a4xLsn7Bq1Nbmw4wUgkwrp6ybZaVX2iOpgGfTw2
V8Y8t6G/A7ARX2ZLr4kD2jxWNfKuVqAjW31b5KXEagQVGJE0107p7+fSellDcyJCs1spha6Ch7Cx
ntBwYUSncnF2OqwjWsLodBO/2s1YRl3gVtSo/az3A9SQzG0+FIbyv9H2LZryiGzIaGdm+H85fV0f
kVws7j0bAqRHe2iPyL4W0JRHDAmD0hsZO/PGjCTyKnDWD41TxNtysrx9rInmVQ6Vch8npQlWRVwr
sp1JjNG0Vexr1SV9cSdbbDQmB3uxADwWSWBSag7MOHYPKA/ibJT3lJkxyTu2w9JfiWbnliy5OFRU
jyYE8fl0BUFb8j1sbW2ApcrQtUZPNXI1JXGWhtxOdP1vbBGbYrZu0SKkGbwaLxtdkZg27txxJ+at
mUwIFVb4WTt1aGyqxHJvLsejczP763irLWnV+uLEwKmhHw2IaY0tjn1afA8Ypz92tsweh9bCnQDn
qcfLA6ub1Hrpqloa/xPQkNY33thJaZPpADDAB2d/eU7p3aIuxY1gmRHai/zsoWA1bZNGRHuZ+tcw
Xec6xRCgKds76DG/5FtrbasVGTeHYEkH7MLDKvkUkobfVrk/HWN8EbZ9ZyKjPWFJJe3evMFTpvmM
KFp9K8r23h8ig0J/J7ZStvnjmGTllS9z9gkVy5a7EkV/pul06aW45A32jPHYYoMidMfymzU1XJSE
0x0aBYCvhSc34YysLnKD5t7r6T1ArtbvO9PF4xmtvAfZ1NajHrnYipFoP1/+hOdaMLYgH6MlYfGg
a5yj0WlY9DEqzRU8qNBlzu1dVSA7vljzXrb1gspz433Io8zdWxplYFe4+Ss9jNsrp+q5xQTh06fz
rxMM13EQZ3ijn5Qenm1wbUcYMNsWWoaL7xJGt+7guodhtD8tZJB7XKbpHl6eiHMh/9fhV4lVETvt
jBcUraips9+FVCkgtlA+Q4dJf3d5qO9gw/W+gR/0PTboOoDE01WRjKnuO3EFMCvDb1mac7Eb8MAM
WtupjgPslTeRZ3b36B6W5DnpfIj0Mj5ixJhtpzJ03nCb+VaY6bPPdfIWrKYTOMYkPpIXAtctNeeR
FtD8WctdIPOpGyKHZWFGJrP+Ph4W45Ne5sbOKFF0SyuhjJ+y6jD5I6gdMyrvQ7qje8QSvH1TFta9
Qyv61hnMZj/k5rAzDaTWLk/H9/baejo8qtQQ/cF9vAC+Mhd2aQxgJTmshqc4huwLcU8AAY7CLaIA
1v1YD+LWLObmAf+Qeo9SmLxbkt7dJpa9vKoEzmq0l/C3aoQIBnSR3jfSNV9hDlweLDct2ebp/Cfe
vebOGcW1xsq5pQMJxFA5ESf5Gg5ILUoaZoFmLs7rSTAXMZ5NupsdaHm0V44WFS9eTBW9YzjSwBwh
SZ+uHMdORm8Y6aLNRYZ9CqiXjZYOxWNNJX8jpqEMZvi6D5c/0Nn3I0IYVACFKdbEDKQKCsMe6NI4
Ih/21ugU76UUnw3gYleuiOdGAnahvinWti/u8EYhuEBpjNS2SMKCWb8N/dF8nQnrWk5wdiT63HRC
AZsB3DqdSMguDTxdAjOWuPXRLEqU30Yj3JlCalfW99mhcFqgM0Gllth2OtTSUK4DSMc3syvgd26T
70VHCpTEXnPlpnBmecDRoccKGwJqmNKR+vVmUuAz3bbYMQZtF/XHPrKig2NgcglEFe41BlzbWbva
6jrzfg69Jco8bH5oO6up9O0u8sraNwNXev6ujhAwsnVnQhTJv1baPVcNpLlDBw/MCtdgbxU5O0RG
8A6nkzL6bXmYXUCVCdiRnR7r7oOWWO1ugg++17RW/pHGZbOJPaVV4KEcD1WlO2h5RRHYj4AzIhUS
cGo7+6XRvHuB9+KbykxNoNFW9Wdt9lQncNo80DeKDvjP/3F5T53LDMDD0Jqj/Wn7L2ozRo2L83ek
Bayj6iaBc7GptS66b3M8CsawJjse0nIjOkRlMZJCtXzSs3sbOdNtWOOFp8u0D9pCWg9oVKF87LvV
+8uPqNblKta41LHYhoC6uHmqA/uXay6VLEMRbYGVz0CobTFhbRxjCHd5lDOr55dRXmxEZMZTqVfs
jqGKtds4RtXPRl8Aw2zkOC8PdSbDYN3QcFZKFqzY1TU6l1Tbeu7zQB4Qw4tENh66ZqjBAKEbmbhm
+EQ+m77xS6s+gsctrmzOc28K54vmKO0BCmGrtasPM+t6RgQBM6uE101SBLT7r5psu8PlFz07Emk5
mlH029CUOv1yRm+BIVEonriKqme0R+WhHWIK55Ylf8zpb+mGXXReUr/p/5inkurF/3t5vX37Z/k1
/g+M9T6Xn09Uv/jPforrOcY/XG4c9JaIsSTOimT6U1wPZyRgSi4NMvS66I+oBtA//ZT+gY4s0Qu0
Hd1PRVP4l8yX+Q+yB3UzVu1r3cOI6Xdkvqh3nexdar10Wek00DdBeuslyKzpDZNkSjqbJqLldRy0
xey58nvUzPwuG+3NbLZ6tzVzZ6JxmDTyk9XG9nCQfVYFXjiGy7aaZhBwGN1X+rau0PeAtRFxnniz
Ye8tS2T7JO17HJedRd6g6EDTpGtnzwdl6moSqb7I/YzZZ4whYRtHr9pOqzBd9+yo2UR1rw1bJeOP
HJ6xAAwc5kU7VuyEv3yvK96PCDKhRhvWvXOziNBGtxmKa7NDTjtEpHzutPrQpgP5cBfG4fQ8TIZ7
K7uxm7ZMfvupT/q43xqp5z411WTBbcnGAjulKv2WaXPzJtP97JNPo0BuojFuPkZmj4pfN2HaCExd
TjdSt7Cwwyd9/rMwK53bkVeJr+DV44/9sHhvHCsvZioZYjHv7dBArhYrVExdq86x3zW5P2ZbavwI
afrY2X3DjtIt3utR73rvu3wxmiDUEC/cecZovR1BmjrbSAgNW+HFGRB4LcbcAMc+JUpYWOMeSGfL
TV7rRYQofOZnhdzMBYSmzQygx8IratCahwyxVVSb22xpD0MJ92fjx1FzS02m+QazEW9tHeuDZt+K
2UPiOs0thMBxUJ53tb9UjwVKFRXev1033AJjm/rNUOdLcYsGKnLpmOI2yCEWLs4zUDqyV2U9dnxO
yq7g9goc5bdLXPbfYn8yMXXNIg1F28JqP8665n0uTWl/c2N8e9TtcX5vp1r0Af+slLfxyqLZIX7r
YjLQNxhgWAXQmWhby67jeoxQwoMtGvvPqOQ68irj0mxQosJVUQe2OaXv+g5J5wDfV3w1tYKm88Yc
mNtN6SbZgxGT/G8SH1D7Hr1mnE4EOkn1Bsa6fgSJG4G5ncSUItjm1kWAn3EUv22r1EtxwDRmOW1A
NdNVHJ2h/tiWOhYtURtNXxBgQbZ7HqekC8Jkbj8WDWjhqWlxDG4L13uq4qTSSJUxenmC1he1m8HH
9v6IZI/8q+0xTbzNuzSOP/ct1sZsgtASd3iAtZg4ousUBqhAdaC889IN96hBaM2m7UZsd4tl4rR3
+hzvSCOPe38zijKEct410F/ghqK2vURV8lEvUcEF4SuybekKwKNoPTjVpuUIwLoytqqbyYnKp35p
6UhaMFRYTRnrPUioSPZBXdHN3NUTRP6AE3rENX707b+0LKoRQ04xgg0QMuOS6o4xsvNG18QbaVvt
cyYtWwP03WKwamswfrfl4CMBD9Gun3ZmQQ0s0FD7LfBsNodb2U4V6tL0IPeGWevJzaSVGNykCmsW
5/r4tFRN+LGOo1bbtnnvPRZ6F7YBka9/m9NHLQLftLK3EcWmbDMCkf8QFbr/pqai8VqftfYhtRBV
xqVlwOJVyzkEkWvH9qUtCon9eDxUA5u2cf8gQiYf/L6bPofO7HlHj+oQuH7Xb4qNQqfhe52F5Svp
aSMq1dJkb0aYwr+GdYQQHTDeEGj7nMH00FvEK7aL5vghS1QqLxUTUattkpbiJsJRa97Es9ZNt7At
4Ql5EpAjEhuUfnZtMoqfINvfOqH/ly5s/2+VPVXl8d+f6FsO8m8nR7n6+X8e5eY/XPhjCoAMFVaB
1v51lCsLtX+e3R6aufQguJhSQOT/nRqvEbUUEoJbI//it4RxbXVb+p+s2yY7RAQUbQ8d30Xg4esb
PubEukZVJnomkViW+Qsa3SWl67GjdNnjwYNDN9rRzSQzbZNXA54Qr9Mo9ps+yNOo7uR+hMU+l5se
V4m0I14UIACOdgQQSj/07mKln3MO+S45IIrX19Urf8RL2Lyx9Nrwu6NsEyctHqwoJDJTyEVJ03xy
zcVLIGIZNsNQb5rr5TksB7vbh+1gtsZjKn2PEnNKfZK/caROWbL9+Vjd3PlNuscBo7Vw6tI0v22f
MW4zTapZzdBgIkctKkVtvy19ojvnnxF6qdili7cgR05VUm/DKyWN7wi4X6ZZ0BSGYWSgaUE+Rm/N
PE2Ri7lN6tL2og+otpTS32C0Orr6TtGRRIkbWBNF5UYbZNh8wacKYiky/GZeTnsYlUPyfkxciYcE
xlQeU9IXBkovwdCbIXWEiI+TzsdR65UFVWvhR4EiUj94fqt01Cwm28Uwki+AHWUj8g0EQInbVhSJ
Sp+g3w0NJlxpLHOeKwKuznPR7DNj/9Dhjg7Ph5gUmuNtMVGmxAmSZp14IqxHHj5mmAOLb22VGdU7
m3nk6Uq6RPxCPI51hkYbZSxyJNCxshVbB6EJ6uJ4kYXiGcMJ0SFJ3IS9btwt1lIO4kCfqbKdPfUv
UPIPUVmn9beWNHbAYb6X1QSA3B5CXF9giI38/qZJtHG896a8ZBIyhAr5m51ypvIjFPp4bc5UnUdo
m2aytUM+YR4A3wKPEn4kGYaE145T02m+/LLpX//4uP9RDsXrCoHs7r/+8/T6Rx5MBYv2PCbbEBtA
Xq8+eZv1kAxT2b5frHaKxBGsfLjIWywzRtcJmrhy+3hnRksGabkasBxanrU+k316YxSh417TFzzt
2qi0HKYPiZsqeKLHsRbHTZy4N7E+D991MMxYGlOqR1McUF+dNfzV3ElN1Sjjoo6fNBM5u/GehLCM
kivlqRWbWT0I0Y/rjAt4jNlRAfDXe/5Cnz8davhUospQE3scW2JNegCSnrj2k88HCd0NnDKZA+GD
ZN1UMMqbEXWhIJk9W877cBnUH6OcfYkj9lA7vfGKouxsaa+KKR+9L5XVD1H2MFWhlT1A/THcp8sf
9/TCw0vQugDQzXYGfwOqflWEUogTcJ31/G4ymxQrAXeEIFfs7EFW/nyIra6xxltfK+ETVT+uwP+W
WAH04jRmExIM4hulEqIKN/x1zMal0B4gA0fvXAz95vDtgA27aPYYQzV8QyDnanBB2Z8FbldIsJhb
XetGv3koF6crrceadig7Ik4itVOxN4gXCWywMtS6iLS4pdQTGwJrlmooUJw9uAPc53ZLXlbxO922
mYW5MY1FqEbfuIz+J1gd6VS/qUvsisTBjlvIv0isD5qSaOQEYJN1dRq6DS5flaM2LvrIPOY8zYLf
7Ftky/oOz6KBJyo6T+1KDVAtf4Ta5PLx6SXZ/GQ7TlmPS4nw4hbvlWZQexv+4sy/8378lrFx1a/W
+zThvSYbcRhUzOq44B96ZRmp15tK9c5pggr8l0llZPrORkDMjr+GSY7T+F1nTaGsNxVOZ80Xgije
jvuyQx8YpRzsBM06gPCOIIhRJzryiJvWL5RXV09Vtk6OcySRfX9Ka8zDk0NZiwiKep0hnKx9BiCo
pj0XUcPHm5o+n+pPo9Hn/ENrLpnvD3rm9alxn6dmlWU3wMwq5Vy3aOwGAuwy9vyorHP11J4d1rwX
Wi2j9myPvYpqxY/npMMmteey7tQ5WtFZQZDY5CZeGPs5l3pHm2Jw0QVCTCEENLrjOLeaL67KtjEU
+/GrIu62s/vK+RFRpz6qpjcFSTGcVzwuRy7oST715lt4FerjJtQK0vxDP0q4ZJtMSCMN8dwp1QvL
fvDd4Q4ua0eMKeFVMaWXt+UKlWcTcwWBRYmksT992FWnwUVqjhtV4RC9je0wsawtoLl0tDY4vHZa
SF0h9sfPEjPEEK39Pmw4/gajyadtpi+taDcxCA/+uPxQL3IswgVcH9sFT0rGBhfr9KG6Ke/nqiri
t4jZQJ3ezLAGSFEydi+Lg9wjX95Lluf0VGtD2B9RazY4dhfRaHTUhbSzByeeZWdiCxiLiGizOMS1
LtEs/lmsVy6d7whW9nuRdmZaHxYY4+abRuK9WGyRIVeBnsWMlWUjKeVjL+Qix/L0c0clFvhtGq1c
+/ojkh0mdkBxN+KE5RcojzabmjaJuG/8Egwndk+idoIO1RX2fiOg35o35YB4bqYEWB1+ed36Kh8z
7MLg8bxBo4FEI7EWrMLLM7uKwhSyKXipVMCA0gMKcnWUDL2R6H48mM8/5mAuWtGP+yrBp2VPz3uG
uAwR5vq431HVJ+mcqnLSolIfFKTw2kE8dkO9Wxavf48CQUJZCClAH0HCn0er1rQTO9Mds4XYJMvU
4I+qbCSb4OePWEnSgWKysN3WnuDPqZzQqsyW9dBL0cpnzNsgJQZD3mLMefBjUwVzeEqGe3AKMOfN
Zsqs1rGfU2NykijZoLZaV85zTx22X97oU9pFbyQX28m9b8Qy68ayccy6EcMdt3+Vp5lW52QPCLBE
DPDjL3RMVRgFv6uCqoGNq0q2vVSlBo49ajPd26QYCTft7DSd9ro2wA7ULhbJY9XHH34mVcZEiznf
aFENTmLbaL4u4bnUc8m2Jwsje8fnDUnbfhvZaUSDnXrOYIr7aPDa7qvuaJI1ZfSOSSpHvW6otUAD
k9W5NJ/tKPSpyxlLOR0Kxygtdw8RR50dTs2d+ioKcH0/UvhREAIcs+i6cuCvumk1vWyOPid7Fi6k
PXw4w3FmcZsAUVjVP28goW0XKf5K0FmbdOMZaWw4mApaksOfgoKeXBNEXSdR4EvhmbDmoXHDuXlx
n1iS2nSSOWnfgWCQvDxkK/UHRoBh5+MlOzr1G854ryIt6PVukl/93Bf1fJhMT8ba11nHdqh48FH5
sOC+yWpsUNsM85EkpphKBAw3TRumtnjQ0KKyj22Ucoe7ooF32j7k7kkhGf4jNEho6C5Q3NO4CPVH
o83bmM9AhZoI+8BxWqIEZ2CuUMTHMkydxjqamuwl9dcZRrv59nIAWSXFPAH72EAaipNCbeZVAFna
1kDuv5HPyEtmwvkg9Wly5r3mGwVLnj5wNlI9cVtwPVv6LOrrClEAQN397nOg8UIrk94cfdQXM5E1
po2WT1M//ziC8XlV5z47n+xy34f6xGeBJuyrDcGuJ+ulX6SuV5cfYx1PmQZcSgCtoV8MzGm92NNs
oHbuWv/N2XktR2402/qJEAFvbtvRjeOMRGnrBqH5Q0LB+4J5+vNlA9pHbJ4g9z66mRhq2A1TlZW5
1sqVPS8E+LyU0eiR4YCU1mNlh3/7Q1b2+VPmYjyTfFAhv3kTfDEJNYw1S4GncHNGoszu8jpfmx9I
yH1ABoKFxG0dRwZ/7MHHqcZuqR8cpfXygpeYV9QfPAEqtNfJNbQsmld2FVNQbM6V22cwFWHd52XU
/KjVSJPEF2fbYCqreHv3xTAQzu/CvO7YbnuuzPzkatKfVB3DLR5yZDyM1rFyJSE7N0yO6nRMyawU
3AVx0W286z1tH0y7b6gAQoolZiL0pGavC3HuaYxh/iU1jHrMvg4xFnXMAgpyrIIeQqSFuf9kV1ry
2Yk5Ku1PzwglPwVrr43uVNhuknYYZ4ayihuTgRXLI4V4oZnjasTUNheYVRpeD+lW9Q8RzC75tj9N
/HAP/5lm9f3su1Vy6T6aMAb8pL3ZSeO73DLl0LBsmgh8/NgxX4sutu7X+tdqJpEan6yKqbM/9xOw
NkGdA9T/bQ7v8ZRXRcnFurVHRf+0roJGXEwrxr7sN8PzivxLhbTImj/HhSfJysA8JlJLzxkonT91
Tbnisj4suOykdBjGsY6AgvMG42I0nzNQeohT7jIwONw3ml9lJjsn7ZrKy74AW+RcwuqRSLUXVLeS
Gk9MEvSMQ7oOgVqOBPyU/weDJajVVGPFBF6DpTiXkjK5jgsrQm8FbfDDDgHykzcvin9ib4gITMs1
Cdp+wWJbs1AqzlwwC0oDecCxsyR8NEVmSilSKovMXQ+u4FUmXTszpqOdL4VGNZEuUPJg08Qf6FVl
RfUVYhJAoNkvOE8Lmk74AsuLCaFnEgI5q63ZwEnk6M7K7rrLmvKs1MUpqyXxmPJbunmhf58DO1+S
pxFieBhh5rIgbs/pWJOPmIygXPMLRP8w/d3GwbVItIaFZ2RkdZ1NUEB5bDLzvNIDNTvOWKxx30mz
sMex+ro1VrA/4tOw5k4zmIdYlTrEu2xNOnpBsVtZWpOhp1BW6u+SstPWBxt3yqh/dguG/AaPXRRJ
eZBV7hok92VYMVGYtl6dEjteGDi76vbRyDiWrENRmRn5K2PHHZPh5H2ZrE9+neRp86WMlzlafrBj
ViYRn8rYjSOFu5yfSpWEaHZNmXcCYlI+WNt+MoNh4Hkyg7L09InaoeY+SdOgnk5L6jBVj8HSndSj
exG9v2/LV5IeVVs65XqBfMp+KjO3QSJ3FCwGj2Sr1N4P3G+iJ6UFxip0TJKqMPjo5iRti9bC+7RW
37fzA2CK1M7hjuZnb5ol/3b9SXHtrpEzo/NQB5q9/f41vDk8yKg5NmTKGpjyG1tARrjUTO4w9LNp
j8X8vKfkFTXri1E5lNSXikFIHGvvf+2NRodTgy+jWU+aIyj5aCB5nUVkfgksGg3dd5XGjIa4s2gM
jTKQNbuZjfPkzpPqP1ut6iPziEl9G9Rn9mK+eE9RHtO29WukjG5M7qdm5W2fy7YIwuZiJROJ631v
ew7vWq20M1PSwLnSU29YRau/J4vXgY23mamy6Q5KkY7wS6ICaU7F3qa1iruU0IWdb+EwsPajJiD3
teqCYxrMHmEe7kyM0AsQnL++b8tvpynxixEByepb3Z/ZjHfK9J+060fet1PD8akDU4OlxqzSxRaI
vHZXqzul7Lfwl2FOXH4GWCiAiGX2vKiG0p5/UDczvjEnc6HrMgdqGQXbyrYPdg2VZfhsj9bsTrRF
duD4Bz832V9PWF34JV25Q0L+8uDHuLRnl1L3LQ97qAw5jSzHyFP3rzYwGKT8ZK0pVwLHN6vu1Kcg
edPj3EwLru+mkXcMvbYoWFsqd+wP54Z55LEZjenz3OB109wDJEXauECha8s+tH000uV18Dhv6EQ8
zMsib7kZ4vV670NqmRf2bulXh/fX4G0iSwFIcQ9DiQOajeTiJnnJ+jlFJjZGzwhhtG5+32ptWE96
Yw+SsxC9VaY9nsZsu1Icv//9t1sPwB3pDcAHg5+gcm4T6bol1i55GT5vWIK37XVm4QYsARsfFr6R
BJ6Y8L/+XlHhYXKIMoX265v7psPeTyeXqbImXOf64uKkB24x2bXEx352YGwYTyhYxvvfe/V/+1f9
zZQc2BRodB8EQNBkiYf/0ooVyPznblrXZ22x9LnHoS2d9LinqwQoZdePdYmWxsALupsb71tbULOl
hy5TC2Y/detmQfdQo8m06FDpyYN+B8kKp+mjgUY3TmrsU3zx4Exw9xIBHmH69bVGs8mcNtdRz3Mc
jlSJYa5kIbid34d/kANkCdq7rIy7XzPdAw0eq2SZs/9Q/43kunspggVjtDZHlcLEVyfHaYx2OnVN
IA/6/Wd7Q1twudRBqCt5uvhbQxi8vty+NXFxq0rvG565M4HET5Wsotl1Fv7WXA+OdGqj7OTZIxrp
O7NLE06W3EYsqT64mDcL20bahMQZnR7/vUHOJE0YaiidZ4xbUvaSiasue8nxQMXUqQ8xqHzuqyld
X95/CDeT4OSlyahQ8Tnw2Fpvyv4omROKQ5dIcwXhqk4Lyl9VcxvT2D14glIz8njUoeSeqs6f95wr
6R05MIaoj0kHppD5EHTiWOnKZe/Ab9m0Pj5MoTUL3m7rJRnTL1ai1mHF/bmsSRzcesq99O/3b+qq
/H21a2gB4KDk3TLaSYCD1682che1ejrTzzvwHzV15H8FAF1CdU6D1W+aew1mThtAldNik9zTm9UP
zdE3C2F8Ezo/uZuhw1DROGjqlqJmHQNXfV8bxtobR8B/3zGOJvNvIAgcBjPbTCpGSloYh4Ceh3x8
oDvbz507dzBIfn/VdJ6axnlLFuwJM0KSbFcJQdUB6lz/oBjGkW8NfRrUVqaxJPM5WMymcO58I8Xi
5RBXvqmrc5ErGsIex1YPxg+G/uDj/3N/HeuiBZFaRyb1gcH1FSJFJLlWnXBzSUGDPp65V/oDhE0g
2p2yKGYxHjiNcJG0VTdGw5nyiZHKcn0tIwSX6Y46L8RP59DkoVsZD8hBGtrag3wmGz4GmqmFH+HJ
b04bWH8kgPAHWIe9XZtgwMnq4oL6rCtHdqi0R7Y/CxVH7FMYB3mGgVUAJPdp7n0YfN9+vWwKGUIh
pTK1+utVRK6VZrBJzfMOZdLnZ3K+5GMoiDBDnmFUXC93uAo83HjpHwT/q7PEq2UspmLMFBCGVRSH
NxegBjfLrLXVdNUlUlVlBfkbGKmTjNl49Ca8xqITl8NwuqcWyIEXyEgi1sjZiFrQ4MtezBn2JLjh
SEDmh3FjCArOnCuhnvZ0fqkj1lLcex0+1UOV6DHDl+r6rfvKKt1CqLQuGYfSu18C5HW4ipvDmPmn
wVoCAwfJMCZqpIcirVRpfBAh34RrHywQy0hoebgF7ONfv4258HO7RyPwbQ9RlCMur3zXRDiUq+3P
fFEg+z4z1lgteIBV8zMeXB8WALcJKdpUmmZhOrAVQXN8S+zG1lx4yVLMv5TVYMBSEMv4jikfC0J1
FLIe349nN/YHHv3iGE0jkQH/pIXjjZbbMEKY9bJS99W0NKH7oJxq8JPHCCSB0S997I1BeMfYzc6a
e/a+6ovq6KYLQO/BH0rd2Z/yKy4zmNSX+ddm6cep+fb+Rd50G9FngYqHdkEEdJEYqt6epwttTIgA
tXO3b5clMgBs5p0U6DJBF8xwbgrjAriAFV52iGfkvj/mQTOJ764ugPLTg112o/Gjq1OjTo5mrTgs
D4xfsx1I542pa1VZFKBLzGKrMIHxumIGSOpi7agzQz+EfNhQfq9Y+Kj3b1P23P/dk55wIbTKowEH
zUUDfEtx2c2S0sNfz98Ww4zm5q8qhqIoXmAQyhyp1H+Lqf4fugpAyddfRn7CPAz8LFlstIC8QW3d
ebXDmnPnm6prJC0yB1A7JtNZm6arTp5y9Vzf4xEroE7umSy8JGmszDuyIuSPpohr/mHMRidiOWY3
Gz+2qlxbziL/7kqmejHCGk+MCNAQwXthqveHb48OP8vYipREYHZSZI2DG8XqiRajMXMeh8mZUfCO
OpKP4vxYuYwQDNn4YfWwFx1C4XHUL5OVZut81tlKzzm9h+A/8SHdLtRQo9wYsyDkl+PEDIovqqC+
tR/KqQO+PDXrClFyyCnqZ/Mwz05PR8xOwlag/1188bokiopfq+1BTJQO8/JbOSMEc4+2NYym8xUW
XafLY5n1vj9ehmj23PbJn3sI5OcETJAbwDcGESxynlzxzNK+FLmIiqgqqoPV4rM63y9mJtFek+T6
5T3T/hqXuUyNDwV1xLZEpkQ53qy5amXH7Zh/SqDCeGGrIGDmg+KsXONvBWMOrexSa7dADj6Q24E7
qmICOXuOYab9P+IilEtJncqD5MjBEojb+zvI1xz450Ae0lbx953ZjMzcBzms8qlXzZl2hNVxvozm
EDbzMSptfLsenNxaUWwYXSLXtwJloYmyIpo34oeqG+SVG7PcMtgW/uAHvJVW06HVOjd488RDOW1r
D7HtvoQM0glejF1ZETOx4mFxl/JUwyB1MpLabXmIrkXDfX3fj4VTGvd5vCT8cEf55860zPgxRbof
zPeIKqA9TsloBH3y2dQ26gUGjyUAo3f5kuox+NKY7TyrX1Rsl333Yvu5x7c3YJk8jSYYvWl5gGpj
ZT6kzDrhmovQlf+nsbF2jwMTFaxP/4Qm3ZFXfJ6HrPXuDcwYk3Niu72ffs1alXONOD41/OoH+/lK
yv8reFC9QuKyqx3altlEt3kp345kiHGf3zTHpdudVlRMhnPoSi9pq0Nb1TP5lTP4QNDHTbGxSzvC
TcTFPAMMFgH0aKgSLtNvkjZ4MZCwhMnvU8zSQWmOCQ+Hwg4roiCBSG3NpSjjYxchCKzxXjCNKjgU
rkIA8jA3vcnT1bA2QgL0rSQHu0guMhWM++zFEPMphzOg3rrJ+jw+gn+ndB/67sGK09lqz8rtDJqL
GujM5A7zBdTqR2D4iPqA5NoBSA7jpeDXSkML5lkMvYC/O/3aZlUBVXqoO8AvANGUmZ/BGYpxaoan
AuuWkjGX2y8udkFv2TEeWLHlsW11wFjEcFjpCD95jjswMm21gqn6bc91EqfRZXOZHa/U86E2WPWo
bbY8SNm5VHUbjr+rc+wwFgWOt3Zx93VtchRthzDOG1QsVRYxCYC3tGHUdY8gvXzqJBIrUo5FMqw9
0erXJDbSAfX8KMATsbOsk68+J7LYBjSRHkDY9yRrV45kHv6C7bcMxwqrvc+XXigGu12ERqEScLr4
5Glgn/SOOnrh13cBTLxleC2WE7zEnX7ZZUh2A5qIEsIE4MasSKGIZ7yBySjg/+otYLvqbPfeWtQP
Vc5ZyyTGDfWNWHKLg37TgHX+oGPrdWYNkALJzAg7jPM5Tul+lWr4X6hGJ+lTnkTrl6Sohf/bim2z
GNFqhNw8y3gHkwJlfowivU4l+Xob5IrlGoAjeyQlN6mk1sZcl244f7ErV8q9scXmSx32jJJwns7P
CbNIuIyowseEqykDQd7/JxX4bd4EwkNCa8HMYnBoUubcQDzglUEOfIZr++COS/m5IGObcR7C8BPJ
8nEse6ZxnXVT1+yVaBpINbFrlxVMNSAi4X21wpPEQfYNEAMu5sCM9J7tGsW5EDjZlZxLgivtNRos
yz/HOkxK/R1hvRxpOz+WcgD75TkhcC8fZbGghLfpDBgWp6CMbBBM91az5KqBHl2UVV+rpIb4O5OO
hFV9IRVh2Z97cBreAjygnDRrAe3zZQ/hUa2aMmScDidYyXDENveyQ2OO4/hpiD2jusS+l/G7bJcZ
ebND68TBUZ1aX3oEFGBQQNVggmORiiJ1Wjr5BiH85ufARRqGhCUq5WcRE7glGMSZvO6GOcele+wZ
XKeXsx7BYpHejZ18iD9ikq9whFQWVaCNU9BL6TIj0TzjCSe8dRUGUrNmIAKwvMhNRdeJZs6hhGyn
TGAdYzKByMAXrrJESlCuMTMJ8V8Jj1DjhwoEYfmE5TRS6aeQ5lsO8EIXV/HjnDgydyOZYzommItC
8XEZ7UYQUNPrKU3NSQGDPDvwp/mPZkI2/bCpoeYyF7Y9FU2JLG3kNetl7Ji5UJ530Xo+ID5Mj6TP
PUTvzGtonjbItXFNuX1vNkS5EJadn9aPeuK8q0+dLqm4aiMPFR0+5grSMz4laym4aJ8xMas7+rjl
5Z9ds1n4mU8fCne044Q7itu1WEnm94wkSfzgIfNb0XQNs22SmuDgXynMFeiAvq+i2IqWx8zqrqDc
dsEBPeFc1tCFIvzpUdHynaaZ9/Lg7D5mhG5ZFUWHkkvVC50lnspHwz7UGS1441cPO4hE34WTmRX2
xW6VC6w+5a6wAmkwY395jz+APLyxijTpWp7mMz6dAerU1LjYabEIB1EHTGfG8J//Z9/j4zlFyXOq
J7qVHuys9tWDQrNOYtes48gXsChnHqnJLBx+mxNfVK1b9aQb9jJTIVMzwZTlpfMp3WxC+VXYHDq6
avOnJYgrLsyqORvt+/1hoiVx1+4cjlazDhdCekiA75i3zoPYf902x57ONIf/6aZHZsIn9dc46GDj
o8IWEoge2IbrmsNSKL5hFvT9OA80PX1f0nL2/dOm5aNPSmQbHJIssf0vdbH2/C5AgLz1wZ0Jqbvq
ZqeYcssIE/PessOV5q5xsRjGfpHpl+aPBpgxJ4f2bGxSfsS+LaKD2qjbynmitayiBZGIKZF734xm
WgU6ODRtYhkNZk6m7Jdke2Gz78oi22r0qIExy++7sRBE99Bva23EpvxhWrKeEQk2p49OFgaQJ9ds
ZM8SCj0Jt2IN6IovuqAuxS3DZBxue+xV5sQ/oHasyXxswd4X/2w0KAxqrACvOiNv6ppqOMzjjC72
S11XEpLQRDJe/lj741j9LK5hZGJlEQ84+5t5/kYiFojrF2f0GodPRUPWMt8FCv9TKHwmt+SPjW24
bXMqaEDQ0ZeBIpQ1OWhP3hc9mi20+bRBZzRniuIp8liLABYhrRSofxhSvr6YAzO2fIWd9JXF0pqG
6vphF3zZKw4L0A4A/xK+CCgQcMx3kEi9wLjxjnd1et6NEnuMnCYb1PbcIxexP711MHpuOWlac3xY
mz78hnjCS456quRyrMwVzHu65pllDGoMghVMo0WCGVStbZ5rBhTFDcptinw6+YwurfDMowUza34E
+HvxCzl5xlKd83FMgvHxH0wf3JTrjnGs5Z7oymxkQ2+0TRsrCUwOpi3LhQljc/Snm3c20cnOaU8+
DP7SMpIx6/uAp2rNSmM+edy32WRMseF4h3TqVoC4w5x1qVV8a/hnwYAJ7raXdZj6iM/SGrNMBE3w
IF7wkM6h3CDCahM5dGdTupn/qCWDFdrbZvZToTp+2uiIeQmf6szkJGJeCqrPJDqQ/qnxofVG9Nph
Pgt2zFjwklCQcLeEkE3gSs9b1ORPPnl4W32Lo1UCVms1MVc0UzDz//Z0fKez6N2km/dYa5uBoi8L
kNTwoMjfeUP79ZTbmWZfKdSZXtvG+b6/L9AfYd+tMXOpi4EBDAnYCq5WGmrwtHOHy0RbYTV83vVd
ReK0EiY30ZdulCzQqepIc7/XUdsaTPZr0Zv+lUwmOU+MQV7+WWmHHHG+gnqqS4Tin6arGLdHNc+a
JjxfHzKhn7+FWVLr6RPtzWuX3Tczda551oGPJvro4QAxTXe+YnKrh+4ltVkNifRi/SzAA9qfC+27
YYy887pN9hscQpg4Vg1+p6x2OpckLODeyBXuIQZonw3gRPTi8rHbcRkXk3wzKh+Xp79H7HKcfG55
UxHkG5zdNqHsIjs1TC5f0x5M8sBciYxDUNelbDtro6GKwpHvoZNUivZxOyC7qpa3gD7pmq5unH7a
xcLUJKsSJeeOGLR5I8COV2mhbxIaS/hb7ZM4sM2zUk7/MezlGNhJ1nyLgOsVVe2usmr8QoT3Xd3x
uuqCYEG7344OFMaF0SYDwcEbJ5EU7tl8ZjM9DLnhzBSlZ3vTa5TzLN+StYNs0aJQDcc+VlianVq6
nvy2j+5hfUnnGKTzoSdqmvOjjTAHqcl+3/si2h/GvrM9txYtQL+Rh+EcMHH4H8BkD8JRwDZ0cM5n
E2anZILhII2x0BkHR2Wj/XqwdcHzu0xb8ldhcc3BvXjwmPXTPDRGUHzyujKfRnpA2nj6C5yaYHli
NNpATmv3beD/4fJDctkNQ2t17Dj9mYGBQxwcqsETdCsh8+e3PA4PkCgcnQS/QF0S8mvxKK/GToCj
/+iF+Gqxxuw8/tBhMPElrOoOsMKt42qIPmM6kAl+VTmMZjl1zJvjj8hN0Z0duKR4/tPR6E7/EDUo
N+aEs2zUzgu5RDg8LndwRgrsEwqXorUPfmbnza/YywtO53Sh4HT9OsvK3WAjEoiev+xAUbLBgDSD
y8E/pqlgk4MbC2XyPpxyW01ANsOPgMRTNFHNvbFALrquqoba+cKo4gbXwYIBT1i3ODmP5if9SbJy
enta6xSBnM6c7Glbd+9fxZtaUnQ5UMk++Bdvxb/haAJTGb5r9Pbn0ClZLvvWyRWrgbLjSiJns5YM
pNo2bLnRx2rLjN6/mNcsMoUtTDYCDdMXXxkOiptSMkNN2PZerD8rbxaV9KzJsogw13pgndLrVqwm
6dR5/4vfvAuMmX3Mc/FkxCIdjOt1QW8PMhstckc8h68HbkCrNgLanecc3RbSf88FdDpGCtuBLW9/
/zJu718ECET3gJ470Pk3lP44WQwELafiMy1KG2qpfF4DEHbK6UjZjyQcV+hrLf/+N9/Y/cFPiuoB
YTZ8pVj+3da2rU4TFJmx8UmVvZSQRRBT95yZeNUwpWNoCcE/UepJo8i81Z9j2Eo8BoqQqO7GQRL/
YjVZhhr5/Wu7XaLI5nkWHkAFHoCOdwt3+AzbgeeMsT7cKmxvk8YNY0S+vi3RqUo4Vvf+mNL35RDx
/ifQyy2VxXPCogdTTQtfN8qUN9CPL22bLl4Wuc4xLT3uzwTBnDa/L8nQuuNptIbA/LPIfTnZLKer
rD/bEd16coxa2hiAoRMGN2b3ni6U85EJ8U3HAfRi5LChaXjE0wg3meAGnMIojaS9Xd1PUxmGq/rN
8bqhyR9gNl3jR0g8J6AFdH2XvzNRcQaTwd0kIskZknkyoi9z4JbTdK4AV7A+2btApqKWgxXBXRj+
Qa7m9A8MhZNEgqYb3Lsv77/x2+3oY2DHYCsfuzIe5hslDlFTIxmPAuahbt1/22ZrDDIBEJaQmREv
YeqR69KNi3bJWkuPR/3+RVxtn/6Ndvs2xKUZ4qoHg+6/0S5xsmlBpJfPWVcXHDW67euw+xxpZqG9
JPNs4CYyGAv9is/r1vK4d3GnPurl4pDT1+V+GQJvafK7Zm3N+u8mHpL8T2VY9NM4B7+3NJqKcCTj
pOl7MYT6rpMQlfFkYcZLqtwr2CgXbRarZk9G2xJ0jQZEE3+zFDL92o9ZJ7MeUG5X4NTtTwQPMLL/
CDN2tI0lUfOR40RLKkObQu1NOUd1TbP2qQ1bW00019F5vrKmw5Ckag94/pWFTOitSdWRDsag09jI
0tEWVgdoD+lB1fkizU+mZo5Hwh2ocSzvcqcWTUMSYr+DOTGevso8Bx6pWXMyPacfhseuVcjSzhT1
ynx5/+3dzCVhG9CsQtwwEbqKC+ztWYJvmXIn2M7PO9LdbLdPJkN99whMaMYhDa9TEcFEdhBbYnh5
FQPvkGK79d7m2Siwmbnmoh3HmEs0ghs/u992CbVW/2rOdmJOp7YN/fgjIvWWR8VGAh0HEZAeGNRA
t8o0h956QGyz+0Rt03jVfzAhgEK/0IpCsr83m+47da3wYo0I3wnV1Ra2lQ5EqvT+832tIQB1Rs7h
05Tj0+ITAADf5A0ar/MugGr7FKzG0NEq2TMrKDkZMxCIOvx/ZQfYvwaMSoJNDqSn++qc9y/UHc6k
pTzzyk87obgnc+2WqmE2kJI3tj5q4I/M9W/xfkKAR1Sl5QRZlvMmVct1K62sU/MpVVlAoCmpw/w/
/vn+Iugd/1uAfxbfH1uaTvL79x/2m+9HN41t2BVkZ3DB1dXrX3deFYsaltBST7uwfSIgSHn1quem
tDxaQR9am/bhj6Q8by6A14wqiD1FH45JeH6dH/kgiT6+B/0jcrNr9HCv9dZ++CXGICALR0TZ0n/Y
pX3w2/sP4DYxCi1SM1EucCZEbw+EfJ5cGgmT5SkjuKy/hOGIDa3qmXRdHrnozugv2PSZ/QeL3MbX
5d9qCZtMkDgaIdchM2TN3dx37jnaWcu6e6IvRLWMqnabenlhPGW2PuxkeoWjhvPbYHXCarNvpPJB
VC6ETBrbmUChbTZSw/QBarb1SKMD6M+ls7EjAk/e2Hr4jSu6nFQla4g2GpOEWzscLZiNudKuA6sq
ioj3H+ttZoV6koWNEhOBGtn/LXUTe3Ez17aVPQ2Rdq4nlp3mwQHvgC5vz2OVay/7p3PHW0DMf460
QGlTyi1Ufx+85NuQwkAa8n43lKuC2rotRaZiiBJnWLKn4NrgzMws+I0ts9sQofdv/u3XEbkgcmhj
QzlKSvd6TWep58Fhrt4j3iUBmEmGxas6uYUmgR3c9mPaznuTmnHoUtwQxPD3MDH0ufnKvo/nNiJH
fNxVstlV1TQnZbO+jP0ktIs02+viSS0DfVDHrvIxA/9ij8PaFBdaXGOze3IbdBL60w5c7e0wXoK0
mzI76sDW5iIGcNgbO2qsUWmWqunL+eat41DEB59PldxtQZdBX1O8CJuBsZrUHJzysnYLvxSeRMWI
oGihQdYBQHRtgC+2pndv1MJsBGkpRPqAERf/PNx6yOtqEjYqQ1YHSlfHBXBJuuVwVd7W0Fq6lCac
UttkcoFMX1QHFpTsCNXpdDWPRdzC9jDrFbL6Id04GF0Z0l61BpVcKO0fglB1dDbxJXtRUCeVB0KF
L7TcklhJ/NPg0me+YLU7qBJ7q2y4Og5XkpMuLgRF2iqKQkrAn4yw9/tL2BluMhymzugW/64vaVuJ
HrJ2pV14q9NNc5q47wy4fHUuGKdl6tv2sPZiZQ/H2dYhumMoO25cz061vuwcMhCXVHf2tfzfYEJw
FoEMr0JNs/LMJbuL6e1arONmIrBXgqEdycMMWi2NpjstVruY7sKLXvHGbSVsv7Sn1C7jZN3nImQl
0QgA2OWS1YBoNX+TXYbZoVuxCflzcKeMriAvKdLhkPC46b4pFXcJTJZel2tl2TxAg6GlJKPoA7rq
0rCtIv+xtJspekrHoB9/yTCSoJELqNlbo9OWltAzU5HEmHHZl1BjCPOYipR1rgtm1Lpu+SfCpzQ4
DmDvfnvWZiNgaZLSVfgyLoOCvAQANxIU56gX9cG38OJzznWR07dy4EeAWUOemd5dl1RCsVVAClFx
QE8ye7+vG8Bd+MbgfMXCnq7O047H7gS+vXGoOyIZj+gof5aFq6V6AoJwv3RmO+Xq2K5jvv46dQzq
fmGAuTX9VeJrgaeGylblvcx8zvoCzTqO/wHMsNwX+FE9fsVDp2xsDIkbY3kJ3HU2hq/0XtXEfW91
hUHMaXjGGJGPYTrwqd8owR0spjdcuoXou7kSDyGjC3iEQJcsVmpl36Jyw/kbYD+AglovOy9MNCQW
3K1l5Hf6OQjzwYCG2MBWIq9gLd0WBfYELlp8N/2tDF0re96W9ejPbNn8unG1CdyanFaN31991oMp
y3DjrWMD6Pu+MWwDx0u9KXu2Uj2npY+FuXXeZLadeSbuFLgSrKemjT3gYly9BMre2578LJ+S7my2
pTeC5hUqUbT5oZb8EuROMiH0ohKWcFDNisN2v9NtiYWLT6+UWUBr0ljH5EEMYjZgbdvqOQNSjd+0
18lgsC107TSQ43mVhL+rZcdwdfYwr91y+2PaO767rJBeipyjiu/eAHRQP3CJHcMtGBwtpvNXMw9G
bowAunjeJObLPJBdQKPsPetJ0g4/mtIOmGjseLoEzd3w7o2sYC6gIOLjtBa8QNAaeULrTDMCRDVP
JkpOG6Gy2mYN8uxunUVlO4peKQLL5t+LTLD9ubsBDRMkn3fq0DkR4JfrMg1AXSHelSV4e2spT332
0trH9nEPlGkVhwTRcmaWlXfIUbfm2bGKDIwTmPSEc/ZLu222afu8K/DdOcsS/oqRGG/3EGdLXHsH
Gl4tk1WwaZi2V/PP2r5GvZ6nwFsNEJDzyLZISTcDl2eFnciROGTlFMgGJfTHxuTu/PKmlnCrTgCK
ZBaSUI/+9XDboKOddnWu9dMeHjaQccws2YIujf68V39TCXQoWliXVdvHRYEDaZPyTqPWCDK6CisK
4PFYGZ00jlhw/zzvLYjTyeqSpdOnLuWX2urgfxoUr0Tsfy+2a5fMtKw9+15Xufx7Zyv6d4am2jLK
pDBZW/sLMk0sPxnztRZqTb9n/YKxOTqF6zHnBgM5zcSMDLbkjpswHeLKqmxqoWV1ZGloN4EL+OyQ
ZsBb5JuP0bDFlcYqUPJdRiEjjTOaRA9HcssehPYiT4fb+b2JR+GxkU4vkiZsf7M2WdK8ffuWuyEt
kcJhlyXltPWzjnICKm83HitiJI2boi0JthYWKs7S+pwZ4WJ+av0r69IMTfhHRwuS+o2ZrWZ1GIEY
jL+KzA/3Ptmi0HKq7/xUgxKLA3GHtCc3IZ2UZnyY/IzZipio2Yxbftl7lCLIGoNeKbrVAOriJKpy
52L4aADro7uZ+vQuPmEANc0k5wmYsVuER/pV4qTCKLbQY38eTRMrlfOwWflsyzbausj3TGA/7nFV
IgI8pK09ogTETG6tomPS1vQGw56VjrFeiq6W98sb4sL3gLwnjvtCB68TzD5fRNKxU3VVx8H9vFeI
hVcuQiNunWyRQUs6PUsNzUI2ooZrjjtuSdUu96GPRZQn0ZRIyKQxT1YM5An7zqtsj0QLoz+Js042
jCwYVBJq/jFARQ41gwuunS3dJu+Ibao5zJotODDMDZykVKddhoAeSLJKd/9E8kM+kRNdsNFSDSL3
22VCTaupOsJN0GFyFHBVPXQlO387jyI7QrNjoAlGVrZFpy156rb0EKGARIudBEw2yhXjHWQQGwm4
L09G9IrGsZ2kQX5LSDeQp98yW3THPhZ7WlmljcAKcQpPkiAPZvSQldwXHLwRiqfLtpoZISTVeLbt
uUwEzu0BasNB29n1yIiCh3CoWqyvUzP23Z/l9rJrH635y5DR004fukJu9uz4pnCvjk6SXv8SJ7ry
alyapF0bp0ZRBlECCPe8iTuM7ArSexs7CUJTFmjKeKY2FhEu2fRxp2OX3is0MqqYJil1HHtXGJ+9
IyTb5EgW6QXvv+0Lr62/mVPKCGtGU0IlIH7KUdRC8l2j9b7HkM2v3XgKw3Qt/IcdrDCSacitY4Kt
gJK5M/oKNnNK5tVx0ASj6biYcHoQtpu+zSk8kZXxPbTxH4IlKYqBOHXlkPfsNZ8ZOp8/WRzJrJz9
Ie99epzQNI0eRXmk5i/9piaha7MaGINnia3widaLpM/+6/168hajwCERwz+YFHwTcSO5BelWz5/r
NKkKxsI1iLMRYm/5/CrZybIxWXrj+v9XX4wjDiU88AyQOa02b4xQitwZ2rBe1WNWqDb8uVApBIj8
G/wz8BFoDTpvzhVHBWH+/S++6SUB2geLcgLaiEDjsOW5wQCB2hbLy1R6z4RCAsSOegx1xJZ9/5uw
+nmNxMCQWjLkz2IIDA1EzDJ5Xa2baBh48tq+DJ5ajZDEIKlc/LwivgyLrYGu9hYXnJTM9rhO0Rwn
Z2x9Vf3V3jyufId8kuoo6CzjpzWyZTDNuULtu2XXrjYGvUNreCgDVM7qZOKyawxHpda6+9yhP13M
Yxko5Wa0TprS1cDgzTHAcRcnDuqWaRwULn3k5QvbvL06aKETEbGrqxtNj1mEPt/m6JII+HP3LKmL
hiFbR8REq6XvGuw++hS0v/eazzVJTl7eAWn29p94bKI3Pi9e6QQv+Rp79FkGrjH2+TnWK9LHp9aO
yRrv1pE29y/ITpaS9BxJQlMcKi9P6+yuWKIq/mxJTYnA0IuMqTuhRGii5cvS9aHT0BGbSk3sGeGa
oBfUeH4uD2aP1938fxg7s924kWxdv8pG3bMP52FjV18wmZmaZcmy7PINIdsyZwbn6enPFxl0n67a
je4DFFCQJaUySUbEWv/6h8ia40wrjnsl4fS9v2if1xVrE3HorQ5zUnIuS6G92LOuky1IP9Ot5anA
m8P0zpnvlOxk8wrVHa3tNqxlcsymvmcudeEFVwprJ+on8L5jBZLm54QCuwWSKmrM+KKuHWbEUpvy
otznLDNkzhyxr7ZC2Y2mpffa5DBYK33qgXUPve26wlJl7F4gSGwIf/Q2wM8AB/E8z1qcXIRH5IFD
+1i8jeky69+o7Uz/emw6w0gOBdmiI5MPaMrMVHYDS9USZD4+4eLYFfG4FneT30hrF8XE310995NO
45ZyCKquZNqE1LgORSNrxQmZy9hTo83OWIUm9cv0Q22qSV4zCUo9d4ZE7644MnXRbAnyuLrc1/L/
NDDBCeDPawyEE4iTjQvDa5uB+F9HJlj01UzJG+d6wqbemkIoe4nIXwz4Y1hDot+Lr8i8YE4BPCTq
MugarBvM2LuaS9xAo8VYMtCeATfDqMG65W6ehwbkaTSSl7IcMZ0O7CqZ702v6vtDutjujc41GFnM
nAZJcQOrD5SqOJTYrevR2PG99FyZhSYe8wLT6hutwZHnTLR8kxFhkk1vcV+s+clyshmNl2l0zyjh
M3Fsm0EvD93mOyskaNecr0mqXcqTsOKAWII48YZDNiww7yJjKBbjNgjq5kHzVm8KdbQsXjhW6RzN
9DpbWKd+E4E9iOAmcdCL4Fhde3foxuvgOEOb9PmwhfexJEz+fuzsaUZ3YZlfDVd6+S9O74ZgIPlD
R3wB4dqZ8bpUSxIWQ/fmpmn7qpHI8VDa2mKE22BDcSCGE0xkwoooxZvzDjCGKWm0OPaWBYfc6kgD
uENhov0IpsQ6471WRSus7yMEzuRAOoB/xWc1jrqWsgcJuvsXF1+NsIfegIlQsN0NW2wnYVB66ye9
tLcTM2tbHCaj7B+nrG0+kP/c3SeoSk7FOjjPg69ZZDvo4ijyRrqs0RrfMk2uzzp1cWSATEp3Ee8e
X+/kqsFs8UVvHOeP1fTTT3E/dE/Y7cd3CdZI12XfDUUI3YpMykwYVAPzdnSX3EapsOXLtW4N461A
v/AozN44bnOXH4sc13yzmJokRIyx/mj8ufjYjvb8obL14QYDpfRh9nSC/7Qub49l1W236IWCjzgC
lTdGEjsffGigdphjaBpCi/VvdVh+n0pn7D4FWG6d4ZNoB1CA+MrpxobTBEjpABiiERo8+vaVPbn1
x2aYa3GQZOOTtU7aW2Jm4i4QDf08LdFHKKhkhjWddZ7JNr83rYR41W3a3osuFt8SQicOuDtpkZiK
DsglNr4ZuDtdeWItrqzMWR83Uxvu3aRvzkY6TdcpMU6hFW8rxNnMzw9ZJ+wPmPX6yxGr35q/QiiZ
Rmd22zT2Gua+33knvyzin1AqXwl9Gr8ZHG9nCFlBWKD1R8LksB9mhf5iswEftaXwH53E866sLRNY
J/V8AEBP58WnVEU9PaMijYQv6rexyp2MDL1c3PFoUgQHzcw6MWukSxgmoYotjLsEj5G3JbM1OMQd
2iaK+WuH7eRJiAyBJG71r9iMbKHYpvwtrYuMfBmzhibszDU4AAmoQYVNFXTIyUJlOZf1NzbUygpN
/peHHDwFyAmCMyJqtPbLqnnjyUGReV2MzciekW7FE/ZpwxO5WRZz2r4+j5jIhz4g60cXVplJfoow
CgKCsyml/wMdXqZTmVT9H4Y31A8pXc5Rm6E9RPHkEaCXADwdUTe+zjleZcsoPqebSXpaZXyfeuvV
BdXG/rpYTtpImMYWEIVIWd9o1wZ5JcEdSFR1xQcrrQOi3uaBioL4ZQZ38cSU2ORITjXQC4RZDdtr
DdkvZBSjvzFbXw5z4JArZDfaH1oymDQ7XWYT+qVn5Q+X+MmrPNXsW7Gt7VdEWdpNQcHO4rKX+8S2
5psx63O4AK5TkdHht3/MnB23xuq4n7DQap+quNXtqE6L4eSus/tqGn3VRXGsdTfe4HgY1kNyedfS
Kl3RMTUDFg8mNv3H1Omz+3axRnxN4r6JmsLx6jDw0NT6X2CN+AeTpB+My7jCN+NUmZEuiOtLN7d/
FuRPHkeTavFEj64/J+DcU1j7VcwHEuwlsBafsd/Vngz8qd6FtbL9BJl1BwU9z0IuvH4zkzZw9K2x
ekF8CIa0bP5bbInkU8Gwuw+FJC+EXIXmoxHkzilfDIzJs7grz4nws69EyfRXnram3+weAosdDx6m
GDO9j7uZZbjEdczSRFB6wnysvcnMrI7wWQLjsYs4yrMm++E3aXtAru0/deBEhC/YyRVRJgvtaj+g
IDCT22qbmts2Wx9449/z3q2+t5tRY16Bg5koLPbu1hqO8BAzfosJ1E1hD8ED6gz7uGZOd7LaOalC
Z86aKHc0585uFjf0Gv0r9ir27VIsKNxKazjPgSG5vazdKOua8stmmyn2147oYWUMwVVjT92Liw0N
ZlpFkT1oiWYeOITFc90t05UbaBsx7Z19ntc1vrL523nkTbb2nPrThPEYqF55WvIiI+ou8dP8XdGI
wcAkdXLLfMwCis2QthHZ1kqYSWljmo1CLTtkmGxTRZpBkiFM2ZshZS6gevrdeWLnbPWzZK4875Td
gg2FbkWBev5QpMBiCJAwbzwOOJOVwWEpk3nLXj1kodSxOTEI/IijbI0ormTLpaZVG5YhRCfpzYhC
JKRFZvq0ZEPSfo6doFoI17uMtoKthrhA2Y/85jqondr+viOLAPPYFB76CsfNaB2nabuHd5F0V10M
eI9BUdKsTciqc+uHvBqHifyXwBny40hURnrU+s7qIk2rade1uF79dx07yPgG13ajQq1RUOJpWPzP
p5bhcv1kz22cfxmcRAwNDha9yJ4xGowNA9ixKE39lpHm4rhnxP1Jm4UjdpcYsc54yK/HAf6ej+tJ
W5BhneGMl57iOefgCh03kbqPfmGetM/v8qBEizQaVDqRwkMCZTy9bc0awOfIquEdM9RihP4H89r5
8cuHzGz84n5meprcrLrLEvM90ZxJwWGEDKpUbO4bBZmXHcd8HrUzrI2i/rAb01cbg1/B7UiYfKkZ
QAA1yqcHSbmMXjoZ/U8ILJJEoq+zbBcWp5JAAwRzlLUPqjTOdIKemBUq8Bz6Mrq3EDlO2z/tLmK7
dCWIbdJuj7HF4dc9UEuBBc+7akONBazR3Kr8sPkacYZnTJ4a/qYam2kbLnLXCv2SED8WRpdJwM6E
hQcn2Zk855I8hHmY1NApwD1V/7YPG3aFiZhN6Zec6rMcdyq1qOojdt63UvRNSvHSZrUEkOiCJDCr
z9DycYtRZP99QqLeTWH53Nta0XJ3bGyfW0yGnAuhjIvrUm4+/mJcp97kTNo1kywrwwDF49KIM933
2pmP8SQ68XMIXK/Lb+mL0dyEE/NNvbnZElIopoOJ4q2Bro9HNotcxTbU2Ej3cM9SJQwhEK1hMRq6
LYH52INfASQbGxpWxZ1JuBMh9U6B9u280+NF60vZWZvOgJn7gE+hUa7uc9F3rdRgVikD58SkOxiO
foaL3zvm0olgIBf7tePx9LgSPLvwQuWcPfWvadaxQQwFoRmI7rd5w2j9TPLpuGICrnDE1jaXBUqD
p00mzmgXbHRSksbJNDe4vpooACfD2qImQpikmP47RGqpKUMtGjlh+cVQVbfpF+jIKBZ4sIrFxsBl
SgN5Q2MKltK5ywubiPtfmJp34WDvmkE6CwmKuUtqLPm5mhGWUvvERbdSDeIMyFuxTYQt6I9qBl1M
cXuN8Q4iOvk4tnK2/21VJnbjxjhAIJ2Y06SSBvOt/Qk3OGkdOMAO0VMyqOgckNU4iz/i3XdRFu1T
1l3d5LbTRI+y2EGqN2GJtdbyumAN1X/b9WoiyJBG7ryBHtlyxruY+3btsfO4TNuDbA3WCPO/dfma
sy3oLzruog27c5Dm1QkN3TR9pWsjgFE6oM5MgwOjeNbTcsQOdbE6QKa+a3P7Nd2SvLzLXIynTx39
mPuk9pLBZW7NuOiCGg9JhU5Yc1DHpSHTyX/gxGrR7UO0XTw9Kf1PNWXyiprlwEaxKzp3Mel04UCT
BcUjWTejnEZjUgCgBxWgcjHhV4zUjlXrfJ09PMO+i5RS+lvhDLLR7xQxa1+0F0GzQoH6WJecBbTF
cswxNLY5PBNJGFdvjYlL1RhCwFxWPVxtzF6zg9qP9ugBxSDBXlW+HZS603ZeKx++R+zVdkM/eLH2
aYIZSoO6RF1RNJWEov015lmgfVy+qLmf0YuEK0VYm5zsbxenQIWOqxO7gEbExlUvtjztTf8iBbYA
VPjHOdblTESxddQevR/zJNUTlxAUq/XeO7ASKvSsuJY/7SJNJBCSxaGGHObqSbPzEnNOc4kSaLfO
i9rKME2VEqJ91qumqr0CUHQc8hiez4qVXg29/EFSCQHyY3Jr4CwpVTG4l3yLxrLKldpMGIyNj7u1
TFchchf4+VzYiwA/UhylHhNgM3n8iLaRH54qloMcN3Z5/OyKBFGbiwDqn8xqIfRDbcQuw3BWO1pI
SWqBTS7V7NmE0QSxw/BduV3qeRnUUCnPZjmat8if2l7dacVn+3pZGeZgCFnAb62o50WRu95xn+m0
S46U4HpyS7kTAA3KmkfNB9cmkNr/mlG3aEkDFBk7/c6KV1Z8v6w211hOLSfkghxks6IRqPu2Gxfs
N1spmARG3Lxu2yVyu3HnWB7PmdILeMK7wN2X+Roy8ZEdr8bnTcMqG+VeQPF70bB3F9W6vRXT2F3F
Wd1b4xFLFFGWN8CfftudjZ7AJ6atgbssmBa6FQ//2cZTW0eeB5MVqnpRpVJeNeEuCfl6ZN6OWU5Y
WCVyxat94rMpfrpld3JaAWNWVqVoka20OZR12Qzf+9IQo/nR6uzKziJHn1ZvPhnGKiM/dNwBuTJq
QiymQCodfjHEKODlbLikfHwiH5IjRyt7edAqeXpCAyq1XxcG7i7eoiSWr4ohnbyAqMBlBdBcZj0x
JDuula4ME9XhxQzIRSdqSeEgYzLl2zaJrfZwecChQDRXsBXwE7sRmLvy1kik5rGxB32Tos6KsWoZ
TRotZcRQnRiiB/z6aU2jxEoXr4h2z/bdfyHwEeibn3KcfMoAUullJe+PsVrQdToNVnyfZNqywXjB
lVG0X3sDptBREFQxrRHDYZtPsVc6lrr/WaV51vCNNIbL43UhYyWJEDzaRQCRpjq6Xp9xrXS7k7vu
LtbcFc/Kx4LAVllGYP4hN6X9AhZdLolgzlxK+osYO7lC8ziVY6Ns8eQx23QXI8gezy8uYaflGMFg
RtjnsN9w+OFxSS8+q6MdzOhKdxLAPmXdSTCM9eQ42VTj7F3mvge8aD3Wk4hxlN3lzjpp4JRzmy1b
p3V5KgoMmawHQdFHPlydw5lH/cgRzO8lotowkyJ5fQSiX/BLl6WBHieMswbogFyimkzojnCFgeqI
dJYFTaV22AooSyDOcO4qkpYuZfROnEPNRtLJ9aRZmddHvxJsyIPivhgqYamlaOGNKQGFOhGnAFmR
c6tByOcd7OpQp6/kKHYlp4QpW77ahdm9FYVzEVar0hYQpuMGKr6h6Naeh2x/ZrrGlGNmqCrSzGWI
O5y9z34QM2M4Z4iPLirYmnKMqkwuG0WR8ktdLrL9uuL+LFcKo3O5DJd4kKtXn9lOnDDo8SvQSctu
5qo6qLMNKF0yCVbAyPnoWfpWC0h5Vo415v7M7J0HRuSXBqTHCPB63/Yz5Yi4UwjxvJeKwr1NWnFy
7UmDRUXJ/EN1pInoJftqyFMpEVWH/L6miURTn52emHx2FbCzGh7RGJxxMfYWJyV/3jdsTQlr+fBS
KL0HaFVqxL5zUTw1vPdXS+66+wTRXokc6dAH8oo4HVzcAxETyiNn37Lh2ci9fdRxKIOgqNSvZY5/
gxMpa0HG9XZzhlJkzcZ1c6m+d+6b1likutymmcHOdxzx4+LDqAutHrkA/h3XSP2TqUgvytzCVMLi
X3dT8QKTrpc3X7cX8KYQejMl1NYjkUdnTCYwq7aD9OKsoHij5obrFsBLDHVcyuomTJhsAeMDOelY
aimSqLoP1uDLm66YO52fSN8dxR1OVMm9H+QBvRN/KlBa8/0r4AN5i3YGEtRQeUAbvZP62MGTRu2g
4VeLou3R1OSnXy7Rip+AY4l8XGul/k0VubXDUJsKClaixt/7xRFTb3loFiqHnU6oSHIpDiDcop3J
pAgqOLDLR12dA64CNMAoL3lD2ybpOL3Vymuvr4vUxcuLKekYSgYLS05utQEkfq53YgrZie05bpPh
SRwFNytpIrB1qMdx2ATewEV2Ghd5M1a2aF5MgGDzKrsf9S6a35vezYELwJtQ0uxRyYpHQhB4Tdmu
yfdyqWH2anEKZqhokfR1hfY1kBndQyhRFGL6L1gbhF3IzV9RLxRok1g+CObBAR30CDXluOHe0IxK
ofWu4640Hlvk45ccrnkxJU9FFbv70U08JVWmrZQ9bUq2DWWYok3ClKa6b0E1eGDcCzSiWHa7W4Sq
ovoL97VSlX5iN5Lol6udosjHqQEbpbyJtRtDRQxh60b/s/M+9nOBUdsFLVPP+n7ttNRa5N52gVv2
FadqzQXCA59j16XvXAf4DJKYqcqnGD+k9hskalp+BvPSfGqHu/SsucBkyvBgt4LXm2KqKfCKXtt6
AsbSsXjAk0Pf5kOrL4FB1SPbGZF3ko6lSm1mCpJUsmuirM1vVuk/pOO1ArFVnqbYMMky1oC8LU8m
hc85Vi5r4iI2eMwVA4+DfJXWvgl5Ma+7ocAu3we4kfu7agV8tcvvlxqVgDzOU1As7rrnXqjq3hKn
5nLvAye69sFVIY6GSS3vRLsbyM732wmQ+waE272sSxT+pRogbYE4cE/+huGAEY/WLPz9EKl6U+ps
f8nv/9lvH0rWZdEpyh0sGnmJeqtAmkeO+Agpsz7iJC0Fyr9UqIomQy8ma/2dNCM1v/zILxaLYtux
TOkS1eOwQ5gkGq745eAUj7qxujC6dsilSfLBM0+Luein1NXkebiz09SDrPyECZkauHg4zch7onRi
1IkOhHBL6/vdTaZDT9zfV2zf4gm6f7U+li3m3n6o+Jhb10lq6E7r2E9HlVWxe+Tv7lRZS5tiHGHp
bd10YzQVtcoJLVc3kdahJZLUuO973iwkg2635GmVucQv1ualRktQ4rHKdzxF0NTJsrKb5FLdWyXL
nWXZIFRIxb5Z7b49O5O/VpWbcHxpfZRiyUpBZeqDFPqTGWT5PQcp6qnmDGVBviNMkSR53nD8dFiw
jIgLMKb93fZBhtL4cSeDMlmWHyhx10Xvzti7+8YagdFJa+XS8CzWpeKsurL55/IpJyEigXjqwMa4
1RaedHwqFrGMXVDUcQUL7FxEtYi8HOifprS1ZZnR6a50MkFBLl/Vq2rGO9FO4m1btjIO6v4iIdlV
WeClGx/X2Tr5KOyFyaQ8MTZVSUExlRRZ6YMgX1P3R36B+Hn593ZxgUZ4psdEbMjJKDwo0UO8YTFk
Xs3O4FE67r3kzphW9YFxafHHEbJcckxbwx6Kj2x3sjAnY1FecF+35S01VgYjgKHkaPoxLA8P/eS+
j6cl0hN+cLjYVdtKmL+rfm1bFtFNQUKWCCFzyc19J1nvi8JLMCz7FoDpsvp2Om+szPB6RXzs6nT1
WJmF1YOX7wCEsgva2dPB0ifjsfIHFG3MnS6l6A4575xymFEBtzBVVZ+vLDpmBR7WilK46+NnuPm2
fhBz3a/Tq5YC8tJR+rVhLDebQbIHeQNuVY7bfQOpfXEeEEPhsSWx0i1uyvR9wVgmWE9eUZv581DA
rnHPqelOjo+Ax0hG/Tx4jfBCBxR5HA+5O6zte2I2Yloi9Hlb8UCrbZSR25CyO37usRi0/chEzoFZ
qrNtlndsYsCh8zZ5jRtJNMq473P8i26nFlJUeg5KOvEPazqN1nW91qJ8rXmMfjoaY93X0h2D6YST
7MZcM69WFzge6tSNmNvxi960nXhA8xVX53ji/cGisuArC9Yd1kbOEYm/fQbzS8cPS8ezdarMeNXP
jdDn7dbE/iIqRG7CFxemR12QsP1CN7EDsYYD+t8x0ucF/pfVp/NN50yuAKmhvzPu6q2uZ+RLTe6e
cPEIsDkxt1nc+lm56d3J7oNhYFjik82Unexy1gj4yoQ23msYw5frAeYpfPUwYwS4aKFTx3Nh4Zqj
15bHtFbDDO0wbt28QnXy834iMAlimb0cREbYSx5mpLbDTk7ZH9xIZxlYSK1t3bmLIdGaItTSYvKC
GyxxssENrcnQly2amFnNj6Vwq+5NODWslmBKnfkWjeQoTqu9mjUpWaV+lWG2gG8xWo7HhjTZ5roF
8bTvg7IX2q0jMPz77rMpN98b3XVzMFAN9fLXaoPvVBzTcZnsKewhUTcgw+jgv7nlzMyJwNHPiCwY
X4XO7i104e7yiEjCuMPBnQ5gje6WhfPoWeKrs1FeSQHXAtq256Yo4NAzkkS7gxljuh8gyXBlws4O
VmERUVAwi8LtnSFUtlaOfZVIL881rNBKoutX27IGiYV9dac274WyKvEVxz5DmDB99kHaaQ5UiSQS
KXg7K8tIU6XrqBxWxRVesE8o7hVZVr1IruaX7H4Th7N6FcPYPD4TsTpMdfZZRl5Zs88KYx3Ea6Qo
uPuBoyBPNSKNsbi57M0YCfGwevDE9cMIK5JP4mHsQVaIuW3Op3hqO91/XOyt1vxjMRggSVnmyRZp
M2D6vfcEBQlIspdC9B89myyOFqNld+tRFoiXofHj+ls2FG78YyYkHfmfPunV01AONo4Dl/Gm+rTr
jjtd/klxx7N1zkCYnVIfTIZBffnqcZKtRwG6OPr42WnJYkWYrkp8olAOMNmlKkn4kCYcDgwasvrO
GfPGP6/LADUz1k3SwB5bY0xKVKxMowlEGR3aiZ7oVGPuKSnQlj66Vh1vX0YKDxNqB0TK6YDuCbzg
aA0Fuoc3szRzQzuLvsywwXr2el7ea6+g+hjBdJt2I9ufhlJwTUWA1XOWJQTqHdpmwnt5qXSnOY5d
27UhpClTQ6hFVOJDswQt5Kd1TnJKAMcvTjj8dCdnmNPyHAwr9CTU7l4ALTs1Pxa61uoPPfqhaHLa
hZFRWf5RIM18xZq6uBKmP37n8BmayNv09RgHTowyZU35o6WXDreAiCTcdlMzv08ZGNwVfZ14TkEx
H6p8sm78fJqO4xywEAfwZftHQ7JqHfWE5nXndCqX750NpSz0N3PODnM/Nt/apMF9ZIUDFKFZ9j52
SHFvMXy077B3sOpwm/N0PZlO1T64zpJ/gwzdPrK7ldzl3E5xiqusT2nTaVdezD6PHnKdrszSmFEa
02TrXzHzZ1crGzF8ppZPbnpuftmFsRgtL0rgel6boN8/0BUsN7hOprA+ugA1BiMILl7R9OY3RhCF
c2/S5tVYW8+5cUgZaLdh12Ug5IY7uefEo9ILM8Za7rXjbFmBhMNPcshgZv9tqysYSAkeD9hCMb+D
R1FiT7GayIzMXG/viUpmWlx7pVlEOQ0Sc7tWXHtVZkW5Yc13eZwYX3xdeF/x1Mm+Z2kx3sB8tB7n
xeApC9z4FDSmDn+ptG/MuS/8wwBuv4SmHnc3mDCIPzjbOBkmJDl/aIZdn9KEdUer92mEV/4lph8i
KXfOP9R6UJ0GcwjOjqMvJwtP+a9mZaavcea4BycostOsbfFzmsPd8WazZBI7mssBs4/2obYtttRM
S6cIhl3Vnq3Ky34sQjM+9n6fLsdi0rvvcF8XL4LZCABop9rUhE2RsLPE2PUd2g6VH/E7+N2WWtE8
+MPS9Ud9NKsqmoLagmiqZ9MZEfT8lgf0YlGd9PrBtOMJYshi3+Y40N47nPG3WzLCG0xX56NRt+Vp
zGOy0/Ghv8bXK4ETOcxzfA13c0yO7Evioz+uyR2ulr1/bKjgnuYkm3+YzZDQvU0+E3krb/ou4oNY
Hy2ZyPhBX0imYRKd+/qhwfr1nj+LJDOJt1M7DdX3UsNL9yX3J9KI+Y2TL+cDPzPOzLda0+v4Stcm
d/wUrJCZnHt/Xjz0crTfW+C+OD53aCkO8key5Iw9OIReYhYYoCLh0cbUHMFrRGxYx20FCkZFOFTL
I2qfYrg3ZwQS19BzGuMaHK0wvq0rLvv5wQ9m33lNUBHkY+gZrDb2FhPIeIgWon2rR103K7yAYIxi
SF9Fxaq5wWYhcCNFLX/MsLuHSTTQ0VAP3mALw/leduscVXU8eveLnutMooWu63fzmjDarSdUmmdz
zbYPAmMNL9QLp/+Q5QEKbkz6zTToIChCSQtzHWT8akUsJkhKYFYU+XiHIwcZk1a/5jEorQ/5WDrb
nmj3f74v/528iz3Zof/7//D1d9GA1iTp8Jcv//4iKv77H/k7//iZP//G3++z753o4Qv82586v4uH
t+q9/+sP/emV+ev7u4vehrc/fXGsZbD90/jerc/vOPEPl3fB55A/+f/7zf96v7zKy9q8//7bd0Jy
B/lqSSbq3/ZvXf/4/bfA+ifVgnz5/Xvy/f/+27l7f6/Lt/rHX3/l/a0ffv9NM4y/cXtsk5RVIEbd
kiYacPjktzzzb2DSOAIgUvakJwPqh1p0Q/r7b771NzplSBI460OXpCn67b96gYzg99+c4G+4x5Go
Hrg24Sqe89uvj/6nW/j/bul/1WP1QWT10PNZ/sz9Ng0P4ZwuX4dEDNP4q75C0C4gu8hn+H1jO5JQ
4S9y8QxjxtjI7BMLZtFaURpjvN/Pfnw9MzJtX6m+qubhny7bv8oN+QsPnffi2QQX8TZ0fJfoQ/6s
9fAcJ4et7Bn3rZm4Zn7EAjDFLGjIZu3TUNGd4Okj+iSLkM2BZp0TzGHzzxm8vBeZCkT66FAVVFk+
uvgzSaSW/9RrdbZd//v3+b8uGcsJBxwMSTD2dhD9/PltTovuxYtjlfeaqZdJKGMklvuFLXf+LGyC
HKPKyJL8PHdm0oW4bsrkRGTc4j/YZvyrt4EAhztH8AEX7C9Xy1pbsS5+Wd5XNP71t86apvRkWlVe
hIwvhXdiDLy4XdTVSRPc5vpUDjcJbsj+f9Lo/NWlCF8WFxGUg8Wx7fBe/nI94nzIaSnn4KbCBys1
blwxFAMBPmMV6LcN2XPmy5Ch4AvRDeFZTeVfNNe56cbMd2p9vfv3d8f4F2+HgBQSb/CMoW75q9nG
EhD/NOeWdyNV1fXTyOmwhmKC1Mo0f4G+b5/gAxTJgnLZAz8nmQAjRLxv0ckUT6LPrfU/2Pgwlv/z
KsO2BQ8ZpKuGYbCa/5eDfGx2izVj7ndeG+b3weNS9FK3FMyabF9zu0uEdli0YJ6WrygwbG+6hluy
QWNet7x+dNvZHf6YkfYWb9DO2vxnit5giENjTOWQcMxKsfgHTV8SPb/SOYmX8aw7+qg1V2ZBXtrr
Ui8i/2nBUi5fEsBR54+8BSuMQx4b9yN0VpcwtIVww9U/GNWYm/FHCK2YgR4UsGOt/AXBKAXFAlDR
lgdxcKxy0aG3cIuBlz0UdpejmSLdTKJ0cyX0ltTocmzL4AzxvuDX17UrBj/Kt0L+adhBGV/5dRv3
gBleIDWHxuAjVjhmAYKQtxzxSbIe8ZBI+MEltxOxRhbJRQBJSa41WKCypdXu8gx7250XGn6m+V/H
ql+Hz2THrUZ9YxOKzi97U83Xx4WRdIysYdKgpR0SrFrIHCjL2rZJ9jZbPkaFWzeiliHVij4PnSLm
ykVkBcnvNYXbuw8dViny31zkZM6VX1VBv13D5t285AS5c1vKRw3WxWw9aUSecajvzLHGtaHdtKFm
O40j709WrO7tjFdC3X3QjclNxMP+brOWB8k4bdvilR6E5pE47NAVPbjLYRtdZv7x2jk2gdUbXhhO
mBO4w0Ydd8LgI/MYlWAdFF08L8TBkVoJFcvsm+JEAhuY0Q0ECIsHD8F/wKVfLNz7g+Nu5A7evo1R
sHQDn3hKUSi/thtt+xseUE3+M0hUxoCJpzYqJjFLoVzRV3gDRHHdttyT/Suxbtj5XXm0+aCw2LAG
4pXQ39J59nsghVe09d3wQE2e/HTZK/tPMKrn5i2bKKjuKHGrEQfWrh1jHU8C+HgjrtVByr0cC03+
0SVFmW7h/117b3brtFDISdzhYy3tKu+WzJgt3gzSp51PLtoE59Rk6zRHIwDg+EoTm/OWS/XOU7te
xZuHFe2KB0pe9HPz1JhYUAfnQdONPg7zcaNmiozF81kVg9BHHmF7SGY+sO8nrfsQBCh1rGtzRmqn
HRARIG680e06GMp7UwSxFdIadD1QBzlg4nYdwGCzEHfruf+A4RJik2OW6YOvQySetuWOwdcAONqj
5WlzmBaONp2TDsWl4MbZ6LEOwIie8zKviIhfjc4gIyYbBDtQ2AMLLAv6qk1YXzeBQHk45KwlK4sW
fB2K7YCkZ67GG9Mk9iA4eW0GPSPS0X1Oz3oJFAmbnzR4JjqolbnWDPV5DojZlT9mtzw8zSm1HWE0
H3yyM3kE4Shj3H4ybBKyrGPmgktoD6UXQGTeABi5SlntevYVLRrNMIaAhYSDUUZfYPhpqbmcvRYU
+U+1yqxhkr8EQ6Rg3ZpbkE/ZRzmy1gLMTWqp2cMAm/fppNnKWmGLkTc9s+NObmsCH5SfeYd97hdD
i7v2Kthse/oKmcaBl50iKw2ucuz94+ca/lZHkNPFp6BssKl617HGdHiOkkSui8Vp2DsTZKX0uVkx
uBMxqxUD+TacEx8VP1GChfUEINxlr4056sXZaDtykxF9loj0YdaJNf/IDjgFz9CMCEcL8TDZKOXR
TJriLm6NtW8P+33aIFizsvZBM1R1Dwjk8oFpZz1kN05mzME9LM2Wgqi0m/G7B0V7/NwVSeYx2rNm
KiWwi3rRQ78VzVYfjbkZm6MNQV37AZu61e4NXIiL+kQd5XdPwKplfuUydkhJadNGAeIxbtptMYzk
FEZ+mVvVFTr0JnjALd/gcGceCdW9KzVtBh5tsjh5tZNOzrggFubcFbUkrBgiCYY+jdy/uX61qdFL
m8nyiZAAgM5wS7tOFJG5dnIdzcOI8Kll1sgXsUjgOoXY4suj0p+Yt9wOeMkXb6Ssy8dwqcfWuU6K
3lmnEyqWKngeWpuhfZgS0Ms9LXOn5pGge5XT1coZhFMeYnjz1cjGsg3uaXO9VtxZ45RldzywdXvd
LYg/Q8MovY2EBGaE/g0sKZ8FDRpHGQz3HK0c+UL9YHLMWZxFmhbVgd3jCbEfbCLD2XM6p43VJ300
OJ2RfihbZnvftq2X53Wtm/LpsQ34/TUGCJezvChzya+sIRvLxbWucoTF2pfY5H785qmQhcJ+SJix
gwPfoTNsGWOhjKuIUJDnFVzyll/D1lJu4tVIzxETbGLIsziHYc6Kqudenp+QIzNuVznEubxUtieX
/n7qCcvM4v/L3nmt1Y2s6/pW5g2ot0pZp9JIDLLBgDnRA22snEvx6vdbQO9l497mmeerD9ztthmq
Uarwhy8MIQFvlBong9MXzLqDvThPcJ258zVwkZPhhjqzvs6B3XWS5xTV9PrJ8JeYdp+SIh8Z24si
bFeepzGXWaETxMhyQqUF9fCC9xR2TsaWpcic9PGXRY/WovuaaVGrOeGk53W7S0SdwwjrrH5iV7aU
KDltrchCsv2MhGHmC6Nq41dAjdmDnnnMIn5fn0pJvVXsZnBx/ACqYyoe0KUteKge9SqmePc9yN1S
rRviGoXxSLGx0fD/M3LWE0Lmr08AjlhZ9J4XWOn6tkwLdYHacZnnOpqscxNHO+A66noqW5vu2lcg
VFpT3HXdoA4rHx61nj0mBgDUPGhXlyScIinCbTXyc/a6TECnhtLwOs7GUaplTulU+av06FixLmoT
qUBx8a4roAMR5Vs06VQwkVimOBYsULQLxZXRwojMntaqBY11iTxazlTAnbWhUFABBR4tKRpKndiP
epwYX2eqSuDJXwxJASfqMdUcZRH5HhaINE/lc4M3zfB10UyTzQj5QlKTxt5Vh+5bSnUMoyKXqkE3
looJTZUyytBJLMAtF2mWcO2nQw3H/iDRaOJ1vMceqdHV/H06hupLQpgjIr6ZutYZv3Rei4b8cfSp
nNCJKdQHRh0mBPWpPQw1m4j0SpsJrUCI9YZDisGBUVuwIw2TVh6Udr1S6zKltMTQ3j/CLQl28ZZp
qPqkFyB+VA9/SfqSLaK1Sc3HiBrYmrepzaztxvP6bT3jRKdeXUzpU62KtwwZ/IzDsMzSJA6AX/H6
ONJDPjIneUJpFyGNKvvR9ZSIjQ0RPko2aoWor5kVnezXzZQNuXGK0FCfov6oQ9gst5qpuTFSwuiF
3Lmj1lUPfgLU8MX1eV6ImoFuyT3l+6Z6gE9ACQ9mbU45lcZq2TXjQWBbyjcuC5B9bBwiz02GdWZ+
nyV624HqL9OVpD95Q92lPRj9K0Ab63KPqZ9JqXnAjKqDr9flyGxuxpY3Y55T7yXtCHLfrqnfwmrX
xmHLgsZu+uscLxT8v5ZrV7ZOCFaJpsnGzaPZ9YMWbuC8becYlcBgIYPG9i4vWFBXfK7dGUEi8YD/
DvRzhHvYJsYaUTuWfe6KMzl60JC/eFQp9GLno3Vty0sLaJc37JuR6h6HXRrb1zD3vUoecr9Xz9dj
JaC1bbVa/c4qRGMdIkSLS21bGsZQXjb9mOreYW6l169Hz11kZYYEcokJC7kH3hCFLYyJVuyAUUUL
d2SV1dlhpnLH2JK2smkSB/6MgEMXlGaCHtQ/4tUTy1udeMgMjF+it6j5/chuUgNOxIbYRis4id91
y0eQyxDdvGzJnvq+sVF1KqMeb6CtJB0qb+iuNjpCjXmhMDs2KKp7PA4QeqEdV7iODCB5i3I5l7QR
ncDWUFRSdObGbvTQg5UhvXtvFawbB25kbwRWLFKq9fagwlXETlXaZr5dcpmi1xShkS0LX8F8+yuV
Hlvo2/Ulyr8FigSFutRJQHqOjLfc1O4q9VlWr8NP7iqb3Zth7bfOV1EEXhnvoMjnSmehEEyur+lJ
5mev90LBz5yCKlN3vbk0WF7QvlGZroFCANcIRP5xSDc+ugP1vEMHPcrSi/fjAnRcxY0wwJTjoCDw
izoK5DWSIkl3hlUqZdgv5InRKMAAwxoBrSQwgsIxwx3V0b70WD4uOA+hiAmazEPn8AfnlcvJnky2
EcnHCO5AITfgrl5j0qhU07LGrco2gDOQZpmxpw48gGYudwZaqXxDvxmUPo9RNWAlgqzEUG3c5YOV
dfnBcZpk8fY+ZTbF7Nar9tqUZmvwrgemjVODVYM1bm5wr+KrJPJ/rnEEXWbOSFi9r/PylsYA7olF
SwvL6asNeh5jEsbA4znZqJGzysI18Vd+yqypah2Mt2M5JW4lQXoLnHHowQm400x1yVcQCTjPyrcj
D+6lTzzzfrm+IydzfN2KNEAvfgVV864T17xFPqmM1JlnIpXLLBterA5V+Raux1Gp0sFa114TigVx
t0OZmKrUIOZZ3XTekA5cEF4vVKClo8fd1dsi1fzkFAhjtBiPi+bP07q3meB52rBCPP9Gt1pZx5sK
Vd/4BZq3jG7Aj7b5YU0TDb/aMdNGtC181k9pgZ1qrSWEONiI7mB4Xu69UCbQb9s6aufHZDJVYQhP
NT3bW3CDmhNjjKPlronycgpXZzXXfdxIc70ltFpbbd9jIDunxwXL+jbddHm95ndzSy/6m4GfAlaV
YwKOewM/HCBkEAsszBpYUvlQf0nLdnWADBRm6h1QstHgdfrrsuRbWc/WE2zf2TjRKtlmz5k0xAZ1
s9rdgyPx2+oIXWl0TlY5auNNaYohwoIvVfuyr2BK+XsFT45/RHDvY3+Dj1OVb6wYlDc5S5E3qovA
iYUgTNkAbdhwTVpReq5Ss2ivi1lW1akmmTmCR/wDenTTU13gHJO0/fr8nnG9R9mEASrqeSsSvOUr
mon5EcfckJBVxn5DAO+C+9XoYNYDFcUwaSqXRQkWQSXqMd+33rytfwBQ6tNwj1G7al5WgAJA41Bs
2KdUo/Ont/wij1YVar7Hue9bwrVHFVa36COyajVUkvRvlA1ooY5LCq50sdR7362m10wLffoBQc6A
1s40QmQyoEchCSrH93BEhdZphvZ+venztcvOJCWyDJkKJGAaHL30ujy64woHerPEszoy3qmEGgkC
j/fhcbP587qMVDIT6aSSTZsLqK84JkKPAsXDG65VhzViz+Qpsik/OJcKji4YucLf5i0udKhk1fNU
3LKl4J4E1H47HWNPu6vlSWRhgHPBC2ymizivvRXpEd1cdconTrvqW8rRc/9i+v7QvxBLDNlz4qFR
dEdzSWcZ9t0is2eZAU6jaehaOOJwXzidNYBx0VU+BVogb/BuBlWzPIK+V+WvWUH1XrLcJJ7eRz1K
iSTreL3yumCMqvO7bkZdsMpfi0euDR0Hmn1FyTcLchRdmI6qnXVO0I6IgdioTW1+g9JK51xAO1E3
wSyMilf1foax4zzKEyhRm0Q4KVgIKC25HflZIOxOK8orVChbXpjzdg8NOvbNBfyd13C+002VbUSL
q3iSKAERi9qawabYNGwJa938c0mrohPTXudqDeTCpgziTMbgdPvF1pcUSh9LxzhDj00tvhSDB+K8
ciCijgKjN1VBo3WaHsviyBH0v8PZNcch29CXj1iYM4wctSQoAhc+NQ8cuZxNDfjH9wNj8PPG3yxv
NYBSr6iYQCIjidbamf0TVQIvndAXIBZOPDmO+v3apCgW+6ZonAs3bQymDWxvPN3GlhjG2/c7Va+a
1+LpROUbwAIYgOUZORjAGlsz6Sc1afEyMNdTOalJI+RW0xQls8bJrOns8hoRlaVvQq5AdWt2wlgk
t6ZpUQwOXc0omQw97UQvgx4Q1VBtZ9+MtJ4fGOCtnL6XAfL8zR+l45RcOCrfannUYYkcpHTVtn9P
FuMx6kkpysGBNKPSSm/GmrEdQTewQRcHd8TWHD3CZKQMOE663gbdErhxT0XskKJDzHsR0nRsGVAa
9WIjyMdM/avyasZEMa8FD8waSkpeSIcIHl8h1hwV4JdY9ZGs1Kb6Dbg9xGLPU9SdStmGy1tFLQXE
ZZ4x73VzUUjqfS/As2Kd2EvM64WVGBPGe9gLAFP/pPejWio/W5TYDnpvpoM5AO8VEXPVA/nJGKAw
WYUzhsj/JOV1DDlvn8nYRraijzOCCojmr/K3/mCXpNWyU8WUP7daDPqgvw4DaKig7uXA+RTApz60
oCRqlZ2hi/UkWnxEGB/dDpJQd2brvY/BJBriKeI9hg6ILgV+nq11FCaW3yRWsLzvgYHY7Qf8EFsP
KcBm2RJOmlbXRjhqqAqRX82829NYuprzlMyz16OgYQvknUYOsvwJsQlVHvF9qNpP0Wjx6/sq+/M3
/dhUMnF/QIDOhEABmsP4TfJOszPE/9Mp2r0Lz7lwxIhiwO2q7VT2ZOHEWG8BoYuGJYCcoZVIle+s
tFMxsfFWG/nzsD4sA8wJoHrqBpL5Lk1Tusy/LgOQQ+ky1Ma4Kwle8p1myLY5amKN0WNIYucCtV2z
JM5PNG/fekMVf9Zr+6ClzwB839WR/DEwTFANrl8HgKYNqkd0tHdCa4U8R/m1MIJyWezvljHpxXli
Zr28ohbK/wZYKe+SWF0kfcVxciJLMUxnHL1ps8cLqFiyTQEO8tvaF/P6iePBRxlBz0E6UFi04bHx
YMuoZupPG8b1wEb20SLx8tQcbyf6HHEdjHL7/rwqZXFTuc04f9L2+23ReA4vxxN0slFHc36z75CF
OSuu07Ab6lX3LkZ9TVHiyXLNvuSSndYdE1DHN6M3WO2BkCkqzlu6On2A5AFlrU92q/jQMDbZpvj4
+JYPuNsGI6bm6Kc5wJRiysnaeqqeun/p1VRytwO3d3mylkjm7IFWj9dOA/yfgLwVoeNnw3WZoVoa
Jp67fpvKPHJefOD650aPPfTWcihvhwbFbyvA7d6cERNzEZsy41Rqn5x4/zJ4YehYRPgYQzk4V/w6
eLG01uTXfbdDc88br/NpztwolOlsops+S+NuXZx1vhwbhHF+TCNhEehvz37584Z73VE/HbxqDtn9
rHhs6jxOmg/DsKQFMpB9vkvhOhxnop/rYcIzPqSqAgo3SKltiG1B6tmcoZ2fxac2zd2Odlo0z/uy
1SLrB/q+PZHeJyP7uBUZGaQdrHIMncafaX44C5SLXWb4DpVjwx6HI/jPyQ3jAg+SDQSwptxotlzM
fdEm1QBbJ1E9ThvDyF2RWYV7ixRcNMdhSRh6UyCmb1/OkFbyS1Z22R//PNbXsXyYRQ4s7LwAsLgo
Rn8YK5IpxeLS6N01vVt+le4AmmspOkooiaBLeSyFGDC/xYJoCNZoskPTWUR8MJqhFffuYkKBLSOz
pECPZdkOQdtk505imLdxJMrQstq1UnVJQN0yWt0n2qzpfJzLZvyCYFxL7Tj1BlWSHp1jCmwGFboR
Qlx27iPV0HdBN8ftjWsCqqXsYPEEt6r5KZGZq/zE4kmtlw8z4dm2yz/8wqZUJ/xPezIGEdE1HpnV
LNYlvdaRoSLSIQC1r0xeXosFhp2eKWLq1z+/g399MKwjB5V8jxKkutp/erD06rgcR3PYSYzUp41v
9y35tBMnO72s2uGI8SYyU0UvpLz885P/ZSd7LoED+i+2bdmOWsg/PdmtDBkhrzJQ5V3t+QaNOfee
bnP5shJ/+d8QY4wNjNObXGxKruIVDRl6gJ9sl3/5+oQryNM6JhK2QLN+HURN8crSvEnuSGjbftcO
sxhCzRYZkDpbxBPKFQ7iRGYex5/cRP/2ZBskmLqJdOb+w5UpWnRmPa+RO0G67gB/jMroR8+eDtN+
AgIQSA9Bjm2DWcJn99EHVyN1eAEZM5l0bkCdh3/40jk23vPiw1RCclTfxE4/K0SV8KmZYdzmU5IR
mxXT0HoXU+0s9v2oOVXIZRn1p0AVmZw/L4V/mwv43D5QLwtJwI9vAVGyBnXRqeccqCv7DFuG5qXw
Sv+sNdDYehm72Tmu3pwMn7z9j3GT5/iIJ+tELYrfwBH060SsTaU3OMz2Oxvqh7dZ5sq77Rqjv0Uh
R2tp3bcN8AH4eStCf46Wbf/8tT/CgXgRPtZSxAVsAIN48sOuT1eRdsba9Epos4CbQtY6bsfcTd2N
RQ8xFHquY1mSGQ3c6Naztct6xpYUwM46HU3OoctRwsEOorzt+oDm8ejs/jzE39+Mmh68TSycHfnX
hxEOnTdAKE0YYZou84aczVse8J3QTnw/Ev0DumtgCTxv7D55Nf82N4D/kJV2OR/ARH7YmVaZuIO/
rN2uMaf2dkDNaaHkBUg7dFD2LjaVVc33uS/NHqW3wjkdfKc6I802rnUQUwPlHYFJxZmNdtOTMYyR
98nl9S9Rna9COkZGvAvi7cPlhd/3Crc0ancSxuLfo5lkNO4WrJm2C95eTog/ZfYt5cV/MReRnRT0
I8bQBBfUfjJVvx+kvspFMMQDU8oR/mEghkQbtWnKbhf7TqKxlkvEsVDoNbSTyqCQuFkmkOlooGSg
WY6xESXbzNJj88ufl4pQV8WvdxgRJdA28lC1Wj4eK36TLXbra+1ucOq1pMY5mOs2GwsacmDeRrBX
fTQ+1+1UuoGmj9E3aMwabVJgV+c5qh3ZnjVffZ1KeE6fHXlqDj6MzbUcHSk01/NcMqVfd3pSl0Nb
2mu7IxpxzC3w9OKMbiWScLoenxJagOuXWfVVq72l2diapAsVAxtAK2wqX7q0XdJPzryPBpVooHD2
CJBJROIWAN8PQ4KkUyNAynRBwjW7YOprPIb9HuUWW5ixg8i1Z+2HwkmfPbq655AuSzB2jq7qZWWd
eYRwkukbOZxbDFIw4goQSUIFEFsWtInKUt8Ng0FJ5pPX/NvtwUXpuK9v2sHc+yPe1FjWPuM+KHbW
5DQmopEUitKvb0KCnKWL+0XOSKt+l2ZMNbebMi+5oiQ5d99QfZNaYGBuQXvlvx4VcbhDWgGfzjTM
j2Bciq2NZjpluuvBhCDIPveFAmZpRuull0ZUeM5xGIBocLsvxIV3Rb3SWFmnIXLsrVvWqLHsZsuC
1fDngb3K/v+y8oBoc9PqnO8+cg4fSzQVcKLRtfRoawPvo6xkvgEVTLqvFJRmd6SiXb+D6BAwAF73
Bgp5w3EMjc3/yvRGoSBzPb/g52b70CDPIc9o90/WEVkwCzVUtEOy+WD5faZ/dxxPtUza3lNl6z9/
od9uBE+Y1Bi4ME0X0/CPE402R0qzW/cRyeDjd2Bc9JrmANqpWwwPuhTCcgSTJhxcZF1PX5/9v8SD
T4gHQOZ+ekm/MQ9unkhO/nOVvnTdy38gIPznPG2HFyTYf2YivH7GOxXBdv7S8YlQkQfiaJyLXCnv
VAT+iLza46ikfEaV6/8RESz3LwUmdOEIcN3gRsvx/05EsJy/2HeqkuBBJOXHjf+GiYAUyYfDWiX3
7GMeosNp/c0mEUcDE2WvMdknq4li75Te88xd25dnbiqBS9HSCLJ1ibeFkAmamNCh59MV85edN2b7
pOBPSC2TA6p6ODQL8xE1XScY9HZrVcgbGml5apXrEVTQTq/1m6EuHqeu+GE1VrjY7imR3pHOBTAH
Egb0pLLvZNQnkPTu8JMAHx7NcmsMNRAMpQTX+KH6jyy28w3U+Sa05vi5hIaA18Q6hmS+czCa7vMq
+pcy97Ut+rmAH2BWbnM9LjbcqNd84QvTqh5T3TjUdq5vsiiKEbtL+yAxkTmFpoxm2VpvoMau5+uy
rgfadgAMEJvxAZSHfpr98AArUuvoqFzb7UPRlI9+XW4rER3lQJA0ZdFxGd2dSHh8KfNn3e78Pelz
vB1F1bwNK+0RQibp3Bdj1SBbHX/1tcu5Ma9Qlsq3QC8ep8W5QMGK2p1Mv4NBobvASFbiC7SwfLQw
pH5XJmNzZbWRB8SZcug80Rg2XHzR3ew7xYUsrPPnrozLsKSYEwBJvLBqcV/2GgCR6XF0lru+582l
OXYSS5k8TytGQ17WhODnGwoEaROiQnzRr+VW2U9vy6q40vz1fp2YJwPic0DJJgAUdD3I5ionsQsz
JM/g/a1+CJ3L3BurwkyLs24e5BHA3tKihYP47wN1nbAuBnTBR4erKh04V3GjnK1vrj4G7qTBAUQ3
Fx5r+hz183LqaUWzjQdD2/rIZB0T2JbwaI04QHH+2kFFPHPGIUyFBiChn4uTFKzUF8y/5Q5ABMg8
25yPMFjPQbcApus7a5MnzrxdVmBgFZRzwIUj4H+K23mFrKPmD3Jr60N/CxRhpnFmUgmXXRaymdGf
0BPUHKzomHU66OHZ2s8R4PXUMvdaMWI4XsoLCi4SrCxLE7Y7+JGVxe7YcNsasZ1MASvOPyEA21ii
elwBB2+Ab+woAx6FlX8psu7K1Xn7SSuvSuBnMTJBbf740+l19XY5/sxFUpHPz1emQXqq64pYYwPH
oEr5a7DmVHptxYMb770CNX63tvdL5hyAyZssqOKz2vUHnghFOZ5GKkYkzlNxTvj1aeMgBDTzKN67
eKEHTuzvO3fYa3X1APVojfKLCSVSSSOYBdk//Pmbio/B1OvDOVQdmwYKpvcfYveqFGZd20a8R8nn
2cRfDVzlEhrLzAGHDc3biyhxzoiKM68qz7TV3f15CB/vczUCqgAc6Zy0FFY/5lmUCcCfiXifj+O5
ZZRnceKctG0ZLlaxraP8k+l2uSY+vlwobtwXlHFhcn3sFVWm3ndg3WMsJSz8FTqKystdl1/Khi3f
wegCveffotjhQxqe7jLLOZfNs9EC47UxY5Ezgvmoy8iKiqp159faphxOcZW682pvNxi4KTTtRem3
+/U78CQsCsDruEuzFSvnUTWY12hw4yAzuSdNnT5lU3+CQs1p1CZbTqOt7iUvTjuDmxiKx7mAzY4U
2hkUK2S6gEjCa5UIAAuKkmDzkmR6ak3/toTMEOS62Z0a3YqTxGR9d9vuIQNmEVhcYftmENeJRUEf
z5R0X8SgVyFF3BGb3saecZcv3m2y6ncL6Psg7bwLw/aWsPaSYwUHtm60Q+Po797P/xtLfRJLKQ/v
//MPUfK3UGpb/OfmqRifQL//HDypH3qPnTz3L/B3lP7ROjUJeRRX8z128vW/UEA1afD4/OIrRuY/
NE5h/aXiLXou9H9olJr/Ez0J8y+2vkluQBMV9x3/vwmeKB39ur9UJckXKjuzaQCoos2vx5mykoVa
4CBtNUa3SM85NyiX1E9G56wHCaC7wHHXltsBGW+IFl2UmeEIpv6sE2V3JWNIxhi00qZTHY406A1F
NwfpvHyrRb+cAldDL75y4vkSxZEoCfXe7k+EL+dNlYrqq7CL9DFC2eFL7+ArgihALa5Bt+poJYv8
tKnL5ODG8XRCdQRfg3ImYHK7tt6Utes+d9LPNoYNFnVTLaOTban4dtuB/kkdprFu3iephvCKbefL
Q5X10HC4LPXzJOpXhFXWUrvOwLBcl6K0vzdp1VobEJxGEwx9G5ENdym+N/lotEAkLbrjnAlFfTAL
aNxhxPdwN4UNbe2AccQsg7Y0nCZAe7v91tXuejYbIkek37AeU2n5CAZoRT6FBQ2TLMwXQJjNFFtP
eWkvRwwN9Q3iPtOjMSyRD0nApPxSWkhS+i7S+l7zXasKdI9sII4MqbHsYsMLKLe0a+VlYZgdX302
z8WsJ9m2AlR+nJpxX03yWKFesFkd74ce2/I2JpvOAngbJrIxhMRBOxsZ5mSuV56LQssuqqa8ssAG
fkeqZoYzDrp+DXS/HiVaJD0xmK0V+td4SJxo4zZD/USFES0NY/STg6zm5kFf5ANKgw3sxEo7FGXe
IFXBASZ7nMOizPhWomoTb4AcaEFmaxeoCQAUHscRuBnlmH2uwaRqM/E1F91Fr0v9vIsGcyM733oc
u+QxT6Y1lLaWuni5chK7gK7jAI586LYTPOTWTfdm2hxhR1W7idbAOU3F88UZLuIe7wE3Ly0nLL25
Z1Jc5A09hJfBYxXLNS4nznlewViOkRO8Xd0y/9uWoNzthYrF3m4kxrZ54nn36yrMTSIygNDNcrvC
rtgZuKYdpEnfKCgrT1SBiZQSQW9Pc6mTSEHAvUd7vMhuRjfNUTSzwxjcr7LaLbalWf1wJkzDtNkY
tzFlhxdb9DpFieGpq+D7QBp7mIzlusDlNtRBoQaVGIczBaOvMy0LjGR4dGhUBRHfelMJ87l1Ojpa
iUNkid33zu3dLYxK5AFwdNHIBoblBIVjWMgJ5eTKR3YBjYLDLP3rPsr5+5mobrlTX3rBYvdqAw3/
urtqkCbf1I1oA7riPtrCWryihF+vX1YJqjxEwBf1EXq82raxxHwANJQ+IraiP3SWse5iY5owVgam
u8f+KA+swriu4WiEjZfVG0+KFOCGPl1Kay53RencEcgCScAW9ZngwEH2W/TmQ7eMNgso6uizLV7e
hG0FIC2okDgNS0NcdYPNbso1i7W6mGCiUH4LNA/1M5P7XbT2CGdkGZWFg3GMOy/Z5rg+oGYyWKFZ
Gf4XNxowymtrse0Wyw9TrQN2DvxxB1y8Rp8ahhraY1Xv3xkzEHPNaxYOIH0dt1i/ecjfFG10a/ml
hp43LcP4Qiej2VmLvYIqRO5vM1D0suBXbbzGjeTVDC7y6CP+e7/EZnQzL8tkXdU+oQNAZZz9tPQ5
twjAJ33JIWlO81WBie0NYCI8WMzJmq/yFF3pTSwWcVjBj93AuIpu5eiuBytHacQDDL9BexDLNL3p
Nxmnxs5x/TQsl1n7Mo0yR4hlLvH9Flam9FQRPUGxy9+PmGxdjoignNVzgTcb/qI+ormi2tvTDCOx
AdwZ0I2LjrS856sly5yKM6MeX+xB7bC5h5dZkb6E/lxFPwBvNvlVFHvtfVfODTvYaZybqnV7cVbQ
2B3Dn+7if0kMxO+XGyVuSg2qI0DAqm7Rn3uGRgWt3oa7ssNF4aKJVY3LGba6pFWcGkcnroYACOnB
5SVtU9fAVo9W1y7vbmnc3ucVkFzHW/urP4/qNWT9KV/hyjWFKyyVqXhc4a+F8Z86mSbVdCgXqb0b
kPYMAcrd28V0t9ag7xvIJiejWG9p67Lrq79NFmPQFjUKzYl2iwv8BYYowNLqbAhr7K8aH18hyy7L
AAborVkomHE//ChrelB9nx3V4vnz8D9aa74OXyAVhMEmacBv/QOngzcSRxbDxxVj77fJcVr6c3hA
T68lhaKJbh2/hrnWz0FjpHtIW9aJjZuHObfbwcn34PPKA229T+xFP2Qmb+NSAAsQZQBV/A+9Jwsh
FV9Sgd65qLWHc1PdFcjTIvgGGiB2nS3M0Lc2wf/GxJ/ExD4VuP9/TLwfnuRL+VQAaXiTSXnVQuFH
/omIvb9UQZi+CkVFcmnlK/lPRGz8ZRAn65Blbery+Er+T0Ts/uWx4mwfnQ+bfpFqLb7XE4mIEVwg
HUVUw6LZYP1XyiYgX34NiQVBlUNjzGVslqXgOr+eGjmAJahwVb5H+DHdVq/Xnbr4CCau9BTcqFSX
Yp7FPzx1Tepup+1A0l/P3KBAEbuNoS5Va0ZWrBqM5SSy8/jEyF1uX497GJun/UQlhpZjjL1FzW1t
rDNwUqsh9FymRwwNQZlwt+PcNpx5qUUIorl2aJn6de6ND1VZkvVG05NoJso2OaGTO3vjtl0WzMCn
9odNoLqNAXwHgFjD1W3y/dgosJpm7yxLCcL1eKpsO69HyzAZ8JftXyMXoYKYCr2mnZz021gFOGbq
mptCBT3Sb3Wc22OkSvZFh8caCIn870U28gx5JXPHHwPwGufluslgIgdmnxU4NnDdea8x14SfDTZT
IDob/AVUYEYjqwLn2BzH16DNg+EGBSd0XiM62Mj96fAa51VJW+8pbNqPrQoFOxUUZkSHDVGiHokM
Tc7c2aOKF/+AqEw02fj+RQ0ONByWxoo3PlGnlxf9RqDSEeQqJMUdTyM6IUzN4+khLtNzCx3MHc4O
9ldkB74qmZBDi0jgeZUM5UlfecZT3VVFvEE4y9qkXNmPSLHXYSVWAz53PvZHey6+6ZOzfLfdtj9L
MZI66YWzPNSt1j/jgPCkr0tlqegdPUTXbG09QN9j3OfrMnA4ojm+BqCo3TCbu/RksjX/0i8Sriy7
bo9IDGjU46r2Fv4wCodOrwVoRoZ9Yygvt6g8wQNt2IxIa5x6AEK+E9gM8O+c/HtKoET83Y6DcY1C
uqmdS9Cz8iBnQwZ4bc/lWTRJ0Aq2neTHFUkBG+4uupshklAFEB8dyiDQpuoAuSFq7iNsI7PDgKzk
lwSvbaLPWaK+PgG5qW1Xnq2xbZ4N1fCFlHPe2sjLIGaFU2qH7GOod969MxUXPmVu6KBLWDbFvSHB
tcFSuyOo7Ddmt9xoeIzeoB+Yn7p1gqi7aHNSpKFf4BXribss9w1t5fZh1Ir63G5N7yA74iW7Gvr7
WZtwSccW8G84fFmzoYi+3jiAUbj0eYExUrz3OoHybp5KeZNNsjorSzu6hZIBy1lzK5Dns+1RnAG6
PmTeCO6lNb7kdVdcIqpWPtCfN5+LodYBWGFns00HpEkvjWVCN6wqzRSTZ0+7r0tnvhpgrjc4ULaS
vY+oPmocpZbtR/gfh8bur7tu/qFHox4uU62oiKR7jjcUm1UIIDWpORxTj6JwkpSXRRQ95HgKaKOr
H7Tpsq2pumLzmp84nZMeWpBQsJpm4JdmBTxI35WZ5ZOMFNgv4kKDHZXwQ6uy5ltRoEUeZWHvdgZq
aDHKbbH2JUrjCyPrv0e6KV9k0jU7XKFFgqgTdobaeGqJJNG+5r3jJelZF2tF0V80ILTtZRtPKLss
2x55ndTfOXZk+NBeKNTf0RU8Xcnv/zaRiv0ucYB5sOvKuYr6xDq2raCgJ2kWaHYIYgPhA0mRGiPp
4tC2Vok5bEelzDQd9zpL7b+lhD2azb4TGlGzx2TE3xaWWIMoTsY7ZAfNi0r74rT94oQROHFK0s10
PmASDAcgy858L0++Zb6MLs12Hc8jHO/Oh6Eq2q2BsuQu6TRUFodettteM3d2TQo/Qe+P3FNvQMx8
nqtnYzFPfJ10YuwrkNrNEBpQbE6iqLuZ40Jsel+/BlZ6GkFQ2kwkjKGJGkaIxRCun3mbH+v2Wztj
n4VeRhDj5HVaLa131WHHsh2SZrz0M+VLS45+h6vEEMDNrfoAyijuL3h9QsyRnb0jAUT+UJ/dGbs0
F38ygWfqNiqnzdqtfxe2dT03vZMHujmNJw0sJWotifljdO2tVgxOoA3jcq3OTNoJDpqq7niwV3HK
+0KrFnW4k7RKYQ+2Ld2MOcEPOG93buqIS6/QqgPyEPN3Azbpbup758pHLec4yxQxIPoNbrfUt6YT
FWGNjFTYEEBulCb3tjG6+FCCzt+yfptQpIh5BZXUb4pOq7/gNAj36P+ydx5bdhtpnn+VfgHowJvl
XAOkYSaZpEiK2uDQSPAu4PH08wu2apQXibroVK96TteqqigxLsJ+5m+m5jdVcfN7KGvOmarPD+4p
f2pQLmiARX2rJpEeAPkU9DbiZvmAVvknZCIdH2Uon+ggOy1D/hmv5xFrTzJE4uT5OAHaeBdhuHRq
p6k75vpyELgLA2Cdf++WAixSFLk02XPVt5cxKNBnP1VTF4SQmhAC90hGgYYKPfto5kMUNOWQ0PBq
Jh8rCdeX2oa/Ol30MTQb3DWo4J6qzPmAecZvy4Dt8NCmzSk0seqAd1zcmEMbA73oY79Xw/JEDAKP
zIyOhkgDLSmrR/SXHlu0hc5ao7v3XlrjA59M822nl/N97OraTd6PyBqbvGN4x/Ch44wWg+ek52Sm
+gaEhGx4UCEXKU+u2lMU6XCuM9LwLRrhj5ksA1R9C5vUxNjGdQZK0DbNd+pqB6zQuKm6jCrgtCB0
b/62LMURUrrSNO/jCQcTHqBWRxT0zhhic6CpFVNQPOizVsfn2AlVB2OjKCPHdQf9hPqB20k+cvl2
9qq3pab7mM0fsrz8xNWNxratY1sxdNp5SpTyjFtm6puhThFpMD9rnW4FYxvfYAKN/3fzBAl+PGrD
/GBUJqX1CH91236okKCxIUSXIjqlaoEESXIbiVIcqsQt6dehUzIiNJp85ln9SoXpnEKtO3heRo7L
tnCn8SjmRhBr2edZ7egQhhQvw/je9ubbMk7OiN4c2kF8R4gkfogGb/qAUcc7QtH3CaLdfkyOdKPg
Vn/S28wkiOK1s0/5hKcne56byw2z700Vax9qaBZOLuO0GF1ISIPWRwtTkpMVNjPmPr33YdQL5nL0
/rC8vnzotZZLZjK/T3QtfdA64gn3pYFHJOzqt3WWvkFaTe16CpPDqONVMs8JFqJ4mptnNGEtmEsV
puzLgwCO2OPTM1XZo9lShn7I+rYAYmUg9urcKl43joc4CWfl1kQCewAiNybedzwdYEwffqYB/5su
7aRLNPH+fbb0f0T/7SJT4p/+K1GyvV9km9ECV+GYsFAkquOvRMlRf1FRs0WwjtaAbMTxR38pQGr6
L1LADtC1S8kD/Bp/4b8SJR1JSTAX2KECIaNX/KrewZrGJd24SckAhcDgcXAPWeVJipt2s6Nkzqkc
teLJUimMHRZEi0fLsOLbQhuLW4y0i197JFfuYGL0UK8LpzzWypL9mrT1cKcmRY5vn3puTBlI8gJo
b+uEShzcA8+6E1WYPIKjdd7ro1tCeEHB2tdt8U825n9NffTt8IfoemAzD1/r9j/8vvzxtUP183+A
GKnEE/77XXj4Kr7RxGqfp+zy3/hrJyIdSqeJLpasrcgtRcr8LwCQ9wuwPleHUGhpXCwmZZl/7UTj
F/ahTKc9NDot/pG/d6Lxi0oOJVN2NgNtJ+c1XSx9lbHj+0OTDACSbsBrw0NBIoSeVdSo/7alXpsI
BFnaG0D0ER7P6NOcF1i+/dn2ClOclVBXFpS8kyVBlxv1PHAylsBLFY23u5jQ8k9rIUU66lmO+rZC
vRX9ABM7CtI54lRDG39oITgRvKnsj+jspw8CM2MjeP0d+f/7VpRb5N9vxePXufha/sdtK7VxLzak
/Pf+2pAOWrbAvkCpAIaVN+PfG9JFN5eNqpoacDQqOc/EcTX+LctGuZZLUPccaCx/b0jvF24x7kVN
on0BeWiv2pCya3pR4tUQyHbApNjyV3BTrjbkNIwlXpPIvyD8FqR6RH4IXgG9FxBV7USBBf77F2Di
P9xRjyRGZg7E0p5UFAuRixzCkxdV3o3a4RMb4eCLcFji6uehWMJ3rTlMxEIpJN7hS04y8N2LZ+3W
nszi8GziN+rnOk/Fi8+gFIfELw8QOq2rGz5u8iwRhlARPUDVOco+OtK8XEeAgngRfsXjPM9BTEmE
Y4MoQ0UTZTKwOK+GmzgTCXIHSx3k2mS/aZTJuAM7TU7glhO+NPnQfxB0b95PS/0Zmvjx+k//idC+
WAGuKsv0sFqgIE4sxGX2/ErQ3SxB/8k2/BakY3zWTPGr20bTl8pshvroCdxp7Kmmfzmb5fu6GT/G
TaI+lEhsPCYFWTzVtjJ9hzFC/SltFjJmvfVC8D52L3UWi/GPmJ4nQWL3Za6EcVuo8fBVwTigPbhz
UT7BUkNEXJ3L9oTu763wcCJB1y+GHFV1OISYeYkWS5x8xhEd7B4k1HDAS8OKPUpuyCr8762yVtuW
5/zKrbKKsuQ//a+7xPwFzhQYZ+laoqt0jP7f4+aav8BRoCSNKJsDWlxyY/963HTjF50yMT0FTef/
d3Qup3+FWcRtXCa8dxB5CeCM11wl65tEldcSVg6oNUA7Ip673MdV03VZC5wsaFt39oWhRacEhavT
s8nYOOnrRpkcRdKp0AXgnecpvRylVjBhH+0c2ZMa3B85N/xcLU5P4Ce8839vKGb7+cFMU2/kCS+G
gF9Ef13zAEeF5jESgBaujyRf/edXAB8lgwsLzppDfLCmtrrwIOgw631QVUpE8ddS3iC/2TaHrIvr
YPC8Oiha9acGRvtl9ITx9fr4G0tnGTxTEgatEQmtlk7TRYiG0tgHdq/bB1VBb8QJjT0G78bScUGz
gQnB6X6tY5+2jlsNQlcfaLWi3C/INN5FBXqZAqW8nUt164NMeMyguS3doXZzuXQE9C7o1rIP2mlw
A8cIaWYg7Lbz6myMYpPV6KQ2No1bc7UXkVGW7kRhF2Cu4b3Nzc75AEG5fP23EAkAv8FpGM7amgXV
AxNP8hoZPJRqzfu5msInKI7TzijylVltQdYF3CL3g0rbavWAov3njtWod3hrluKWdn53qBvVvcUv
3rmLPNeB9xB7pyJR9/iiW7Mou2j0136GIauRVQrZRYcwU0CXFhJLZdbnMbHnVx9mdLF0rk5UgOBJ
rVl3uNhUCcAnqrFAIyhtNcobbUpsUBaL2OH/vtznDlct3DnWjBO9Bp7ilYMdcz3VQaMVzt2i985t
UdkwspAOuL1+cLeGcuC58h6YJn5gq7mjBBWb1AZrtrhKdtsCpUHXMfWVhazh+lAvl8kBzvv3UKtA
0Wim2eyKnKG61ripzMy6n6Ji74P2RlndRMOgIHJHoTUoeK7QMDK1h6SKspvr37I5bchEU67wgOya
qywsKdK5wDidb1mi+cZCxwapfCuRpbnkdH2ozQ/6e6j1TTSAikeBlQ9Clsm9xYx0CexE/+P6IDvf
s34U7d5o6mrxqqBOCzeI8V9BrkKhyt8O3c6dJ5f58p5gG5ANw2DhuHprPj8483AOVbcKUqS5gqgr
rBskvQufbvN3bsN8Z6U2p88zOLmajYOH5OY8f4PjSIG/5jpVkDuJ4itdXB4zHOxevUgusHxAewRQ
NNLt1UWODrlDq9oB7BV3n7CPy861Z47+KxdJ1h14LyATsW2pQlx+SoWJRBJishkAH4I+o8XdDyPu
GoyaBTrR18d6MW0/x/Iof8BjU1HLuByL1ypEwI2x6sGevoYRITtJCCDs68P8VAO52A2MIxNYh8DT
lqW6y3EqCi1FXHZ5oNKyegTXkrwp53Y8j5lVvFlE2b/FHWR6UIyxeUOKpr/NqI58ppeFf5ymuOAO
sZJ7cIAXEXBM6T0vQPuhBDv6n/y6C1+fK8QLi6hDvs9UGmFQwgpYzUeo94mVdEke9FHv/Y5WtPWI
Nn0TKJHpnNR0eHX8QYuSXI6tZFA9Iru7nBdTR+O/jZw80DXl06yOIBNUZ3rtrmUQKTTBSCb/kdnA
87ORQQyDUtXkAdhn4TsFFPsQZZSdqVvzPOXcyScTehycdUoZq4s/b3pDVXolC1qW6SuOnYbUyAZ/
CHraxbGrTevhWI8CgStkdn4zjNgLGqAzv3KTo3iLK8MHF/Y6LlCN86YwmIhDo9BzOhRDu5ypSlT+
WFcansnTUD9d36AvzwFiDi6WO1ABCT3XUY1uzAv2hGYWSBVeHBi76kYos7tzsl/EThSWEYfy6ASB
EH3BNEGmW+3dps8CXADCLzNoD+xQ58gH6Z3ci0EIYAvzH84Sdx+uf94L2KAqR7YIpVkb2uXr2NCo
nVJx8f8InBjRcjq/qfHBWmbra1ULiN1j7wBnoLYwPc0p8NVTUyMYeqzR9FreIMDBsZOGz78jMtz8
Dj1mno54cqnYnF3/nS8eDX6mJGOa4N1IQNfUWgTatHGKQBMvdm6cxjz9He1f2oFdMQPSNPqd4bbW
g1KtSrCnkm2sRbtyWZESAB6CrA+NY4GE8dmSqcfR7pIwsMG1/N5LIE492+XH61+6teHYCIRixOo2
t/zlmYx1kc5t3Kfw0+wK0HsHBABYQnB9lJ9H+/LeZcPRyiCSdTBrWqs0lUlFvwKMdoAlgygPyDHN
Bxvt6fdtO5l3eAgYd/OsxR8X6jjHaonM2xEdFhPZ/G66lZi31z7TBr9H5nSUyrnB128bhsy09msb
EfdCzdj8Cv3KpN/bRhuTa6ApA06WQr7JnrqcXLHMGLfAZAh6SfWEIQD5Ke3Tnd2zN8pqCTVajH3N
cxGMs4OpNu/5QS9Bmu8s4YuYjSmjHUGtBKIaF7j882edgJDyntvPZhzMQ/HWLVXjQ5xEooDBaDU4
DTtN3x7rZjaB2qLX+GuOH8vRxEwj9t3UVm8Tz65K/qun/9A5VH/W6CS4p+u/cWsmACpSV+ICNUx3
Nd9dlShaFLpxkPbjfIMM8vLOzI09sZitiaA/x1Y2ydWZjsuJyJpFi1J6HUGC9PCdBbz8ABk0PhO5
DztLK8OR9bHxqJhDC6TQyk66HCoe81bP3C4OqK78SVf5bZuYUo3K+VjXoZ+6+rfrE6jJmO5yQIPy
PQqSLDbVMUfO8LNFjl1tWMRUxoHSNVlQ9AlEFqxEOsB5XvtW0wByKMLu7qdUrYCnR6VfV0b8jqW0
Pl//KS9nmZPDwaGGLMld7uoVx/hTnbHsjIkI8+VXGzzoKXYhAxmJXexcBi9v+8uh1kHhYnT05xlK
J6z2HVS3byytn4Mp8aI3dt+Y/83x5HPwbJI1sx3UJmQ8itiZj1ap8SPJsulIM2Y6gAo3do7ui2od
l5AuYzsE6SRVbnVBpMQ6HQYtcYB7sHbTZCqcDIRTgXqE86A9oIaRHUenLk9IfrtfMD3R/ry+llvb
iimW2GKCTNtek2tjI1MahMviIGr05kmMffXJwQfy2KNQcT+yyucG/c4gl8RtL2rCc+/GXnaoh9eW
H5gJevsG/o6yPmWvwlxUkh0vykUcTLgWHehUYAc9QEmJ7FzduYu29i/1L+QTZKGUgtvlIofTIFAa
juJACCs7IiUHEWTGyy3X63nnltjav1AdEYUyOC8UEC+H6qoUz4UcIm+jxvEd1qvjuRBWeE5ngEUz
Ss47++nlNUvJVXYB6fbherkO4rJBKF6TGBCVIWjdl2LQ/lSdstypSr28+xiFmIEqs5S9+qna8+yU
4MpXd22jRoFahcPnOsf+A+dAzdeR4j5O5GWnWsBtur5TNz+NHUpwYCESaq+ugohaI6FmiWmtodYf
FqB2T1iyjTsXwEY4BLRSVXmKEWhCLGqVWiuKO0FpTqNgyc3iCWfa+XvEtXBHOzJ8BGfu3KHeEyOS
oaP9oKTlcSghAQHVLyDhl8vO/lnrRbFF+TmEdTrnk1LqOv4E8scFkhZMtQGgLCOC+4SZuMILigmW
h6L4e9VFbhm6ntH8UaX49qrFbN5kYZo+1HoU3RplFu+9fVtLYRsuqTrkBFlvvdzVhaqNSqI0USBq
z/hDVdHsKuwB7Nf1FV+rh/3nx9PLtjyCQYoDq3Hm0ZhbG95W0LMfvlV6DfZViPreKxbrvkZB63b2
RHzrQR48A/msn6D1Aur7J78C6gXi0xDuqLdcfi17wetDR1F8Y06X38pRmMe0KsGX4dV+bPrOpQQM
DrPDo+xxSRyMSBKv+u36j9iYcUoONHUpjLjkA6uZGAAtarXpKn6hOtmTQtP6DPZzT/RQ/i2rEEMS
o+kccXWg3bp6/eSxAys/Knh+dp+Ubmofkrjwy8aauL+8nYRzazCOF7AtMk84MavzDF3VWLKhU/wp
zXqflNQ5E09Y76y8dO+59bP3r59Cbn2wYI4JO25Ni4u91LX6vOfjDA8DIQ1eMnzabIePtbVQ3I2s
kZxDygSXm6UvRwKnHm6Mg2IOVMGUWBA129P1b9m4gJGmJP3Fo4Tz4ax6UjQ5cBpqGGUQVvoumqHn
eK08+2rU4n3QjPeiapOdT5M/fb07ng+6OgdRPou+W8he0m4x0ZsYu/sGQ+RgaCvzGwqw4U2LxmEQ
1uGe/MbGpAKZQk7As1yq7OtuH/Rk6jlJpPheFJuBOnDrL4gXB9cndSMsYDN61CAxKua4yz9/9qqh
pKONlpg8X0onQgNZoiMsWh1crbYH1Nj4IN4xKrgOSbe82y+HGvDcycdYeH6MyN5Hd2yWe7y1xp2Q
ai1iLe9PwkrYfxTbSA3XLR0d402xiBy8sDAmX9qEALIOU+Rvkkn9Drir9JdUTX7YqZsvx8kaou+V
2WuP+oIto2Nnw2nmzX3X9oYCaXpxMMGquQiP7bDUD6j8owbao0p+fRleUC3lr7ZJFCWbUWZyq8lR
SWqwXIBTAdy+fkR0FH8VuOfCTQ5u0RfFTYpP/Xygmjm/T/IF7rWnxsn3DFn79zrYt3fx7OjJodPU
BYVHlrw+2CZWcNBNoj7a4bVubBoZOstqFOV+ehmXK4lHDUpYWu/6ylBqZ6/2oGePSn52cGzYeYh2
hlq3HdXRi2zRTQh4tcn0lmeivdX1SZqRL+HOGuwNtTrqGL+GoVN1rh9jmfVrmQn1xqF38qaJ+z1R
ws2hkPaFVgteAUrD5QT2VRalsOiQpVGFgLVTpzGS24bw3oduYZ+v762NcwezkZ40DVUe03XVR6Hi
A1dPuD7KgMtRid3l7EHh2lmo7VEconD5ZlNYv/wkuCjmnAr2BJX7/uCVsNbquCyO179lKzriY/4e
ZrX1EGxHUSxvXN8YmuZTgy1b0IeKiceG+icqEdpXDEXRaBIJ6gm4gvTAuNrMv/4jNj+VGBAQqryX
13HJ6ORaaKot218UykFFquOALdhfMjz/tuWyOYpDrED/ANN7azWhy+Kh/pDV7Hwt0QL+FxISULhu
/sG3EBvgW4EijP0TF/js/nfndA4HdCx8iuR/xlMT+RpSwzstkM3tTqItOyAkamuly54iDvkm2x11
QvMRcln+aUTSIGjrcK/ktjfU6hBXonBFZHOIm6wr7tEQw1bMREcknRC4vz51W0OBU5CPJ6kTZ+ty
x+s2UgOAflx/UKPqZu7S9m6aSxzoxs75B0eY7gRxAMgI0rRV6NPSdKO2yRFGY9smgqvEmahjz/9h
I8By6cGg4CpJ1tS5Lj8oLNsuK4eUZRoH6w5h2+QO1p12Y9oaJka6K+6HMq4/X5/FzUGJ8IE1oT0D
UOdyUETWlHLIbDzMh7E+yw7Y2YNHdV913fKWsnFHq8FIdq76jTAccTOIDBwrDRz56mzVwnMGd2bX
12kGFXAcDV93lfps5b3z4MRG/vobw5OoWp5K0GkoYa4+MrOWWu04yx3U4hOyRdh9VmOzcwVvTCV1
cCTrQQ8CLlifZRNN91kdGAV18OE8Rqp7KskpTlrdlEeRdc3HxsPV4Pr6bdUO6NdQebaoUwCqXu3N
tCpqMTDT0DXMtKA1qbdPegTHzbf70v3S59yRZm2U7yLg9Bisy47aaGvmfZlF2NYRt+z8oo1zCZhM
tSga06d31xenofbmPOuG43uQSiAbw41TIVb6ONX8k3W1kNSigmdg4LKO2kxAmvieuo5fg4F+GkYr
xktncHdC2o2XgLodsTntDqS8Jf70eYxuK9WotlxAPiZH9blX0+KU9PALry/k5ijg12SRkJLkGnUV
9ag3hymj1ODmpe3310UMZfD6QaQsOikNXX06XpefkjmDWufIePtJmy5nTKvdg7Bgc/yDUSQzACSK
zKFXE+Z6i57kSCD5hifE0dMr94CjaL+zLFv7DDSK4VIURKJtjTs3NCUXdtw6cENn92ZUIu0uVOLi
CfPxPc37raHIAQEHye4dR/xy2paozI1xjh1fOKV9siM7OStkIX4Zq+bOCm0NJZVVVNpDSGy4q0cg
izXEhKbIQbImq09L3kHO1pziFCkoWFxfpq0yPG0kojm6nuBs1oViDdtqOKqMpQnrNsmgruuVcqZI
/ZujdNFBiZyPpef2EF2RWB1b/fexa75d/w2bnwvKhI1igp9cI5fCMQmzjF4gtxd6QJWFMlGRmeVZ
NN64Ey/I0HRVSpAxEEwW+HjQLFYvnTW5HdIGs+2j5KDcR4h7YiuoQxPG4/3BStDmmBALOQvMjZ/c
po3+wRvE+wqDivSbEH11T0del2GAqNl+7ubmwTHL7jhwV+5cvi/XFCFzitXyIUC8HCrY5VatFOzV
k6GxfQUj2cNYJiGaI3QDfigwne9hn5unGo3es6jS6mM/moOfIOXwDlcLfGyvr+2LG42fwqUJVAb0
Es07+efPYtul0fQpm7BQ6VwVYWc7ye/sQf18fZAXsoqgMjRMMKhTkr7z2qyWdcQXyBjAtfumXfXz
eWl6RNNGUQC/xJAY+nipzT9C3IKTuwZndZSScPx6nL0FVSzHwMXzMJqJNp1QxiimYOhUbwgGqy3/
rEYns3COdnhVRVgP92qfN3gjz1o2fJiErn50UC9MzoM2VuahtLShPCigVHauOXlZPt+2MGtoCcgn
nl6ZBxTochaj2RtrtxmGwHGb6gGjhgKRD6Rq2K2LelMPhBVqqit/XJ/W9bn8OSpFIg/8CUC7NUyy
tqIMhTfIELZo2nOKo/XJ7qC7l6Jtz9eHkm/O6gO5hXiMqOqTBq2b2jAuUMrjrQMLUnj+YOoxOhWo
QE+RrryLa1P1s8h0v3YIXe/QFtZTS1WUmAmSJehi7p41+s+LldjSy2UAH2DOf1KX/bGodX0qRNTc
4KcS3UxLO329/rXrif05JpVnQkQ5sLM6nyiqlEJHhDEwc6GflgjpR7ShkWtxpnnnfpc7//nESuV3
FNnolmuAXfEBu9w5lpsqkVHaTYAsiOPnGp+GlArnH8TjAd8gb2c65d+3Ho9SPlvVlG1VVU73s/Ou
YyWMY1XfBFOJtG416cvtEKXNhBZRNp21GOMsWuj27cS7fU+LPTZ3Pnh94cgPlkUWpF7pEVIiu/wB
jZfmbmjnTTB3rZNh8ikVi9SpSHYutpf7hteDxgRGCxI2t4aDuT2GVdy8deC5SQTLutSH75M9SMpB
VSa3roZ2UgGONHjt1mFY6u6SDcWzvWbZoNlA9khLJsiG/PfcddOjqJtfITrucZQ25pFyEYQrSmRU
x9YLadTuiFvkXAWQK63borErBLSUeaf08fIkONLoirIrzz+py+pBXKJRtWt8AAM8D8bPI0a0t8Te
5UlFQ2cvJ3n5RdDK0P7le6BRgG673BmLlgkvnNMyiJWiPZhOqx0oxuSn6wv08sCB2cPvh4yD+OIF
n0atZjWhiFAETYSZMBbA5pHmWjCaWnRsFQS3rg+39VFkPlT8yPuI5VfbfUpFnZVkekiiD94R0BBW
gdm0BwXe+CgSV8zvkE2WBL31MmlZuhSxVQUICn7G59c4ppl502IWfxgVfdiZwo1vYpEhGmMlKSNg
43KhuqRzLCKzKhCTujwZXTX7o6e+FlYrEyxDol2lMgMVf/krnt1UZqhYg9ZoVYCNmPlmhDf7yajU
Zmd9Xm5wRqEiIL0yCE7U1cudz+UscrwLcU9SQx8GFGV6bUD6vzDanRtpa9poMgJAIxNC3nr1QamK
+FGG1BXqc6I/qOD/6NP3i//qDWewuwGwSB8Qex2KKBSyrXzKoWmMo3bU66WDcKDsNd62NpxLSkd3
FjAmIKXLxfEmCLxl7ZUBqnHub/HcYoI6e/Y584bsKJwm3AmwtubuJy+NV4P6/BqLmvdakTX6UgZ9
StfKdZT4WMTKPzisbARpBGYiMAff4PKrpr4e9XLMy6ACW3Qu2xzcvl05r99yNIQgTEAU4C30VlsO
H+pIaImBiN84FDckGcV5YdoAnHbezlAvWgEcIhJHtBupP+KRsAaAoqmVoLDGK0GFtkNzzQWkbHym
V/tNxPmf2C/fx335oZq9+zoRO23hjTWTTweIXQaXhMzL2RxFmI8UF6rA66P5mGpDDeK03PvEjQPM
Xw86GXQnxEIpffD8mtC5FtvQrBgFP9ij6Lhg0zZ/Slyxd+29DJ0o/iPpQb6EkhEE5MuRvKVB6djK
qgAYeuyHTW8hYGn0QZi36aOxRPqxAt+BrNcYvW9ys915iremk54+3Q5ImlC0V9cHlF6nbvqkCpwK
aTGh6Ei7hkm3s2M2DjYdCJ5gsLgakJLVRxJoFKo1wFKKO6t9ly44r6ARYjZkMhku2GWm7skSvwzU
XFqSsIhsgiaSf+NyWjOtKJWBezjA/ay5Jz8k+4sq80FoKRrvC2zhAwCDRuzcxptHQ3qKce0jkwJu
9nJca4raEnNGrrAJdeGwT5SPqGUhCi10hKYqZEb7PjbedUkp7nQixU/oGu41BDe+3QIlx3NAsEj/
Ua7GszcuMYtR61UP0brOU+7SKc0fTJWad2shplml+vAAIuC1GAPuBDB6P12iKPvBXr4cFMJ7J8aa
CEiAHLuZM0QWHCXqXr9dLWJ8SU7iqPAeXY6ScFu7VqEXgdrM0dMS191JobJwvv7ayXfmMp1xKaMQ
HLBX5Tqu0qfYcUo0C8ciCJsOgY2l1t/CVy1PU9vFp7CGc5k2sXKomj46XR95495BkJfcgg1EXrzG
inZFr6eGaIoARcHmoJIoHTJjrvxFV8ednO0F1k+uGAVn1Fsc+CYEQ5dzyf8LeGisi0Cx7e9aXb6x
lO6hS7xTmot3OkLO9lh4RBTubTM3pwzxUvR0b0Rdfb7+zRtXEGVpYmYKkWAb1uVvvWyisuPRgkUt
uAERBjkglr7s7JyNmYUDTLYvMyngz6srKLNcRIajJQ+U0RY34chNWo7DZ0Up5p013LjsmFCyDolz
pgi+mtduRsExKwExTyUmAq3T47KpAL9NJr8oX90SZxUlkY7NSoBBHLMK0rH103DUcrIgETWS/E0p
viBXtzxeX6ONK0UmURBXeHRRglo9E4UTjYmhZVlgedn0ezzpLXZYeIJXU+rd5c2g3aVDpO1xQdeG
s7LtImN0F+gER5GA43KLxouXljG8jQBIajUiqpnlAb6Q2o2T20j+pNGIJOesPy1aoZ3gJNByVoQU
zcR/QrHc/BjVqEchAOjsRCEvem/8Ml4zer4y85atjstfNis5j3ZMfFUZeJulSugcshgxaqA7b1wz
fQzDJPF1NXrrxMWbtBwfi8bVMeOYflxfmI3DA+aDOiEBJoHzGnOVitIcrAZ+mmJ32l3feo0/z/2w
cyFujgLwltYee4Dn9PJrKTVOvVUiqms2Ywsi2hZ3YWd9v/4pGycUQqNcatDQUizmcpC2zN3anO00
CEHbnaY4Xo5eC0eq9/qdkTZOKC0dNjJdSg7PGnRtTMBvEdNNA3vC0TlKuOJaJ2L1CP6xrIuyvXzw
RW2e7QJdSgOCIRGFfOX628YsHxJYb+6SRHeWMaHjVERK8mHEpCWovSk/KVMiTm3uegfMKeJ7RF7T
42Inxc7O3VpKVHMknxjPWopll79EBkuTFhaIoaqDOC9VoRwVwJU7kP2ttaQy74J+pfEOVudyFNdB
tTqu1BTmLcYtfTE0Jw9EDfrrpbpzNb38oJ8FXCoH3s8S5OoCVOfYHJ2wKAI4WAhshtO3djTV2529
KdOny5CAUdDXkw8zze31B5VNaKAZGhdBXaLwcRxnXCSeTGI5lJnR1mmP5Yjm1DmLJzc6jEPdNgee
VP2tRNSDkQ3H5Rvl33w4tlIsmJoQDbFTbE7iSW0zTByyuKq/WZUT/chiKMVg/Yuwu19sROQxTLJ7
/HSA2/+YOiP5dSzEdDtXxXweVF28zdJR4MKnGa3p09Qoi2B05iWCH5UP1Y3CDfhJ7dqxClprFuhl
2d5pDnHgbAwAJygSGMW5thv1axKO+R848arzyelGNMZc4anf4kaZtXOX9+GNqVgLQs4YRi0HHNFB
b+pmhMxWKZxk58LZiKOZb1IvrgIJxV0XWme1SdNON2CIp/XyeRCe/aXBygjBWUU84XelPWiF6fpA
FPU7p1TDk+Zmr23IArziN1A3BLpHML3OIUhBc31OLZ4ce4n8SR8WvIgwY+lQc95JkLY2sdxYNLQY
UF+rHvRj1qsIW8O6bxBSq+YwO5GDvz7Z86iT0zdH3AAS2E+x0WeJgVcbVtl4Ig/iLDRurGIcHnOo
dTtnf+tbiCeh1UpFJpr0l2ffjDKmdBkhcdXVr+oAnyIMC2Unen15wSAc82yQVX4X63MSZzODZElK
mzN1s6BO7PhI73yP5LQ5FIkkHSOquy/4h2W09JUjhjwYIrWFINaEfghg9dBPc7fzVS8fJr4KtM7P
mi5NitW1uYDWmRGrY4FEXd61dYc0Oz7p6jHvRR0jsT7tkV5eBnaMyJtOQUemVOvwES+IxBMpI1pN
azw4VP2PWHE5J4Ef1VGKs/hDary+VsWg1F8l7wm4yzqsy7KUWqYX54E9JOPdUBkJ/dik5hFGYPv6
xb2xGSGYsOHJ5+gQr9k0yE8PS1l6WTAnxfiQ4x/3NWsc5fVVWLrQsgdF25TCpbF6hJy2AB8oDIax
9PFRb6v2S1dGxc4rtLFYnCiiCHILqJNrOFJbFMT/UEmCtMqjY1w32i2Citp0hFatPYxDYp8G4bg7
kL3NUS0ec5ImgP3r2B9WZG/PzYynEOw0vzGN5qh1U/poh5nqV5GZfrIXzwpev258Iw0gE5EjKIaX
lwiyyLosTGVBV2vDTYKjwAEDk9cKlHHDa7ShKJoCC+FRX90iTKWptVWXBePSRG+mGpPAQ2UN1c6N
KI/tKni4GEZu0mf37tzFNg7Uguypc9NbmzjXOUxd8R1dmcz3ktYO8tSD6ICxsnuHS4y5cwg2VtDg
JUUnh8APzI+sdzwbH93eOYybMMW/xeweB0S+cE+OmuM09PppaE1xqxRF9On6Cm6kSHQRqZ2SxaEm
RkB/OWrSzkVaNw1aFtaQNGceGu8xqYXj4w1p/Dm6rvg+CBVvb1wmDrqaTjexougBWtTlg1pk4c6O
2rjGaQICjrFdk2h8jfwvuDv1SakxI3c1PCKVND+Xs6aemtiId87pxqWDJqFUNmHzAtFd3QaFG856
PpGUEVV0uBI22blM+70YaeuDHFmfMglISWTknz9bVTNRhRrCvAwwO4LRvSy1X6qp+2BY414ncPOD
ZMNW6gHL+snlUE6FBVBjMVTceL9HtluiKh7vEb62dinACAjFvIFgtVaHsZ9iSC+ungZI+ifAxpvp
XJdz9MaMZ3SkI9u+BfK5l5ltfRlVYiIuyvB0olfBShoWGAMwbYgLhONBc/Xx/TRUzcfrZ2HjXacd
yCP7s0jqrZMupM1CbJxJOB0rGd9mUSTelfjJY+BRet2xCw1r58bZ+ix8bZHAIN6Thl2XC5bOTd0N
EZYXqVa5gaWYra/M6p4y4VaUTiaJuBlTBxp3XX3IFbUYzGxIAy8fxjs1HqfbsdCSN0bdZ++iCMo2
gUx+C6I8waZisfwoLpZqJ3beOAdMLRprKGRRBlkLreEIAtp5ibhn3AX3aQXbrEZFuEKEwx6dYmNa
OWwWDRs+GtHj1ZHrx36c3GJOgrJSy68e3rVvzNYrT9d3y9YoRGM0z7AdQA1o9fal+giGe84Qi1G0
35sCYKbRoFRwfZCtWQPqIWlJPAyUKlc7BPXFKMN/I5iySDlS1sOOEietQ6Eb3c73bA5FvIfbG8WA
F3yaYhlLW9ROHGix8qWJpvCUjPo7RUnDf7ATKGmTp0vPRyotl9/E61cPs4MwTeXY0bGaW/VsTEl8
0MJX80KIHKDu/Cy90Q9/ocdioriCsIKOBo7ZUP8TQFhNJXLP1xdpI3BAfIpyq0PfXcJXLz8oFdZQ
6ED+AvqAyEbAnsBnHas5uz2zptN5nG1nPuIK42FrlkPyIBlXrB0O0YvLi9xHOgvIdxxO7Do3lRBS
TIA5X4hoVm+TIW2xU0/CA5GicyqKMtyp1L/Y/nI8wPaytCo5WKsr2es0geRViYMXxku+p479wTW7
aGf/b4xCP4Ch6JPJKvNq//9f9s5kOW4kS9evkpare80KasyDWVctAASCs0iJGjcwiqIAxzw4xqe/
H5iZXWSQpWh1r65ZLbIyVVTQAw7348fP+QfTRlWXC7fYa9503yrDGKraX6YX/5JJ9sI0YRMgoubH
vYA6I+ijg8xLnTtKyKIVe4VaAtY/ogcToiB3V6S98c4VXn5lT1kc6man7DEExm637PTy0tGRGUz6
Pi8DTxuHaO0TnOpbVF87Y5p3M2DCqLAUJexEagUpth9KgN3dcq0swv7480X4Yvtuz+BtZRiyOASQ
D2aqRFmy0yUzhade34dtWyGCX7t2IfyZhDb8+Wibx+TzZFmDqsyGoiXu0DQ+ZLWYwsT1EQug/azr
aDwkS5vt3JgS6ZlK7SQ+650NdFt0M9SCeG6/d1hsX3n1VKNcs9QK7j2aewZpu/qe2oayrxd9Lv0+
sepLgUPeVZrjNzEMsbisV8wiK3auPyIeGFTGap5Kmbl7zJ26k3IyjdM2Vu5AVR/j079cezwi0g7Q
KaFeEeWfb2uhqZUGMgIxp7qwrpZ8c0w0G3FkH73iLIDSGnnH5rfAfB6We+zMSLQiG9J9rAvPH1Y9
Uhv9XdpKgO/ex37Qz00nvkaJD/+50oy4FZ96OHD5cdUFabVcz9V4G490NiZ1wix+6qK2GAz8q0RQ
G/OR0sfLOdkqUhs3hQQT4OHBToH97SkmzcbIrMZl9KvaLFsfpoVyZH29jGaMs10AAJDA7jxMWZIc
yQwEDNyojFfjvXCy6ltN2b+kV1+U71aquEcGfO3BNloHzU3QYPzz/GXnvTN3A0dDFHujcupl3LuM
OS1+NeEDN7ehHTZu3dY9PlhSlidgJdLsgOLQTafmIEW4Ke39T54FrAgJ+lYNOOSE20Yt16bkWXAl
wqxLbSe/KXNx5Pr0MuCQZKFBs10bybgPiYmpq9djPsEMkW3ThjbGfKNbP1QAVI48zitrYcvmAOgh
cka58uDGIY1E1mnv2lGVJMv51BZcwQ2Hu8doTR/axT62718fj7Nmwx+CAD842YRpybIly4pK2D1f
pwGhTbtEBEoivLnDnNI6ErlfWXobEQ9AKuc28OiDPbXmldTQ9bIjV5f6eZxa2Y6a0Rz9PGK/+rpI
hcCJQl5DOvz5Aoe87yFftj2VAXooBZNy0hsL5oaLfYxQ/9oEchYRODekG3Cl50MZi4v0oLFCcaH6
e7aurfF2nOl3rBdWlzVHluHL2dtOb2SA6KwTRA+RWVJYdW1grht1+mL7adfxoibFOJLivZy9rQ1H
S5ViKIfd43H45BZfZ9Y6M4weua33bbVzLbCo00YdlJMjdbzXngcAhEl2zKUQlPzzyZPtWBARdD3q
PKUAKG8NYZkU8S8HIp4H8Cs9aV4Tx9vzURYjUackMXTa0BluY/mgfVB6bbj91TUHDIj2DKg1iqHw
QJ+P4iFBmdbxpEd45cQRWjQiyhpLfd/rmMz+fKhXpo2zcyPZgj/AGPtgza0mYsi1O+vk3e1pP5rW
+VA6x4QAXx2ElwPIH1cj+hrPn2duYxWJYgaxi2qh2u+4Z2JSjnWZXpbktqyDFU3qscEqDquq1Vig
8VqWWrS6VXfbpbJAaEVFVvJGMUnsrzUse3s/VxucFp24alS/gVudnNZrvyI0tSL7uVttazwWGF8+
PlnQIzwQQOfGP3j++GpSyknArYjMxM4fCkCX9P/V9kin+GX0oGyuUsne6K+0/Q+KIl65lH1hVbiQ
FvTXXHdBZj4pLsa0bQKrLLojO/vV4aBz0pnetMwPlbShZsF0KRM1YsOsp1Vj6pGw0WZKxs2lSi2P
6bK+mERmbksAyG04P8HrP5/EMRZmh/cw9uOjjcORo1U7dTWPqRm+eCpGASbKqczVDLbhQRRp1BUB
usG1on4R381ROkHXLybyAfJeUazyyN3ztWeiSMFVwDa2ssvB5psxKuzbTrWiuTELjIDjZpd4RnEk
0r/2TODOSDqBTlOg2L7FkxjcwlQUjWKakZfayX726AKY4zqd9g32v1iJH5PhfCE+/0i8xTqSvfgo
KnGwEsVA22ZALzXK2phOYrOOMsY/pC+6YG1N4ACm2eBc2qY6+u79WuiW33bJ9BEzDisLkZ6rm8AY
dX0I3HTC3rWoNcXg4Ghr6Q+TBJRdTA1Gzj+PhFvoftbGoHXAxQUsO4QQmvMHu3TIyKQyrTWjLinm
TxWgi91SKXZoNFDZ0E1yMXOejSODvoxZj6OiMkwFZCOTHhwow+yuqpNwP0nWtLiql9E79xD7OHcL
Fwe0FvsIP7frKbSSRqmYA9uNKATWV2adxd9Gwx5Ofj4LryxJChvg0SBOb2LOB9ssQedhNDOI+l6V
mlcLKkK+Wiz9rx6jPDWCWoicUFfdvEueL0nKZRJ7GYk6hjSXC3NqbKpYjv7r2wuIBeeBtilxv7DQ
6wxdIP6Rm9GCCUdgjShgDyYr7Ocz9tq6QUUBkCJXe8hRBzOmV2ruGJNrRBg71HFQusUcah5EKb+z
l+6EK5F5SkXvl1u/W+kbghmkmM2O8JBgPufOohUG+ZtCI9EHjABhV3rdkSl85eFcnR42EZ5oSOB9
/qKmyhzUdlD1yNyUvT2NcXaIrWlhPHGe+4KgiK+gLT/+fE63MHuwF1E/YIWASiKjPhT+s5fCRG9z
IWHQ5sQflrm4zabZ2WnN4lLSwpGzdmP1JnaXHz8feHtZLwfemiWwPzZVzufP22oOuuXEHrLiod/J
sRyucrTpT5fB1o7stBfmt4RJWiZbb2uTmEW94vlYeTeIZhgWLaqECs+6S5siQIGt56nnRsnDmJLb
fWpmVghi293RpMaINHMyMzDXWu6QlOvOODKcIJMUffrM1M47o+3OiiTF+8WRyP0qdM28oRbnLbvE
Txe9DAahNf2RyvQrQYPGKyhdAgcd/EPamYdCl8r70SLP6uwTZc4zDMYRvPv5u3l1FGREdEbYyCQH
89WXpkoVRWqRYndvuz52rmWcaUdW3vZLDhYAR+QW/hmBs+AgAah7CpqzOmiRUFairhi/eU2pIzk2
ni49d/X/wSOREzp0BakGHILDK2GkQ9w3WiQxQvFVaTin+YpB1c9HebSJO3woSuycyMRC6vkHD1Xh
DdQVc6NGamVVVgBDuvuCsRhlQaoh7jclL9OPdapnIpgNtNyoJ85TH+FWr0x+kg0q1EhX63+0xoy7
eYfs54Ph9OvdFHdj7s/4ZJo7KBGdCJTOtIqgA2ct9oj5cXgV5rA2CG579p1VNp4XmsaCrhn/A/m2
NrRRkITHRuWLzKy+llPsfvfo7D1o3IFvR9OdPsxSESawHcP8gnVDPvuwvK1PZtJDIYAGIzVfhbUH
ulV3gbAVZqLiRo/U7Ts3H1U3wNKE9gj8zvp9Iab8S9K1cxIYZqmPwajWaxdojTtXG2mmkD5ffLF2
f3Nrx0ndvsJ9NS4y27cTQMK+WrvVtyOv5sVyAztLgKXoxGELu/p5DPDcolkBP6kRVzNnp89F48+K
aDCImo+pOL1kRHCTpFYKan9TG8Z+4/lYqjV0eb+2a5RyGWoD7n3rKdf2irO3LEV3OnfZqKAWiL98
WAyJ/RHzkeabXk/l+SCqeAiWYqJKauZVff/Ls7CJPNGAQeqIhXqwPue5bbIa6hJ4zVYPPEiRIQ1E
zdeb9lgB/mWA56zejEDA2BDkDxWziH2J11npGnWxNu1QyzUjRXUnMIPjsQl/eXYy1HaB5yTbAMkH
afCgSkW6tbUgvRlz79TauLnRVhM/XtNMlOsxt7DhSRYDHaufT+fLQEllAuU4moXoTgDYev6iLWkV
aWzOS7RM3nqW1/EPz5rUI5kBq+bl2uXQ2nLWjZoB4/j5MM1ayW7WvD6K6yn3TlpPLsquNLU13xnx
Mn81rRb8sFonRu3b0rM/jsLNVOZhskHftn0ch2k9F1o4WmWm+wjfKqYvpNEKX9MmLd3NXmPpOw7/
2cRDe25vZ2+t02CKxZyBUUaX4QTrQGpWbenNbZQUPXx0Cx3iXVXEi3GyTmmTB3NPudUn4KOIgmdA
lgQipvB11ZQlRijLWjhZUFp68rldRlcJGndM3dCrGvcCGFpinthJC5rU6WrPb/JJv1WHoU38cSoV
spA4S8bdaHdlvouTUtzYoIhLOi6JK4NHYfcwHtRke+huyoNNfnXrc2pxERraYmOEHOvlZ7HI+D1Y
/eJmdBP7exsPyntQaWqO6FmjvXdaTfs0GIOr+HPnFgN2TjV37LavLRtgsD5dmoWmgxi2Zu9tNWB5
73u5k1nBstTOHPV4MCNm7ChrfVGiFERfda0hs4xCGRK6bi4XsrZxPXHF/avEqHnU5DW16x7Ox5qq
H9rRLUSQN8aYI3uxlqW/CquMfWEgtbFv7SYtYXHpcRbSD9TemVMnjN1U6H1zUqbd8NGwUuOOZqhE
oGNDfYvOHq9sRUkL303YNR9i0fTnIl31ddea3pRuxLDa2Mu6qarAVXM7zNy5dH3TSswfXhfbFgI4
1gK2zEwTA5ewRXs7ToRYPxeT+hEvFrOLyEESb8dS6W6KWhlrNPU17JO0VZfURezUk76zZMpJ39KB
9BF1VGKi/Lp8yfu8ZdJchX2aDsqCm1bTcx8bvYY9LATtJC82hns3tsxvymBLxDFKR5ytfPrbmLQL
b6ZzSdqmNe8vqJCsRtT0o3E7jl4xkIOpqWTXJ5MX2Pqs2xhtDemPyqjNC92axDW9Q5QclMIV1wXp
6Ds3aQvyQs+pxlC2LlV7NdOa+26d8DEanGLi0ZQ+rgOC3YS0+GCMZ3WaW99yYAE0tyj+8WSlt5q7
JEuWH02XW+/1abQdpNV1jS6UtJcpnBwy/QDTVKqOWOCkBKnaHdYTcDZ9GcQyUa9HW4GnbtOy5+yY
ErGrobSflq47g3zJRPNDr634K2o/7ZfKhWHo99yKbnoK3kage1wlAfRr3WVvv3XG5KIVTXw7Na3y
gwtTnwftOPRVgPCq8zBBHPiSZYOu7TuvMJdIH42yPC9sk8meRNbdw06yKozqUjeN9CHNhd+5Y3ZV
gbDNAsdc3LumbccHQYXlhsmJoQuwhuZARfv0ofbSwQkgmSuVP+GeeYf2/HC7LJPa7GsEk/l/HW+U
oVFqRh0MKDnH/trk2S3lQ1EEKv0tza8g1n/rPWodOyy3dSsclpgFkhdW/JmPCXBdw2T7eTJlaSCs
1tkB/LNJyS3FeSeVBdU4K8td39B6eV0YDQJdOGs6rMo+3cTbhccr6CsnbXwDOOq5N+lxexojRz5G
7CjvrZ2YLi5h80Jv3NTqLvF7W6epKBC/c3xKY9MtqdDa+bzBKSN/0oxzt7aXd0aZqcGUGRBzJ3Ux
z9rV01izWupOZ70+NTBbuQLJAGHVpPR5wAmzOMfuzxXLFjexLecqzKvCwlBlVM33cRqXN3ba9jav
sNbw8rKldmJR9L+uPRvmj0OjhPQK6Zp215t4DSierADADeJiRQT1tjV1bY1sp7Haswq7uRakjgIv
pJsIpYEY8/Ris29hbZiTPUc1u22M1lnW1X4csqaimFW51UnedCOwEVGC+Zzr/nNBFb8PUrqKezdO
TAJuU6HnXvaTdeEOHZTsQm+1KxWUkx1MZTZcam2PpleJ8eEeK0uiaIWjnjjDEzmRGI2kk7a37JGY
2cIUue3yrLhPdWVK9pZw5ySSY1aJfYF4Ffcg8lpjL6zJI0dtUkJTlojmKwPMlC1T0hPop572HgeM
nI50p5AJdGRiFchVZckD9Nj1T2uJX+i+G0ZHPcHgVU99i7eY82IEHJvZK2fLN4bYrX24jfJz6QoV
qYJMhRxTOeb6GYtqXM7WUuo3rp4Xp8ZAw98XU1vPvmHAwN9lTiL6k5hgrIZ6MjgKimq18z5BAdz2
Pc6sy45N55w5TqOoaISbReHrWVU8FGLoEOpCJegLHe/uvEa/NQZrpXWUMRuHPHxZm+U69lZlxA6m
KonhXWzNvpNlUKczxazaoEeT+rSYY8uvuQ3sh9ZRgzWRF9CO+uuRt89ZRC6X+TqGX31kNc3IFKD4
gO9XsnlU0hQerk0xJ5kP2iv50ltKOQRWNwKApyWVnamD1XyvKbFxgbMGK/MzUyXDJg9WmrDIKrLg
eFlazU8auxbhsjjKxVAi70lRxUq/GKa0L9elncSeQGnMYaPonGeplim+42WYJA6l2RIv22y+toas
/1LWcVEHRu2IhVhq5ZClJq2JwxWcRu7X02SNIRum8HZJOcq7lfbDHknpxT2bUpGftB1HR5g5JKl3
uZXb607kU6KdppWSfnXU0WzCZhq1IaAxJU5qOxt2chZ11IsG7pVp5K0WVEtTXjCXGfcwUfd1IFYl
aQIdrbqrtYBu+s1cZgqsQy7t26azjIfUs2G42n0xqbtCumjCVzzs4Gcax7Wvuh3hQdZ2/zbvuvZB
thx0e8QEQWwZfbxwuSPs9g/JNLicSip12SpWl0+aMZcP46rpZAdtt5i3+ahM97L7nhaRlpXrd4yY
3S9zsVZkdA3V3zmWoDN0YASur4yO3Ya8N4v2J8aQN+3gyns5FOOnGk3rwm/h7H4UszN+535CetfY
WjP5i96T3pmoBBbvt/TkJh0WJd2PRYoEpIf71eiD6IeP0VlymAJEMOY0WOcVjo3qifG263TnU+Na
8nPuin64guJf3cP8ze3A7TWn88tY6a6cuRc/LFnpn3XDbLogMeP4B4GNo7nXTcouuKiWic/vqd4N
ZqV9yNXSeT+2iwoQplRQZKfzX7ThLEjBQnZj4Z2SRdnzLq+1+dReWU6gaLfVk0MTQG0khTHqJtK5
wT0rL/w5bVLYk4hk3ah1YSThpMjqSxPn1kMOH48kOhu9D4qlpwYsfqt86GNPeVt1S3WZTdq8E6OW
L7tK68rNvEAMd2VZt/dLK6FklXHcrLcTjDSWhJjT9/XkkbQ7Sa45GBZCFPTHGEFBniFfIARXdf6B
CcvHsxFllI9prYgCQkOtNFdr22lKOKoUKEOHeN/41K04kLJcWM6+0TTqlugqJFZYJFIXXFT6Mnur
TvZSf+gFQSPoO8Ncw3xWgToSCeQNQuJdE1Ses0i/ZKleVV2n3kBJt3GWUCfCG5lXtfgNldDS11I8
Un13yLzFzz2E/3yacFZyonvYumH3NnfCp6HbDLtcuslHDGO97zU9JlBzzpyuvgT79j5vbVxwpK0q
X0scSFYy6SJ9N+mcor4QVKLmzoxXX09ByfhzndS1r8S8TrZjlVRnltTmFJ+I0bgqEcjV9709iB+z
rAZu1noeh142lw4Ur3m7e2SGJgNcIpoh6NDUVM4m/KcEogxueps5xWgS/xZl/oiD7zKeeO4ql13J
LRA7RNVuaUjjMcox4+mKRQXTHprIjldRnbTg+S/0TsolzI2McvFaeHkUC73uEZIzrB+byzKp6FS5
1mk91PN3gJZOc1aaRtL5veLElGb0pAxyaAafDaNmJ+XS4SCpu2Hu3+p49pYnSTcUXtBNlshDbV7n
j5Uhh7sYCGIS5MOY9oE+yeZOeKJLAhCKzn2VrdieDlW12r5b8P4CgY215ZuK7D5JleYYUKnSvSvq
Abk9uKTUm8rSSi6QXW+VnSptLdsZfZNi7MbJbPgzsPAkLOxMTUJlTUamZxWbPl+Sr+V+1EsYC7oz
ZgJfEqQ89rZTIEcx2QNV1ySrjekK3Yhquh57x/6gOEjHBNokidqqKpyTURpD76uxS9UK7VgE6+CH
LOBFqYMFVjK26knbF4b+pcAsZLhS+r5xA2SKqst0Sdr61MuX9KokT7D9Ia/MyuceKr8guyOvOw0L
cn9eaysLPIVkNGBnQ1dbLX2Ig4prRk3CQiPZd9slI2vPivw9ikuF4Q9j5WGK2Q/95NsILVf0ILx+
2ktet7sXHk4XgZukY3quV4a3nJMZ4aTgNJp7WrSNChqtQlM1KDKne19o+fCjyomI4ZQv7buJDtFN
OeTk/FnC9fA8i/uC2AGrAIuuppbphdIo3ey7S9eM+EOWOarYYmbHzelUdz7qO+YdVPA+DXPbaq7n
GY+RE4U0YJ/ndBB39ajGX5ecmQ47Urs8cGWr3jRDS9JoTGqd7cZhVLptapzhhvpz7YUyH2Tvu6vX
Gn5WGUycNPSkIZ9U64EcZmYhUeOhDQ74zdLOc0HgOUvHTtZkIEnzyVFUKU5ziDtfXBWVgXBdk24N
S6/CkLuYFnQOyaDkXg5UPxEOjjHXlIszP5RoFZz1o8XldVzxzPLhhiG+ozZtGROu3HL0obYnlz2c
zWs3bewbXXEJ2VqblOpucdtY90eb7JkyapY7FEpE6jHWkDeBl7oeFYF1Uu/dsUNeTW9m+b3N6Dud
wBCLo3pevTi0q766H3qjU8O/GelYN9iHTVG+XYjrXCd5bJVZtYK/NTZX9rakEU953iFll5Nx6zRU
nhILUbUAJVnstZBT8FKfInRi8t6M4j3f2TumX/my6IZgJ5hQpP9R1YIE87xSZOMnPbp6QUEqoYlL
5OAssGu3ByRmHdO2eln8orcI15jSHhSlF02/AaTJpGXNEol65GweTO9tOqXF918tsVHvopXugq6m
mHrYF9PEuNTGUs1RN5qX6Gna5Bc9FeNfruQ5DoA69I5tWPmUSJ9PXLYMytho6hSpcEpBAEN9qtTl
mNT+y54HhsUYK8Kho1/KFno+CqdInyaIweMINWSXZZaW113pFWdabBlRW7vGEZGGV5reG+IfQOwm
oIDI2kFldBWtsVpWMkWTidOfRWQqu5Hz2pg/Kgig+G7VmkGLkLNvrVxHyuwms7kXdL/qgmhBHjI2
/p6xda+A+D1/8E6O5CiJLhEgyqaTqcG3qULp4JdfIqOgmANWmSfWDsUVch1iTWJMMoKoCa+6c3oS
Hhxkfr4iX+wxFDNpWoHFVzcUwyF4lUpfIepkRGs8nsbLrMBGhvqyteeCUAQ/H+rFFsPZGkQpvaFN
npO6/fNpk7NsknUsyqiVTh90aSWu+1lMR7bYVvR/3rSCUQNYCiU8asyIJDwfhS9vlj3vhZdT0NcZ
SV7t7H6ORyqIyhcYZ+C7j4HKX0wi2l6qu7HlYA1REj7Yb8WA36NULV5VleWBVmZK6ICHC9Dp/2Vq
HlwD1gXJFVuAFO1gEvW1t9bYkktk4lbjCy5f+xWJ7iOr4sWrehwFqgcEDRrahx5NRVZW02C29CAa
Zd1xI1j9Vat/WddrG4V/NnN1Yu8hjikpncnRZLXQSplt36IuFwmJx+PaK39qP//HM9JJ/4//5M/3
dbN0uPPKgz/+41Lc47hX/5D/uX3sv/7a8w/94+340Mmhe/jt8q7pf4uG6vudFHV1+Jlnv4KR/vwm
4Z28e/aHHT69crkZHrrl3QOsIPk4XPJQb3/zv/vD3x4ef8vt0jz8/fd7+I9y+20JX+v3P390+v3v
v2/c0P94+uv//NnVXcnHwroUlbi/O/zEw10v//67YmtvKM5vKDnIgsScDVYwPfz1I1SmEM3b1Ls2
/S7iXVVzVf/775r1hrYw4hxgcoDAoQ35+299Pfz5ow0AApecluGmS+n9/td3u/5jv/7xfpiKP//8
WzWU17WoZP/33x97zU+3NUQvVKQpUNASg2h4qErKYZalUmhtqMut2ZC5sLULU1f8WIFUHJSDQQPa
aZBH9U0UDj0frZ0+tLTYDtu8dBp/kqr7kFfZmTkuSktlvLnWqlnfD71t415HeZpCtIIBAZI8c+Nb
s0NNRfcoxrKTaTTYytIGKaici86dhovMHZdPDf7t+i41x/KjPWj6h6othz1uauuZ14r5PJ6buvW7
pqPF3eJMDENpvWo02Q7R45v89+p+sro37dZ/vbr33UN19/3Z4t4+8M/FDWkUI0P61+BKAQc9Xdzc
sDn+NhsKmukbHeCvxa2/QdvBhOOHYB1Q1e2c/2txa29AreDWtWm7UzmiyfkLi/vw+CClActGHrVl
N6Bwt58/QVouOB5UjdNmoZEpWdCbrb1TtLE/sWbphE9m5ZV99IJIto3F19X/kB/giZ+PpdEC1GZU
VMPW8pTLgjuSH8emHXr98lXPt7t2XqS7DXSNU2NzXZDb49pEuc5d5nHrpWUBzk37aVi5F3IZ3SAS
PQm6Muynso7Ksc5C3Ic8imoUSys3733cCxD+Lii02WlTsvPq9bIqpHHz80c7PPh5Mo4qElEgkZsJ
zgE40MFbystjhl8VrYgkIS7Q5r7e6VbX+gZAVr8YPNtfh9L6Y/s9O1ueBqfD0/KPkclJtyVGtNt+
/uT9oZcGhA5uJmJ7VbKDncrFUDWP2Zg/Cpk8C4Ew/VUN4U10wPmvQ5AZFTVNDJ4nwsnKxi7sLLXZ
5UM6hKoH7NSnMNGFeubGBdrnSXwPyin5sqAT1U7Z4gRartjv6eaeOUuu7+liU3G0itr4kU6uuKFF
Litfows7hGKsE4rtw5Cdz66Wfc262QkBc3Mtp9VrnBu0PU+HyZo//TuKHZ7RG5uFk/VfB7L3dxyA
5B4dYre//Z+ou6vuH/7v0zP7z9/wV2TT38A9djYdPVYE/ybo/XVsG29ABtOuQtlq0/rdQsFfkc19
g+424qaQZv447v8Z2dw3W+a8nenkfo/x8H8R2Tiqibus2y3hh1bIoz/dGZSdezmDOQkXKvonFPvM
IDVWCOiY3x5JWR9xMU+3xzYWhFw0m7GD4DLPTDwdy7BoSCK8aYR0WKYTp6f31uchMY3gU89BAhHW
rzDgoBeNOEEj6anPReR2fBMCprmXP4SaWCcyX70QanXpo+YRml114eRA7Z+801fC8GNIOPiyGzER
4gUofu6zB2FYd7kCjby8sK+djxQZwcOBl7hw3fSy9iYU1UZ1Q1d8sOEzh057okIm22dznPpl76q+
hcdPgJyE5reG+y0X7a3TCSdopBKUTqtCQaYUpbtZGyIrHeZ1bkS0DeQ+SZ0zggtQeqUpdhZ12zC7
0iUd9CqBROB2bTBhnw7xo6bUqWdnlLnOO5uTSYjvqRu/M1pv3seWcktJ6syKa2v36zHgbfNQvZfd
w4MkBT/Mu59l7v//5urbFfFfB4H9cPf9geJ08/B052+f+Wvba28wXwOjBd5efWTs/3Pba29IV6BS
cvnlVQKT+Oe2t98QJLg8ko8DHwYK989tb72Bpkj8oGvOyUJW8ysJzbatn65u7vdgvmGnICjKHfUQ
OGo33AYWYxzCudQ+xZ2++jVuD+E0gxmi931k579yNwAqR1WB0xErgRe8N/g9tJZyXYYdmQwtVsuV
O8Lf9DXBbfFsnXoYuWDI8LqyEif9ji1WU500naGdqvkqVd/WhJr6whn0L51e0IeqYuUdejc0qjJt
MW/0atCNsDKsIg8yHnkPqrTbU3hXoyJuXfDsLUCehbZNUej6bQpitQlmHAaEN8I6mUv1dFnWuQ9s
K5ZDuFgOqDN7SRPIYwvACSxv85spTV1ao96YHcmLHu1sD98G3s5c0SAo81JIfp8GRiVGDbkCwBSC
imm/Vl3ZfLAnAunOVoDo6i3Jp2/Po4OrTaV85b/MJNLNgiauUkkPcEqWgilbM6bAmdXKd3KbOr/X
18mHrCnpVOAl1gdoIcAFXatV820KxSBKsnEALgYubKfVtva9H8csiwZyMNpT2UITIbNaX1b2yaxK
0G8ODujnqgD/NS2GclEDoo9WZ+U3OZNeAAUpteTGSNL8M1ACf41RejqSHL/wamfdbhUJaKdYtRso
7j6fqRWf9gbMfQ8kbXX9cSw036KBWmL9h78tbiVZc4EkoLLXuBZKbbDIJpOdTNEi1IWmn1faPL+X
k2rtacUA9utBCqq5+hGkdLIv+7n4I1r+y8TzhYIuXxgEPSYFnLEeN5uDnLdInKnJ9UKGVRXTrVrd
+GScvc+iiznUTFQ5cWGjWTmraViJVUKxRpOuyLvxSGn2RQa8fQ+uUGQbzlaxPFhisrBWkVuJDFcp
jZ2lxAZonP7Y5eVFAfjxcTdVZ9gPXOYOVQOyrG3dIs9kiFgUODGrm0MX8CB1UbMPemnMJx716t1G
0PNxiYjPEJHQA6tG90Yr4vrY7L8Mc8ZjAgVx1MY/Rz3IOEAzVo5eQ8sEbNZe6HXRnAJa1acgtabJ
j9OpvFHx/9Z3VUn/MtPXs0Wz9PMh76q3ji73xuiuVZTx21N/Gqv4chq69hi9dVuzz3c/9CJUSqAd
wxfgkvt8Tc+SJm4Xq324TrYeFp64XLXqTNqTeja4b+Uq9X8f4a+W2yCg/ewMP7kTUjw9vh///p/n
t6O9oaiK5NlWGOPi+F+nt2O+oZxPRu9tIigcxuzoP5N2XX1DCQ7OvU42yk7YVv9f5QiSdp2+EvRl
Enr+jvUrp/cWNJ6uGA5sZOWBZ7uAI/gX3+7pebG6nYGNeAocehxZx6LGCEUgX3taL8KM/UT3ajRR
R+UB/KV8a89dcowbt43w8huYpCFsVRpYB2tWz9q8BtPk7BJwIlHXGkZgppW2A/jwq4zCTfR7i59b
4YX5OyinW22nxCXYkV0JriRUm9UK06o4Zs3+ckaZU3xXKHFDREI26vmMpm6h1vpgmjtlzNW3Hb5o
PX2qGvWiTAUtEullIU+QEFKubCTlPwFE1EX0ZPFd/zF5T2sUh2FgA/VvtSyYEmgQ0xt8/hXAAYPt
ynQYN5uBZWP39mWx/D/2zmy5bSRb16/SLwAHZiBvMZAURY22ZFs3CHnCPM94+v1Bbu+SKLUYPpdn
d0R3lO0qGSSQyFzrX/8QCA8sKN9OJrRYTQ6k3fsX/e0V+vJJIingMMXiBWcZPsLRZdU8qDO5MXy5
qJLQKaM4ks8kPYMoukRqJXwxKU141jXKuLiRqAvLCWQDw1tRpeVV2En6XbXI44y1dmYciop+CBa3
WT+mcSegoZdhGGM0JrTzWlng5VQJdqwchAXiYKEtU+rEUbCYcNoLMA0+qdJtGzvSP8n2Gm8aG5Nq
OY2VxPqPJGrBhW30suMGkUdwF2lx8oWHldxamaZ/s9M6HTYzJ0K3yxMF5bVZC/M2nEX8sFiTYd50
zPfzOx2yi+YIA4umnd1L5tfQmAP9UsvgD9+l+pxtEeEuA0GsqaK6ign1CglXPnwmhzUufGXSRXWJ
7476MTStonVn7HjuFnPplS1GRMBY5hiJDAaNDtGvUIP+EQqP8h06g0yEVj5q5+UQTxMcXwh6Llp3
2Jy1PCgVfN/BuoCd3c4+2UdQf60EwYfTJ51BpWtnWeXmLAptUyRSVXpVlUq1t6Yc5KDunVoB/4x1
5MGwD8+KZrFrwL9cgyRsGfkmti1OYr2fl9HJgt64tKN4+hRC0RMIhZYFB/9ssQ/WiGbIJZTL/p5n
k4G4wTaafC2fdI8GPtnKcRoozmwu8+SavCjgiln1U2KG+XFJ0Zo5w5RAgldxbPhVYzYYwYqfppjh
bzpcF83wrUziuXaypNR76N0GVbZuT/X3oAtyd8F1Y9dI42D5AR3JTdZZ0UG0pvjShEP0Ew0CJHpN
kleav71osIGHelu1Wbe1dMk+z9PZGs4TSehf60rKrtVaKysnhr63h9piMYCYNPVimoQN9XtRxM2A
tUXjQYiD8oEkFbJQWsa5R6Jb6wfdXEMhLmR9cQdbHy8nJeprV89JSPFE2cexY6hSdF+lQ3RTZWkm
+bFeiX6Htb4Zu1mbhT4pY1Nynw/ctMIJSWw199BgwTsrFPPFftKTYDkQTkJEe6Xm4ja2RN27EXyb
xC3bdNm2U4OhhjrbRu31QQHYu/TSsnhtVJrlTh+z8BvzEhOdqciSVXdS2abbDZ3u1KJMvldWiRkb
oxcZu3xjgGyk5qakXSXMrQN3JjCo81NA2EtUet3kxthL3c79XH61u0X9jtFQDHmploIbch3sqyhN
LFRlRhXe1b3FGod22P60kM9dC7SusstIJ7mZY6UL/SSQM+DOOE/ajW1Ixr2O7eZDo07FL1F0cEFF
nQ0PLRXxNwVpH6Mb6OqU87gukvmkk3y9o0s1gqsha2YZ/igsFhdJfd+7SVZOisNenhFDK09j6DRl
ynuiWIm4NiHxdJ46FDS2OTHKrlL0CETC3CghHsaFeil3iZY6pk1/4KX93PHrmgGnF6lUdw7TeAXL
C7msdE8dGT+4QyyWr7VkSjg6ZV3xaIQlukI16spkU+Q9k1GhSSjrywFEnZeV0CwvtrWI0KW+mRVa
rlZITiMtWXilVRh/ulqaD7Zn2hVhTf2g4ZEujTLMaTTTGePiamoyp+PdgW6t1BGkZwXRvtPLscrm
MtjT49Q3EtSf0qpkX2aIlbudpUkL3akehn6dNNrokYUqR3s9oO53K3QBK/PLLh7tUM+vF1YvIgOc
GjRHa8rlypylQnHxJgi+I+9MVrOEof+ahZL8qZaMLOCNwJsE2MrC9a2RVZQHbUIykcfMsrFdtcCB
yhNNkwpvbAvjE7EPnbUrSi1pvMK0h3I/9h0rc0ob864HKUicSi5sFChmm55SYB+X/diG0+6sQINJ
vC6OMS/PNLtkB0KnYvhS3Rs3WXtTwnjZJ0tW3eoW9+r9M/Stq62qRTp3CjKqwpdXW0pkV2abGH6M
IOkaAunijaNkbwYt0y+ipPv5/uVewahPTin4kmIRgAaRlImX12uaYmnYQnR/WML+JrLjInIio7dQ
wTRi6R0D5lzjjlGSjH6CfW5xB0dcCrxuYOH7nYDJ6NW6Wc3Ijlr9Qu6LFqZ+qIV4eQzFPF5oAkag
h61YO7v6HMbdz4KT71TC7ZNvzfPKg7oDeHVlzsCXILDwqDlTTLuHTID5aNaPEuzu1hLKNz0aWg6i
JRXmObXSpJ7VSU5vNCly2yA+WAmwTG7N/jey8N8B7bMBLZjfs6W20hte8A/2j/njEf3g6Sf+dETm
BwwAVGAMBg//hi3/Pciw7A/ryBaZM7G7TP6f9USKzYiWQQb9twUAAsT1T09kfXiiTvHe4Iq1jkb+
pifCj4B1/3w9MRJB10+XRYu1dv1H60ntoB+KSkk2iyJjbotnWPxI7DzF28guQeVZFtWKSQjltlTk
FI56W9SDR/7nMDuZDE3exYiAAJk8byuon5KikwQO25RZaGQdoA9pOUzSlSo+achAezOTdlac4cQ5
9sN8VwixBE6Aa4fqzmhTP1cd6Uw+iaT7KIjy2zlLtMqFWoVdsRnaGVJXwml1IEadUjVD8cWhQlpA
6C8Wej0nDg3tPifMZkU2de2QBWr5pc6AIyEWMSGg4Qyu7KwsIPqmGHyRpdWLZFsbrXLdjnIudpGW
T/emLSFdQRe51Mgh5T5383rU0Qu1lEqMGezLEiHE5A2qMv0MFQG1AvHtdKfA4NhNSprlrkwc9Rm/
Be9jo1c+kzSlfkNihG0P86n4sVfNZnRqNQ2xgQsNNfa7Xp0SX1l6+R6qo/45beM83qGcFN+suK7P
9XE0LB9PS6lyZTQTOkTfJEu8frGlT4qBUNbFBzL9QhOuj2cFSlDqtT7i4bSanXyprJbDbo7osx24
wa2KzC0IZsfq4EC5uKpID0gBBsUJYtScG0httt9ojfVYSqqNI5gUd1+gjEff18m67ZRmFVypOBnG
Dhb4jeaR4NY9oAzSNOwDVCxeKjC+5YDnTPJFQoXutpzCgxcTNU2xVnbGxExWih8apjapI+VGq6MN
FNrPoe7hvuC2NZXocptk07ZG/GVQAy3zzVBSXUlHIuVMgTrixIyIF7mYJMbAHYJoTRXsB/3GbFHc
EEEajXt91kne4gJ4SZw4xV519E/WanDjeFPhTBxL9ZOyRQkBp34Dl6zwYx4ixS3eXx1H9YlLvW62
sY+CkMeMgUMMOPLlAZb1cRY21GoblIHXkrUkXmaNZCQZjeQjklzPpXg4VPzyWknk8TcS+t+d/vlO
v4ae/+fp1e/hdVz3lB6/iWsrO4359D/jK/kDeMA6uQJ2IYZmnQv/mVrDQ6PY5gEyOsJRauUu/5la
6x9WbF7gy44XNoDrP3u9/oHSk38FnLYa3nMS/cXQ+ilG6/lWv5qKw+pd3emA6KgjjlZQ26MfKKMC
KKhGxMOgPNglsLZ7x2SO8ykfIh1VZGptplFbvCjsx8/m0uo/czMKHivJ2vX6TDCqWiUCz7RJrVG1
SduCkFDcGybpo97hCraAWnyKE3JjrDHJtr06AsakVfFQ9638qcT572dbGTdhaNWmM2vy4OE8XJ8n
gxpdtbkR7JEoRK5ZNpbmqHOrX9qrgt/KUcmus2Tlh5n3xhdekOZ6HjSqfAZQH8NKbRGCdblB3G+s
dR8TqVAZi1XZr7kiJtGpZ6UznLjQ5XuF7vbHkiCbdUbe0ptmgnwcalWHmHPSdVo9FCEo4wy42Fk3
GOVGG1q0IaUy+4EWLl9MM8CchiPkogR/eAjy2nJEMyI/JebI2vSzFSKwgkR+VopU/ZGVQ7itU7FB
O3FdBaNyh2Sh+qExt7jXJPrMVXQl7yyVXOtpqeiCsgolAsV4fSbsJGNgLi36Hh8GhO/z1I9OhML7
+7OV/AaMtsJkL5cGE9V11cJFZNZxbJCOxEXRQZIKzzBb4SFIk8/kWbL/H8rF/wtT8KdsjHc2khIu
6M+meexebiQcLn/m4OoHqOsrS48oHzKt1z3hz0aiflA1EN2ncZEOu/gfJF0xP2Cew8CGRg6y9mrW
9AdINz8wtqa84w9hkyiy+jcbyStHQ0pZTHLRYWjoJFT7OPR2sMeWHoPqpze19i5Bnv01Sqdtr2cy
ait9VPajNGo3eW2WPxG+mde4R037AhrgHtys/2qGqYoKKe3PVQyKzuZYzW5JS88S52lV//fQenb+
cKo8e9VftSefVhejfz0WP/7l0qaU7b/O2ozftc9X3tNf8adfUaBQIRaiMxeQDZ8GNX/6FfUDdFKs
M1UGofCf1qbkzwwH3qjJf72qE+ivIWb979JTOfigZWC4iWAHLhO+b39zhh3tUyDtKOgp5PmrsJA9
9oSepZm89Y6ARnVMu/s517G0HcvSMzM9ddou/jVgDX2vKeXjs5v2xv74qs5brwstRdZhY64yjJdH
5zJbxYjoHwtvlF2kaGnNbYInlRvLRf/XIgWuBSl8VYatN/s4wItb2Q/DgF14Zofo//I43OBlsfze
i//jjH39xM93/PVOcsITawwrAHXHUTnZtrqVm8pqSm5bud+1+bixAiXdAckUyO+n/CCVga/q26Yd
/zrabp0CQhFDCUb8JTXty7tpIABa7IxrTwiwfCuCey4tF2hESVFuYsVvKo7hv36AoCaMiQ0OOQCn
o6+rkWeFCDULN2NQx25QyBq3N8EGszaiE7O3N+4smxVaKgahK7h1PBsSEa78kiT5UlvF12owyYS6
FvFZYFjpOejQg5HK5zaKoV3W0RS9/z1fp2hzb0G41m+Jby98pZf31pTalGsbkl8NpU1soLVsadI1
h+rOJudCaTxNXSzGCnO/iZOFIqsbJHyTRpgFdI5s924kx6ciqt54f0jdg3xC1Ykh87HwZlGMqMVg
XfJp2sXGrJeMFCKlAtvv683f3wEonkAaa+IRDNEjHFOpkzHO9DjaDKEoGRoFxreotLMHykwD+yYq
TmGObiUnxVmfHqQalgu+IYkf47azgfK83KRKoCy/z6L/+L6pa3V99MIRjszJvBbzaJyOF30uV2HX
rhykScPdsMmsHGPo2S69uBJK6UABsT9l4axcasOiYZgwzpGL/8BM3ok27kd1lD735sRP4XQaeaSe
L25YFBUMjR5We6FZgJV56CG71Q9xKH3LUxr/KIooJombznaJORofA/hbyomv9qoeWAfMCJ5WXhy9
Kev+5ZpLrTIymRBLfhNZ6cYYlv4cQxBGTm0pT7IblJH8awpKRO2o9ScPI5FgwtduUB0MYIhHbKZo
vsgnyejcaqjEZ6Akc/bqMIzwCtDmUwSXJ/rQy0fB4QUNgfeTPdY61tJNdWDM5WQEJGIHpdc1CfOp
sigQ0zOzO8duS7lts0gp2XyL/mKByXKdIFsk+mkOsM7Aug5al651iM0nFWRhhA7sMlTiDzpVMG2d
VMyACDIKP2K1O17HtRzdNEFI3yCVk4W7V2pcowrPbuPMYPpTbELMajoGH52+ZXKh7hFTGLexGdiT
q7TT7NB8CGeEhXaXguTdJUCE3zu96zdK35wCGqgtjxYqgKTMQY04CqmtzjH/nCehDcZghJoe0O3E
w11WzfK2sGvjxPnz9lVsGl4omza8p5dXqZYoCSQhB74I7dYb1flnWZn2id1w/UtePugVW+W7rFQm
Mq3WbemZgkEq63ipjTHwIbZ1npEs1pdG1XInDIsM7MnCTLcaG3duCvXs/V3ojSuvPsvr5B1vEKr1
l1dO2k5Q1rbCHwwtSeFkp240pqBvTctE07obwya6l+ziVNruk/H70Vdmj2F5U0GgyT7Gc5vIjKUo
0YSvlTJOg9pkB/fa0LSPmMGkOo0qxOtckaUN7nB56sqzvOzKKa8Mt0/UqnUm26oOUSrPP5I2ONRj
3noqTMvOweSq+RSoiXQ+RJb2abXRyTE8KaJbKS3y78C6OnM6kVxP/ck4z9dH6u+NE/Iv+Rkszpd3
c6pIu6oqWfhRJYaNPtriIyjYLTwdNngc6jdwhy4hAkdbgd3uiUX09i3lhWOERCYWhLOXV09Bmkkr
aoRfplW/7Ro9cgOJ2CRgWGubpPVwlaHTdqp5DDwpKTlhFSPdLJmsXedqMPt1Yd+nVlDiAREsnq4u
KzPfgqpb6qaPNUXt5s2oepVc/Qw1g1lo3jxm+MFddqp2ilT89PyP1gdvA3s1hB2Ej8c5UeE0KUM0
WJZfh6p1u7CdOIEu4vMo75TOmcdGdQluEmcxybReZtTibMqb8jpo2pOZseuJd/xR8F5VkTcwHUFj
/PK+TgVAS5yWvCMNNhmV3DePQ49dl6n17Zm9KNKVFS3AHzrGa3XbrNZZ1kHRmu72/Xf1Ff9yJWNR
Aq8OoSYd7fHyEjxNrCgjPkjdHCBFny2LIZ8huIsPVGj46zPYcXEWOsytpO8YRoutQiqzV8WqcWKx
vbHSNVY4iw1HVpjNR9tihHNkLlHY+fhZanewgu0Lkzf1vFWKGj5maMHPVh4F2txzyWrrEy6mb2zK
ZLgjNeE8N3QqtpdPpKwxSUxqrj6JILgIWmFvtFxvftcL/23Ln7fl6/j8P0NAv+VQ9zEqKGRRa3ve
RT//9VvtGRc/2xft+fpX/QGGaM9BlyzKaBYqyQzshH+AIeUDy5DsGkCepxach/sHYdY+AB8D+zI6
wE74OcKMFtQm6hfwmZg0GJjK33Tn62T0xRsNrAyEjfQKuBr86phojq9WY0sL8iRlKEwmiHlhxo4p
BnzXKtHWMF/aVIVJpmn3yUykAl52rX09dFl7J3c1ztUqTmE4lgYbHXVjslUDI/kCVCs7xTSVhwpr
2AifSzX8ZJuY6EEK6z/OXZnPfg8JZJe06okYpVe0Ab4RolJ6btoRmf+t3/hZBRELCZ+/pEi9MSYO
MSRM7lqv8MRIEi1yjbltHcyMrU+twM9VnsvsQmta/aa3q3QLcQKzKK0bsL5VrpNMH/ewt1S3j/BA
M0PDD2Cs7bqiaXfPltL17x30PU4kn5lYHTQjJHky4pSPel0c6mQD28TUw0w533TjMvnhmN9TPg5Q
lXCc6YJ2PLFvKetf+nwzXy+67p7UO7oGlf3okOQhCa0k0NlD6aHepcl8X40oDJReFW5p6XhiNeYm
IeHA1U0r3lSEIZ/YvJ4c748/wirLo/HFKwP06uWzsmpaJmvgI1QFHFtTi2Jn1pXiy6RovZsZkXUh
t3bjRZO5bBUpkfyUuEj6kE7yTWQr51GswOup0u9VPkpOAl/uxE16Q6XMYJStFewK6IP4o5efcGFy
m/eFxU3S7uPhoh9Kt5EmZ8C1fcCEqm5wtUquzDZ2F3nawzk7ZNoPZh1YRGI2FhjerG6lMN9Sb7hL
b3uaVXia+DrbicO4uJoszklpE4uPTX8qVv64feX5YtoNCxtQwQKSPvrodZQURa4imWulEnLW1ED3
w48VlQzEyIFkhRMF9CsgA/Ux4LeO9JjyfUWZX94r2xh00cOcpGCS5s1oZ+cyyXnbEqtpPyMx/kLt
tW99l+DumpWjb6dLhaJGSpxW6TG+w/5g2wXD36YHPX0qpFYgdKQO88+Xn6oXdpORh8ATbKaVhRqp
bll1zY49tvRmqW+9p3f5r87K/wsjE4T7zza5VzC206A6aKN/3eOFh4D4LRD7+RxW/8Aa5UDjIKQF
etIK/jklGbayllDZsKh+H3j/e0raH4AEgGeYaqwcsZVa9Wd+AlUHxQDzfeh66zn6V8fk8au0sgWg
2CGSXSe7KPxerqF5aZpqgpwLhoN9o4580C1aE0nZts/+NsFlvRaqYaSPsDronY5eW7nF23BoCR3u
CqPHFzZMfLNGYC+i9v7ZA3nj1HkVf/x0qadgHGCD1V3n5deCnC5IrOZrYTRPwK44H+z7Ip9GD61h
uslxC2GAO5yZaSCRl1N9ma3JWwL5OorD8iHXfg3hLeShBJlVLnvQUnBTJdlMS1V30LXcj06pMdav
/vy4WD8vuoG1WQZrf8V3hHCaG/jRCq+f8UBd2hoccIT3bI3goxXGi57EGeO/f5ee0JMXVwWYZIWt
JmYgZr/5WM8KiiyLjayfc+FViW3g+1/ehPXwK1NFdoPk5GIMopVpM5YXUSxNBJAovj6b4mLQMSfF
fdAjG8KLY/smgveCHbzmai127mF9UQ33k5SOm1hRZhSZpgHvz4KOksOQtUPxMBumk6VV+XFszJtp
aCe/0yUCfqNFh5RlR3DnSSkxkNQFOTwqfHpnt2kQDeZIqNuyyj63jeRq0xCfqLFetV/2Ojoik4ol
uhIjjksHRufhGKed8CK7n7zGyg1Xm9Mf6FViB/685fVt+CXv4PsrQBJyIPYZLj5OVYXm9v2n8yoU
5Omj8J7gLsBHgnv3cg3PZWrpORAk3hMx3KMV/Zgr8Lckh3SLEy29YAYMEateGilQp9uuc2cd3qhR
fx4JPjhR0rzaKdY788/HsY4qOaHjP50OWDyKlSEVanXoDVojwKvvm5HQ8Pe//XH1vn75dahL5SjD
En1V604Er2mDsEn9DrD1H7vBxwl6OPEGsFcevXdcZo3zxHNppR4ed9u5Xs0ZjoHCkzLEncPUPWjT
lLlW3F/kEmYsYbJ482Rr+yoC/ggUYz9b0G4Xx7RIcmpx+YQ8ZrVbc8pvK2214syGXVFYP/DxbJ1B
XPSZElzgGxm6ktZvgkIdfPLAtpIukexKC++I4VJb4sGtI3HXGMoVfo/6ORqc2qN3qZw6jBJHxGR7
QQBHspF3l8rs2biUnOFbmWNZDcaTSxawaJT7+tQ2JAAEj5Kc/EiL8WuIq+PBJlZQEuGCkFPGkESw
paTx3RCvdn5mjZa4bIHvoyTy08JucUUtTqHcb65lGjHoHApDKG73y7UcTVk9mmmGn2aGRymykzIJ
4boXRrnrcDrAAbU8V+TI3FD74uAdetR/E5CP7Q782O+e/z+OP1bc4mjbw0/IwtyN6ldDhPzyw1ii
gsgeBLZnIVPCKXs0cdotZUf+ji1E1Y4tmVLdqXr7zYsCZyC1g0UBjfblReVlRLGOrASnH5rMTqBO
HzpHb+qLJW6YgcFDZLV9ff8tenM7w/UKjeGaV0tT9PKqxcjkYcCn1GuN/qxlhu3jMZRuUXo55SAJ
V2r7B6tcJGcorYdZTuPzfDB2ditFJ97nJ0Xj8U0n0JhKCKwANsnRbhZ0xlJWfSi8sBl1d85x+Q9k
Dd47aiVXrqPKXYAY3Dqcmn3QJJNXt53tq5Z0WVGV7G3Tk3A/diaikE60qK8yuNa9hnW5ajtphFB+
vrxJKWRGKK/sNSL/qll1dpXNl3MKM3Y0N7i5Kbw8a/6Erp0hklzMYL7AFJbdwoh7P8mNVSrNGaVg
1wv1tHHKSnxtc81APhTlbqLdxmpD3EGbCBI+ke5LxJu7VmG6mt07wZBc1PZo+1UufZ3i2SMDCauA
9NGUB+FIM6tjyg7pmOzglAbopsLCJTUucTqpxnDNjB6RUMhOtMybtlSWgxVe1VYxuVIOEZVUhXNJ
rnuPRJzEzbjRYTglnjnXlhfjy+8qdXYTp/qJofNbJ4WF1HPdVdeI6aO+xIjqqugDy/bGRAyeBhOY
zB1f7eK7WFX/HXb7V03J/++ugwypn733rxqSu4/v9iL87B/ETv+AQh0oTNZpKwCZWel/ehED5TPx
oniarDZGeAn9g9jZH3RsD1aWFRU1Wxev7p9exILLRZYswte1XDKos/+CUPPqzF/3KUS8oL3skZDD
Xr6HVLjqGKK29AQiUDWet7MdnDjw16X3Yhc6usS6Sz+reNkqFaGR10LKM+bAFerUCsBlEB+f3f83
+o9Xb8DTZUAymXvhDnwc3d2hQQ47WQ68IBs3pZ4fyhJ7d0Pcs4edvX+pV0jT2jrg1gAXG7ovfKCj
jVUYyLjlZQ48exjOI6U7R8vnpIrs1cG8rQtCSbThvJzDrU5yfZzPl92s7+ZQ2613V4zzVsa07P3P
9OqsWz/SyvGjo2T7EdrLu6yQd0mC3YTkLJIoi7JdNIZ+qvTn4fpgG/suzKYTEdunLnm0h+tqOEPz
YeiVy+HnYuayHZGJBYlcfeJKyKKNSZzoFd5ars+/5dE219m4pjc137JCCJIg1Iv09MTR9GpCtj5c
GnPoamAAGkqrl3cysWaYM2HHww3K60UuHgpb30lci5H5hZnrF4PZn7cdxvRdeS3rp9LhX9cPXJ+Z
9UoU4VTCEPfl9Rvd6NU0bbA2Hx4qvblautyb22yXFuJgB/Eebdk+McTtKLJdndt3UdudOExeZbGu
twC1EvYB4CQrZ/3lRxDBbIfakAfenEMQW5KvapMfKsblmCzdFdXilXHoyP3oa6G2JxEd93kSK+wo
83ol8Au0uCH6h4QXj6VwyER/ngoozXK6G6qR0Iby+v3Fv75vx1sM76GNGxvcwye71udbTN1UhUlI
F49sNi+6lnNXCn2dxGxtFB/JHTgHHLko5Pbb+5d9a2ejhdFgNdIvvnJ+zgOLF24sWI3F+I2Ijeuq
HPzGjG7fv8xTMXT89YCNaUhVHVbBsduAFtoklnaAOCkM+rS6LnSs1fNF86uuxAsdkeZAcFUYbuRU
OqxbDCx/X8zSQZ3FYSyym6pYtsw0HSlevMkKb8x09HMI8Z2Ek482sx/N09ZOwo1UZjtR1Vc4WntI
1T0gfEyDtL2sDGRqfCLb60THDZf5jWdHewKsBmsLvuPR67ZEtp1KnSW8QhGfIiu/VqfhPDTEhdkG
XobPLVyv1FE1Uq7i7mwyq9Dp0kcgAR+19z7RdDg18ddpQp4PZ6WCQzROVzXLb5J0t5qhCwSGOxAx
5gRIO62GPB8Ss7JGY4c0d8uS3M4N67IhvCCVfCvt3VaZt6qV7SYaxwklRNiG2yI3HMOmkeROyqSq
BSo7a8sL0Y7frJbozNrYNdzRkD+PxHhp1PVVkD/U1nQZae0ZqSYHnEM3/RTdzqOOgZFYPNy9eicd
cB4N84OwBj9oDVfUydfJDvHWIfcjL695yw/9HLoWUoiQ/LDOzL7Wc3eeW/aPUZOQRpFyF+MEESX7
ZVL3EoFtAUp3vFJ3K8fPkJtHVY/3cVJcD3GYu1LUXAGJXdjhvB3MaGsQaEoYPXPl4CMREo9SRcVd
NdOlOvLa6vZ9rsS3Fo4ocZ0ZXrWknwYCxJ2myK4Toe+QTvtSGPl92F3ZtgSlLv5hY2TFYbQtScXL
qgHFmvo5Tniipn2frOeCARFlFn5nuWYP4Lc1tIu0wZmKzWPdSErzV8S9Xffd9V5Xc7XRCl+vH9i4
Kzcu+CPN+DGRRlmsVCyOvZ1lVrfkKB0asiRzXPKlcTzPYmnTFNJh/btK0NVwaa9EGu2tKPDbLjuQ
jrLPxzUEw5i36O0+4b7tD2G0X43V0gD3ZWm5CzTjwjRYeNJyBh/qogt75GfZocIwsCBGhvSSXS2J
m3XXkWJ5GyrahZ1FW9VcFeXGjiQuR++JyCmA6eDHFC5417eZHAqsltf/OzhzcGy2/VmSiY8QA+7g
nvlTR4rIgHbQGZX8kNTytsKWC2dxHF3asxaHBTnQGRZFe6kbN0Wa7E0j9EdsHLRyACebvSrozrKB
ZI0R24OOG2uZZ3HY3wZ6AuzYXMFO80t99gjI88I694qRnyG+M7DGzkVD8L0tckK6ZJxy1Oasb/X9
+qijjN9Dzktt6Z4o4bNRH32lTndySIJcHW7bkoCNcNrAEbKdVrCOh/6sG8NbiuN9Oi9QYYOnNdCZ
nGR6+GvGraFWAz+LFs9Sw48mnD8943ThYDXVT7bSu2Th7g3iaUNua7M+mrWLauKvLcxGPR+dnHUy
kNOFK/Zdrk4ndqi3NnnI7cAW5HUw+Tk6jpeG+CwbWp+n2c2VhYI1LJA6GOqJsuPVpPkJjmY2D7mG
4T4z9JdnbhLoWVWjtfBGkf6KeIsbM3TCrLzOjNlrFX0fz/muXwfqc9n7tVRcp0X4ZT1TZSP4HKGs
dFoQMQwaPhN+cMBuhlTB2Xv/KHoNKlEZwKnFQR/dMASzozITvWlU5IENeKfMZN0rcubMYvk+Gvou
UbX9xD8loexJ8fy24BmiG9PWYnzuhOUptPLNOgm7gnWOw6kBrfjlDVONbMy0jHnDPEa3cWd/0ovl
W5/O2w6MzrTofrXuvBjrR8Lf3dpis9Al//3b8ebaePYRju7GNORS3oIie4Y2XVo1yXtRiSMahID3
r/PW4rDIK4crCb2CNXK0CIesjiW109bZSva1kvUL05J82rpdt4ind6QYAt+yZqDyxK216MvcXJHo
udHYhUTQnEnysGmEOJRNvM97XtuoPwFVv1U2c34zS2GqIfjF0b0wwxlKc7OOU0q0tvPgR0QItdDg
EwLpzGzYKE3g9xJJbCEQFLFVzvv36I3+b7X+xJQH71mwvqNbJCWWFtWTLGA3Pkxt5NuB+j2mDsqK
U+3fG30PU0CYDlhyUpYdA6tShR1GmtUCV+ozDPp9M1G9BJSxUuetVunsyA/vfzXIaK+LJC4pmFuu
DqfGMVUuM1EpdjGXrHQKMQ6O3mB41KARodBtFMIwLQLA1n+5dp3gTJtesysnGNPduiJwrHH1GiBd
G/1ZH/BLVHfGnO1MMztgnbhvl+as7cIvAF+bqpS3fT749Tj4iZl7Ez+TT4NvUQU1YXgB8+aQx9I9
4NnHKY38pG6vlDnB60cc4pTDLzL2XQPTJDTwKYz3bQ7rv0lu8mR0LIDO2kxAPYuHebLu5aw+NHzo
9ee7CRcq8PCu0nbw5PdkhTugdf6oc8ZN0Ze1Guu5XtH250Rp+1XWnQ1FeDEliav03ZU+B/5AFTgj
llTkZWvTZq9vCep+zsPmSmbHFJm+W4ulcezdPg2/hLoExEnH0iV7uHa/BjvdafTKej/d1mK57otJ
xid02JgVJWLcninUwWulZXHYdsPA6ZbtgkjyI1m6tVOyT5Vwy2mH5Hz6rqvd+RJOl+v+PTf6PlAf
4jq4XXAopuI9b0XKGY1lwlqKBIN9IIub/M8LMyoelD7cBhLpCmVwL7eU4KZ9AIZw5wG6OM8hWDq3
rVgFIr4JqT5rql6rDKlqxGG2/oe9M9uNI0nW9BPFQezL5eTOZFISSVHbTYDaYt/3eKPzHPNi8zmr
qpUZjM6A1BjMxRmgu1HogmTpHubm5ma//T+M8KV/7OAiE3vY1sVbOfEeHDoAiursxZ8LRhJDblS5
Nw5wN9xJDv/tpEf09X6iSHbMwuY2sd+X7cBLz1gDxNjVcoD6bH2jRrRi3Og+Av8I3uxhtJxtWZM/
xfGmk4e9SGT00Plg6xRDTVe7q6R+44B4dnmPuE791kqHN23Q3uoRF37IN8XXPJRe5Cg5GWb/xkje
jlb4EJYk3dUX5grWgJDfiZqR7ZJWGd1eybVjl7Q3+eAfNW6hGlVE9DfvxyFYe1l3m/I4zYzoPuXB
GjrIXUgl28Yf9mFqPY65/yhqIcJHzH7YC6WztiM84YPiik2c6mawIrCe416XE/y12zp6fWMSXWsX
/7T1lVqi+ekba/FtSoTPAaOtLV96tDI2SOLZybiF0UcHpSST695zpJ+uR4TXl59AD4g2Jdh5enWv
OoOKHDasnc6gJz2K94CqN7cjWaVwgzTUD0HkPVoM/wT6sK9c0kDNWXiWvgq4/ASKlqCiEScQjI+X
928mF3Ipaz19Dhi72rRGkE9fuUZ8GJJ6fX25vHSnAVAUYxgWUGWw9AKFcWlMSZGnTqG92ehGeJRG
BPX8oS6h4/AfLHncaCNpPPRX9wyPbwvicFgoHwq//1IU/kM+oHtJBfbo5tKp9bsdDxlGYrqvph6s
0SoGkpbx5CQ2KKD6VkNLpg5v1QllzmM7olJe2yLNEZvLI42O0r4JjIMy8CigSYzi/L4zEdql2DXC
2QQNT78382HfdbBKQuB8cN3mlrmZY2Zpd1CWHw2N+pEVPPD+eKg4OqC/3zhg0koA5CsfTUMo6Ej+
B/0ui710E/jmqkqsEeCg9zG0R39lmuObVBnedLV4gcbEKE2t+1WfEgXH5KSX5l1X+59SLbiXouxd
XSbpyu7dbWnwqMiJl0i/EGPxVToig+o+lIr7iLL8Ku0kJHQRLmT19cCLOpUeJS5b6M/8h0b11NUg
xwddr79Kpf9j6E1tFdnawUzzd7bZ3LQcX4lSROVJD1GIUr3Uuo+ZaawVjS/gFdIpibyPtcaLkJdj
2qb51i3aLZHg6AXoTgbh0YUUrTZ41DGYd/R5rKkpb+Cs3YGS6NeV5z0UtbwjImsRd11tnyTVeYTH
5UjJ7F5x6508xqdC1o7Mqt7ZvKdjydmKc1ExnqSlOtwswwY3Ow489tGpOzCHfWiMdlfn/jFHXisq
vQcRZq3cekIAFHKUZt2WtJj0XNq8/OVOeKA/FCG7Eawtpn+MIj7UKpfiWB6QDY5WjdBvt+tHNTfE
FQyRoOZ8t8za2zToiSo+HejaL7QDrX8bQc+IVs3PJkbLp2IqZqW7/jGWokNU9W80e9gYtbGu5PQ5
iuzHoGwgXBRIkehg1dlJPLxDgvLIQyqX669+GaMWnKAPGUnjcKTRfl/X1gfISR4q1X4oCM5bp0kI
WOBYvcp9Ek9sH+3MdW8Fa6lknoiIpvZ0zs1om7ve1oy5KTOGQzogdjlv60zaMrJ1I/NOXjnNFzPg
GU++HSsOSF9iJlrr7m2maEdK/sfYMt9XFdlJMfZvIsgkV5mFIGdYaDF3e/jZSVt/p8Hi19AiuRU3
fZl6C7nzTOQQAk+0WcgJgYJNavU15a1kqGRrYzsd2RGbycXLiMFtpaeniOrE9VD12hxASUrUYhAO
/P4UQSIHJnw7dSrQDc2tyE98Xs12mj4LT8/7bsHczEUATwC4NDHpSAX0BW1x1l0ZwLoBNuusTUbQ
j3lgI5jApMQo76nZoB8bfZEH/7Gzo1PgJwdknJFK/5uK/f9CP/B9lvCfq+IH/7axKH7OtzMRtL9/
nmjN/b+SJnupZv57lP+aiZVvz9kFmF+k7v+0Bm1UxhgUhv2L2jHkLLxg/2kNOv/F8Df/t7jw/sYi
/gPmVyGFAd5I1xBUOlBi7t1/WoOM4dOykBn/BV2oM9/4W61B8WI7LzsD4aMBCVkEAArU0aYj4gPc
lJIPk9NGUVXp+1i0/puoRLL4ts1L+RC1qrnJoHLd5bmOEOcofx7Bf9+CLLNAKKGNPa48ZMuZcFVA
TCELch9IZr8elbzsVjp8h4hC51X56ClticKgi/BqG2bWQfEduh3wKgIJhAH0Bti6a2wzOyPFSoJt
GzJxd4fg+m1UWhHkKMH42dYLOCgNp6usrVyRV9o+4TVTQJIBuyfYdG0D+3HIG9Uniebd1Nduc7x+
8qf5EB9LJGRshqCYZs8uUxSUoyDvRAd9IzXxkYZgtwYR9kEOcghC2y7//4RMr5T/mNY/+wSvevCP
AbMz26aqUTJsqstTxh/855QhJcRkF5yPnBruASGz8c8p05AbYaSQdjpEAwIo/KsBb8HAZ4jIaiqg
1aDW/HXKLAZtDA4ZqPQXAr7fAgO/mgsX4ZkePwU/6LrR+BGn8CyA85QeojBVlE1euNZ6sNy13j97
vVcfUqdp15UB3pOHexl8BEwi8hnzUTUEgygo2ZC+As8j/ZPS2eHOHa2vHlqq+zKu3imdvKqbTNrY
VvYIc5q818LuHtbNdR2GfyJD+T8BpQ4tx1WHfBG5WiFy5f/v/45/JMO5T7782V8+SSWZgg7VS0ZV
eND88kkVNjAgPNBHvHirOAL/RH7rv15oHVCDekGuC7zIP5HfEhxizCdBr2Dyt4Kh/Q1QyOuGo7iP
wKPQUWW8CcDypU9WZRNYUsNM6iD7+qYNB9Reaingn560It3LnrovauuHE7rvzSCJV9SmGP4v+6PV
IA9Tq8F792SXtoPWtvOpC1VrkzraTTqECvpr9YcaKoR1lGR3Dg8xS4oIkLWUrtvWbRB2AipZKlK7
t3qrWKVhX24HqPxu5TE6Ah3//vKBfit1+Z/guSJv/PeJyv8iiIqZ4udzhxV/5C9/BZn9XwRHBbj6
v+hI/wqhOAk+CeGpkBogjgl009/eKvFn4A8CpSTYUAD8iqL13+4q6RqzFuAj0RZkslsRIm6/4a+X
BVnRPIbQkokqiDUAWb3MN56HUC/JrNrxO/VkvU3TFWOFQb/uPmXoNEbbs22ZARld1mFfW+IEnltC
e0WPLKNVT5GtrAJ5CxTDRLSHFtWbsriV9N8rar+2J3KOs8uhV0ZPhqxdPdXWWxhCbtp44/Z/02T9
W2zuZeLylxGAwuBDKSVxTU5Oe67roSHBkHeiA7EJ4y9q8q2Esd7PtNX13RO78yuh/NuQQGmAUFK4
8CarSRBz64fWU08phHpFkK/RhVtH+ea3rfBa1GmS0IoAUyBeaGd7FrdgarIk008eXN7v68HN17Ec
wPsdV9rhuim8e7ogTNEMBQJCMWwKzLAAxqZeXOrwJMCbY1kx8ArddxdUiGa+D+y85BqKxgDqS8J/
vqA2U3N6EZp+opkVbLTWeN94nb8dczu/G9pqadJvwnfw8pkYHBXQH4YgdO6hyw1sbU9C/QsWGciu
YOWVEit5yuB5RYkp6D0o+plviVeBUaLBZHetfIwir3xuyqSP0P1zKoNxU8PtGElEeGrdUkl5bsIu
93aKUcMGT54cvs/6egQlJ4c//aLsgg0M8+1nmP7V5l07dM4hzKPIgGOff7nghJNG1V/LE88tbjeL
ka4XcN+ZfzSw/Ore2OgnDXm0ba0Ub/Qo8Da+JOAGo7XuXeltojdfaKCPx7iSKuYybW0ByDaZl335
Fdz7xFPySEb9Xz7C2a+AO7cwa/QRTnA8KJRc5JXu1HehjUZINYQ7IMRbI6/RJ5BvaKQtHfm5TXBs
yEBR1KO5zf9cfmM9s2S31kbjpDMStNa8fLhPYb0pq3Gr1zQkgpB5ZlsuqPGHN5FUam8NqzcXXkwz
v4LHLQVsbgKBoJoSB9W8F0kdGuOkKlHxyWxS90AZ+DOKatEB3DLNqliO7tDeaPZSUedbxQ2UA3pj
0s1vnmP6hVxhYkgCOgoGTi93I9ecSuvsTLo1o8HcD47VP47QxiwEptffHDMGgFHoNxAjZAzs0gwF
o0qr1Ea6Lb2N5Y7H3sq/O1TqVhrodGZBAJcrjPIWZXDnPf7+CslAuSQJI5QOJt+7z5SoK71RurWV
Y6nwIDYXepSvgpRY2y8DL2p9Z/48jF4pR3BU3arqfTIc23LdODeysRAKL6trnBqDmWCEXw3kHsWE
+wQslsWW0jiV49zWraaslcB41KVyF5QMfYehGx0gCPcXrvyZhV2YnPgGE+NlUkWWc2u9jYvPivpk
R0+V9nT987y6GSfrmnhGF/keXQfTufXkLx1aGcpNF99fNzGzDpI3GF6BlrJ50w6KrCEZIUGLdpKk
cR166BuCj+y9+xZk3XVLr25F3tLnliYfqat4zqqj758Ag+7g0aVd0n+8bmLGD0Qmir44eR+gQbHY
M28r7FbtkyL0T13e+Pt2LG7ovlZbtLJvIzcf7io/kBfujblVcdnTfRL1AmA6lybbeGjqIq8x6ZX7
Yug+l6b17vqqlkxMXI261FBkBSZK6lQrzULKKDeWUspXKSxfx+LnE4MElMCeGFFG5FVyt/FPHFTX
a4+2BOYf4RTcAEoGu3isbW0h8M25HqAFngfUWl7XxBsICCFVxqSn3vF2FF4ndfcBzas/2L9fdqYu
rsA+BcKg809mVO6hoW1pEiZLgsyvHhti/8grGc7QXjBQl34gx24ZGC1GlLdmCoJu1QzxW57Ie/ii
pWIpGZv9WmfWJo6eRJE1BtngnxLqOmqTHJVS/p74MMKhCO3yni6rfG101kLQe7l5L1L1ySonOaAy
mK0Uudgt/Qe5qPeV04ASpEOG0K36qS1AAHoGA1i0YJEWSqJbP/7h+YekcteB9KUr75LgW9fqTJzX
d14H1XYGmIQpcCfaV5qx7zO0PW2al9LBK4c/iHTnX0h8wbPgUMtWYSex7J/yzt8p5BRs4aZn1tlI
nq873FwYOrc0uVU7ozYbA/jZyW/uSzl/U4z+d6/86AW+uoILYn3d2mTC/uX2s+Bvl8EBwfQD4+Ll
wlqnkTpr1PwTY3A0iQ9V9tOpviAQtxqH5rPW2u+RjTv2xScp3ICvcuP7ME9XfgmKY2SKOgUnfm9S
/IMqcmVbO89YmvKcucYufuBk592w8dE1coj8GTSfMgnmmwaR1rU+DkvX8lysFKMuwFapLcBLfLkX
gdybSt4o/inOEMxqmG9aoUS4xFQ7F7nOrUx2fAAgzRRlzzEInquG8XzpC6M8x0RN/iB0MWuFMyFN
xPjOxJPCuDIiHsf+CZS9j0hdi7j0de+Z+za/LFAzmW5YOHZly1JqKV5FTrmyy/s/yWPQy4W2WAOO
BK/w5Ks0WQ27RTD6J1e59wbtAEiEIex84dk9uxSk/KCigQgTso7LpWRBnsLX7xKCcX2p/ZCPX7p8
4W0ya4P2HDURobY0HahUzUw2g9D0AXjfuaO2jqo9us4LF+PrBxBhFpaSf1mZ7Jemjayw8INTr6Yy
ZVRd3VSm59+MLqQLQajemVr+KQ86kA/GZ6Oqk62noQ583TPmotj5j5g4eQ/bpwulkn8ae6AJRawD
qe0DbRUMNOxtAIZy1i0VaWZtAmlkBphSA8Xmy0/oBoNcRA2f8CYZWiah+5UND4Wuvh0eri9u9gSf
GVIvDRmIXpWtJUJS26wk7dmgLsQlNQ7dwi4uGZqk8KF4tbS97Z8y57Fu81VvgwnSjnaeb6+vaNYz
oZeFkEa0CKbKadxtjFNSSDml0pMXWttyeJKCpQRgdjWMzkMFIWpBUzRtg0hGV0phcArVnxa0AVH4
xrHjjQ7/2vXVTHie/rrUYF8ByCeqANSSLz9Q36SSVVZBcGqR9AHJtrGTfdHdpV8jn/JHekCgLVyN
MHKkuwqMibTw2WZ2E80WuHEQJwYjMmWtibo4DKxeLNR5qrUnn/fXUiiZe/df2Ji4hlrSFu4NbJi6
tCcLto7mEGzzXQ0EdyiqvRR/ZxB3wU109m2SwcH6QyymKWRTdZiEFgjxkP00vICZwe4+hL8Xwlj/
9+8Uqgl4NvpmEB1M7xSXdo/EmEhwQhh1x9NY0qJt6RYLLjK7kjMrk1jRmFJY91oanHxoSRqaQrBp
/IEJqlCM7TPXix+Kn3CWMmZgG4CO18FptO+atNx5rblgYeZA8VCluk7zDrZTc+IDDvItXp1WwamU
PwTqXddnD756p8nxQmFxzp8JDYLPFIQ6J/hyJYHmVn5cGPiz+UNPHqTuqY6X0ryZRwnNll82JkcW
hVVbgc8wOOn+2By9CLGfJtNz5tDyY5JbH0Oniu5lu7jvwmjp+bW0vsk+IslaSOh7BSeII532Q2h8
rp2fCyFJ/B3To3O+vok3jHag9BB0BSdQ2oq5Nw5oz43tymW+Q6PrW6wsZa8jxMPTy6L7ed36nKOc
GxcbcOaKcP52jd9pwSlqAJ2mYLs/Bom8cqJvf2CH9BkJCI0obE1ydT1v7Ej2DZKoT2b/DNhfL97L
8sMfGKHRA4cRGQZEZJeLyXrdDHVxKWrWQY/2wVqxbuMll5jdsTMjkx0zU0XytdHiQhyA+BlV8GCW
KvxhZaStg15fIhWfN+eQu3D3qlCYXK7JinQpKVQCq+UjjOjlG7M+xgU4XXXJFWaSJDoESLlDfyiK
TpM8t9f1ohEi3qdSYXpVuVfDbm0GzUbvy1WyOMAzF2bPrU0ihzK4btGEWBvLjfVRgEjL+F4ZgVWv
/Oq2CbVV3j91GeEXAXumGodBX1/3ltm4QhdNBtkGR9C0NJX2ORrZFjESQrCM8S3LXDdDZ69KudU3
jBa5q7hgHrccom6fuXm14KyzoeXM/CS0OIWq1AjsceyBl4OAWLnS02IZdgLYfMl3qIMJAlAiKMCj
yUcdE9+W5KYUAbpeSdLbomWwor8Lk0+BYN0qP4I7zm7Iijb00xYeNeJMTwMbgD60fegjqq/ZK2WT
opjfBKcPQ1atfNDrceuvs+gWge+dZv3BOw2N2l/mxEk6C2UZs75JDJbkJPfxyrDu4/LHGH647jNz
H+3cxuTxwgRPb6k9NvL2mGXPQXM/GAu7NncMz01MIqUt+X5RtMIEXKR3qcrw5cEeflTKgvvP5omo
G/F14GMWhKuX++W6SgviG/+vfKbQEUrPvAcvB+bVSN8bPz/J6eiu0/amjqIFKo9504gC4hUiC5qa
zhmlVDJxpSe5p92YI9R7TgcbX6Dk9t6SY2jZ3KLcU99TThqSQHszSbyFfZ4Ml/59NCAvEqyvQptj
stGhFKOUocisX73PzCHbRQ2UbK32PQnKO0RTToh134iyoYaAdyzt2+4mSOWFFtOsQ539iEklRq5L
KEj1PjgVyh3S3Cu5ul9sls2eQxhAEbISL59podo2qghN9IwEqlSiNdBX88YwUb1t4tG4QWRAX5XD
cCsbub5w6c+6sk5WqFP5J2Of3MdmB6VAG2O4zmP5qLT6PlSUcW2nZruxPMPeIIIz3Fw/ofOfFT4T
HiFEdSjKL926gYQhjJuCsG5Id03xFLUHVWN4o94p0sahHtnYH9xI3wZKzKSVvG0/X/8Bcxfbizgr
TS/S+xdW5rMw1EE815iteKWE7p0FUTftqYWjO+s0Qv/1bxMTp7HDwETMlyeKnH0Y8wL65jvNLBYy
w1mv+WVkWvYqfR9eZh8jUpJ/IjsNo8fealZJFdy3wbc4XvCVuTwH5xRz6YaQaZheVKj8loOTs6bk
OA6IPcdHqs1+snDrzrokHLVQf4Mvoqd36R2twrSTa+KSvT2sgHGtLeNLbKQbJVg+d7NLEphLk84X
dcOJJypxWA5xj62wt9dBoK7r7CdTu1ujWwplsw4B2yG0g0BMwJlcrsrp4rzOK0J5FqOp4n73h52K
TIlxO8buGl3PfE2zLUDTFOg87JMIqbS7bvh+3fGXfoT492eOn9YWl4nCwQvDZ78M1nVwHIOv123M
OiVVIlEEAID3wkF4ZiOxc18GwhGcIP9dGfYBrvu1X7zz/J2Vg0hesDa/ol/WJs7iudFoFCXvdIRe
ixIWzkqBOPL++pJm48XZkqYpRarH8BPy7Wq1WJvuFy//o5N8ZmFy0Vka8KasYtOYy67NBy9xt74/
7mJG3JwP5egtRKcJEeTfF+uZvUl4anorLHsX5t42dNdq/zaKCqQY3mbBjWgFNcEx77MIVfKH0Egg
Y2k2qHOvPDwyWoL8LOztNKhEptKFQcLKfUHgZd27brS6/vVmXQRiZmA2AKyoS106/ThKqPDGA1Ey
aH5WjTXejKbxKe21bCFnmg0mZ4Ymp6voCqOPTTa1j54VpJTilJQ6SaCXrBaWtGRp4vWQP+lg5LCU
jszPq9mR1g0wh026JHM5+3XOljTxfMbUmlyrOwLG6Amelx9RwFzNf/Z9Jr4/wNiSlQ02Rusp8TXm
+b8qUbL9z4xMHB6MMGwQ6EmebD5K5P4EcbCYxM1/FaELopNXMMJx6WhyqFeJ3uNoiRLvu3Rk8PLn
IPenOlhwtHmP/mVo8vk1L/Wh3mHHrMK8TbQf9mBvEVpZ+C6z9zCSqjrQWUYKp/wded1Z2aCSfPee
YYHi0lC1VtElDBVjW8aBcmt7yhKHy/zKftmcnNUMhuIWua+A5syzjL42Hpf3+UL0m72hQDkCcRZj
DdOAkMuez8t+5FWR/YxibWW2Bz340cprBEn6VL75fc+DavcF+i5oBCdeAZNEEzq9Q63fT+V9kUk6
LA9ht68gTFgw9dKEmT7naSAyn0T5DkbQScWmaiJ0PsBEAkkaDxWkuTaXVhRvKz/bZ/neqXfiEYk6
4TaCycEa7w2reawbBrTleh1JcrQaGT+/vv65U4HwpgbQjPkRQNGXp0K129HJIM86BUG/IZVT0p9p
La36ZnvdzlyogjsVWBHNU/CMk0PRhUNe93YMuyDz2t5PmmDX//45rzn/+yehMPRdKk9SEp6yFGSP
udKUCOKpj/nQrEsuSBSBrtubfYGD7QaeCW2xIF283DgkIfVirMWCnK7YlUWk78aIAfuwZyYSgXv0
jWPHWxdm5Kxyr08+DQ4Y3es/Yu48Cnwb0DDKjggsX/4GjZHhzDBZtOJ9UD15TStMMj9ctzH34WBp
ZEjTgTcCMqNLG1E6NvWoZuEJfv+nitf+CnhY/gfBjJDM+KwYlQVbfGmkCIphyIY0PBVViryB7Ldr
GTTQps3zbxCgcFk7jKJeX9icx9CSNSEypKKODO+lTerC5SBnQ3ga5DuvemqNeB1lnxU3WSfJ3eBk
C0sU32J6+C2B3GbYC8aj6dRGEDv0KHzoNe3Q+pCj49t8DtVDn0JO4L5T8ne8Pxe8Y9YiPFtIYgEh
5al2ucBMk4NYis3w1FZbch5GXHm3DPU60z1KphYED/2nwrB317dVeb2v8Jcz+cDEAb1MmlqXZisj
T3K/92hUfLN2erwpklslXjdf3R9UaHpl7fSnYtjr3ZpJhDY6jibE38BbvMVy/GvP5YfwpoOvHAwW
WOrLH9IBJoxzr/BPznBq5I2SLjjQTGkYAy8kpixWQJwvDQy+XEABCk4y6nhy1MFmPEil+w7ucJDU
T13/Y0jzdVcWa01y3wyNueBRsxtNZ1IQ5jPIPB1JKHILJYCx8k/cNSsvKlcdHflWKdf1ttY/01dc
sPc642AEjDyC+A2TMiTXl8uF8SIt0ybxT4VVMSL9pWJSuu2+xebOT8KFa2nOlpixZcgXIlWwBhNb
uZT4mQcMRGvzrZo8ju8lawQKvYLP97q/vo6hOm1XkKHA0gBATSFQTuNbPqKWvD/0n1FIEhUflShY
cJXXRxFpa6IngAnUjIjVl8tJFKYxx4RSUB3QHkmeih464ufBfJbSH+pHp1t4Ec94BuYgKBBYa9FX
vjRXwqpoVAM9i6yL6YpIG839qLs7NbqxM4eE6vv1LZw7CBf21Et7EoiUIK145itmvMtdZd3mxk3s
W3tbaT9o4Ia9/udYf5Fu4qBeLVU0ZuqVYnN/rXayuaVv9509UDaRfOlg2T0Eo+7OtfIjbGYhwmNO
Y2yr3D64Xb1T5WyTQxfDG2DhdMwkBPwM0SBiVgny+FfDZbILfZeorJhOf6PW6lqXvwzhhyEO9lVc
rTXt89B4q1ZbujtnHJjj74DWpphJXjlJRNxEVhBOjwlz8O7aMHPRwqHPveTCM0UJYPRCp5iBBOqL
Ux+mlhrAQQfafRy+y3tf3uT+sI4Q1/V1Bbal1ZNxY+5HpF2kVVYtsBXOhAO4oim+o0FDJ+7lzjmr
WokAUcCjTdXK+qb01SoO35cl88zvwvDbgi+LyHJ5T/MNz0xNcirbanRb6jBVdM8hKtfGmwCxYNN7
gJxLNyE82mXZxwWb4nxcsTmtsuijpeQ0UzivESLsb5DNCbLb0N33X+vywYd9l//oDhW0/YLhucXS
QqLqQtGTR/bkivTcku3uOTp+fNLbH3LxHP2oEKnyoFW26/e67e2gzNxetyoSq+lqkTkh6RITkjwG
LqOFmyllM/S8jxkVF4Vd6EkZyB3XaroQBmewauAgzyxNclc7qkbVE3W0ZGzWTDFK1ce0VLc8udBj
L5V1JsXrQb71c/+dqiZ733lwh/63AT78BoFTYhKFc/oSNs5ct6/cMZTFaltJUpCP7OCYsgCImFqY
ra9v7OwR5U0ig54mHDJuc7mzg1uNfqIMAaO02RrB+0Ocv0WM2bAOha5HK8ihFZ3pWsvdIJu1FV1C
NY5OfjhuS9V9uv5jZq481v3rt0z23lTbUGsy+nIpJcM8dVau8xxZ5cpEHnNsklXoo5q5dBfMxcJz
o+Lfn222w1iWeM4Tg5XoycmRV0mtnd39+IOlIQ0iCF55AE63ucpNgyESh+M6KofS3muNs0HubGPr
5Y/Q3oy6tg4b+XDd6Ew2y9OI9g6TX6Sa045vBjGzKfsKtZeYMYk216V1omnNwi02dzbPrUwuEzWD
s6/oKL6oUryvffXQFPdaR+FhCQcwa0ghcAt5R4dm0uWXSnqjbdxGwj0opG2B86EeZFg/dQ4gpGae
vZDlze4eVQd4luBBpt5zaa4eDbsrMp0pqgGEzHgPJ/Pm+veZXZCYPCQ9RqB8WkiKmgokpUQMTwro
lIw7Rc4gWj8uVhfn8gyIdn4ZmuxcM0jp2AtDim+crAT+RERNw769oUuwUarWXAVjv5Od8Btlh8//
2SIn7tFrhlfW4h42x0M4Qsz4Ls/CleINC244+7kQh6AkRZMWJbLLz2XnzAq6BpMz5FNrhnW0ZNxe
X8lMisz0BpOI4vEkiMIvLWhx2cWMijD5oKYbmqQumbKpfIprtI5pN1u/R0suWjoM5gsyaFB10HJM
H+NaXET830wOhPV2MIHEHurf76Rcmpg4xiBpbcgYZ3Aa6oew7TeVF6/UYWkUfdbPzxYy+TSakcoq
HLzMVf7MWIJl3TPOMebP1z+P+FumOcL5dk0Sk5xkF8YB1tKrkCPGxbbob6P+TR826zxccIWlFU1c
IXFSGsLAyk9NXt3Z4XDM/B998VENy4fri5o1BI+K4GFFau7lGXV2OzWR1Crw8pJaysNGLz4oA3S7
8qb3yoVEQFxzr3bvzNAkDwDGVRqeeG5WSk5urogXoGN8cVNUL64vafY7MZ8KDMoRk6LiIJ8tqUxy
xUkjvhO8AOsByQC6hO/rkLaanvk/r9uaPbJntsSqz2wpAEf7MQQXYunV+BYdF3mfDPbb2lJ+lPCz
ovkxfDXlMdtfNzv71WC9QVGAhJWRg4nZSk10Hz25kyXX2dbymBXJUvcxhdl2hcx2/yehT+gMW+hp
E/omq6xGedALA3OxRa3VyCIue2YMF3x+zkOoXKOGAw+Ayj9cLmos3dzK8/gvqB9nuNbul6P4kpHJ
wQoiO2ltgbKJlGNtoPqHpEi2xA8yd1WIwQkqfZRwSIwuV+LmBdh8h1pHZWnFo9IWEAtKYbbwAJ3p
3eiAen+ZmXyW0Gv0ekh7bl3HyQ4plKhg7eIvcRkmuzh2UAysYaqFnLrZ9k5jbl01kjetK/mbFNrI
bTtGyaqLTQ26xMAh+R0hHTfNxdEVkcdMT/75z5w4a++p5l8goBKhc7MDNVBvew+iCrQHbP3YuLea
E6157dWLNa75ry1In+GeZERsskMKIrSOE9DRqrYMWtvDLn26fhDnYg2Vun8ZmKxNMyCyCUaqTCQ8
t0AM7W2pp1vonRLKOz5UysHCyZ9NtUR+aisEbVHpvfStbqBl5w1kw0aeO9u8kbJN0smwTaddtI3U
EjrLBrHJ1OZRh7ZT/rk0sqUq8+y2EgnI+CDtJipc/oY47MzGd1VuJ+ULs5NOWK786Ov1nZ2LrILA
DhFFOAZsY3KGUg8mENWNaAJaG1k9Flq1kXj5I6WWPXvVQnv8pfr4ykfPrE12VXEyU041Yk+gyjv4
E+VhIFMe7mkCbds630kl8uIDSVmDulB1c32ps+HCgMuFaizcBvZkqY4S5H6qE5PSdl/a6/5Pwjff
6l9//2RxbgvDL9IFJC5uAhErKlXBUnIswuar/TszMfEIqR+lweq4IfQC/ms12KnKbTU0hxC1Me2D
0a8Wk9fZk3dmUfz7s5u3NrpQ0kYWFerf4l6yV46PGEIEfdTg/wiV3fVPNOvxZ9Ymd1MiS6rdjXhj
CHh5RPpIXBqNV/5BYYY7Hf5FhaoMR+tyUa5it3L4Mr0QPRfhV6QG/mQihFuDojBUz0xIMEdwaYOL
IWrKgZA1+htacO9TxLqr9/0S68TskeKlBCBclIFJHC7tNMAoYl+m0BWjBFFn2TpM3o8mgN0aEXkE
Jmytg07Bp0QRNPshsZeKw3OfjEIe3VvoWeluTj6ZYhZ6kHW85g31ZwzSiSZKg+nrfjETpfjb+VRC
w49W6mSRmpYEcpphpGxpqWlIUDf7ONQ2FC1Q0cxWXboQK2YOmmCbRbnVgVWW2svlrgIbgd5VoSsN
BG4duuFbHXWtUIVGcHA+GEZwbORjbS21bcXxnRxvkK5M5QOoV6Gqm0SoUjLLojGL8FQ61O5MU3pf
BdEdWsbuJpWt+PefCgQrIO0AQuEtMSaFkUyP+ljvoxdcRkyLMlfuOvv++oebCR8XNtTJPoYpQwBu
GJ5qGpSD7h4jCz2I/q5rPpSBvblubNZLRJ8CtjSaIdMupduRw2leG56QVhB9/KReFYbu71RXjnfI
oz1LhQc1dW/+uG535giAp/1ld/LZat2OR1vKw5NUr3XvTrafqyVCkTkTLAuRUUGh9OolkvHGkp24
C09OZ995LiIi6X3bL0Chxe+cuh8EoQwc0FRhYm6yjspsG9nxMGKpoHR+ZNbSBPmcfzNcwMAryp+w
6k6Oca9UBgOSVngSWSIUDcHOBIGZug/Xv8ec052bmdySlZa6PNxAPwQx9DXxTrVv1ENQJhs9/HTd
0pzHnVua3I6U3QqtHFiQNeyktkxXsSx/6o2CZp+CKOI21n5/pFGHve3XFk4CE8JoXY6UfXjSnGfD
ujNhWS/8FYM2/9nCRHw8u/Yda6grssXw5Ck3egdzkpSdRLEn+hAV5SrOy4V4O+vfv5Y1bZWErWbU
lqvh3yNdWsut1pXgeGySn9fXNXddsn80Ehlcohw3BeKNyExHqeSCjElBaFnJZ1VTb+SufBNm9bei
3bXyj/KH4VMSHDN5idhl1l1ANoBBhQ4N0MHlrpZuW7qom4BUQy3EqvJ0YyopY/hhvMothtVGOJy+
XV/wkslJPQiiLXcU+vanTlHexg25CFIuSgiTR1XdoGO49b3sD2K+wG/8s8pJGIGvM81bRF5OkYn8
p296uzLRslXWKdKq9OND0rXRgslZ9xEq3zzU4bKZ9hXzEcLYUoCI1Xjb0GYPKU9W5kIjYdYIM9hi
OIoZ36leSC9V6K3KtGH05hnMpt88LbYtZ78Wz04xnARhkjk53XGOwksr8+ILOnUdDQyXyV9dJFwl
YI3qQXUXMoD503Bmb3LMIynz07TAXh6E916BnlF+tMc7Jdi1arWVXXWVaDcROoZL7+vZvfxleDpW
50iFDJGDRsFa+T+kXdly3Liy/CJGcAXJV7IXdaslW5blsf3CkMcySZDgTnD5+pvQOcfTDeE2wpqY
mHlRTBcBFAqFQlbmoXLRo0iCLR7/P153frUVQAvFkYn9Jk1nMLCkz2cC7A3q4X597MoO1FP760ZU
pyaoGk3RqYSjU26cB32fnw8MRqhnnYquvOVu8nzdhGocAlCHYitoT8CgfRk3iJ1NqLrARAGM/FI9
u5Bm1AGHlDZAoISeAnzxm8fqymP16OU5Mt7haKDTjy1dRFF9vz4SVQYAvPFvK9blSIKUg6uGpIjz
3UPlrBDPBbMcO3qGpzlQXlsF5WTm3JIUa8lcJmAbH3BQZilUNUuPRTOAZDfDmM3bLm+6TeoM/oNp
gFGxdRn5SO3yoZ+mb/7kZ5GRQhqsttI8atyg3mRL3kIuaVyjOYO6XtkFfwUkRZt9jc763knDQ0tz
9Pfl0L3152E8DYDug7oTFyGe9jqWFfVSCfVMkFkDjiddLZPGARUN6s+nFQJhfjlskbnnvu6wekUP
vZlBtNfi/ipkbGSiMydZcR9LAXP2yh3gzsfQWWJoBYo+ELJdbPpkl4+2K1DPQHl1DxmhXyzaxpx8
dKofI82ggFofegimmQcWCBXCnWk/pYYde9V2KO8hwYz3Q5LvrnuYqlwLkTvAhQBYBBhCvgUwCoYJ
M0M2TppbOrGHnAPdu9YHL6Mbc1lPUK68Gxgw4lWbhRHPQKNcj/u276F4lW+gI3RcchtqZ4upibbK
ZTv7MGkXFw6hTe8Bsk3GOZ5pE0Fx001urg9fZ0T8/Txxm2nolA4w230JmbAv7fxSBZrqiTLgoTNZ
aMADkyA3TLbt0sJfOuSG8ycKyU7T1IQ7ZZA4MyCNIevbfjFyGJjKDahP4V62/VikX67PlOqWADHE
38MQX3E2UzXlddVTXLbn4FDx4zQfwelQ3tNB45CqM/3cjnRH6KwghDMhENnevW9sZqCvQQjaGSHe
DX7CA6+PSlW4Bh4YxACAHWEDyKszrgFkD1p4GVIhx17jyUf/LLRnauNT329oZ93iks8N3YVBZApv
gsWZWWnN6sSw6nVCwQQ6mgFoLF0ktFGzQsg086PeCWMyW9FotTpsvXIVz+xKq5hPeVAWoojhJB9M
IJ8wMAsNcR6kTpFRX59bpS10WIsmHkH/KB1eS49Ok8XDSnL/WA5FEhUWuvJLftMnOQq+OvpfMWVv
pvTMnHSCUd/LudvBQcP0Ge9KIBp4qtnD9SEpM0A0QoDaENhOaD1IGWDYMderZ/Qm2MlMYgvSimsQ
W+tzgo5rBhaXdNhDPvgLSHOrjj5dN66ez9+25XOsWlsGGWDYnsqPydLfDG4fAwkUNcFLmL+n2nU2
UFtavIwbXd346PmA2l+Ga0lZ70fAZh+qYmXvwOVCowNcSqLjCS+t0qXLtbK6qycUom4br41tKIwG
5qx5S1FO3pkN6TRZR7ALsslCoDchezoE8cKeSUc3kJeK8Nx3faWUrnhmTPz9LFZiOyw1iLTpifnN
X5aRbxPP/2mGZHPdjDp4ofsZnCpgGTADaTeTsU2HrENLWuN00eKVH5rEu23Ykdf1wSjW+6Y6NmHM
fmjMirV/s9MCQfgmKEQBZ7gc3jyalc9WmG2THuqMfsyaJ3BsDfzz3ED+EiKzDp4A9yukUa9bVh6l
eCVAgRn3SrSTXRo2kMBARQmZnG0xP/bzeT5Midnv/50VaXiJhT7nzhZWwFcbG36zbJIC4eu6FaWP
AAkiaFKhXSC/JAL1OZZzh4PHB2etEC8F2fSqeYsX6/9moc5sSH7otuhuYDMuKQ7NbFGb9+K1NHHI
LVk8oyfpXw5JcscBdTZCegzJSY7B9GxtikLX8qoeEYi08NKM6i4R2/xsZxXj7GXOAhMm5EycXx6I
yobPtGLvcAFRiAeeDm/afiA52kJcP58mnCXlsAKqcFgyd/vny39uQXIyO6VOYds9bgv+33UPxEPy
oW212Y1qwwAxChQVMDLgXpaOKyOfjdKYcNx3/RGdyHO6CWixwdPuxsVtbInn8s5iN4bZ7ar0E6vu
q6TT+IQq7qLFDY9DoCEFUY4Ud5di5VB5wYK5cHAw2IN/bHS3I/E2VU42q1c8vWNez+zJLl+GQwjZ
XpxbLDigdz12xubOqBfNvUHVSoPWPcdFlzI4h/DmdemIbVrmJZtxcRh5s+n8u3BaoqY9oqgGJkAO
IsUsiBjub061MWbQk38eddoDYiTy5j7/AslHc2o2vFrwBUH1Zey83crCOKA6Tl6lB52NU/LTusiL
GYLMuIV5u9yPAlNzLutGIZ39TrN2gBmIeezu0f2PM3IyKo0PqscATBpoMzwUOSQf5DY3vGLAFTdI
nB9ZSoI4a6x18x7H+8eI5HjQVzerRDTmoiCUt/Yx8P4ekkrjdurZ+seIFGELr6+caRU5bt7cJBCN
b2brRos4V1p5RYmBnhF8COKKdhZkA97SOjCR+9WkBevHCAq9noPccjUMtrs+a8rwgKZ6IdwB+Lqs
xNtYkEVOKUxlFtn6X6EYGs31jTelW/ddcwfAFZxZyPPJlL5lVnsoa63ijdqMq/S7gJ33TFP0Vp1P
AtX1PyPSpnTcwcPhhcwvtHMSWesEtblp8XeOyypwgzk6RK5y/jwhU4jyjegQuFyq3A86yIGZcG1i
QIKyHGiMDppsZ1hFB2lKF08m+cQ0lRlV47KDTunfVqVjxc1Ysw4dnp/Wvjva/RoTy9wvFqit6mq7
8vDgL3xjP7s83M15+BPdIfe+l54I/bgW9OgYDwKtJBhlrjuT0m/RA4v3BuBPoRt+ORmAArT2GgZI
u1F9K/x956ZxgBfTf2dFGrxX9v3itSFONBN3PbyUhk9k0VXJlX4EnMGrNiXaYCUjU1qZDJlucart
YAP2x8QE9Vq4xCvXOKx6zv5nCKJll3OW1GgSWgyDvtbKC+4eTX+IIDL4nuj4ezyApVyawSXSpD3H
eJpw3thpeEPcYlNqKYbFCr85E8/MSKeV21NDAF/AjpDYOzzIfkTbfEjzeBzuRMMgej7ecXyBVhJ8
D2ArQCurdHyxpKCmUWC/Z+b9/MliGNM73O3cgnR4NdOUtauJsJVNj9n6svC7MdfVrlVOgO4RIZiH
dhw8916ujl03RQCyaySjFb3JavcGfdbUyzQ+oFocYDPRf4zEXZA7XFoxDL9Px4IWp7xfIvBQbwsg
APCaYUEh12jXiFLN4qiCoydULEUvru+5Ythn55iDbl9nTYYC/T9jHlXjkvxM19yPg5YHcRNCWsBO
rPdEZOC6oHgi2nHAVX5pNJnLMOATK06u+7WpdjhM98YXL4vzrtlfD0TK+TyzJHmGN1XdXKVdcUr4
tBM9qFmy6wIO+grEvLCd0hvT0Xmj2iauX+hEQ4O+TILD28munXUqTmMLzDQeZut9MzjlYQ0LaFIV
s7nF5X2bF5RoqujKWgdoa35bliLiUidzU4Fe9LR0C1p8rRSI4uVuHC1IC8ZAh2WRDSWnjv4Asltz
3qm2B5ITUcMEMRSani+XtCrRGmvXXgGVg+KvuVqWg7sUX/OFpJpgrBwk+u5CEK1AkhhYyEtLS5sF
dZkjU3WmZlsnSLmzmBf1zvvRO+SWN1/YFG764Od1R1LtkzOrMoWEvSQBZy5S19q6y4bbqjGANH6c
0yOAmpqpVJ1r56akc4BNNsgwxSsCA2SkB6St7e76PMWj4NP1Mb2KncpHwbkl6SgwMCazEOisro6q
vNy2OQBGM3sBwK1IUKHy+a4wy8hd8A6ZTF9HtqfzsZ6e15rfT7qtKrbim48Bjga0B+BXAezhcl1H
P2V+VqN0S7pmA32rmTW76+NV+SiURn5bkCY2x9MYyGRgAZyjm7Hwt5hY7cVA7Z/oA8QzIXLNN01M
ZuIjp8xn5NCZty/RkV6baCZCzpkkm2nlUe3MdjSM461R6lq2lU56ZlrahEFn5XWy4qbQlTsL8Tud
o5B1II8f4oloqXnEgrxdsH8GKp1Vgc88pPLIq7PwCfjVmKT5bugLaBfa5r5399MMQsvQ/DBQQ3Pe
K10FzZZ4OXUgCvoGIJxQ3049Ae1Kn4PkV5pqNoZyB579vhRimhyqNEUHRBz0b5qu++BXey+rt2CH
1gxEbUhIWQLtiZd36SCkSxHO5YKKu2vX27lcIVhn7ddqZwCPf933la6BDAyMUYItTsZ7eC5FZinQ
dwMzY/GQC/Xtbd4H29bxNp2uBUS5086sSY6YOX2BB0pMoBHeJQGQH+DSJ9+vj0gswrn7oaQErRaB
nYJKtRfKxyxLytmkqaCaqO/xKBlCgPGZGtuaxctn19cslDwg2ZjkEYvZQXDbSstTQ81PDoqQwdDe
2VO/+VdjktWdWBfUAVody1PigXcmWs1omaDkF0N7pKvjSffCqhkVkQJiyw3wvZgYFYHaSNnfNdYD
8TUHp+ziYuY8INADggzdfaM0MgKWNmUrK08mvTGf++8haGvq5eX6vOmMSMsz9JPLSwdGmMMjMuGS
UcRIROIlfMcCobAteEag/QG0zOUhBSi934BCvTxNrI9IcZiDyOMvk+UdfcPb4aobl4xpbKoGh3c/
YJvB+IH/iL+fpehWR/x55U158qkZlcmhAY9Kzunmj9GIYqnODYkYcmbIIRMat1hfnoIe+BbzWOc/
TfKnJdlXI6BR8X3RfIfa2aWR0FtxDRFG7CzDZL0M9j7UaQko/BqXGWAWAvwXJ4Tk170TjNTsTYbe
Xrqr2uMSFhFbdY/pinVBs6uLJnwB1UM163IkIOUtFzAOsFM1GQ9krjdBH8S+943quv3FD0mRDobw
VgoaKNCzyhfohAdCJi1kp2GcxXBaX5d7yacDFsWC+hpQ3mB+EofE5VCCZOjo1FjsZPUPoJ+LAzSR
l/ldG6a73tPEbdXi/LYlpu7S1ryQglMTi1OV4Xai28EFSeqkuSWojWCygIhGQ7LcwpSWmcUBamOn
nvjDqXKAFDM6bp7cnqe767FHaQqnEBpeoHQE9tzL8dDKrAybl9UpN/fDwDZQPs+hHPHnRpDoCMkY
kJOh3f/SSI5bpjNUtDql+cMAuLw1DNChcjQ3D9VQcH8UJI/AhAaOFN3clJEMB1t12hj9DYiZD+8Y
BJgrQjT4Q2REJq3k4dSNTV1XAtBjeXfIqtz6D1EFwpERln+bkHb+4FNcOylGMAGDt36tymMw/nrH
KIgFGQEUky3o+FwuRYHymdk4MJE3ayxodNEXEmu17lXBRbQTAnoOViu8ZlxagYg6EhwOK9Ag20y5
Exn2g+d9g0DRe9Yc1R+gfYFpBoHJpSFSdg1qTlZ1Wmrob4hF4dXz9RlTRRcBg/ivCRmU4/O+Bam+
XSFd/+S5Tz0koFdU/k1zgQSS7jFONXFi1kB6ADcDu/TleEpU+y2/C6vTnFcH6tIY+xEl9022/qnS
vfC1c0vSxh8to1nTkVQnK/o2afa7bhTi72dHcU7Y6maNX528fGu4ULQXzzBgOPvjhbEtIUXlE6w9
Ko6XVqhVQa4ZXHGntfy+zOPBqm5WM79hpQfi7z/EWWC2LmxJ28ZcCKSUDNiaju6SbwbcQk6lpfNm
xbyJswU4KZzLaD+XRtTZvVEbvGIniG6i+mUAbT20f68QHt34JoQWrs/fq+dKJ/OFOWlQuGpnhU9q
mPveZyDb6z/1rNu5aRIN0KBvP3vzTzBVOEvE6C5IT+6eGJt+OoVOGiOMADt8Y+hmQBHDLz5JChws
rSmjIWYg47djdVqnDxm5uT5sRT4CE+A5hgYecgYZ27SWnROuQcNAf8VAi/3J6p6uG1CP4R8D0jlU
lxwoCGHA9/uIOoeq+ziFu39nQ4oTrd85S2907DQGjzx9moIk0r50vqEMFE5/PlNioGfb2BpdTtMV
aQjo9cbYtvLhMejDYEO8OY3nuh0+OE0KpStiZdu1LOrINkxrl7tDcRjmsASzh+3FY8WLT9cHr1tB
aZukLA38QkxwEDxWy0+D//h3vy/ti9wc0JibYnJJuW5DDwKCeNa6bkLpI2jJBWAc2pLgtrmc2tXo
C4IHM8T5Yc8fDev4cP33lVMUoFwI5JkvWqcuf5/PhZ8aBX7fyszIzo5zr9upOgvSInAnr/xkyatT
PXYxutHRRry/PgblHCGbB7j4tVAmjcHB8ZQSY2Ungz7n89Gsvvc6xID4yDcR8MyENIjFmUm1ALwE
uisasSYe7Z35uAS6B2XVXAEK5uClykRTniNlKa7Zc9qOuKDk47M5fO8dHdOGaqrODMhYpSUZJ7DR
4zIXQsrWmMY7Rsw7mha//nxFzs1I+WlPihQULDDjcj8a/DsrM2J/c92GZq5c+9Jzl8l1wOphYyjp
GFnBZ1v3FqJac6Cq0G8ETmiUJKTdDe5ID+wQrxdf+wbl6Bdi3DdCJ3xYdUrxyrHYuMGjLoGXCrkg
ZlWun0H4DPe45ssMMkK8MGkyLfm1ToRoFKR/W5BWxGi8cPYzDCZZ21+VXxTRNB1q8Gr47te5uIOy
rM6ibkzS+nSMr9DnFmMqi8gsn8pRc/l9g8D/z5iEcqwQjAOk69IDRkat1pl8duJpyaGdmr2guWaz
Fr0TOSQupggl9Q1dva+1uRzANL277oBi/eWYALA6GHlfGa7kfpFqadYFyrsMaWWD8mWWHVuAJvzq
yzq5+86cdaRG6gn9x54U5tK1wf2J4JTl3hNtXjjXHAVKfz8bjzSdvT2uNTHw+zv7l/v1m+bXlZEH
E44GM0CuQEp9uVjeOLgOKlbsNBs7L8gjUAiXtc7nlEsiqhOmg3IsHOPSiIM3fVL7aXViC/3Rligt
p/OW9Del7W50Fd830KdX9/PcAHhaWIRKxaUxqxjTachREZkgMLtP3AXcBQtEatZg4bHlGSBpKjzy
GAzgvMvQWLajffvQUPqNB6C76JrVjXmaphsrpOFNkQxlELdNnsfhOOvucMrJhwYnql5E3BukyWek
6cZ2KHDP4l7Uv1A0Pqzpn5c9QArqWeDEQukGZK6X0zGXtet3rEImkSbogwE9NWzNf0qB+zrpZ1ak
SQ+H0WG2CytNuhmmfe7er91T8Pf1na2erv8MhaB0J5WhKMgPlhK36ZM/HIdwl0+Pg44yXbnZ/jsO
YUKKxyahUwG2yQpgq+3cHCv3rmlibUlCNxB5P6AOaqRoVD+144+leeLd/aijQ9eZkC4xHkiu/GkS
A0G/4RqF1nHV0c4qTUAsF8QqoA9CX9ClZ7lVXdMg66pTEiT3zuLlkW+YWYT61+b6uisXBbRFILZC
jRg596WhNHHa1ahwnZzcbmfNAAplFsiEkm2tIzgXbiqfHeLqLlq4UPaScwuTDgAqDYgd/gDEUwq6
7U2Q/DSWv9GEdJOxZ3AoacamOj3OLUrbswyWaW16Vp0C00CbyZdE21CoG5O0NQPeTB2I76uTMc03
Hf/YNmY0kGMb2FHfndxhW9Bv19dLFe5fow3axSxcYaSwVqbUrIoQ+3Q2cX+Jljoug0313U0+X7ej
8gsU2VFhJ+gLfeOAzlSvftPCAYHXaOiH8nZcd0WhMaJaIFSlbYjugJQM/1w634JOBTauLiKb/+LQ
LuI6OJpqG6EABoIsHPJA3Uke0I8WoX6Dw3HOKvbNL9suJqDCPlGO7vzrE/YGHSLCNAEVko8nIxC+
y0zRvjMkg7EiKnhrmEX1Q1+Zu5TmW9M+Nab1sJZD1Hkvf86pJuxicDbwKEJGiYg5OKtEAK3uN302
YV+BF7GhWRzmL3T98+q74LDHyxvYKwLoFFwa8TM6zXY2FyffK8ljB8bwnTM787EZeKLLcRV5OxJc
MEqJurWLJ55LW03ejVMaLED/5smuzfIPTjaDYmTYrO1+9o9JjT5hDwxrg/Nkow3VD/kDyKii6i4I
oa5UWAxYuBxP0cn44foSK/bExYcJdz6baTLxwSxCDkSlFX7LoKCSQ86J5PSG+poSyJsGGyzqhSlp
UUEh62feOIIWZwRBqgkC4WO+Po1BGDnOB8u5SZoTSCsAb4diF8Xxk2/eM1Qg8YDBxgaSxWJqj5tl
gkrJf0hE0l9gqcUN7WCXX6/bUWxQjPMfO9IGxXvhEvYE4EI2LcmHYWLs4OXL555Xg2Z/Ki0B4QvB
a+xQX0YWBd5qeFOzFifobm4873uWgWh4Jrvr43kDvHtduDMzUkjjLUnKxraBlkTzlR/mMaoN0Vol
u9XiP4AwRwxot8XQ3fHUvTfraeeHw9615yZi5roN0jE2J/9w/aOUQ8fWRRgPcWTIuMqOkLX1J2yo
nA+RfRDavFTz9Ks4lhDywGoj+mJB6CDt2bVEkxleurFnzSC/6apuU3rzExgKH5g5fpmD2dQ4qNIg
OkeRHImXOplQfE6mNsPNrTilxl/obdmAfqv+NhbTpph/XZ89ZTg6syRtRcdDbkxaWFqWz7b12aBF
ZBk0IgGK/SBymz5fN6eqLEOmycS/KIpAAVOKMrQIadZSozhNFM2qJtgZtp7QOCwdM40HMNVEc1sM
GytL5qgYSw4+irS9cZvKitAyAQaoYd5kXRO8Z/+EUNjFe7RAdkufFQC7yj2g/U99dcQ7c9SuHbQJ
H68PXumpZ0bkuV7GMbPWBEYiZIMueMji6wYUIRwUzdj+gvQRQE7pHKuCkjfU8osTXbpw4y4Po6ik
pc1DhjfL7XVbYkakhBe20B2JZjKRYEupWpXA/NwgtnmV873rhpts7D9eN/GGvwbhBjaEWiqyKBya
0j2B1pybPpRzTsPaHqpAqFTj0g3diL6IKxtYn/ZLXXxZoUzVkvKbPVEgR6HfigeIyarjasGz1aD7
JsUiXnyTdANrbQ8PdUFQnMLC+brm600J0IQLobHWiab5kYH7orL4hg/3XdfDmc1natffXcTKws01
yYQiTFx8ixSXhoTai5kCBwc4oXsgvPQjs1iaoz824KtY0dE3s3XaX18V5cJDqRzVGARcaKBd5glV
njXTMGFRWo/2YI/ocfuwzPXPozraH/6xIk2zmc5NMKYhUrJsH9IPpD9UyZfrA1HltBc2pOmb8j4s
gwbTx6anHDmVjdzL7H4F6a/EDOJugSSn79yAcvY92xT0fKGHlNOEntHlDBajDQVJoLBElxlhx4w/
D0+mjiZVFWkxun+sSOvU1OgtWt21hKS8ZwOGMQ/bssyLm64ZrHKTc2u99UnY/UUn2h2acTbuUd0q
tgaYYWMLtJBoOO7HqKZJokn/1A70z4dJS1v2YNqbalqCIp9/NDTnmXJ7no1aWlMy9kuCIAjYpllF
PYhVl/kl9x+ue44yzp4ZkU6LyS2cvgMf2GlM022a+tG4/OozLwqDTHMu6SxJR4ZZDWFWGQDWQswo
te/WG77edM6fX38uPEV8xFnmD+w7mGdS+OM8Htu02ZDkACYhjdMrYxUucA6YsfE0Kas0FyBpQUaA
ORtoEnvjDuGS9j9AkQ12/euro/SvfyzJcC2bDSsWH2e55U/HdfxEc/Ke4HRmQdpaBG3mwWIjOIGL
+t7iH2vydH0IIo9+c7ieGZC2SMo4pQPFZFmTh+h6ZCC2Zf5HcNuLxCR1wQiju0Go18cD54sHmD00
Pi6dgNRWQrMF+NaVs36/9kn60LNkn4ZJxBCskMWPOtIj5V5F077QswyRsEjTWCMMwiFwm2jdb0V4
2xMK0RIdAvE1OX8zl2dWpIGtJFhmNhOcJFN2cue4BjFQVUaza0aNPVfR6vaRsfaPIxLQKegyIT0f
FRXuLBx13JD1WzC8RJOXxm43bxxAsgYQXIwJai3jo29VOhovRUaOpw7xfC90eNGbdrkQfOYCDYTv
hUZDRPplM2V/O86xNL8OdwS0fNc9TbkGUElE1w9qEejmuLSWDxRDGUU+HnR3Jo6l/TDacetOoQZH
pTMk/n4WZLg/mwOrkTcBOhB7/oMPXlq92I5y758NRwplGVjweUkwnMK8AZR+1OQ+qhdKgTVH4oMG
SQuGLkdh9ECe0Q6jaKuj1VaxVR2KagQ/GJ5gPgvWk3TYPvqV7j6oHhZ4ACBOEgLsLDbv2eTVJQNd
Yo1hgQPQ9dM7n4eaQ1npdSiy/c+CVKoofX9GLwLOgBGa77PjR3Zufs/TW6NpyyjITrOrS6SFH7/Z
l2cWRQw8G9NSJXmziNaUEoLFDclYxPnWHyEkY6dRn6GNfDpQy9ysWflX3+oqwNdn9A1jBHXt0ix8
jLcjFXSK2U3dak5V5dH9e3wgh7wcX0d7pH4zxtdOTjSu6ccgdz8MLolcqDVc38S6wUghbszGOSzE
VKJ7PLzTXVt1vy6lVKMxmGs5Y6ra47y/uf7l6g2FdgowE+PxBG8kl7PEc6OGygk+vW7HuKN8z2sC
jtn1UK3W17x2phgPqY9dOD5mXXbKRh2qXzk4SP+ipgpCYbD9XtoPJsM3LNEY0y9lH9loV/lUtd38
4/owVYBL1K+BjrAhG49RSnEjtDPmlLQqT6h8xitey2dmgSEJt0Z0NNfNLSB0A0QK3aM7fc6HdVtw
c5eUGeQRnQiArt1itYcOGjNCpXjKyPP1z1NNwvnXSVGzGdDnmc/4OrMvo7QPoqb4ct2CKqHBbd4U
Estgm5cfdpzRd4qmRS8QKw9p129p3u44aJXMG2QHuM9DMNulm+s2VRnNuU0ppBUkAF2EL+Y8fabc
fZVzZs3nBNNZ9L+u21L6MVQpRFMnOhXflPW5Cw0030L65DtfGACE0D891FAeLSCzvlbkzuVbq0u3
c+Z9z4tal7y9ot3lYHpuXqzwWTANapqxIF3KE/rIQGFT7PF0j3a1ds9b824YPqWQYJsJgLvdbYsX
omrKeNSheLABDX42djuAOHchcq81WWO3MjSHi+rsR9Mrsn5oiAGxLXm/lQ1TxjxMjrXs6vyefS50
0ujKuzx0tG1wDUEZB4fk5QQUBXG6OsRtt27LuEzQWt9/srw6Zqn5qQ8gOZ0k26CPE4NHmpUX4e/N
1J9ZliKYVfaJzW0TwXdaI0F/kU331fAyNy9gHHacNTIrIMzaWwNppZW4214XXP6fsaO7z/TRB4G3
7suxm3Ya1NzvcHabTey3D3VQCUBuzJc1Xm1g1kN2TIfbLuea6K3cYagAuVCjA85NrosPzJs4TydM
emKfmIe+mN6Jx7qL/KDft7muiVHpRmfmJCcHgKPs8mxGxpB+KiZwb2QPggDm+nrqxiT56pp3xKrd
EWUTp4tA23fXWc8gMmFhc7AKnQi80hh6sNBSiLqzK2toB/XUoksOvmN3YZxP286Dcqj5vUEhT6sK
rrMlzV7N26DqRD0or7a0x32u/7EY0ABAP6jb6mhfVckPGBZ/D0yaxaaYcaYIYxnjO8M/Bpa9A9w3
LrEXrq+XOvKemZIOLyfnZgqxNBQWyA/W1beFfZt4xjaFsPzi/0DqCvLZMWhPTcM1GZ7SHyE1hoKG
h8RcbnBdoVFFwgpB1wqyeJh+dXkbTzoxS+XJiduZjWdp6KfJmMigDGtrGDGTVhbsg/TYU7YpOIJ5
sgMpK0qJ0WDp6NmVq3dmU7jS2WniA11Gigk2w+7A7O+Viy5rh+0Dz/90ffGUhjB1wBT4eAt/jWxn
htD0FlR8aHFEl/OyrxfOkQY166Y30xBcE7XmzqFcMJBb/Pf5WebvyYa0a4cJ51AJTTHLfuJ5FxFd
cfA1l3tzIAg+QmBLkNO+6UwzQac+NIiKU1huhqAfD4mP51ivsWI2BhBjKZ86Cv3M9W/al/sGcApu
7TJW3Kzppl4C3dOWco5DHFA2Wr8xx9JidoNZjmMIL+3G+7ZnaxTUY+S66xbEsbrDUDXBNmTpEKQJ
VDjkHZF6ST0mtossCIhTmOL8iWt3vAhU8vyeG5EGBPWxAVImHrr/M9BzVkcGTNd1t1SFynMLUuZo
TXSyh4xgBesytsefFt+TzIkGvPPaaP67bky1PiDFN0NBRyugtJebbQGboJkifQP4pI7bih6beTn0
2b0zYjdcN6VcHnCbC/l1SAPZ9qWpBhASJAFB+SpH1Nmbqge6StcCqDMiXReZPywsI5g8L3yqwFaV
51s9GZzOiHSYuYk1+bnjg9eCHwPDikl1Z3S6naN0tLPpklamgupQ0nSYLnOKgxvQZV5fDeFFb/wY
QHeCZUfeJrNEryOlXriis5CT9jPKq3G3Fk9g0D3Ogoembv5OtZIISscGVhva60A6AWF36QCCLbVw
cBc95Xl78gigNc4hb/ByCKQzipzXx6ecPkgvCFV0dDrJJDGN4yZtPxRozodkeLyY/rQPqKNjjVZ6
AgFSQugQQIdD8mnOnCozZoa+wSKsYmq3buyS0cJ5PFX76wNS7lQIBCDAvXZrS7WC2aCh15loUQwn
d9e4X7os3c1jEfk6cjv1mH4bkt/xByBW/aRGm1szhlHH5204PRWQPfhXw5HZJtqhx50JwgOgqU6i
iQU/uuBjBpkjRtLtdUsqTxDqOciUhBbAm8vZUpe9S1J2SocVsk3EHYu/0ZmgcziVd4NvFlQQ4GtB
a4x0Dyq5AyJqgtNnWvjtYuCIbdLmJRutT26Hl3GWPF4flsofELGdULS6A2UsRbpgYmnamuiibbsO
8tcvkE2KUqPfVTpBKuVb7rklKdwxH20Ik9mzEwXRTmwvGRDTYe899G5AdqkZFHGzdMPBTcHUt5jh
y0iSNB4d0wD3TniiRkvinjnpO/bD+VdJ0cTIac7nGfuhcb74wU/LfMZzXsZGzY1MtRvA+4myAbTL
kFNJg7enimUAJyKOFM2WDEdxmkwQy7q+mKpoDIoKwfUJTnVguC9DIykhlDjbaAi06z6NgnGTjvV3
f2iPvW1s6YiadG5ptoXKf7An0C3gBYBCOVLloPPSocI7IkMj5epEGf8IuubYGkszmkddmNTZksIk
AGVD4Il2MaBtvlb5dizpJkVBIEl0ZNmqXYgyH7ryAdixLRm0g8ypNo3FYyfHnl+F4BKwW1n9sC9L
smvKQoOBUd2PgCULgN0VOldytu1anduwASDohYFKi4zkvp+/OmN4m3m3DiBA+L+O4Uw09KOWmC/5
8AaODTIqKFCCdkTa+25WktnI0GbrZagqZcNDkvcfKhQJWODsHQ8V27WKWU3vzHa6JWsS5VP/jvAD
qk4fertoAYKG7KXH2gvNF9tHH264tMep9f9i1Imbgt/4re51SOk9qFwDtIylBeTr0hR8sqgtD90N
1bqc5nC69wEO5It3F2hzb4UpISrkQo4KvFueKR2y1VBB62AB0BzU90G3xt04b9rKB17g6fqGVxrC
TRCJECi+0MV2OSbbaryq9bGCrXXnBd7Hiv2qlqNB/D+/dHomOg0EU62FOoe0TF4fFCiLoYvCNcxD
Clgjg6rJe1qmL6xIsaR156wPIOP1KhdD/YfcSyNavyNlvbAiRRFnHbImE10AnBsfODCZxHi0jUE8
EFZDvkn8QRP7VfsMFgWtD9iLcQZIq9Qs0+Tljejg8ckYlaSMw+KBeF8WghMdPKpgAK1THrXmXylo
5tCgc7juJYrDR5Cho6SPujX2u+T5dVgZfKpN7HN3jhr2CxeN95D/XNiQrps9wcuIDeGdE3ObCE/j
TuBGHtO88SgHgjd+aCb7OHNkfEdelniLbEBmA25Iv0IponugoQ5sodpTNoS5EZAhvIZmqMs9Na6t
ydu6rE9r7kJUaiFNlDDnpfk/0q5sx21l136RAM3Da5Ukz+7BTqe7X4QkndY8z/r6u9Tn3L3tsuBC
cpD9ECAbpshikSwOi2L5AEStyr5/NovUJKwfwfwj8izs/EsbqQNWGJuYDfGnTSU3xC/LU6sEdpbx
thMtODUNgBgwteiOwYQoo/iiBtDGUPXzGTO08siUbiJ9Z/RrJSL3eVo6JuyqQ6EQPTGIQhhrUYpy
UeiekO31Mncyr9kiP3yIO+X5fyPDmIsh0oEBrcT5HgD/mLo0UmL1nHmS+WYyHhJj1P9ywohMNush
A9Zpvu+7hEjdZ1uWfyUroJdhhfTcKz/rx0X2sK0DMTdaMKGXLyCgW9/E7vO+nBaii3kW/B8SjEJj
gak5hZiE3UsYQCbh2FXEaia0JzhxOOyMQbWFsthhJ/HLfbpLET9yvpgRwsYDtImy7XKAw/abxtAA
spFXysoq0mJVhEpLQq/J4EFMmF4EWqthkLWXXjEwglwYNM4ixTEjQ92g9IltlMUI0Mr7H7Z05zCK
PS/8mRflsZO0RdVjAS+ytnu5HFfYh4HHyOSOyiGfeHmxpe5vILwDA28O6+Ci56tycbyD1NV4EOAq
SJG2Gc3SneKNUpqO0WMZTkNFlFL70FoD6Yf6j1ajuZ7R22MePvbmQOXqpKu8ZqkllQYwAUDnwT4y
qcytqUagR/hhnu+zUiuJOe+gCFSv4/i8JRNwSYW5OFUPHPZOgc4NQw0Q5LTSqBwACdL0Rh6y9KJ7
hX/FEKGCDQfI1FzLWMlzOZSmLEcy6NMoJdqjzawI5yJlLwLBaFdI60HejRkavS1jo5fDX5hw9OaZ
M+QZBk2+RvIvzrjw00hPsypH6XI7ytv0vS4KwrnDS/LEu87AU0SxEFIypzb2WZk2bYlTqwU7TFZT
5dnBwHmG8Igwh6YNKaAjDDCSo70N8Zc5lkTW/oYIkg1wRYDtRDL/+rQs0auVxBhAJHhCToCW1SHr
+r84EvTDoAkU1SbIiwnArT4FTHqfFxjIr3NiJIeii37LGiYSsTL8z40JOqR07KpHbwAKBtf81BFg
6JqmLPZRVa+iTPg5yr+kNNzh8t4ntOC+4SFUBdcKVTSsK7smNEZiCNylJgdKTuMRqxBcofG3poGn
RdTbWvr9PrkFZbgiN9uRC602Gi9FHqzO92Y7Ei//gYU9RM//dPc1YjlM5H4VmrAPHp7imoo3pKUY
eCL0Gj3BWVOv/HWoxRwvvjSric1aePPhfLCxme3d8MQAGj0Uxb4WzFVvqY+B/61ow4OO8dWpLuYF
NmilpVlUkdpLV2geoXHScBR/wfCinAYU2S8UUTR4XLOKQYosCdu62Jt5scmrapvxoHcXNAQDfsiJ
o7VztkaMMFG1aJM2Sgps09NI6R0DdeX7GVHSgHgDz7UtsINkNcIK1MmwI5IdADF0PzONZCz2XiQp
EzYR1+W7FgR4st3XwyWmUFUHoD/ms9B0xhilXm29aRpl2AurSdy0lLONjsXEbpepEvEKzPmZU6By
3NcCc4jFUWECdwDOZheXpqj79R1A2rArvXDiqcVW+Ej+i9H3eQ8XjmoejwRoz7VCNJKpCdZgFZjA
sMxVUwjxNgwsYavmQ825AQtCnE8Ju+XxxrjdNJNVYoukLuolIf4Hd9A6ZauW2DmjT7riZlloESNv
FE7SYEmIIIgsmoHiEPBUr/kbGqsVUi8r94lX/RCCuUXd8lb3tWPBSqHpHgPvyNRh8pGFQww9TayG
QC33QX0wAb1RWQWQK3hIWEtUkCMzvxos0Z/FXN1Y86IsN6JqrwA915i+oSRcCc6fc3JJg7m8kT/I
tRLF1T7JFboqMf8nxZxej6UDQecAXrWIliydzYA13SjXZh9W8IrR2pyq32n0N0PcgJ7CTBja5HAm
7CNTaSStapWiwiSzvvKxIF0qfadtvfV9ad2G8GBCnLPcKp4WADS+1q0sr+oJSJ54pOv+vlLfdaki
VdqQLuQBbvIosbc0KhJ49yDH6MXJiN5SDzN2+kMsvN1n6PZswBDsAI4Gj7Wbs6kjQ29GrCbeWz+l
kTS8Jznv55n0TAFcJ79FRLQXYsPWDDuLdft/Y4AJudRSD/2gBQO9U9N2c//Hby8gnirAu0d4BacD
tNzr40bDwtgUOj6/8laGlZGmeTEDjo1cpIFcLbIGChSL7eIWywyJYd/ACVRPZvgC6GJR/nafjaVT
gA35hwTjyzS5qv1y0KG15kiy7gUAdPcJ3Cor0JtgcOdrAYfJXgs1E4MxUaV8H9dDRQJdbPeVVKAq
XxRYgiP0E8dPLjSuXRNkbkcx9BhLAhTNvuqoOa6Kwq6/daVT+a6wDbOD1HEUgccgo8d+lqmDiHrl
Xs89hZpq6W2GVHjLRDSmKlVacSzmrLTX+Z+ZPaBAYIbbQIg/H+hFEJx6QpC1ygT2BKW3swajViri
AKmvHLn7KJXGHqRcIN7Yc+zbrcOeCaPBRUR4pWF8/Jpw52EPnOLhlYS2HexiSjPfxk4Ar8aetvjp
vs4s8TjXD2ZMdQxQsWjnGB2L2kxGgGUZ1T4F+p2Rbz3sbjBTV/YikpsG0XlB3e1FwHQhIIXgJeC0
dYORax7nCoIcsd4ryu9mhtjmDGotiO/q9xnxZXJk9LGC3++HEImHo0ci/yEPSWxyhLegj3B0EBsi
EPSKsVAQM0QndvjJNYL6jz45Qhewew/7LnjR9iJDMxmAayPOYXefpGmtGdPg1ftA19aFAVyUcyvk
dCq7baJx6oKzcBilhwsHIQQKeCuxnQ75iNezLIYNfGtIcsDaqAFeE2/3tW6RCPaQzHnPGeuFCamq
XJh8UwURH/LKo5eudZP65T6NBc02zQsaTEglSMCUav2kAaCMSM0k2pZobh2wJmIMRScofis9tvk2
csh5sSwqt4kNeUBonWNTRvmqTvX0cUwboI88Z9kT9rRzCCwqHV6z2HGGKgVwK6+NQ2LmGKbL62Yv
lo/J4CFHM9iwSIMsO/cFuMAJ6sMGyrJzplC54SQrRWXsh3YfAsLBUfqy29RNaPGcyOy9GYVDXw3e
rKh8owOK9VqN0ASe1artfsQ+9MRKXvLAPHSS5PZxQ/S0fx7b9Fmdsq0WrvR4K5kvevd+n9NbVUHb
Fdp7ZjRavPtYQw//iMqmrnTATvEyJ0BngRsJMrLCcu+RSo4TJ/BRmsdqk402jOnmPvXbAwV1JA6x
2lRCLom93U2BsLApzW6PgTvaWRNJxBXcOyl0zpPs1oxcE2LsLvbSZZ7vGd0+jtZZ4vaF22O0xz8I
Ou9M5/t7faaotMNxodoIrGIE6dc6WodeZdZ61++bPipjgHgnWD6vYMVhBuBcGk5AsLSs1KPoPq9I
MfiSK4h1vrov11sjg4+YN3er87YQ5JquPyKUUj1qoMH7dPJs7N0kQjQQoVL/+D7OeVlUdnFRUDRk
E9BYLpiNWg84RrN3osfan0cl90HBWxN/q6Pz2x0AoNgagcePNmvRRTBSo3aSYDUeUAW1UtwVSjsd
AgGzTkqX/GgMoHLro1iv1WQ8oRFd4QQkX5m46wMFTCumcwAxh6Zwg2WymLrJHHJD2msALhpVLMOa
zkVySD76yI531vQ8yhERO+q1rhZvm2f80Gr0zt1npp5ibyPqIeVhsN1eG3MeYwbKIuYSkfmfBXYh
kFTGvlUtD+R9ONSFM1ZiZTxZWdSVVAu0HIN5BSo6HJO4MKgEcD0A+cwDEzhqtjzctXLSNcmEdUZG
RxSMnqVWi/FGkwDUlKilZeeJ4YxT5FT6n5tjFG2xMwSjh0iEYUrvml9fipK8TiRpr6QCtuDFurav
w6Y83780C1JFMxA6ufB8ALYpu1OpTKoO/e8+pJqF0kbs9EogOcbxSKvgoY1dliPHKN3eUvgwxINo
IpuxR9k8WBlNg2kUo7zHdKUMyD4dWFo/k0qr0kM05KHJ0eSFNwuqX1h8PFdbMbbBlv/yCnWNKK+l
vajbaUlVA9vcSKHYgM/HgjfrmGIMZ/hjC39NkwlFxMjTqt7MpS8wjKJ/bO1cKykwyO+f3YKJAEos
tBK9eEApMeVrDYlLPCqQ6ZP2Rqp2FZ20RkppklcZ3i1JXOYU/brYG2IWzWT7wYQRtFQAdOP9j7h1
Moi9pa+cPjAgbnCdsbjMFAahw0cIkrxCjsm0B2CeuVJUGRttCt2+VUPOtVyiOcfgAGVD/gTVuGvG
AZQ/DYDXk/bDaO5HPTiMqABi3atVYdWHuPetiMPkkqTRrYGCn4H2OUDcXRNMBKVWG2AZ7rOs/xUE
GFYE2qScosUSsJPrLIqpkNekjCuO9i5cFngBXH94V7TBsP26UhXIVTjA5qFLUHDMoW9+5HJq0Qbr
60eOE1+wBADwgBPH/A96ZFl0dCtNEWhimwEwnvznpsMYe1w6rQ4sIsQm93XmNtKEV0P9FGkXzBHc
gObGvVBUHQDhsAlADX6UetW5slCJHOEtU0GiGE2duPdsX56vhfkkwQLt0VcdknQs2nVc9LxO8aUj
wusdPwS1QGFwFuuFW+r7Ju8TI1L2ZpJOe1FpP9XAb2iJTkqOVVmmNI8Ko/UWpZH5VlxQKnDTsK8+
UfZeov0ceu00as1R6Lzf9w9nkQy8PoIPhOjATLsmg3I0yqdJqqDRRgaAz+Bbqzlbsi5KceIk4WYX
xkQZ4EWHe0UYDsc+PxUuOJoCURNqX5eBCZ9s0RhFlfJ7WYk07R4VQVjhvz9mDRU5WA0JU0uGyrJW
GoYctGjE37fDWzYlxMJwm8yDjblVO1ShoXHowETu0jAZ+YlqEmoACNcBoqxiRL0Y3yJ9iDkGaZEI
Oq5QaJlXGZiMQcrDCvo8+CCi1q1ol2WOsl9vFmb4N4QADo5LrqGaxI7EWG1c5JlW6jO4ZknlLEXc
409Z8/GnJ4PjR70Uq05g1jH3d60J4oQd0FjyqWMhap2KTm0ZXbnuRoRApM1KKXr+c3LQO2yCRnp2
flhfk2sbrwKmW2DsE6NqSWd0JzUw1/qfQ3Wg7+Y/wcc8LaowZKa27AFCHRr7QCj3MxWAsP1x+sZC
rycya9jWg6YEFt7HSlI9TwTf2HdN+A2PFg9VPuOjTEzeJN6te5gJAbX2K0kJo30tMjVC+dczYwNF
xfc6Fs45VhylqhtKvATBEiEN9Wx4BhXbptgNqVXfil4RAMJZzy3q90Do9THWLgLZmXc89yndrPrs
0aIptiKOB7BZjty8K2Zh9y3QMLFH+76+3QYsCFT+4QnbGa+FFzSlhQcpKCneQcqrI7CYCqE+Sn6J
RyonG7rMFYwCVu0Brpt9i/clrvFUQn5yFAY08+XArYrwMU/zbJeZNefiLhgiNJehzwJdpmjzYTlr
AdzepmKPqCFAZZ4Ikv9ioNP51335LVKZK2WIMxGBsVPXYSxrXiaXMpCJoqIkmSJXKwnB3x+7PsDE
f7VtQ3yILRkdLwup8YsUAPGNkSR2ZGFsJxFEhZa6NDh/wRFGQAC9gjkQ9Npfa0QeylLW1w0iOzXs
KDCCO+B/GCanorEot6/lzzAPMODzv184WMDuTtg+3wHqIkqtZ0xYRq6eBaZ9n5cb7QZyL4w2BtgM
EQlE9okl9ADi8wF6tG9Tn1Se+oyFcXatwJ0b6knJa47o2AYfVBEQMIAZiG/O+LLOQqtbM7cirz/v
RKARkfYYuIjGXbQ2OtXTsPq8z93XHtOLKOWGHGPFgSUlZnoJcj3NiT6Qg56QtKKVo1DpRdw78tux
osJjRejeoM630P3sSerG9paHwsqu+7n5EiZeyrHRV+tHQFwfTMN+N3/HT5aLjPCzUezot8/mx7in
AeE1knOpMkpkJW3TpQWo2v6zm5J6rZGRyg5eQd0nUSKKV3y2Cg68fA8Lg3jDLRNIdYlWlaIJuY/f
lIA0wkbfCnNRhw7YPC++5o9DScO35qX5LEefonoRutZ5Ur9HR8xcZIDm+nlfEZhH4M33MNYBLimI
6xpySImSkZXoYhMHLSjHfH9N8dxTNybMry1Rr7sKZDo7nmi2EQGOTPzjS0R+dA45tUR7AAyV/yzT
YTMRgxrv4So9yK9H0V29WT/QGbHyCKXdp+j29vFNdBX6pHFuPJsX+68sAPUII4mNmuwwmZekcQwo
zOEck84OaEB9p6Plxqc8rHwuJUb7Qq9P82IEpcm1h3NkJyR+bGjscsTO5oluOGK0zVAHM/SAKXZu
K/LebYqdSuqQbGN7zUvbcFliFAnbUNtCS8CSfoiP7bE9TEdrVdQkWfHuLovidsMVo0yVrqdAfwRX
hS1ojmeIpMPs0SBvJINkn6chWGclKbZpStFBUJpAJd8An6ja+pFr5O79+8Mmlf/7MRhZnT05Kt3M
x1gZdn3LBjS72B9MbPQmALwKSHx4NEaSu5/mmk5OvYl21aFf8xR2No23t+pf2vNT9MIT6hPefWoJ
QQyVbf4Y2l31WKloR6aNo5/zJ81tAleVu78iO4+CodlVRITEsDwA5KurY7M/x/G69gEheoo+Uh/z
lqmTdSkRMYz5S0ko3twb3gg287j+j7QvSDMcm0UWVuo4uy3rKLTAxibDaFvabixsiQdct0wLi0kM
9DeKWAh+LV3NRyQ6dDjZxm23k43VOuUmtT/u6w+PCBNEq5bXDGMFhuStt7J2CXmTXlLegTGVrP9K
7V9OGGcft3muT7P1lfszfNsQ0+ZBHVdNuh3HvZF/M3nNEfNlv1FMFI//X3SMT5+sCov5WnBVOsWH
spWowguXeCyp14fTTJZcJQ0oaMQun7HmGTZ0cIYVLyfBwgjdyI4xoV6BLGmigJC50mQSOmOGjcr0
TSbbqLXb7z0xHZPe1wl26ui/NC14IAlLF7Bc8Jq5FI+uOPNAs6dGS71PbGYL3mLnMfmRFbvUTpzT
fYLzhb09rn/pMcc1BmLsdQHoNdqHbvTfindUsbtvVlNyCC1HuZin+3/OmGML0BIQZ10wnF9/+gPJ
6aNqvyXrfl2vB05JhscTc25WFkaBGVkI8LTvYU68Z4/WnIfIss+74Ib1eaKaq80cMIif8begIRkB
kuPOtwWOkVj24xeEGIubRhirnEaILfx8hZF1N1gyN9oy2f2VpUBpCdX6WfHYWb5RFHMvw/IruNb4
6K8fDPo9PUdkfV/flp3mBRmGn07x1QYYGohLNAwtUy1xUaBb6efv8UfjpK/YZaHv931IupWw/QQy
V7nzOCmmxbj34gsYR9JNlexXGr4gwvOHDqR2pZVJfvg8gc72++ZqXdBhnsRR5BeNWRazQAMaud6j
aaubt+SpX0schedwxLorCXl0xatBKXf8Y0CfvXW8wdwaxzbxqDD+asqTKGorUFFOwVmnkV3aojt9
ft5XkGUL+K/YWAuIgZoIa7RAxvutPCBdukp/W45pe67wlDjFYdsTDsHZxN05JxaTLgeyt6+nINi5
BnnID83aXynb40iszU7a3CfGkyFjBMVY7KXWBy2sp/0RQPk0Z6++8upRPCqMAdRCVKsBXzSc5YPQ
Eov4RDwZB5PkHBWff4eVHMZCTWS60Q6JpRL494sgtJeaWlHHeDw3Yqc4sehVdheG+aoreot3SkvR
Emo1SDsiE4gU08zzBa1Mm7pEDNLhbBB/1z0WD1ZhR7ZKjJXk5B5BntgNyM70aPD+Vw+cC9rKHJFc
0EZNBE1CCWi7yUPw4AWPndN+Fy3bdLzcua8gi+p/SYu5ZZo+YilOAVptvlOnd6zjSkJ7bDeJY3p2
LD7qNQrvm9qWcfvU1f9InIk+Gs/IEqtOYEg+vcPO1mm/8vEkn+OrZgUQrCcOvaVg8ZJZNvoQo6RT
U9Cr0ODkvIaOQMWN9pTtEvRWOW8+/cw9mnNc0GJcN7e/AM8ImAd4Q10fZ2l6IQbNZhf0fHAB2K7S
Z50gaynbp9OnwLkji5HCJTUmUgiVNAb2Dqgl9ngsYoopQSQ0ttPIC0mW7NglIcazVrkfxbqeDWcb
E21o8SYyWa8/PUc/8p7h7NDyV5R6SYq5+IUYVVJYg6dXQD+Q+Kj+UFLbJJ3DUxAeT8ytj/UwgJUB
oZ0LQOnvxi7cNO9r26Mt4YXeS0bzgieVueSZ70tjMYKU/4IyRr0XbJsrNx4N5nKPdZCECXrtzi89
fd3Fx3fFdgMbhS4nLQg9IRn2cv+GfeWOb0z0v7quMjcabcp60nYwJ7uHmsbOz58l2RzcdyVwzqod
jU67p+Lu5NtrOhzoOkNqbfMR0fsfwbtwbIeoB2hVxZPmUzwUbuxTf4OBTrpe++7Hust41GYh3mOZ
8bFVWSlVO4Hlkb4aJHnQbZ1INCKGzYPD5h0nY0g0L2nEsgSlmNjhUbX9jUk+FI7n+wJRueEHuOJA
b4eLxfKTa3Nl9kWCxcIS7rX6o3lIZKd9637qRN7jAfqsEN1Z26f64UT7HZJP7kh6Arny0omLrv7i
Ixjj0gyVlBsBPuLFPlT74FFy3fZHSbrN83ck23wezsPiaxGlsX+YZixMnHdVbUSgV9gvr51d0vLX
kdInHl+LUQUq9EBgAA4cUJCvZZuOY60UqQbZIrBw+k1AqMFzAIuiu6DBiK6IgRKWY13p2U5/pIbT
rS1Ht/fSt21LdgeAhPCev4sZd8Cx/cMUIzursSpg5YCg+P6ONTLb2Hd98vz8PJGS+tt09bA5B3bp
28W2PH2un/KfT+vAod+oM3x2jk+/renpCbaPp8gznzd6fPFZjC1PYhM7IgGTdX7VV8Nu3HCMzGzJ
7vz8lx++CNISbGk10gI/D0Buf6Wettv109MT5zAXb/y/PHy91i+IpJ0hlZUJIl+9l3aVoDJBOU5v
tk8sIyg6ojEBu9p07N281kmxkpQWSTuofvCsxJJdxDLHRM5afUMBIFTow0bJUWe13s/jQo2Al3HO
+sgt2p5qZU99fZ1VPI/3FRrfkAKUHLCVZWwoYCHyOrlsax1FvvPhp6KvAJrZkPT3c0oD13LUx9WK
Oifx+2f1Hv+i1SpyPvtdT6bO+eCc21cz2b3vYDxv2wRdW3bDeH61D1hWSh4wrk7QZIlPwZ4GsqIV
OWHdPf58JoeeDJ2z4xyrdCt1XQHks4F+N6DdYYf79bn2kR5guKbpz0JAsG9g2+1TR41IsQv3jWMh
vG5W8nr8i7jmmuysbhcq66Ebceo1kNWIhwMwN3uTJA7PFX6V3q8FDDK4GTDaSNKjheuajNTXleK1
Y3/WV5pIvK2fORbJTpONcoBFrJ/RYxnbKi32mWVjIq/54f/KUF2v0XV+6F6igRcN35qD6+9hbpHQ
TIBdnyI8ZWJL6+zcwDoYqdX6z0IsAPJWS0BxIZVUlmdr7Myj2CtGSMS+xUCVp+ZGRno1zXgm8Ksk
dCslzOeiYIT+dHbAPDUi2UPHAXLxJAegAIm3lUiUo/xQ28fPjH7rDqfokH+/bxpvndwsin+JMoon
Kkqne4aEGsCq/Fa73sMJodD6Po1bwwhcWDRUYWBQnZ8HTPRsydjjpJfGrGWjEzuBra18ihQK5x4v
pEOv6TD3OEmbsC4L0MHKNzd8mdzqu3RMNwVpKC8x9DUrwB7WJU9M7CzFoxFZOWj122x/xgDVQ4mO
CcMOYkfZvMJ8bHc+0UhC251JG1vfyhjOc/LnzcoP7OjH5KjuRJ1wbzmRZxtP/X4kmm3YEekONjdH
ces1rgXDHHI7xJidgX5Ds5JN6RzOpm048kYn22LlUc4xLGnUpWQYm1KJk5YAOWw+7Vfc8MOPjHIZ
WrrAlzSY4NqL2skSVEh/Pud5LN93mrVBhYOwLeif5zavpcfEgaUxlgFwLv9zLx+anec6vs1bkbTk
AC45YgJBr9RztG6CSHmQVugs4HUxLN9BNBABtw7dS2zvZOJjK/SYotYHTfV/Oz8+693L39zyfykw
YmrrQRhjTOIjCTc6kV2sTZLavs01k7Oy3t68f+kwkhpb3aiEuVVGcx9eE/qaE9d8615Slxucz/bi
HiXGbfleoFVD8sXRQ7iK7JRmBM/gfs19BC9f0H95YhxSLYqRYpWghN1r55IgGO+JetIJWm6ilW+X
Ox7uy0LmaVbqfyiyacuxTAstsiDFl/qppL8nekwffJveV4mFXNA1FcYiR4Ead5aOSphGJvdnYItv
3l6iaBsz7JjjyLgcMRY5RLOf6M2nlZLWcVGR/TgKdrv+O8nhtQ0HPSOOsogduij4tSZ/tZm8+0/w
zwUxiYD0K+F1hS3kRiC+C1KMKe2zwShj6YsUshVuToPvnh25wtHf0GyV1rTkeOplF3pBkTGste7L
fpGhohhtBvtnfBi2E9rsfPeJF/wv2qMLQoy1MLw6q9UY2d3SeR0MQmI7ocrmvvrNluDm/l7QYC2F
0FVhZMUD6uWvCW5TsuWIi8cEYyA07Eg2vAJZ1V2ywfJvEm9QGTKd+1wo86/cY4MxDsAg01qhhaiy
18od6XtwOmCWGlGCYaOrZitSaZOSysY+BfTIyR/qm0GxxtQ1XedNxy4ht7bHx3iz1TaAYL7/aZwv
Y5/VraQHeVlCWw7qdsLDerRDHON9Gl9P2jvss89qa2jaJlVB5KXLyOHdowliFs2u7IP56Kn2QEUS
OMftM7GccCWe7ew31jZxYpqvFuV7H8EYl8oIvSS2vgyZRcTDAXWzmBTrt3Rz/EbzTejqz7zIfEG5
kHWSZhwEPPSxfQhqcfE2s5KhjkS/7c+vk4sEd7Ou7fz056k7lFgQWMxdzRJmGxm+5g24oTe3sWDj
lot0gtvt4AuosAIsAPn06Mf9w1ySI1AC5xZqFXuOgIxwzVQZZ6owYp3YGfvEaYon58HN0VWJgNQP
yegC+NrOVuYz8K7E5/uk1QVvfkWaYVWQs1DLVBjT8rOzBaS7MNUe2fMXvAaHwn5Hgy0RjiXBXwLb
oL0rP6qngf6IT8NR3VGa77fWZtY8301WxiMnelroPMZJXEiGidFlrau0dC53oc+bSng6xPgazekj
0ron8+gcvaO24ZWcFzouZqoaOm8QDGDUn/EwGDOvyiyEBVNAsXXmeo2b2D62j1GDooC6PfUk2wq2
Rgq82HjaMP86c6uuqDPeRkvx0K485MjFlbw6yI60RhTvDNuCGO/ZKv+e89R9PmOWoI5dXgAkQ5fe
DX537BWYAFfBrkaqjWS3K7wbiLYVtrOP470bvkYobqgBnQH4+Ji8AqfXyl4l7dDFBkobeHIZO9dV
XHlrkOih2gGE9iisCsdZP6GdnDj0DYtJv3FD5Vl+dz6AhStHUJkHzVxbafD2lBA5pCssMz7kPTlu
0Qur9AT1P469Xor5VGC+W0B0wJgRxnmvuR4mPQ0KxUQaVN6OjuK6SOwdH1HV9H/dv9ELxQ8sJryg
xNxoAAeJUQgsqXO8HtALksAFTm5JUqpgHQz1zxnapyf6GDqO8B5R38YIc0oiujbO0iO3Nj8nMVhZ
X34Mc3+1URwztavGs+UNwzYrlPhdjUuVFGUX7LB9OKSemWJ4Q0yrlQpQlrXXo+WdIxHeRzDXGcOn
YeeXkL1yiqxNktGmI9it3LmtZieA4H4DLLFJ2oQW6CYFEGPsaqYtwqjx0MwWDf2lOJir3QKjG4sN
DVROSlvYqwPNlZWRr9WYYs/xsD1EAR3Ho+FvwmaHLX4rkY4/DcW+L4+llNqVhjBRZtXIWMwlWQhQ
oIm2bmOoYO/ZkAnVd4ggnnjllSWffck1E3FmKUY7zQxcN3aOiOj7W7caCY+phajriikmMMiQr8Wr
AEwpMhZ/ElkqSN854aY26IhpnTQm6vQoWd9b6yPqXD18DpuziLnZ5inVWs5U80Lu/PoOMjYunoeC
k2y+7VNODimZWvoeHqPNIdtEm+rDdwynMOxwY6xaOyNv2kq2HTOlNi+/sdD9jw/B7htJwXjWDFlz
bXYErxE9LfTH88vw+m4e3lE7t34kq6NNEA3PEXFo85KAy+p1QZO584UXGZ0Ygab4pMGwSKdDuFYd
JSWPgd2sexwPpqU8yksXLIXEV7wy11zox/+qtaGhdF2vBWttnIzsvbFW6mBjYTg6Jzs0SbppTMtk
Z2auYgLr6ZsibYEqrKTfMUAU1K7VE3HaGUVNyubQxJuiov7p/g1ceIIBpGieD4e7NQHzfn0qtaij
slKG41lxVSpQa3vkZWl4FJjbMBV1Jwx9MJ7TdWRbNDlS6+M+D7ORuLHsFzwwKi6J7WiJ1cwDUX7S
YcVTo0Wj8c/vo+voWkYets3KzQgO7AlCKh4a8ka9n/d5+ArkGCYAdzGXDoFfAHQNxh4nJWozeAiM
53orr1RHA6XneG/R3zra47onbuixcCxX9BjLO6kNUPgE0LNOczYe2fEaXaH6xl/1rrUyMFEmoh3i
fJ/LBcsIrFnM6KJXB4WGr/t68WSKJWXUqhGFvFZ+ygQMGVlHtZJI26wzH/n14v0+uYWDuyLHqF5Z
+7nVRCCn4BoKpkHU7Kk1TRpJObHS70B+o0XIeycshLBXRBlt9KVSB+IY4gyAu7+0q/aQ4mn4C3iT
30L0HN5ncLYjrNJcyPPL5l7IcxSa1EpiFGgDvzrHeWBXY7D+30gw0aLajvIoJyCRtiHNqp9RsvkL
AoDbmAGRkO9kcbQtAwsD21knzBiBqJGT+s87XWdMlH8pMF7AFEIjDL1xPPtoVg/snnN1F4L4q59n
jH2imK0yKGAglN8FObYtOFpAqJL7Ylq6r5dMMPahFtrCN+Zz0LB60GyB+uNhHCizqJX80nig7Qtj
xtciY6xDIiVGOKXSeN7tDl8ld+S8z8mvc07Jhvzad84+3pM3jHTSzNmesEeDZocP5Iw5TPNEy3gn
T5CHPArxGeLUkVr51XcaaUreO3DxFl3oB2Mm6kTDSHUijmd0S6Mi6PfuoMscJfmC17i5qhdEGLMQ
WWE75niDoI3u4PbPIcErnljHgUSn52cFe57pPiNbcgqxn+jh9Gk+f+6s88duXN1Xo6Us/IW2ArLr
2pkZQhN3QwptFZ+Cx2GTPncP0jr98JEkzzmntyhX7Hade980xH3yNSk1TFugweP0vCojpvIRtNxA
a9GhXJBgrrYWmaGejiCBkApF+cPDtDln7nnYIfe3Wjn73i7QSdvgCX+yNp8fHFu/qJ4X1JmbH8R9
qUUGztSqXrXye5Y5ac05r0UGIT0kANHxA8yJaxkOY6QNYRdOZ1kefwFEw26tgfpD/dGWYuNIcYS1
IT0PIWSRLywt0bHyBzsoDObaqSUavabw/0h7s+3ElaVr9IkYQ31zm2oQCLAxbrBvNMplW6iXUIf0
9P9Mvr2X5SwVec7a5VG3CiIzIjLaGcn4eK62QbI7N/figre8hkeDYawtGjECpOD4GBvvRdsRU1ov
Qh72PI8Io3SKmQapYMYwXQAJl+VVV4pOBfefo1Ozgo79KoBzorvGWEEf9XJsxbEYr1U031guiEgW
VuDmZLEs7IHwajNziSsKkAyALwrGCW/qp1QgMTHoxqUc4fFuO6RxTAIA10fp+f2u2Luksjf6mbye
H7L7MxlWh9zy9rc5nsvs/PgBzPugqJemytJ6fPSPl4iE8OTuB2f7XrpuZj1EVmU7rV1WVv7LWUv2
GRWq6A5FWV5O51oU/8OoTs6BEdRaGUNNrqvx8fl5W27eavI+FFZIlgtriaG+8H4nYRQtsYFGRWKE
BRz1n9XNCXVGhI1xsbi0wnl87Mq9Eh6wKGsjlE+BCvyeDk5twFt4zL12RpwvghkMQOvFqaN1Y3De
7kz3vd5eyOozspZOjBz02SoOh/3C3vNeYnlWlb6ZZReRqG3SZpJJaftHY/kWf7wpTyP8qRVZOp3T
26/rX4d1732tBWK9do7zFBNeMWRWzQCeKQIWWgbSImNuG6UPTxmAmh876bNYPJyVx9tSzfs+o1Vh
1CuLsoMax9lbYjxpC052e+77gKXBBnca5wE89qfWnmOpFi+NNj7qWnGUT+ejWVys2yzM3RKApE26
JR5FqT/aFJNuHKuTMD4GVUTMYdWqz8Vg36Yxl1WhyxX/IUL5nEQdo2LWcayO0DrV1SwhxSDm+fD4
kkl2eN84vYtuzDYj+iOHLHUXWGUHUCPeQqDlAY2WUXZBjzOpaPHW9/FlEVvYozigryg0m4IoPdYx
YK0osJ+tTIYx9rXBNLdRLOopAZyREpA2KlO3SoHCyLH+0szvwlY0INYDCxh7kNnfFWn9OUcLhQjr
v5CsE1q43GqbbR9HVBIWTyi5xmRtrgGFsva81nv2/v8fC5qAZYBVAPtEACjVz9uQjSjLwngUH+3j
VrGidWXDJf/ac2zdXOPBlAwLzV8ZydlQR3BZORlBT0/2dnbCV36nDf25zC3/oMMoSaCmpyHrQWfh
wZ/b3r1fAClkjUsHxo0c9h7vDZlLvKBVBG0c9EEDAiTjQsphWA0d0Gsf0TZakNPdagljuhFcZ83R
zT+fCx3SgRlI9IWbwN9g1MZINamKWgxc2m5NhteNNfLcnRnn/icJxoIFxpBf+nMK5349+sTZrHcH
3jqIGUH4SYN5+sMqGheVTudGURmurBXZDLbDOaqZGtVPIoyuSxHci1MDRvwFUV53aCGwbLS48F41
7oExT/hCQJMivFAkpbcy5lTyB95kPu/SGe0MhqYo2zO99Ho/HA/aA8cYc75/ZXBii82LBotf4Ps1
QsmcWM3ywLEvVP5/KuSPq2DbOyK5Q0dABwoqoZPwkXXyPO+DdxM8PqiRnfARlmNWdSouIvll/gJq
GW/2Y6ZV6ycblM0JgVO8yJoRXcGIv1WvWOKo1pCqgex56D4zzfQ/KTF6rsYF8tEKKI1322NrHY9v
J8u7K6z3u61bYpjngmnLO3hpHJ+cpzNsBlkoQyxfpMovHt/uO0I2jhOTJ45m/mmeKXOYgjCRwoW1
ZBQmj7UG+xUKjISgGQOGGQEGGV9vi9wM2NpPIozSjGYlLWoxv1rKp4c7AG1dvIeHcNs29sNmn4y2
WZIQravI6nIoc9hTmOzIqaNz8BIonzbtA3peNnVFTm60bDwDRyo+bMiLU6wwnvuEPlP99SscMWtl
WDJXH2bKZT/O4NotM5HXcgEcp7OAg342np63eDHcFbnXrc3ZeXF2Fk9o/2II/7lXdtS0NmozPOUg
V1WobqAU5+/tf2WqvkkwGnhRNEy20cS4XZGksF4Aixfz9mHMlLV/HhujfGaDVRJ9gwvc2q7rfkr3
y/uNQ8e8Yus54/jz3DtintuLftL1ocShIac3uneuiEtanr3c26BmU6IDlI8x9KeD/5M/5vXthPTc
l6ihPI5+61rm4235/4uV/L4j5t1Vu1zOh6wGR8dkt8XU8SNKs+TklTub24dCf+qfD8s3LcaUJOit
i6UCp2dvL0CDwNovdHUR5xChw8y0eQ/ATCH858kxRqWIlToQFEiG72fE3uK6Vqv7zlp+Nt4DvMs1
BoxNDHjwHra/+Ev/sMkO12AxCmaRFmAzCy31bQ1RNNAoVnscYZx/QL/JMH5zAdhsFWPayIQWRFhp
d7bX8xobJPqNGzfGLsQdsiE6m1ho/OjbR7e20M2KXItmE8exDuUSE5u8oIPHFGMy1OHUJ0NVDY/a
k4oo011l1qdiLzEE94qRV94Rcq+KMR6yJjZ6oUJE8gLAZOG2Pq4xXb/fc65qppXwhyiqjN0QT3IZ
hpQOxBA2A3UAdMYuHcvxzJWJB4VzjLz3VGWMRqxXoymkJd6SDA2617fk8ZP8Rn4cMZXlhbb9wbEj
f/Y5/eSQsSPmSVEiLQTFhGztflu7eFPubA4RzmPNLiOLA6Ri2xLScbTRw/ZIVsj5Y6QXs8O+4fD0
eCb59pMlxn7USS31ogGWfJB7A72T+0A+A3fp5OgPhF5/7T8+BA7c1ay5lyRDFZHpBVoPI5EYoqrh
30NS9JYUR0Cp3j7CeY2efJ+RxLIf8kDtoNEyecYEw9vb3QoJPYWgGcjAUXoeRxRnoAFwihOCjChe
gBogIvEPFUP5CyhlNLC3XMPpXm9zRg/mD1M1ocMIYAqEcLVrcXCqp9j9y+2Pz2TAfnLBPF2lds70
RXo9NgB4YhR6I65la+2Z9z3huoKzRnDCCiN4rT7UWrfAwHeYIm2AIiEvMTFvj74psG0EIfb2YMc0
2CmRQ7qDWf+k5gjJA0CK8GzfrGWY0GLeqU4e0ASJrWWPphvflR6qnSey/+A5Fxy9uebsJt5zk/73
+uVDtFSXt69/pvrx4/qv9nby9bAWujalzvKz/38drW+J5z5Wy9USifjNaPW2s9tlduZ6iPJ4rM3k
G39SZ2yCbgwN1v/gBH00LY+rVMQU+hnD725jWfU74BK9D+/wJPjckSCqMzd0ih1RzNJzk7Y0OIpb
Kw1eG3Ie7jrJPckco8cR+KslnhyvmS/yJATO8qN+Z6xUZE05Mjjvt09kkDEOZ3FcJE1BT9BGLQNe
7h1iqwaFjN621oPHq1vwzMVVniYMnTugUwOimqbMdIwzuP9nZG1Htdb2v8oCTHhjrIVq5oqeGxQe
AlMCuiUuX631ft9wzOt8vPhNhh1PPKuKXib0CKMLESAKPRALMQMv6ZyInPdgsPj6vVn9R+h8W3BU
L1jfVcen7g1jTNwXfta9nfDE5KAukViIWUXFIiPPFWk2rrqBV6EjHQyAJyc5rrlhN/3kDZVik88D
oHABH4rbQlaK2DW5+OeDuRXQ7MIbBZuPjCfcMWajrqQ2U2NoFaIfGvx8As0MzotjeV/+nocoMJ8E
m1BjHAvBiEesyQBjNmoFWzdz0Dq0eqjt5evaWQ/k4CE88T84dpmGA3+eJt1drSp0VSLztkjdRWtK
EdGrDNzEu/LwuEJ8Iq2Ig+vzMBb89dVfM34csvOPzTdZRm7Kk7woDelK9ni806wCWwgcOPWWuqNO
vfWFPt4SfeaCh7IMr6g4U7+gz8E3dSZGitDEn0rnBmUxq9nEj2/bFblYoP+42/HQuf7iLn7TYmQo
lpMmVEfQ8p/9xqadYRFxH5YNSg2wnQ4c79tH+xeh/SbIiFEVKpVwpsEzjThhNgHDqtlL5L/22o5D
az5Kmhwk45rKmVlrmk5fdWF5xEzfljrDgfuydHa/HHjDju1xuKNfvCWvzDvUGV0cX6j3jZecZBAZ
tG4sf52XXJT/v/gM3+fIOKxVJtRluYBpe25+60SGdqyWuTfC03/BnpDRUlzARnHY+8sz+02UeYr0
U/2fZGrtNLZ/QoeKsSFLzLq2lvWhrvah/fHM6wjjqAPq7DjzyVvbNCelM6kve7bto2Btde8OfdS1
fVm2HP7+8qz/lz9sRvxJSjrpWZbRWObNvAvsFVGQc7euETWv0UymR/V3ScFq45+kmqgH1MGJBp+2
a99RF/0hW7qR/4YkJzIw4G+zcTzRsg6eDZw1L7L36RMvhTafHfxHQ3R2sh4mXc/OOn0gofvuY0SQ
jyHjGvkD7tnOv8XfZ8tYmm6hL2T9TAUWyAQYtMw9BNjGjvNiaDwyjH0x5FDuzz3IGAkxT5g+Ow6W
/DsjjZ1iSyPqwZ2NgbWarHIDP2P1e7ncvK7XiIsOjkNWJzewf/9+wQDLEf2w5r7YWB8Bgub12kH4
3Ba8cH0+QTW5AMZELbSgjgOa3bYBq1euMOW8gNuw55il+RDt++wZsxRhCvMS0KRDgZFba/EmuNbe
44F6UYtzS6IZi6SLeWGENIQeV5UdEIp1epuN+YTN5LAY89OFUiPVF7CRECQP90f0qlDsvAdMmZEG
qrpzrOge0JKHvc9Fqb3tiWCc9ae+xqUamAKNELegWlumI/y21mFDOCzOu4//3NRVXibGLjHqJL7Q
nBSAHamPBW912ZENErJn6wBQCF4Jh2PS9WsNckKwGC6IfGOk3Py3io5iw8F6uNeA4CSRrzV2Kxzi
5W0WeSJ/jQ8mFNvygnamay1QWwc9EfewA2qPeMP+HwkxFqc5CeXQ0LC6WAaveO6x3cA7cAXjtq+o
s0XaWLgkhnyBYDz7JTBQzJ3wGh1Sa3/1DW9zdI3Hb6jYFdNucnTdQgojdUGl43m7FfHkY7EOWSZW
7qE2fLA8+VXnCQjnnbo+mROSiWr0opnjEP0TWnqt2g4f9zzzdNtrwpKXn7oVAsm+STKwtbUjD6mP
u+z4Vb1guQZCCi787XUpzq1DZKzIqZH7XMwh8RfXfvMxN7m9e1w9RNvPx/TuAb1Jg0w+PwmxarSY
A0nM3PiH5DB4Hu9kOa4w9tv9ZDuuEZ3mVPXOtn98u3Mf77GzB4/+Ya+vUovjDPPU7hoJTC5ykKMx
rSjbC88tTyTwZMei2LScy+S8AmyeTo3iEGvSoQ6Awu1sZWuUZExtgafbPDJMjBS3wX8KLq6reiik
m9YDsX6tUcOH7vFcUI4OXEPjydGN4X8Nib9FpTu4B2DcbcXmOZ5sIq5rkOWpNWjZsLSRULpbxW7j
/4bVp4MOvF5vjsVis3GXtFRH4wJJiNafGBX/4PDCuxrG2VDLTA4rWkO30b5NnxO0jy8dejOovD1z
iNGP3VBmNhF3uqRYSzyAFyARvD0ibxpsNtcyh5+989JJf8lc/fM4s1CwQ2lGckllu81sAYtcNS9W
vfSySc2DXEHWK2WZNw8DBt5q6zafnDNlk3N5l4hCJ4JNv/+SXs+7L47Wzsw3T3MOfyy9bNsojXPq
Nme/tug+T6zlyt0qSxei+BAuUX4mOweDTD35QoMVR/q5xJlYqFyg9/lcg7vCOaJc8fjm2r6yFSu7
t8bSCdq9cWcNL/be+zqk27iA2fL/R+vIpu2aNtZGA50SMFs2QJnhJaPdI8Ufh9e/pFn/kaHrnN7E
lpxzWbzUCr3J6BfayHRLOqJrjUOFJy5MEISoLi4uNI6tCqv0NFI8DryecY5NlJnAZTjpRiQkaFtB
VB6t9aXHs1K8uJ9dbifmZqyGNSgct9lOsN5IiZwUAMGXi9Vt5eJFwWwLXCsrTatRIJHewuaLTUiS
5cPyfnd+QOWeQ0q8ba+uaYHJ9YdJm/Q9npNH2+41MqKHnPxCJvPEcbI5AqAwrkW6qNomGsERgskC
sLYIVhROTYeTXQOI8k/3RV4IpZEOSJL2FoBt7DtsbA3JJ+JpginSXXxtQ6ixlo0HEj8fssjYyGaq
GKIzroIzOUMpFAM9pGbY9J7dxHnU7E8kahxU7Wm2hN9TPOueTugx2hRcFqc6znFnKvEvnvmUvN8W
ivlc3oQAo0sNRiNSTJhD0jEF5L69I+hD1TEl5HWHWtne/3dSOCHIPNG5rCdGG9ATJKvVMnDRNUUC
Z3i4zdesnzGhQoV0ck9GmeWXIqJu/WgDJ45nsmeTGpPPs358mKYns6KqpO2jZUquJQGOIeXJGuuj
Y6PEf4KFow+ULtoc/4lwfGOdLe+AzBCPp9kswzdPrJPej7Jx6ml2/LR5x9Xo2APta8ByMW3xteZV
4mZN+IQY8+yqgplL0v8Rs7epK/z2bB4/s+ZuQoJx01MtMc3omuVULPHhBVl+BKg89/wa9v7hBE6o
KD8FrU27OotknFpqv2Gdz+cF8FcE8Dxo4QlL57ZQc4kx1qAK+2GQDRCzj8fzJiN+bynoDHWVV8G4
q1Ze3bocivTn32KPNQ9VLgFGDxQTIOUXS4LsMEHBxFNXPGnnXRdjF7DvC640behFER2DOmiJWqoo
OW9QLEFYaq56DL4+3+aOJ4SMkVigeSQvGqrFypksEsyecEtOvPNjDIUcmWVnUiHMV9H24pvWBf3D
X9S5i/GfI/LzOZpvYWRd9Xa8aJVpgtrzFnl9HCEwZO0HAGDhD5UnirCAtQItEVCSvn2U8yXaCWnm
RU6kZBEPJgTlDJhSClSqI0/aW+ahvAvJcP+7d7v1uJa3YQIX2vNuU5+fVphQZ81JUhVdRvtV/bfs
s3ZVSOjecJ55sBnziYwJHcamKOMQSsWIA5ZJAEj7XdZj+c7aO0S8ZOx8gmZCibErkdSYfaxQ2dzS
9kAgySfQhTXqah4P92W+Y2tCizErSiZnqnCCD3C2j62DMhce5oZgFQXG5FAC4twVR+v+8N6LEAtg
qem30fr4HsJxWz2gEILWAWyc59pnzkvNevKqpgaLZgC11tpWJHTEJRbccPRu3omfHCBjSHQw1FY0
c96u0w3WHnzJvpqREAv7dtih88X1oXhMMVbl0gaCEOmgd52eTm3zbXF/+5Z4fiHrxY+JTJkCCfcu
c5Dk6shvtPgaZIdU796TH2+T48gE688bhpYbckAZ2qa2uMuJ9sDNoHBcQnYopY36QWrooaHLjjx8
0lEEB93Kzv7MeTR5hBgjUWhmreslCG2xwXYVcTD4eF9nDEMZy5Js0IS1rwHPtF7dvgieJb1uwpg4
zqlklnkt4fOt1a/tC114/ntcVyvL57noVCn+dC00RFKKSRdcMzY7UtEhVcWI4YzP1rYKG7sceBsX
ZzN08jcJ5iaChSYVRg4SruhL9ymRuOaFxwRzG/WIed8sgNeClufttn2LbRmADS8DyZfYxIZuKOSL
ODc07yh9M8VYa8NI+rM8gKT0lmKN8ObeeV1bnAd1PvZQsBQKcLYAzmXnTMTROIld2VK/LyODtYU/
hn6ZhmD+CXOAeIY4/sOsAZjQY9wHsZezho46Po6/UwzuyGvYTc658Ugw8iafu6jqzI5eFfAE0EZ2
h1mJFbKNyLfhYU141Yh5bwz7fWRTNgG2zGKRqfWgFCOFB22tjEQ1GT0KJ0K9sreTbUR+8Ht9wIxG
5OZbOfb3vAa2WdGckGeEf9CCvGtPIH8X7uGifIWch3w+CTMhwMj+4qQZnRhQZFJy2mxP1p0b2+3T
ijwIH+gEvCwPGL5Kn3gpmPks5oQsI/84bD0cRu3yeLFHkj1FS/TZ1g28Wg5/s/IyoaP9jOxy87IQ
MgO7856fddyaYQ931QtHJmcf8gkNJuihLYaNXoEX3w6AWIT2F5S91dcPDhl6E3+Y2gkZKioTo479
rOeTQvcOVg8RlrU8XHsYUbI6DDyGqBLdokQPdUIJ5ao+1TMwFHfAJGtqi7jJZ7gM1RUvtLqWiv5O
SmJ7syTVOFXaCPHz0RSqfSYS8K6VaHkOkT0vTgSbWyjK98kVdh/2Xo8xm+2rHBGZd/z+OViJbdrK
o6auBxEHa9tpSQga/HKSPxwO3HU7HKmX2J6tElgsiRlg3aBfdj4qZxlsh6ev9hxJmfUuJgwxRqOP
036RABXsMU7dMA9J3aUkBoxvt1IEIorryJY1P2iOT4vxvpHd3lhxfsBtUf0T10JuTmMe01vdClb5
Wke7FPgjg44cYeDoJS9una9+ThhmrMmIguFZNHGuSrQyhJyIidUupd/n51a2BIVEFbks19LHxR8d
9XTUeHHerIcyIc8YGbPXA61XAKicfUUJie7XIe8pn48kJyQYGxNiJbBex5BRzBUD5inx8ZQTLLHR
179k52Bzh7J4LDHGJlHzUNBTeoN2/ws7hml6vLcvzpl4FsewSTxajLnpQizNMSLQerbpnofCwe4X
u9ht39rRMg6kWG02pdO62p16BnhBYvMSDxz6bGdWdNYAsl1DenK7ed85eIZuqwOPQbYnq82qsjcT
+ggdj8F6FTmw3660QuGOpjjswvO9teZ6ls1NdVDJu2Fe2easC8Cuo4Iqhr0tP1YX8th+hsQtvUCx
AK3tqY+3OZ0PPL7FlG3NMpIYHUaXK72C9M4JezGSjebmSJNxKN1+2CW2hlNGKva2UhtH/bLBwgra
Ten9TgntuN39KrAA2+Z4t/N5owlzjJUpCq0olQhqXjjPylezLlOy5s5y3Xb4pGv2ePL2pmZUt8oI
hw8T8IvfinVZZx32Qt8+Pc4DcbWnEyKXzhjLmGq3+/B1+8vzLQ6TQ2IMR9n2aVXSdQZnu9XtIbKS
B11ZngOnq0j5bG7RFNV6BQ8Hjyt4jA0xqkWRdw2O7XSCk0eWMFfo/UJijzc0w9Eotp7TyufLJaH3
k/yKD+Mv7/bxcUwRW76Rcy2ShQEXsw2Wru5mHFPLES62t8rQkypS6Cmh7y9BYf8VoGy3GeBIFjsH
qQ4LMSwLMBCsMP1Rc7bAcqIxAKD+9EzFru0Gvafacdz2a9qN3WzyyK1TC4CSaDXdHyzLed09LEuV
Z3BmI/ZvwWY7rLCGSDLVhhqc9dHYI1Iqe/uDNws7H7JPqFDxm2imUnYY/8rAIFCWRfeNAhwsAaqM
8gn23VjcDkJ6Xjfeh+vLNSEH6JCojxJ6nql9boglEZwjssUoTHLdbN4BMpZBXISYw1rAMrRncjwW
2aH04ucxOJx4MR/PULNtVslCa84tNW9nt94GSHacl3wgittRH7Z7/7wpSSyCUKbbUgYsWnqptlVH
rD2fDEdl2WHH/FJLRishFuvXW80y7hOrQ/0O81yDjZPz5XtufysvHmKxa4VEFtJMAUndQ8bYIZhm
8KzQ/eC1bfHeCrZnylSFWKypSvWqXWCN7u7woX6goEbrhP9jTMS2Tam9LIxVA+lLUNCKnjts5evs
DqvEBmC8nYnRrB3BvW0Lrz7IDe26AqhOtCuJkiIMUtCUW4CHPKTkdwOoJkAPcV4NjtFlizFFK0vK
IsZSJbMhUUBqnlH/S3yFLhJsajFMhZ3yqaKuyyUTS1OAFmLn7uIh2b5a2Pu2PkSuzcVfnC9bANTz
v+QYK9/qhdFiwzstJNCJwn3iPxor5XeEVYWm7a1j4h28Pedp/MtlfRNlvLu2FEQzo0tJxjvfXbkL
a3zAMvsvroWnwfefQvFNh7Hw9ZB1cregZ+kDnPNuFdhoGaeIVGdsawOOHpfgfDbnmyD1OSZS2ADK
sjwFIHhGOySdf8OAJgXQpJ4y3hU8KxintzmiP+/IfBNljL2AmaRWNiCSzz5Iutu+x67N++Ag2QLg
9K195fM2h/7F6n+TZFzASqiaUy/gAgEwUxPjfkOh7gDyxeFs/sn8hwwbLZ6AqDeeaeDxnG62gzW6
yBcV2yGia4a546AcYbnyPLk7s17IqhQv6HIw133LH5VfSUIC91fROhy+eErHhophIjS5QldUYW4o
9FXXxei5tyJr9BocnnbtSoZnwGvvmXemv8+Ssj9hb1GKgWIUkJJMtwOsnz5FHK54losNE/UAq6f1
jpoS7FqVyFFZorL73BtLzUU63ea8MjzZYGxIYSZhj+IbDLGPUb/o5bboXd/6G6aDjQ27QA7zRL2a
KPsorbFFG0tG3ynk1gUTJ5HVYLx8k63Q25MCfstOl5j7vP0TuOfJGJOyUcoouYDDcpPt3nMbNqTe
bF42eA48XlvtbIiv6wa2XBpYdMo6+xXWrEplGaM/tAZ+GTYpuIA0QQb4NkuzDtaECnNn6aVXsl4C
RuaisVLVqQpHxRKweBWXftZwxHG2UV3VZJ1uO8KWNRalH0gE1Ukb6LS8DRvVvRcW4Mtg/83dp2bf
oz05dFs/dLXdRwjAU8PhXN+cvk3JM29PrlYG6lwgjx2qBTqzTp+3z3K2mjQlwIiHGEQDwMZRAfS3
7rv7qa0ajzb0orSZQxg/nhfubYKzGfUpQeadEfUs1/oM9UDgFPmKU3rRvec/3yYyJyFTGszDcrk0
iilEoHE8uvYF+FRxxYmaZ9MXExIslH7SnPtYphfjb8tD/FL9Rn9GWFsf3KXIc+/ylBAN0iYWt2vF
zogoXAPGFIJ1YN+jQSglG+qTeprDOTgqTqy9mhKjnsmEmHFpL3J0AbHawbi2w3s9ZgMVXVZVAP+L
qG+z2RIxbEXATgu0zUHHRLbYEAPAa2fwsl+UBKMXHH7mBGFKj+Gnk9DG3UegJ0ckfknJaZ8DF/W2
sM2q0JQI8yaG4rm/dBKInN2jD2+tdd7y18iRXmuTRKtGRdK/B29fXiBY8bLiAkNcXxH21qY/gD5y
k1vrwybS1MUII5Egv7J9r5YEYaC4JKPjeSKnRYl7h4z5rfuFisIG2AUxZ2sD2117pMm7AVxyrN+s
i68rEmrLoqbLksGE7LIkLsaqp/cHxo7if4xgvCPDC89mXMP/P05xQotRtAEDBllQg9azrxP3rbzX
vfjuglqcfQZcm30IHDQBHizNBU4gHjVuHnn+YCc/gBHWJMEEXS/iB9jHtwA4iIgwPHjDOs/nmVPy
6aEy8qqFWSFnJej4wH4pX8LDbX2Y1bkJG4w0FsniElzO+HyKOElYtbbjnbkYz3O5nCkPjBC2p6IA
mIaIs0K319uKRMvOUuzNS45pWqsl4qrnOIqzqY8pRXqqEyUbw6KoggIUaTri6LoLp3bJ4cCdgeJx
xjzIl0jpJWyIoRBPmPc2QcVaKw+3r2j29ZoywzzCij5cxBR5a+rVYGQTC+kVIr1wDOOs6zmlwjzD
fSmOIRoIQKVEd/IIccis3F86T2svdHmmgmrHH+oLHw1NU4aBMSGGmFbkmLNSZRBr6BINR0Th04NB
5JwcFawbZNgkohmYsSKICsjQfqbjxdZ3CkF3OWpz/+r4vjliE4n1JVUDY9QpR+42t1ELP1v3FjnB
pf64/H/oy5+3thOCjAEKT1IiqaFEx7swQnZ8l23FTtF5+sVjbbZtXZ9QYkxQlgqxmSQ4RagSsg2n
+xqoBiNaSPx7AZVr2NfoIPig+6E5PEXmCAqbVyyMsjaCSgPEvh3cj8vNYe19qSvD4l0ffS9uSQpj
ooBAbyZjBzp+vzZdjAS8jHvR2qtoWbwtk/MOyOQ0GdMURVJSVyZO8zlBnh4Ndu4F84ymtVwud9C1
r71nWLdJckWFsVKl1hSXKoGo2GdbvTb2XVzZllb5s2SveSc5axIn/DHWSj5JoXFqoAh2R3EM5F1x
XKiw8twGb55yMzZEGbUqjw3YeAFJh2612KV+/Xv31SN3WXG35PCuTWGcm24hlnF2wRlWb/IL5r4U
mTQOeXKWJRz8BlAYnqEs90i0w9RU3Azx7DP9fahs73d5iZVIPIP6c+1gpXi4c7ftUs4Idk6N+1fh
Zf/M6zyef3UmJBn7EgASNBewPpi2jsFoPrzCan5hDcQz9yI5Oq4w9iXNMCta1SqO1qHwrmVDFo7y
4n3c1oK50GxixRTlp0uAlshFEfTQu0peRs1ygXnKlfBiNtvbZGb9NfRrY+EYNjmqAqPecIwNY5QM
dB4vx53HHw2dP6zv7zO6nDSCpHUavl85NvCj6bKM1h1szKHe5mPewZ0wwuhxBBCKLjBBCE3ulp08
hOtwOwqW1pLzdo/K/059vHDa9v9iqL6ZY1Ra785pLMqgqQJ8mwgOFjmjCP3bIOtTRT4+uKgCszKh
yRBjQcS5GcxhKljk3AVU8s7wTN/zu+xJxVxFg1Rs81RaIWCs+SOXlIc/XhrNNAx09CP3dgVIm7im
EsYSGjPAflGAKQD/e0FU7yRa0upyxoKcgSSut08tSfhXb8CELKPOp/PYmZEUj/BUoWNibL08WV7r
ezLXMKtUX29xyOiz3GAXjxSDlK29FUR2cxvLR9wHDEm8fKLAeu+8vA6uaAXkab1eo+P0SEMbuDCo
fn18AMvN2r0iltrD0HDe3nn5mhwCYwNCJPwTo8Av28qeCou2wwJFwGWIK47u0O/cOgHGm2gFwKwJ
9I7B2rbYSjIJV1Zpfcn3ha85HGKz7+CEKcbi9EqnVVIKpuB5HrH1CMmEnYgDTC1eenoWFBEr2/6R
XUZfgvHUGdpASQEFx1geZeykCBMn2HgU2cfzLIDbNkTrMeiPUX/qF2KxFMY7Wh/xODc/NWtqJ7+G
tVD6KVRTAUtzj/bb6Muta1rX5//0pISEO7F0dTVvXSpjnJqF3oiSDHK0SjvaJ3f1sDrdGbmFrFgU
2x6MYmAZklcClQJifFjTjVP7Z55HPOsKfHPN5jKFXj6JSQTZwhX0zluNDWHBRl5iuh71TbrH6+Pf
hVETktR5npissY6NIR3AeZAQt1oLMVnAB1k6EbZ1eOpry+0m4NyszhirMDhh3GYBgr6yhPMhZqi5
rAU/wgYq4FV88LJJ8+mCCYOMxVJibAodO0oPbfLxYbjzPIB5cqwPx/DrjPFJyuhSqDqIoICaAUIU
ZVpu/pljenXG8CBVL8VtE9I1xb5ruqpgOXjIgPvKw8TgmVKdsTrtAm/nogY3z/BHsVPlQkLg8NOh
d86xXdPMN/SO3Y2d9XqH7t6Adg70VrzRMZcEq4OMrbgTAN1dr772KOUEluZwPVOOHdcZC6MGbS0s
zjjOBMs67GgvP9C5S4yfWPmC/G9mXGfMS6xoIRSb0joT/7iVckv4KFFixwpTotr/Lib8Fnk2WVvm
eaPnCX2k3+pl8hRuAcB4AHxTTxYbXrZn3s3659kwGPsR5aes7AuYrC1slvueI+LNfWCcRgfP/5ce
8oQzxnhgJndIFkDXoU2Mp7sRITVOkDc4xpN/gzEZl4spGUVIzbCd7C866iJokLSRL+Btn+BSYuxG
20uG1J4h/xixuqYZgX+0QbHA59p5ejI3NM1grIeehIkcK6cRBSX0zgCaioJww2/h9czw7K3BGA8p
L9NFLEPW/WO97UjulQR4RBJ3nnm262LisLAOfqAUeZ51OLtheSoInLHIWTi6aQWbvCHlYJdnopF6
A2/pwz9FO7Ozbmv1tZnv1pEyFmShm0UQDxATJHswIqpZso9NyqkdOYBRWwWVFQDs2O3RGCpFTmgZ
Hl7UEL4EjXf4SElcWWKMTCtKWaJV0Pph7bqVZQ5YFQ9s5cUKFRJsVbzN/HxK+VsT2Q3GySiOhSxA
npCg3GJh1AoIz9uHF4Ngd5m5+uBQo0LDHrWhYA2GJhvYw30NaCdeStVKajfqKdxB2S62MgYFl150
l1sf8fYDYQ6H2pyuTKkxIjwiiVd0JqhhqobkdmS9DPBOuBHqXF5ySobxuMe06NCVkl2dhgVJgAfp
De+8GtOsWEypMFKan/Io79Wr/4MG/wgYbgCnRzWLWyCfbcCeUmIEcKhiMekC8HNGebAZsfINc+0W
bXRE/PCFmMXEulHeXc1FSBOi1x81kYxUzYPhpNK7OtqdAP42J4qTiADpgyeEPFLMU6caYw6IFZCi
yd2jbSJ90ZP6qGSg9vyRHv83KWQnDnQR2YszvbhgeTrII9Ey1HVptSHm4XfMdkdND5F58M5AQQ+N
GpwNywojZL6LyWIDmy/Q6xgS1bQrdNFbgk/J6ysdLcbBNenLxZeZ9QenP4R5D5OT1J0aqnn21m4a
AupYU45/X8gZIAH78cxxQGebYAzFMBHdqRq66RjtOGULNVqUNZxqTFBDWv+LtMS5S/q7/7Rf32QY
1QjNpl0YXQ77hdkuDNwDLu+JlnN43hiHDqsNijiKjUFVEHFIuA+xrigC2CHBwd1maPbxnZzb9SIn
aqef0BAQymAI765LkZYu3gU48Mjm0TcHaQGfl+OdneOckqRWe0KyVLHHykhBEo3NgLJ528putv5/
rH3HcuTIku0XwQxabCFTMpnMpNzAisUitNb4+jnBntsFRuFmPKt51otelBk93eFxwsPFceXYbXlU
4iLcq/ZtHVe7YpcCqVMh9T2nDwPRMT1VoFHenCePIYL1vci/L3QaJnlOu66ETi/zIalM4xwjWiJ9
o/YHa4uQsH6J/uuE9BhOKqsJz/fw9acXQJatoiMA9EYbMC8wtCLefMPbvybXF1opOh+oYlSR96PN
W6fQKiqz3shXbfd50V7JXtj/h82wLO2o25RTRBU8ThA6n56wz4GkmGO73CeH5ApeFVbr4ypn1NI5
KOAI2iLKU4F444vbX2LfRpiHlV2oCT9/fH4yifvXQ5Lf344CEL4JUIGWIY7wkbzYiDU3mjVcmQCy
GpPokghGdAPxFk855NRko1rLOlLJYC8bzoqj7KxYdFOP+f5e1WghiXqQdGIiBzqUggGV5xgDVBie
4rbgKWBA1VqxS0EHrCBj0YugY1Xl9zMmhlne+q2MYyx71/LdeBhe6wptQ/vg/bbfr9URv0miAoSx
Vjku1xVI2r+c3Pdr+/xgOL9+mnjpg8Q+tQZTYUbGK2cNM28CL+iGSoor1Afz+bCoisCYrypyNU+c
WVjVYOkg03Uq+/FSHkvvf2c5P1jgtRbvoQYGcgBRk2QejYTfDRtNUyYkcsEDkF1/dyXrrc3Xyb77
gS0gTG6/r4kmClS+SaPgPyjzOp3Gjv9K0RZYSYYT/sNwG/M9MGP3ATw26dfOwdcf9Z3uYuSvtMC/
stnjqXX7M689fVQRiotgoRA09csNFvAW9UrZ5UPIo3q2P4pOJaMQjqiah8TNp7Eli5gYEgmYULp/
k0h95JafonHE6o5reo/CsKaBbxXpYPQ8Tc9nxNVP7ETLSqz7TSJ1Oqeei4PZj3lSijxKtn8lzGdI
tzCXG69FEt8kEVxfWDNPsxkkvwm8qEd+9jTPtvjxvLG6jXH9wD0oEoJBC92irFtKXrkwVFEQDVSH
QfEEF/4uuC5ECc+8FA6lmKPbw4nnA+h0HKy610zckLFFqqPIymBSoPL0Vx1dAe/ps+FZ8WgN+w2W
3YAS2wqfygcrO13snpU2XGt5//YLqY/Qh9lQYyUWfmG3Q2ECqyqO8Le59loHXIEwjWVa+iGTTYXs
2tTfwcjYs/re1+Dz24+gvk+VyEkW8jAT6KwVE8O7qEm4uhkzwy1i7z+cfPE9qAs8jgOjqI0c2uLV
3V/E1+zqPH5W76zn/Vql65tG1NU9zDNCuxAadTvb3hgtiMdRrfXPx71iSmaIwcbSTY4GpgoQ0XpY
4XzEnhI4BPekJRuLWTVee/R8+z3U3S4muInVnnxm236XX+d31QYPC9guW7PHyCPJGe19g5HAWXvz
LaXSTS9c44tNKhCp++N0F53FCrSAoX0vb73gMCJNgM1coTOZWByB9r1m/xHY0757Z0HbKtD8/up0
90usBeFo6PgZE4qIyIJ49cZ3R2xZNbB6jQGjJGC/4WE0494QFKmhphWP+xnH3Y/t/mGDxARz0G0d
0xZKUS8HsQvlmuu+BLlIi6eSKQRIi48Wh3EODHRYUC7ImbvGvox1S0EK0hKQMfFFX0LBwpycZFdY
8yYw309uWJoKWm/u0tQsbASppXfZjZ51B84mq4tAh0UQljzqUbLXreT5b4pX37yNgrKyKWYjVHHm
gKcvqF5hxgu79dj3FgNEvkB/cZtocRKAZQKW98+TUJqZH5i6/5nZQeyGxY/BN4PZ5mIT6zSM3SS/
MRxsJab9piUFYUVpyD3vw/5IRvEWF7nyhxyhS3QuXNa5YdxeMgViGDhMc0Ejn9omi0OdANP6B/Kc
6zahx4JM8rv/8CtJUnlDF0RFoxufuI7rmkGDVdPJNcx0uFP9H/xe05y/sd9CDmU/bRR8WA9ynlzb
j01kSXj0DhO/ZAhaRYKFIMp6gzQORtjUxHrkgk92nfsa4ja4LWatuxbh4W+7UciOjGGr+D7EdFZr
u9OdtPdB7ngwf25xs+Tmpj1+ZS7SIzNZsuqJvyXTo7axrAd930HyiLVoz798N/iIzXm0UgAQcw3b
6qFbCKMeAp0KLgzBIHAnOo0V4d7yATNYnnRhVvNX3qdLi35FK4vznZZ9iPUq0Esyj3sBjeyK81p7
rAQGy3oUfiuaryhyCSncCdHVK6ah0e+C9gvrtn+spbS+aUPjtVGDAZb4u6pZtvjLt8GnLZeYUu62
nL35IK0u0el8ZkhdvXIXn4vCYl3Mq3SIiA17Kz3ph84VX9o7u3z85OyP0GOur14rQXxTkwohMz0T
6lKDQJASCHZz7Drz8tm9A6uYa8eFVVxcKEdBSNPkvJ4pRBaWUr1VprsNzBRcbxdmfnCNgPGbWhSI
8HOMIYQMokq7dcmW06iyMFhsmKqVONxDFu1nqz5/zo+bS+59aqR1iHELEAk3cPnLvxanAVuGQsMg
/kPeoYWl/nxidaCtPfKXSn79+0KEDhaOrGohorO+NgDjtc3NGG3/3IA/0/pgUd2sh07IO+l4WfOC
oFNHIksUrhkwq3JVd3VpDsfiV3LMHn+Gm12b2JfuhDfvnhQ0GZZca4lVxYVc6lCMWhcLZQu54WH/
Ul+RkJJ2SGRYFzQRMg7gSsrmmyjqOPDBWEcNB1GJmV6FO5T7Lx+MI76KyAttqFOQ+EFd6jpElPbx
1D9rDkblLpvUY+UL15+oC0HUGdArPlU6eUJkUG+QmMzM5BNVIcztkR5C0al1U3ionc5Oro5TYgbd
5c4DnvnmI6unee0oSILKY30aCkhIzeCoLPw00kLeV9SZJKPKxJIq02YFQat5H0kU8RoT8D+ZptJv
kiRo+FYnp8198HvHR1Nv7Vmf5wFNKBgBZnzDtaBrKY4yraQU8TQVEJeY9tvbbJ48sE+n5t3jhtkx
tPoEXcqiAhVu4nCJN0Q1vIGPL6erC7prz9/IYDhB8pwZf61+rd+mpB+fKRK/upL+Y0rVGjMEQ3hp
XwNvdECx+nEOWbmUr7cdDZULDel3Zir5M94GGs53ZErvybzjBCfCrvadvt85Hsb7fpkH37zbmYRl
SFV3ZxupvA/1AbRoPwKwk9iMr7sGAsvfQ0KQhb+Kes1VArE4nzl1s/e8hxD8vT9frQmtkJ9WK7p/
NcSrLmVSYQ03SbGSNrDB/uUlRJLYfL7biRv/jhE+sVSjIFyXuKyuUojB6e8ErLaKxnMr/gg4i689
QzvctiTLd2nGfk1SgwAddjj518Aki9AcI7a2nmeiBRxPvdyKfwHDKyZPz1qkIYloSBEEkgxWKWv2
qEVib4iPxwoHZmXzBaRzmHYsRnOsLJRmWA6zFpMuxVFWzXrcTk0DcQii+sMYW/HGOvsYY9vetuf6
0fytFnUR+lpR9A1xTO3hggZFTIze/vurN+1SEer6E/00AuEWB0XsUbTCi+CpLzv5HXvvN8GJOdy1
GmMvxVFXYdCKaqwTqMFS3NS2S3kzuYHlTO5rtd21bxvm+Pga0yKO2W8LUsCdxYOOEQkoiEJ1bmP9
D3YQEcpI757sDrBIdXwwdaczVYdl27Xn0VI0heOTmASinobC9WnycB1jeWMymCrL9RkuQrep14Xe
SEUJk7aXwQY5BRoMGBCy+nJeKKIRRRfwWDVDOc1Y84IAhlBVguDcIsOUD/oB5BHYzffjglXNH8xv
t1bzX347ujtd6qNpLPQABrQ7h8OXQ9bOY4Xta8Xjb1Io6MhnUan7HB7yZL+lsYk9zcE9bz7yJnon
Aptsx2KFt+Qv/nn9/euTdJlw1MdSqg3Ys6tNwfS3c0Z6NVBBQM31k/HxVksGEvZmoK4io7OGpuqJ
51qtRiUTrt1k2fyjQOpVd8W9pbss+r61blN1KYoCk75txV41UoFcaTYfbCMMTTrdaTcJDrPVbBWB
F2pRSKKLaYv9GTl848VOnHojWTZ4yxiPg9WobyGEAg91GAex6SDE1iuT/6luLtkzA4DJTfGHLyxE
UCDRy+WcJjU+zwBf2ATOtTErS99qb4K1a1Um9cu6t/+WR8NFVfJiPej4RqinSXthU96XmVVWpcMZ
dpjtx9npB7N2jcQGsb5YYnJTip2iu7+t9ld4fkNtGlLyHDszJCRNr/vGwah72QNVyMR0F5hPvocZ
BzN/f3hAMdmOXQX0Uuo1esEM2XbnVFu1MLstonxmT84qYC9sQ4WBapaXnTLFwrXUzWTYzLOFVNNk
fqoZ41pnnRSNwhyjUnBUOHyFXLRDA2Olm/C82T3uqtJkcu8RD7plaipWUdJOy6IJpiZ5keNxG4Ps
rDe9w+F1t2OyNK718C0xgB6Mibg5QyoX0o5jZGLXZWzJL/4zi0JuNTMhKZqE3AS4LVR63bnaBa3U
xQWOjRXcSXbl+VvpId+MDzJZulvjUYt6Geon0kdiqo+3nXf9PlwIp85sFPeqL+eVgCgG9MbHk2qd
EO0+tMht1c5oker8xpYf/ura+C2WJtkoU6FqsQ1LuCrlJt/cWWNgyXu0VZDlIn9VAF4Y+Ktiubjz
R19oJV+AgdHIcuzdwsT6LaO3kf/fM8nPVj1UlZFkAj8emnYoeyoSyCf8qSb3his6qoUH78NPE+vE
dpdPEKXe/nrrF+JvabQZI9Evu2xqBCSXSFEu2I3vZEQ1KW30ETBkrV4gC1lU5GRkRjkrEjQ7HuPA
VgdHFtFEW7mP7dslwVoYj3VjredFFhIpDItrP1fmGtpJZu/monXYgd7WGR3RQPHG/pgvtzVkfDqJ
ArK4Lv1ilgbh6g5evpHdC8/Yrs38XBR8RVkyc+kACTVnT/ct+GUTbNDZ7llTg+uYvLAc9dbKw1iW
uhyWs5GmixwUiTEGiW55Njn6asi+kETFSW0D7gKlGQUkk15s8lK9Cua1eiysrX7wflhWctpcUueC
6JPVZ7OOmwvRdNjUKUMiDi2U3L8d39zrVJnYpGha6SY0edKrf96wYIt1Bqggak6y0pdbaAu7KoLF
V2b0mO/J9P9las1LvOvei/fbXrlaeAArxH8Qhd4uHwpaKJUGZPIeXuhoTxuc6GjUFudZTblLLXYS
bTUe/S2RTqJ10pBroQI3fQJ5T2ihX372qm3zrrOelV9H6o/7fCGJwpS4/o89lQKsFKhwuASdn/pX
dCUdc9d4UB5+PVyxVbJ7HDdciAahYqsOqF6x3rfETW/9EApqxKKV61EgvgRWh/qUujko/V6+Piqh
OEUvB+OrMs4NzV+iBXVdpDFOaIvOffet3Rpmg7T9fkCk4e7Ud1TpGBJXX2oLW1Pgk9ZdZEhjR06q
cMKC6+mrBU2+zjXzlS2xzEnhj9iEBq/PkFU5tUuWQrzkh8nSwc1cmBiiEzyQuL2OjvPsyaAUwmwN
FuKi9GPY9p5laJYzUwCliLKqhgGOT34gPvbeWOqpxoFlvhiJTrdciIIjAS3wmW9AZxDZyx5oE8G6
Fj+XuCNzx/q/+isFRK0vCLmkQVicWse9+14pVll6+p2NrtTYiv6GYVtdgJBMhTUF4W5UebjrHtEh
3nWRaVi4ITc+sk23/fQr3L1hR3pDZtlMslJE5EZ5sotdeGpiTH1tt6fcrixOMVvPQpC4T63wCMbN
9PjB7Ir92rBx6xdQqBRkfqyq3YRr2j3usfXleGqs98hMdltCCu+km11piu7r44U5dcYIQRQKhoJs
1PM+AAwdbfTjNs+sC2yNZmX5Hb/+fREK+72A1a1Cj+/Yu0f0qklu6RaPg+EYDjqn8Gq7DO+5ZfXe
Di2g3s/eun+4z7wOHamPITh8wNDhzR5/uusdbDxPrc3TOHgj40G9mlnFGlaVvIbQyE93BUVNq3HV
xBOk4jYYYE63o90kthK5XGoOW+NpV2Pd+v7Myi+t1qSXgqkjPPah0QrBl2D+rJh5ZGLg4+XITyBf
2HWvfHXEaD0rJbkaFS6lUme5ClJDqEA2dEVm8OV0zB6SwBIydNPJjKO1GhYuJVGnOItaFUxJRJKB
PnfZylurhy13kiMctdfb53i1D3QhjO4UAq92JxcJhO0xghRUbvIWntRrFtrd1io03DmVs8FKsMy+
c+4ka5c7GxxsVTNZ9x4p0NKnefk7qNPMh3h4FzVRug5t7iGdTKvcERaj2/quvqSXcqizKwR5NWbG
DH0xRnY6VdYDtl55muWYO9xtZD47tlil4zW8WMqknixdW/RhNUO3sbPe3RjFADRs75gc6SwX/WrE
WcBGJSf/66L79iJ5r6AcPOsW66YmAcitD0UFDVk8Byo+FgxonI7HBLPY6NgNDdLW+sGuWZLPcUsa
FRfEfVGpoQ9pfm1iun63670f5e7M8L61MG/5gShEMaK+zdtAEK5isuUeUI+eQ8vnWBPfawNC6lIM
BSFKZ4h9rhPfe0Jr0gmtSdsH8/7ZAbUSGIX2bEJq1reikGQehbiJU/Kt9q1tKyB+eER/9alyQwX9
t8ysylrsutCPbsIYhzTFBDjEgUXJcPM9RiSwbwbNEbfP8GoJUVUx9aQqsigodOwhzEooSGAwvBbz
RiNp3Nia34fQftyhhB8j9mBmcNYi5aVECp1aoeDCQpAQNe5rNBFzaFjAYxKZsPOZYxS0V31xoRwN
UGU4d91AnARWlHNLgRGfbhtwFY8WIig8qtWew7YBUbhynVkdlWcw7nRWhIW3f3WTLQQR/1wAUj7z
aRz10GWw7PS+sOraJHO0eyYr21pUv/w+FCi1Qaj1foTvs+99E1H27g7bnZPT+ULYg5iVoFU/X6hF
gRIncW08cjLuKu1n+SpgIUQm2AlvI3nC5E1keR4FTWHYt7L25Q579+00mxXcARVk0BswXw8stSh4
qvjCAMEBjFjaYCma7cLTHrkdYIJVICSn5Q9QX9iPgiUeBNGF3iokY3jsr8LDTrQfyc1728tXM08L
p1CpnrCijGo9yiEGCWXZezm+vZ22GMPAqtODg4rko7UPvdsiWchEM0D2CZf3fALPAAPkscZTVnTC
2o3v9mVs4jH0fzSkSmHFoNedZPAQ9/TCmfIW3QXo2LitEgOO6DaXUKvGVoghIozN4RePrgmrF1ke
sX4zomKskZlqTTEoRAomLJJJwPiLF5Xv4W7cuttf95Hl4WIE+ZKFhaTs/NlqxLmQSYETNjjKbRio
OMUY/3rrD9MdB4p/Vuz3FXT96ey/VaOgaWxHMawaIgajm6D1m83SxXJt5Kp8i9VcQ8DgliwKmLJ6
6PUMr4cryPiFB9/cMR996+7wWxsKjiKxVoSw0gj04W3ycqyc4xiC1Fc6yi/ZqfQ+N+woZh3cf8uk
cAk7jmrw10MrpBtfatFsQ1Nz0h9BaV6Qr2bcjet4+1sYhU2z2Kphm0JBIuwYbW+fptU0sfqv06k8
hUljN8RxIkEXzX1HK/XDwzbfkGw4+v4K7HezGOJWw+eFOCpuKXV58GcF4jhEEy+DU17Sff0ELheb
IWgN0jUURwk5sozmTcov+CHM0wndGBjjtf3X+8xGYh9ziwwpazfUUgrlCSOmCJKsgxSUEgwk9WXT
kRzsw2Nos9pTuJRDOUGcVoM0VZDztUcGZCPXLfphMe/74wcWqbOaQVebUxfi6IsqEWfQ8GcQB+4d
2w0QT1zdk2Z26GE5Tmc0K2jmiYwymA/N63RfKua9Mx1qLE3FSPAmP56rZ/Ad3Tb1apJl+Zsoz8mw
EroKG/JBR/t4xYS9iXWwaBoCIoOM9MM4MM6dvIZdS4HUXaaMWiKhxi4i+hC9ZDLlN0QH2ScqDINz
PJnR8aGwUve6fXgAnf5oxU/I8SkWGNozA42sjuA4uXlnoXbGYulbQ4TlD6PuplIZObEu8MOearSB
GGy+wTV8WwqgLqIp74puLImp3WNjpbwpef8wGwqvrNtoNf2xlEXdRr0x5g1PzimaVjE4iAxIbm+v
ILzlX3/Gz6pZbEuM2z9VPqsFjWVF8u+Lp4DcDqPSEx+XsHPeuEud2/66mo1cKkYBkJilYTN9faX9
y1uI5c8PmnOAt8bYNM9MS6zdgppmGKKBbXRgD6CsqLUCP40IWa51twOfk+i25KPpyUHXGEHsakS5
FEXZree7dsoxEnPdg2Pw7S23wWrjGF5mY3KZAa8srSgTgno4HJUconjv6fguXxOXgaurrTpLZSj8
npUWY+cpJJSX3sFkASGUYPjB+hXx+9NQ0G0Qgn4tgAib4AYWtm7RoMPugV19XCxUobvaxrmUpdjo
iT+77nS8hqdf5k/S4YSZ1c9ps4k91uf5L5D8r2p0B9sMDqCRnzvcSi9HF5yLwELvHiEyGdxjZTxW
6ztL/Sg49kW9V0cB+oEY41qcAzPYpSGa603UAj2sW7QuZWV+gvicuyfdzB8MX1zNZS7lU6hLpnzi
WYT8yUPHAkARzap4BbDuXuIOdMS8FENhr6a0mj+3cBfMvTRmcGxJvYThk/8FdH9/OAouUh1sE3EF
XZAGwdZsM+lAKhmbmWuXXmvtPjFGd/6MsB2AcRbWor+lchR2lIjV666AXLgLMF5/7Tf8e/POEsOy
IYUb0/gf6N3b+vnFMI/dj3Yjt+hKi/HVwDzske4Zhm5rr7elbhSUZMIYpmIE3bD04Ihlf4UZ/mAp
xrIfhSWq6idlSS7LwkzvZVRAvgbXWN6xHvj86x00XbNS10mnS3BB+Lnibt+THaYG5gPCPcPC8Q4f
7nZWt5f34h4zEgwrMjSk6ZvVXOGA+ICUvSvsg51hVW7k7kG1yJCzfvv/1pFCE5SKxU6YYck9Kplj
aw4caaKwkcsCheZ71qIazt7HuDqJsfARmsh5NkaeNzpoR1jT0Hv0RVSI3WcYx/h57x1endD5GsZo
mA8VxpGgx1j5UplQmiZ2HWfb3aK1EKwbF+6e9PeDsZpZjWd9RwphkmGetEKCfdGagf2x0gZ72BsL
Xf6vZFdD4KKzCzuob39U1n1EUz2nolYiuwElMRsMGkjctddfHihzDg5G8lkmXZWmC7yuSLKAF60q
UwGkEWecnxAVj7OLFBG6DczKfla8HTRE263J0G7NpEt5f5i01eWUPIDAhLdD8rAxr2gNtyfJVKw7
3t1ZGFQ00AjDyuGsRWGYftZERSLBpSJ811NMy7CfsNMZTut2bxoa1EvWsV/zzqUI6jQqcRUJUiPA
O2379D64FwY4rwZHSwH05T0bgaikEICcF3lkoC0D72fMPzmYOcE+I4a8NQRdiqNcgyv6quUimEyv
zT5Ar/kvhoDVHtelBMoZOiUcMf4BCagao3L3bmYkAgKJ4G2nY8qhbmzQkfV+10MOXvYvYM4Mraun
nRH6gL+AIYr8ZDryWapE3dphNKVIc32pZAMYU1fwwJqHo8TKqK0+zZaSqKu6q6sQe2VnAk7oFhQa
ULTLLUH+0NyB2ddms92vBQdLidTFrWt9USOpgs9VmfIVAR37RmMcUzpnU7RlmCgDRHSkQQ+xI6Jx
ZKyf0SNx/ny6/a0Y/k1XFfKykmItGmHAyQkjVxfYC6HX0e5f1KErCQWXNUXm4xsprcPXT0nsaaMZ
clYdWZUANkkttUW7HK+3FWMAEV1cKOrJyAdiRLB1xKCl2m0s1jaH1VzewhfoeyPNMY2Mc0UyHi8v
qiWDphJQdHCi6x22MjO9fbWUsZRHQYXcJYneEzCyX4QX/rMw6+0JnaqZJw/WjPGiza4QzMcqNM+X
D+ZRY31GCj+UZpbnYSLC7QG7mwhjIws31kK5pX40bozVlIo8PAWjE81DY5G1atn93QarZNHlzPB8
FiCqFHb0kz+JaUg85OU4gprRver2g2eO3uMHI5xZTU4sFaNAoylzbK2VcMrA7i5tmp/K68dtb1+N
RxcS6JzB3GNlAnZLQ5kj7l1pE5kYDr48kMkTtC2gc8+7DFi2umdVdhlQTycOcmWcZyGGESPvzGyG
ZME7PTMrSH1S8R3++pOt/NyHW+SrUY3sr7JipSno7pDmYVbV/ks0+C9e0eNsYerrChd83SnIi2Gl
CYhg3wPnFZwtPxyr2bJuZgYE0wO0EqjHRy0mEU19H91fWHzSLJSih9gSQatTNOoQPy8QXyROtmnM
oxkFphSYcg+++C5BEMA6zUw7UoBRJskogRKCuCS2XM+b0CaLu39g2fDmjM6d/+Nxphc+8f2YqXOJ
E4D45ugK9rXCvmEFm8K3gKoPFlQx7mh6x5OvDEoVi1/nTXGPb+FHcE7uk2uxBVb9fzgIFICUqhhk
1UjE2QgSX45PvPdiuLFgBYXpP6AgFmHr5G1IYR0+Onmg1f4MitgvNEbmxT09ePLVc3a7rwE9JtMb
43qh0wWVHklTrkHDAU01L8ejjzJz4WyM2Dmz9l8wQgOdeqNUWdvOsvT17fz74oD0AKuus1qZX8Ax
nR7o9QItB+QZBLZ4PJbBqP6K2tYF5QLW3bKaTV2Kol4oSVaVk5zjmKGnC8RkeJsjfRtgCeq9fjDN
wyv2pGBbD3b1kMVALCohFrjQy5/QTRwGogBFQQjhpna98TzLQYcUXjCks4LxiPliTr7xsqDzAr0S
90oyQVxnIVGN1Dg2RI8mRizvPfP5kP9A3HWZni/puSTM/MyJs1USh6WxqQglzTR11DTIT8wcHTiy
7UfmJx4BDD1ZAYNOxSZgnYk4TiLYidp65oTotWelp5k+SmHKpHIatiwRH8UTY95I3iM6R2zmJc4K
Teh9TgJSnZFQQU7tvqB5BO/Oa4pKtG8/bFtTtk0UVy3H2iScxUpGsNzFoBIePThH50SC6BfSh+O+
b7EEDbfCuCGbZb3x7Lueao7YmXKw7jD4YDZ77vCRDiYr40MFthhjkJFxQe+FIoAXHMTg3xMvs2jk
TY9L/iDHl5a3Jektjnbx423ApmCNEiLR/R86r6lhyenxwQh+cPVRmiZTVJ14/CUEw4aTYjMdS/O2
SNqH/pGpSoaIFnpRE+jejNjPw3qQ/PjQjddBueek2jbQianpuivNSNErPJ56tVY6SiFpVthaWV45
pZ43uzJjcbyuGlnjNTCDkMY0nnod+RyWRKEIGB+ijCyJio5FFluj31qJzkqKEkxdwNA/ai9E0aHN
NHRJlxjxIeZDr+FrsxEE77ZpqajwHxGEAEo0BMHgDeqSmowyHNQxTA5ScxRD3VYz7G1XZwsURyan
MoKnVWGGAKPpkoS+Z+oOMfSu50jW4VA34dOo7jAL6XJB53HJVi+7geE11JvhH9UMWZdV+KQIvoPv
p0GStL5NDEjjsrOvJVad79JZsm7bb/UTGTq2HGok1Uof/Xoom0TRouSQtdybEmvTPa9lIWP1+JrL
QR0B6+NEXVPo6ygMo0pJpDI58HNuxtlRU3gwqwdYGph3DFFrRsPFwouqqqnynxSBxuyXcVwnB3kn
+Fb+VjzftteaCyz/PnXjDEpWcvFQJQdNsPlZ8vI0tPV02pV84Qxp7N6Wtq6Nrhu6iv0pIk8Bs1Gl
vZJ3wKqRV82smE0UvK0+zxieRt+jX66GJr5/5VCulvNTwCWCHB/S9JAUjRnyraU1z1UQmYKfuWj/
M8fyV5OwgHHVMUQDk2sKGPYVngL8Pk2zsg2BRXm/a4bGCqvnMPtI59i+bcc1L9d+y/nSf9H6Uvdc
0SoBgCjPTnV0akLn9t9f/U6SoQiyrALev3oOF39fB6+h30RxcqgEkF/WjpHuQoNjKLHqegsh5N8X
QvqwSCKxwlFNcttPPkIjvQiJ2pgdtxta/nhbIzoc+cclFtIoR/czpAW7iWDd5OZcboZKY5J5u9ey
8dRCPEyzfkr5i5rOVjCcwxbv/6baloYzh6IdBW9Zfc66raZbhmA16QOPxi1ea0HNpzzc/qVr97mm
SKKiSyouSp0yS5QLvtrIsH2O/Ybcm6hyjtJ+cINmcty2kR6DhPGoXf3YC4GUZfShkSMVOcYDX/t2
a5R23CLMnXa31Vr92gsp1NHQQl0bIx5S2u5XHuQOl2x446rEdloODMdaPR0KemJl0DZLoEv/7lhS
OEXcOAGee83/aSSbvhl/3lZm3WS/JZBfsHBdsA1iK17VJIehLJyyzmJb8ksrbpWIcRBXAUXFJkGw
A8k8Vgp+FxRmjR41YpscjPjNjyMrGXaD31kx43TQSdF/TsdCDvkdC4X4IhoChcM1k6W7sR+svN+P
0V4fKq+se2dKLT99D8XHrsutadwbQ3nU4uDcls0mnxBYFw3DwKvesvg91CGoK0UUWhUGHm0tjDeD
ol0KDqxiVecFLVJYf/E5MXXMi9hFoCOs/a590te+yvUFjpyRmmW1q/vZHErGASDHiA4eNQPxqcxr
CIF06gDk4PIY5nFODoo2vFShfJaixi3ig1rYXaW6KMe0jFiI7nj6+qo6L2sG/uN5WaFO9pzoCMZ6
iAx0yRq4TZ/t/OqF0zpLqfZqUdiy3Fl6g6gF87evt2265rkIw3QZExgq2hopdYvBmDIuzSGbu+fm
fmsUrTOmnZXzHePVfFvSHw8gVeYarubx9YS52oU55+r1eTCUe7xcGH7CkkSFL/oUt5qqQpKRtnvJ
mE5p0B65rLP4KBkZH28NYn7bD2/+7z5pJEkWhVyaHKIZs+/cW63fj/mPv/hG4O9Fcz3huf5DBhhm
iizDKWsHT5bDfdAck6Ky0rlhIDLNrPCPJy4kSd+1UWqOC3ixx3medEuORrDZaI7h21yd2UKjfgTD
dExHkPlm2f0Ui1am5WctLe7DeHaEmd80P5oufUzi3g0CYTIFzUuG13CYNxPfYH+IPG5Drp1NQccs
x8yzwrr1gyQZeOhqvC4LCgWPQx6kWRfh5+fD/BiTve2RV08/BR2kx4rVcMm+U+Q7JdP3YdCavCAx
8HnV8TRJETQSkCkGBYfo5i4HUdZwmDI/8YRYV7d9kUlP0ixUdzVXloxrZ9X5sAodnTEirxgGde0I
qjrGoiLD+dKmsWW+U902R0/VUFbi5rYPrsbquo4t3EiU4NVGF3t6dZKkmIOswr/vudKbNb2wirS8
aKq24/XpUQ9qR/V7V8qa+9uy1wKFpWjKK9uwHcupEpJDKhiFpSm9Zo29WHq3pawaU9cwTkTe2BId
0IlzGCPWUwD86G/FSe7aIw+Sj9tC1jwEGQMJ/ymYd6PXFM0+j3ik8BHe5u121vJtmNSbpOsaE3lN
xjzxmtkMgdDcYV4a45BU9FMkUlNpOYeHvJhctFG3xKKJGfqsGW0pg/JAseVyNRyIPgEy2+OxnXOb
GZOuGo2EVrom85JBZ7H1KhMzJTWASu3opsFbWXJWGHVuHLNujlWTLSRRADIZ+BSKr0OS9Knnucn3
n7e//6q9FgIohCgr2U/CAPaKeA/pODOJeIsZwrDsRcUTXajFvqZBi5Y7SimSRPVx6l2Rz92/UAZ7
F1QecRLiF0qOMhRty5dQxqjPRQZCyulxjp9uy1j9IgsZVHziB3oypSGcOOce+yayAAYMF161lkbY
C1RV0DWav61v2rTWsyQ9VEkBRv7Wa6VzlbROoLJeCfRIB7le8daRDAlZUN7g6ff6/5B2XTuS40Dy
iwRQEuVe5cqo2pvpmRdhTI885Snz9Rfqw+1WsYUSem+wO8A+bKVIJpNpIiMp6oQ1s3qYmDYZbCWG
QydJ2eDKGrdku1eiLOBRSJw4BwEhBSmuOoU3fZ42gcazxC2JVHiGBs5cU9L/Xt/nFcW8+DRBMQ1p
HNOpRZRPeOMM47HLdXswN0LY9Q3QZFlesn4E9u/Sv5AiXvRjL6UnIkduVNJ9Gr0AEVyj1F2Gr81k
6+NRMrhNo8pJdOQXgnTAlG9l3jjztdUuc1w1eBqyDlfh8jsSQ+bEKJFlMBrJ7yTPyhRHLV++vqXn
QpRLIROLTJpyCJmQ2kL91EvMzO4MsvEyr+gvRfWC4m0ieJY/2uvOYsI8HhPT0AuY+RSjhhhKOKMr
QZXVYmvX1iRZCvIdSEXDvxFnRIeF1ja6BEn4Dq+WYjfuK182Am3Y8uQWbROCMGqpMuIhFS2lRLQs
EZhpO6lDPI2MeOIqHT0ajJf2LLXfkQwrHZ5Ukff10zoXKRgaq9ILEBMgGzGVqV2F02NOU0wPlN3r
Ylb3UMeYbVnWVKKKblTWgIdoliec1qAMNsaR9vua7+P+TtNy+vXYBGEdyi0oUyhISizfcqYZ4TSY
dZTCPtPppdvn2vNWTWvFOGsExJcfU3QRpwkCZMbzXuui/JTHOrOZpmjOaDVb8fHKZb2QIpgmklc1
kVmSw2fyR9STM5jNbiw3wtNVKTgVjEAnpqKLxQKtbmpZntP8FMpIK86PdXNjdvWGJ7u8iIJeg3P4
XyHCUgBoSwozKvDWlAYIAYbsiQyN5sZpZ9oJLXOvk3rTTed0I4JcXxxy3SZ8d5mIbJZp3Pczt5Bl
J/KYuKRuvbIbBtfovx4AYX3/yhHsey5ZUaJzbCKr0r3FXmNjsK0SQ2X5htFbMRAQZCJbomuahU7M
S9UemprOSdPkJ5CN7MOig5Ggt0qu7Lkky/aUxYfr13Z1A1Xk2YmuLFwVgjzV6pvYaFh+6grFR2Ds
Sv3fNjc21GMtv4eh7uAZ13WCnKg43BMdALOSt1jWMEYw4nJkd3nuGRm5ieXMnvrwdjB/DanxFnWh
083HWOd+luZ29mzJntRWLybbWvmKwbr4JGHlmhVrIfIn+WlsPI6QKGP75R3jfbIRrqwe6b9r/8Tt
VHJzmnibn3j4MoZ0L7cD0l2lw0a/6L8KaFpcMY1gmKOlIFRHaCGYrlhpO2xtlZ/KSepe+yJPD/Ug
xw6XqeJIRcEezMrsH5kacQ8DpFIXYIWfdKDpQ82Z9fYftAvT9nSqWhT1IuHa6IWcl+kM7VI0oJUJ
mH4qg7gsizYeH5GE4mPVMjEISBtBoAWow+W1MUFyMVsS9jicgaNAMqyH4dFYg+GTD40S+iRtdyHt
d5yqTkh2NPtboAicPWX5wxhvKPvalTr7FpEbXZ15lo8KFCttEdUBlhCPpVcWGy7nmladSxE8PQ0V
6HJiOGeSfZNKm1Kb052qfd+qmq9hLRBn/7O1quDtlWMRIzdfo5Bp943TNbv3qnUmxVZze3oyKrsP
3b/hhllfu5vnMoXECFXbolVNmAtSqV6BKkCRtk5dvKDAueEwr6XW4LfD3KIBCbGe6DF3qW5FEsFp
8frBaF3UTGGQZu0opweldWPpSTK8THZS/nT9aqzlnS4EC/taoT9SlpMB+zqGvsSPQ+/Nql2Ovt59
FAQJ0ny8zjduyqpyni1X2Nmqb/IoNnuYh1S3Jd7aYZhtx0OrUjSkdZGpkw1VHHwQtZgNwGfoTD6X
btSatjW8SMN/uQEodAPjRBB2GsKd520jNXqGO9/LP2K12WFIIuKRuZLsMd+atici8D4MjIYELFwM
NLChqndpYBSdFhKnrDiZtPc6RT4AJbOPZr/TnyxyCAfuRbWn1T/S7j8cmE7g3lBFhWxd8KwS+O+R
kbTFKaxuhwilt8G08y0ha8ZkkWAANLAASgQhWiMXemtYxakx9D/9QJ7bivtjAVYD4LfGZMsl/eQt
wpoAvUUV4GOISizhjZpGZJqlNBoDI3dQspSI7Mfwf1s07Kp0F7Xjxh6uycPS8MgQBcUvMb4DgVSe
jphDFCi9Vf5mRtI4MHmRG6O253Om/UT5ytyXaTtvBCqf1QYrNUysUTVV5M3FtCip9RCznYch6Ho9
vS+0OHscM/1bQmdrz7Lsjqj1nx5deCeVpfwU65p+sFSmbBi5T8eLr4BtUzUcL7wCTbj0A2unvpPi
MSh6FfnYH4xpdm7VO6sKCAr91w3bJ9uN+BnAJw2htIkn36KXN6UBUraKMgOHO96qPPUyqt0AELNP
mL4R2Xx+9XEtZWAVAFND0PkpT5ezKM4mA6K6N3ocbiTHcJKX6CW7offprXRsXspf7a/p8cvrg1Bk
bJFjQYb40/MuzWPRGOYYTMD7TUPpWGbmKRIasuMthMrKViIIoNTC24TLL8a509yafVl0UzBm3Lbq
Yw6esEq+Ydnr9SUtR3IRvWEfMZtYXWi1kMMSobJGUerylPZToKTfovot3cJerF0DDbhFpDyQUyWf
rKeF0lqhZiYYwRpwaRuvqcwc4NectGQnTJ10YwYvvzKcWXkbdHP39dVZ+AMHFBkeBPWXCqmSfs7L
xBqDhUve6SKwFBd5PW7csZWz0gH/RIVMX3ISoquL2RxJk3UAJ7RE8/SOPDQJuSnbJrUbpK6ur2jF
nulkqdlANWQV+d3LFSnKzOa6jbCdesXdjuu1y6uhcVmpFL8SIyGnEsexhxNFvOuSPz3sBlmS4ggs
AJ+zgBG6lBzPRjJNhTYGVc7tWO4Wdaz1jWB7VYiBKhIBKpTiXl8KIapUyrkSTwHJQrtdJgzIN4ry
VRdzWYkFaDSeBDgQYkQ6yR1Rsz6Zgj5/zzKMhkBwYg2OubFhK6YXSTFU3egHCkHMJJVKRJu+JlOQ
678NyddQFcvzI7USx0Rf9/XDWRRZuMa4WkuYRTEFClizy33TQOIaJl0yBygs7IoqeuZzcZzUv+iT
cxTFkZuXXh83nLC1s8KIK6CDYILhsAoKMQ5MqvEpMMF6aof0gZm5i1zJxsrWdhHm1jBgChHbilfY
AuYoLhNjCioAZDLJq1r1PZ+q274ygiFnG2e2Yg6XsiKIGUwT2WCxqbEkFAQmzTwHLOmbd7PIe45J
q7P5eP241iyGAVDtAnxQcWry5XG1Y66XKdUwHjluqVvpFmyGqql3PIO1L+VO+XFd3prVMPEk419U
CFAiuJSndnSwQkOdA5kVe1IFaiz95o3dGJnf1rPfasmG97Oij/AFlqwcAYxQFccptGlvGRmNSQCW
LC+WZ49lgFCpr3q7KxRvpC6qUxsiV/YUIgFzopaGkTOKYBm7Pm2lIoXIuI79zio8abRZ/a7WG3u5
opCGjOgGxR4ZjoBIlzbNBpJYek+CsJUrO5xS+qMsjdiv9NjcSTnN78gc1rsvH+BSBgFsmarmMqXi
8gAnXUtaZihzgPHTZtv7YR5ksmZboYawMbYLtr8ub20zz+UJClMhBqcag8JoiV14c+h1u3TrKVvb
yHMZirCmKTebsKRzwLWDkT8M3eBZyk7Pb6ou39i+FVMFFMRS3wEy20Bq7FIU0zSDlVMxBcBR7aQW
qOKCe80QbgxbW9k1hFCwhgvsDdKEXevGumMTraZgAle9nYTNw0i8tOdBV23VNtdEmTIlyPfBWAEX
dLmiIsuahBUMb1jlZF32ItGC2FqruKYWbXj1a5t3Lkq4WCVaJNVehqhce5Qz9NUCyjdvGMQVXQBe
D2U4DacEgKIgQ0P4RkBDPgU6RsLI9I7+7jnwEBi2u5UvXLHwMO0oGMBQKHguBa0rsIJYy2B6w0q1
JSBMlfn9+t35nN5ByAjnTEfOe6lViZdV6mJFHqmMxUTVQ5nch9He7J4rcmiGxOMgS0iMY0aer0td
OyU0RcH2Qe9gcAVXFzo5F0Ws4EnRpMmWErTXqRl68qP+4T8IoihT4LxM+dNdStVUjQYDq4M6RGHt
pg0ieTTNXpeyvokaRCzBK+QIV9bUhwb9gjinqgRPkfQ3C38OfnLH0F3NpdtpCyWz8kKi5AL/Fpqx
vMqCuGVeRmJI+RwA4eBGBGDVwpYyY5cqx2aajrEqbSxw5QJDIKIGk6DnCjigywscknKO87aaAzpq
AOOW5UsSAzARAmPhV7Pye2M7lzhfcBAtINxMXbbgd0DmpThLwVCBfmznoK7pcFSNIbNHVA0dIxuG
fYWWKXuiKXiomtgMsmRU9ypJ2J1u5HpjJ5PVBVkxs40Xe+UqovQOJwiwZ9BgiV1ZijxLk4LO6ID1
MYGPaqUOr6vGvr70lYsBKdAgC2EFCsfC04n0MYuiup+D4Ugepj/hxs+veDoWXDhKAH4DkktM0nXE
jCgpB7hWobFDA7utPpr579zIDkMIoscs6rKDOpYbt33FXlrARqBQjcwd0cXandTDlOjGhK3TRzts
mcunx4LhKWhnt59/Xd/BtRj+XJpYxhqaXqEF49DVo/FWv2IyMfNNd3oze6c8KFvSVncUOR38AyMD
S3qpquFYQ4db7GhjdEGlkD06CPd1qD9P/e88v9PCF3Q13aita8xuXQU18ZQhPdUFnL7IKbTHgsRk
n6hbgzLWLixSlwawlHg3YP0uPyue9RkdtdAjVX2kyk06pDadb9Nia/nL8i5vqgwvb2nCBJ5KUz/N
YzMbFQBYWCJ9eKHWk4GafZ3flM1fTe5e04Q6pnUX6kcp/HoMCcEo11GsT0fScNG5M2hFVMx9Zmg1
Trn9VVvcjuDemtzRtffmR6zZcbsFHP180ABxwIHBKykryHEvN/dM4ET0Mc/qBk4mYbewkSjA9jjB
6tQraLcYDmklD26uTRtm57NBWMQuCJLFEUBV+lLsYM2YNdrBFOr5N0ndddbTnGyY28+vyQJPga0l
BmLWT62TTZ+jvyyGiJJ505S406Da1Hq1phnwy9IPv4zzXbjN4HCguRFJLio6nr2Rt5JGYQ5Irij7
kqLyiwgm/iFXyUaC5nM5/0OUZalIJhMkJwVPrZtmOuIpmYPqN6vZrpB6t6ftqelGu6tjd+AIKSOG
Bqs4GNvboasfivmk09wp+4ij3D84NJc3TnRNkaCwJu4LQHj4c3miGZJJclzgLZWL7+g5sSe/R01U
2bfRqUOi8cv+MOJaXFGg0BfYi5gynaPa1FOdzEFY3g7SXzQo9lugws8v46UIYUEovzQhBq9gk4dv
fP6lfj0eQjMQunJQ+0Snn6IK3kBX6Dqrl1gZCHRfU1Vcvbh/lYzkq41HUBZUOmE0kbJEi7xyeTBd
j5bsLEoQkwPdrO964EwOVXM77iL94fob9flBvJSkXkqaTQO2tIYkJVbsVO59y8L4aVMNpih2Q2tD
4dbu9/m6hLeAInsoT+BFC1Lp+K50TqQ62uRV0u76otYsFQBm6FZGXkNBCfByUc2kFVpnLmrAUjfM
K7dC+W+cwo3VfC6EL8eEVhzkTZaKChUs4lhpDXwYZBckmAw9sQe1B4PdxOwxrt0h/sOs5kkeq7sh
i3aqZLeJZV9fqDglEpm2yy8QFB53l4VwZ/AUdKkvxe1psZpWZB2nzEcUk5PuNU8qPwldJfeyzgEX
7v76J6zutSqD1ZcCeiWLEWjYt3TgHfaAVLcmsAaldpK6r3bUL6ukAHouuVq8sYsdO3vwNInnVceR
8dCHn2x+RM/TZgJ9zXLgHIFmgL6g6iLcg4GwrsM7AS/F5fvm5foefXaB8P1nPy6ofUGVNppN/Hgn
HbPysYpvZh39mt51KatXGZA0pNjgAyEhcLlLSoRyZZWE8G0x3q90NCkYQKjYOP3gXxe09mwgfsWZ
L/26gOReCiKTEcpdBUGo69xI8XyXh9k7evtfVWUfhvxZQXRvG+VG/nBN0ZDmwLWGBVnqRZdSUynn
2UAyElRZ66TNjaTcMeDj/8PSzoQIe6iRFDgaLSXByK3XKuq9cuQ+qAmcylQcM1O8xjD8osw2DNaa
XUQct1QugTnF6i7XlkwtkvVDDXvfPOvGvV73tkrvsLNpinih+XZ9kWs7ibYtlFdQ2kPZWTAaIBee
oKyQZnXjWytFgTS2p0JKD9fFrGn9uRhhUcyKu7qOKxIkzNO4U6RBypDPfr0uZU0ZART46KLAWyna
4MgCa5CpNiSI9rl8q9S2PvncCyWX7cB2fV3W6sYt4Soqo8C9i4iWqaZ6PSh4vjQFueM48uT0m4Xn
5bqU1X2zdHj4H0REIrLE6lndojWCBGayn9ClxdU7A5U2nm1kXddWA7oakPAgXWShTfJS6ZpQjdKm
5XBmYCRozGwZGyanv76+mnMpgrI1TC3qPh5IMDz07btsvEnTTvly3w4eCHjWiOuRCTURZl4uJQF8
k+clIcGkHKdp1xEn7HdJv7FhawYWCoa6DHr2UARdNvTsGZJw+tU0qQSdo7cMa6B964yRY/HJ265M
Lp8shLNg3AG8CH/LKNAIriYbFSS4RokH8wyXuRuz1E5ZMz5dP53PHBuoySjod8KzAU2gIvQE306a
dAp5UBdBbbwNzA/LgFUnU/kuya9N7YbpcXqn90O6K1iQgOojn07mUyId432JxqTMDh36S+3dNt94
ZVYymZefJmw3mdrWGtFFGpQ/+SF3H+fd5H8nJ+379S1Y86EutmC5j2fHmmYWC80YcjowFcw3Q5Ta
aukalsfUQ9za1vche6DqPn7ZtCcfjsvnQ/5394WXNMPRqwOH6KY8JOSghjuNIfVsK/JRa/dF+o0m
jvwmxYY9hX5YOMlzKd1XPqhqGoxXtx5nHdnW6JTtZ+op1nun7Br91Mw3Ef5nkN758Uv6WEU26+p9
Kx2Ziebt2Q7ZhsH6SDhcW4agq6Yx8EblFg9a9L0nxyZ9MUPZVoaXTtYx56RyDMNOkW/qY38enHh6
L2/aovQj6TFJdxkQ5Gl5MMc3rYoPNNCiN7m+ZwyTijFft6LoiHPzOXO03mbmSyr9bYfITsAqsUWQ
+1GBvLaM5ak5UwQ9Hg2rHqMhoOwexcGxcmdVt/Vov5DPzDbH4OT4dwEqZyN0Z9jLntnZnVY6Ok6h
DnJgZOJ9YtxKThZ9m0yXW4eOx26WvpbEqfWgu0sexkN0VDwKhjer97BpNo6lOcrFU+mX99LoKNMd
fTCthyJ9yaTbkewqe3gaX2vZTrI7fqtndqnYI9r+lBMJ76zCBduNFW84QSt5S9w8IJvUhWZq6ba+
3IhqMqV2RMohAGMWIH9T0Xp6U8+Hoi4jxxyZEqRlXtiRqt/lGNr5XLQ9+NtAerq/fjU/aF8uT0SR
EX8iB03hmusiaZ2c87rnQzIEM9QFGExH1vgzR74bmVVnbrrAfK8NajcAUpS17OWW7qnkYE0/Ms2y
00H1Rs3GkLyus6U8cfIBjLqdtF+SvXmc2TWx615yul2vN3tzyeyjT9Ysgq7V90TfcF831yJsqtKX
Sl1ZMXCN0nGKHeNN20u4FuWdGkSZN0YmMLjeOO4tzAUqQLUVI1uM0mR5yOS79E41bCrtEy/huzJz
QsXl5Z/Sj49IMBrqQ9mD4RIcul/24LD9QJ/B2UGxBY/RpR7EVckHVS+G4Ac93Kv31w93xe5e/rqw
IYkaI6jM8ethh4nGpPELZdeZwK2XzlLNkORbi89eNxXfe/XUVhGCpngrdyvyTiKAXj4CgCl0F0LV
xPfPTJuUFH06AFEy3UlEugcfmF0O8X2ZaUeWYE6r0gC8DDNWomAwKS6pnTDMd6ViPfbm/IQxHb+R
v7uJG5PZOW9veB3uUbV5DKMCh+pgxoYboXdR8q1R3rN58DrVV83A6B8HBji0oTuRtHF/PzuQWBOQ
YGibxGy6TyCSiqi8yE02BE1aAAOZumXBUezwQtQ8rp+hOOPjf7fvTJSgIVUj07qJmgG+g/7YYHa4
PgKzUuoPYAV5UbXEzZkE3LfhEnW64UP+xrPKZY9d/I6pKjbYZvbcJHav/hyao1pQR9HGnVJsmJEP
9++TGVkQBnByUBjVBPcwjMDy28bzEER5YviTxH3G5NYtIl13GcZ4n0opvAVmHDY/o14vabXbUZ66
UjtZdp0z2ZlbieLi9b1fA1DiU9BQnOKIgXxiZMxLatOGlSyQZ5l1hIyd7rcK7R6vb/YHMOzTMuBL
A00P8wzOiMvriMYHMHJY7RCUIH00FJA+YmKkLZXagc5812oH09yN008qOVZ8U1upb1o2kweMipgO
FTyZIfup1PPG478IFT4K6BoU8VAEQU+hSOaNDjl52dohGMzwkVm7rnyQI+r3bbEHLLXmQTx3G57h
Z9dYgUj0gS6lSbisyuU+jDX6ja2MQGTWOHN6BH3kf1mUulgGANoQW6iXEqrOGKQuB/qdwQGI412n
3BpK7rR8l6Pm3B/LaQOX/Tm0wJLOBAoaihZJppUlBA6jpya2iRYCbTdpHt+6sStv+yLJ+qBpQFVO
xGI3ljQO+YjNk419WqZ7+Fg32m1EbtvfzSvPQz+SN4zEYsc/aciZRCECDHMzLOYIEpN03zrlb+DN
D/0W3HFVCFwWAGwNYNtFpvA+opmpl/IQmFVoF9MPK5T8pHhUY37oix98qxCwqvVn4gQFYbSYqzLG
mvLDcEN0x7xrD1Jqs2O7oRgrthzUlP+uS1CMSaFTnU0QxNMXpSzgjf4xpBNIujbu1Eq0Bb04EyRE
W32b64Vhwkaqb8Wufw+/F476l6K/0243ihvrKngmalnzmZ+dK3NnqBhREqT3zb1KMDi89wtX95sj
HhBj4ypvbaDwQs3Iu1bGCGGTUzyijX+4A4vEhmFeTvuThp8tSPBkUhW1BaNZ9u4uvued3f3i33o3
PhK/PwDQ1n/bkLfcmGvyhIcgi7WmLeFLBJ2P5oD6pdipO3LCBPaDBkTxFtXD5zzRhWaIdTtWj1ZJ
jWlAjWHP+9t2hC5ugQTW3rZz9RPBCwnvOyshuL99bteJU+xZbLPZnQOFOdCL2I4DaWf6xHYN7sU/
Nm7Z6hKhc6jlAAiOJuBLjZTGhDEphPlFN8Ixb2HpR9lmW42Eax4vmqn+FSPoIobXFSCLx2WOgll1
y/eudEdkGrjPB9+KIwdTQc009sBv5Wy4QFsLFDTUkBQZI+chmWaeme5ibWfO09Y1WL1qyCijGgai
KTRBX+5iVfRR2nEF4QI70F16UoMyt3UnvWs6W+8xVTr3CLelB9psOLzrFmXpGSNLEzcISS4ld2BX
ycAfAhVFNoQr875/s7TSM1hgZgNYX9F1VH0HZ5oz0HDDvnxgzsXLuBDYoMNx6S4RY9R87tqqw5SR
IKnjB5rvWv2bkfMdZaeZ3GkqSGejXw21aQo2LOVGThKXRkHf7obmeVo+zvpOLD+i+6+TxBoL3gao
RmAOF2yoYCXCpOSgiM3ReJI8VsNfaf4xDa8blmhNr/6V8QkklipJ3AF3MwbpSdP34Nbz8yC+BVP/
HnRTD/qTPRzU3XWZqyIXZxPsX4CJiLxBRGJGVMlY1jT+bJXbsdxR4+G6iDVnAiD8f0Qsn3D2QBkq
V+oeHVhB+EIxEqSzrdvxGG+5Yms+xLkUQWk1kEoh+MhGmLwnw8LEj1TazTkAL/quIYe222+SgYmD
YpZwDdcDuFDoOjIqYv+EUg0FA6vEGIAswyv3kYfygnFb32gY+trs+XE8GvfJr9nXd9Gderi+qWvW
4Vy2YB2MgpnaPDP0lO04qifozjvqL9dFfG68X9aHqv+CIFJArCPIKJAAkmkLGY27zDEyD8mu22c7
w6l29FHyC9/cKAks7pd4+c8FCn5gQTI6dhUEDhhWscV8tLpjZ6sRfL9WLQYj7QrsWDGgxb2+k8df
scRvcYIbd+oDfXRtHYLGj004hSPHOqQnv36snlsv+gmOpQO3zcO8T461mx31Q30Yd/leeUtvje/h
7RS09xuu4erdBqwGtCqgN0W33uXFU9KQdkqGFWtg977NJc2WK7b1TK15a+ivAeDLhCgilq9N4BEr
dTkzy09euid6ND0QTu+TU3PbHnrub+jk8qh/2tozccLTq6Z6VpasQpfj33ZvPXW4eaqfeHJQ7Yf7
4S2+zX8+If+78eCv6s6ZVMH4Z2zOE91aFBN0/YMHuKRT1M9Zv5HE2xDzEVWcWcqCjKwvdYjh5l5q
nvh8N9PbaSszv5ZmAizjnyP7eP/PxIDoHf09Rgkx9b4oXHNXHfTatpmLaRuufGyfqD2DQPFe82pH
feBH+Wj+//ZT9G2mqAS1Wl9jP/U3Mu7iWLazZgSN7YY7sXoD4CGSpRcGgJNlw89Wim5RYpVtNwb1
vAOIFHXsaashddVmnYkQvNDCAAFviAR/MFqYN9jeytjKDZ1f7Oxnnf93FYLOl0nF08nEKoqHobbZ
d02xc3bD+CNQc+86QdcoEPMbQsUpdv/7uJ2tS1B53Yh0Oe+wLmTPMTHv13yafpq7Zg8WPN+4Ib/h
8Oq/MXlT/Y5wQqrsLYqGFTgYXp9/PgAo88uzo10/Zlbb4AOmu9bWj62j/6GV3Q5I5tjofP/ZbxGU
X9cWZMQuJU5tw0lSYZ9BCWFKuyTx2m7jhVs3X1BFTKPGJbOEoywiSaeNBvNloqNDfy2ip/oeXMP2
Zg1/1YnHLf5HknB+JKyHNmxxxbLX4Qg2XF85VPtwXzngKflPRhnOl4H+2IXEWHhownaOid73MCiK
e6dyey5t9W24nb9Zka2fjOPwR++d8HfpItJl0Va4svoCnUkXLnkUxoxKBjQ1LRwMcSn/Wkj5HaL3
TLGRZTSf6j8t2yzmrAYqIOv5Z83CvU+aSqk5ID/AqaOyaUUnorpqe0jvRpU4Zt7Y5vTArEOUf4v1
X1Yc21bmh8Mh6X5nEfsWsZd05LfdpO6nrSai5WQ/mYuzLxN0rAb5Vkmr5TSab1SRwJPkzYat/GbJ
Q5Q72X+LVM+3QlC1MgEn9yxzqFroqbUr41WunQPK8HguUemx2f5UFW7ybB3+i2H8d6ViLkUOaTrP
IVaa1of8vpkitNJ90xs/4s+N/KfOf3AZLpf50G1iDdZ94zPRgq3oJQuNUimOnzyEN/pD64DN3am8
wTXt2h2Pja1sWI7Vd+ZM4PJInD1lnaWRJBzIGERmKbu1NKIrMZTUjdTNqgdyJkXwwBNFziclHbCs
dN8otozYwsqOdDPSXcu5namMWCjUpjLLon4xtWCOOCj8e0HuepnaaWirlb6U5UvpTp34xqu2qP6V
qyESFMDnoWTKsTzwJmWOdRv65n7q7PrbdcVce0jQk43xKCiq6GgsuTyrImziNO/mMSinxNHHHa/g
NW7RwKwKQbsKmvfAcAVJl0JGSS5Z2qqI3JWjVclO3T0o2lZzzJYQwcrFJehUtFBBiKu+Rr1pE/3Q
scfru7Wm2drZQgR7lVaUR60CGWb4FKa/JAx6uy5gzSCeCxCOY2gG9EnIEAB8lTk5PWbvVJ5eH9Ao
MpZoVtt4kFbXg9wVGhxRBEfT4uXBpFUr93IJcdVBcraoIVYP5OzHhQMZYy3Nyh4/nu1REnyTNiKQ
j45t8YYszUL/9/HCYSzZyHGs8fvKTWE/jHcjxhPZ9UP6U36InjvnL/7Dv346q6b0XKR4PKZpDp0h
I4JMXsADBGBeeOyM2ukLzTVbMES176A7Y9NTVTeACBKwqza9PUXfN75j2Tph6WhDWRaOJJ+FXu/L
c2vCiHapQXGh8qQwHK6p1U/TTOIj5h3nkUdzTce84YEAVCbnpHgK44qCvSKV5fGQNYa15+hTzl2J
1iQDLVthHjWNjadOs3pM/WTVFo5/7XuXnlKcFmzNpx4oMzVzqRsWtW7RJsz6Qvpd1nW+UyJrclio
xYExq1vNIKtCF2uDqVJochILnqMykgSM74io+Isy/LTaQ11RxD1/Kvp0/TxWNH3pI0cEsGT5MVDu
8jg4ZrPkQw5JGKdNXVrH+j5VmtJBYGBtaP3KosDdBdZ0EN4i9hVPPlIrqacEqFrMfiF1hn7O+YSh
XKF0M+nF8/VlrTxBALsCTIJUydLGIGj7ZDU0bGkI4D0n35B5BdTKul1a8tTylqSzCyKNjfzrypuO
FiuMAlxYJ1RLJMbmqBShvV0m6GSwIr+YM8s1Mdzu0IMCrsV8k931Ba6KWzYSCWW0zYqxfcxMVg4M
6GELlJkqiiRSR3cZMd8jo9l6nlYODn1JSy+Lihb2T6yriVlgptqQywEtQ5AHN048zk6GTnadzs9N
t1VyWjs7GUR6AIygVQh9+pcqWVexoXcAtINLafaTad+1jeUmqeSZkXFsDfZW6/L713dzIXjBTgJX
DoLQS5HciAgJC5ME2V+1UP8WXY1xE79lRfv7H+TgyAA6kdELL+Z6u6QxMNG2lwOWvTCaOWhU72S7
beuNx3HlVsN0IPIFMbC8oCEv1yMrtcayjoNosYzfDKvyh1lzQX+6oYRrBXh0D6O9FpwNKqJS4ajK
Nmt1AJLkQJGq+UHTis4tEIX58iiPnmlxw5vGrn03rVQCTS6PDlwzt1gfV7RzGRG8kGFhvtQncoVe
ycYoQa0wMAFP7TLu52blm1F001mKF2d/rp/gWsR/IU6wLDKNS4rxFXJgpMSpUJSsjNql4y+YUCvP
djoeIJ1Gzsh0P8Yg0q87WZAOnn9AHIFtpEJANE5yWDPwsf4Pade1JCmyLL8IM7R4RZRuVbSYnhes
1UACCYkWX3+d3nO3q7I4he2e3Ycds7GtIFVkZISH+z6XctsIcOWNwbqzTMClbxhbp6L6mQpsoQl2
5kDivgbXzdR3A0EezqipKlWF2Zf2NIseoaibvWStshXEx1xLV4rOFlCncwuqAdcIAgsY1Pjzb0pZ
FFgtALsgdnKzGODygB1IkaxoFUJQVQsWEvhzw0Pgii7fSWRI5Fls5WSUxVyn8j6MnFFEJRRwwLC4
aUMwR5eHGACW61todnyQUUFbGIjYUYU9P5z1MDR6jprzPh8beyI+tg5aSjYUqGwqL5FzzdwT6Mj5
2xif7NbHrjcLo5L3TYven1Yq0NCERy0lJLqv2yU9Rc7v4OKTUJ5APzPoOrE5eSIXq4lNo6qNHkjS
2lHqT6l6WqQPWrLBTR9rIrDR5UJ/7KsByreJ05SK0wbP/2iR/hoJiH2QzQZFIfJP54uUCSxJ8cAc
jgD6in5UC4Kr5XiuF0wC21hJ5Fsd+hQLO5/bif8xihsWgR+cmTYN/ST7UFh104AFqj9Gpap3LvBg
FImOqBiG1UjU8gOK0+oLIHfw55EQVNvrQ+a9+bd5NLtPbhSghIsnVSGMo0AFzGwXoy92hKo7NqZo
5+22baFUKcfHRtuAPPG6We44/Mcq3MvU0oXocJqUk0HrWpmNINgYjmpzVIUUDRcQJ/jdQT0nWggK
ubPwlyUTcRgk3EGewPdCkcTS1ciK+qNhpVDUC0r0DSU6uj6p6CiBqiyc87nVnIjIEMdPuR6e39Kg
yQDaRGU4DqFSHYGBBZeKFpeQPLCiAWqLbWkqPV5YQ1bYgZ6HS6zEcxMLtAHYItCRg1Xl3LaKBhQo
nMjjcWTloSsIePisTV/Tr1ToXxUFejT/cCHxQkIIYOLMQLAN++d8IVtRLWhbtM0xkjEs9Ht0aeuU
7bsQfWT/UFISZFuwNeXBgaaYmLo5JyApYwkaDAgc6KRbZQxdQ33vjAgwQIB5fVSXpwKmEK2h7RT3
H24Iblh50rVGpZTtUdcbT+9usF3XatCvmuAzBS9+2IAbPyKPjS4szOc0hpOX8jRGMDgqwB9MUwrG
3vP5NCjYYZLO7I4pQzxB3s1oR8CdlNLMeW0Dbd1I3vWhXpwPFf9MtHngmtUm9vNzg2kRW2OeEfFY
SgeWoZAXsQe5j1d52i48BectgaYXoQx6IPmhmRG0T5I8Fo8yeWEggBnWcSjbTFhqlZiZQkBGEBUC
RY+wm0fohRLp+2i0xCMyB7dMrj2dxhC3tAujtOs4PrA+fs/pAm3K3OBOjcrn04iOVI00ADih5584
VbQVw0+c/0F5/+erhXAX9y3GN5EnnZuJszpqigFjiz5FEb008bMuF86wBIG58GJwYOo3CzHe7hJu
pnMzrA6rTkoqCQwA0as8qDYAgFSVbtWoPUB1rIn0hV3IR9jY9zrCTQMUInhuIo7gBha2Uigqvaoe
cRpXYz2A7x/Qv9RyMjm1Y0He92bviA3zkQGCfPTH9Wn9HtD5sZua2WWQ66AxAUE251og0ozuBB00
sHXVrOvoNkPnPN70oEL0ctG3yB/Wv8bjQ7YulE1MEk/Xfwv3Zr4wC5NX4b4Cb7dJOwxtE/gW7ixa
Q6ZkQaoHx1QogSrVMzAjAPuFuZCUBaaKi3tCBWk+JP2Q28JVpfAsP8QcUinV5cinomorB0u4Kypc
S8wJkqeFuZ2+mhsV3qXTMw1SB5hmzqV1oHtAKb8hvlKl2g5Ubb+6jki3yZDJKy0TKDrTZQnoAQVo
1lQct4Wk31VJV+2SDErIurDElXsxy3heGGg3AoUByCdAG3O+uTWmEINJ+J4WYPj2scs6LzGU1cKo
L47QxNsJBJsBf446BT/qRMJ5ib5HHbr0j3HXuu/9Jv5DnO41j72eOZB68AwXyIb+fhEJfXl/fVuH
WxclEKMDPHQ+RiZLgaz0LfHRKWg346NB/ah5qE3iJfKfnJWeLIOrSfGuD5pLz6NxCWMGDgywNhBw
XuxfUQ6NXE4xs0kRetqgOrW21MJ76Sg4G9M3nESOGFXWDtG0er8QWslO7Foeye0W6XP2tKRGOz+P
JyPi9opA0kxuxZr4jdd1Xiw4utu4oSM1rgF1pf9x+jivq2pQQBQaGBN6oOOVT5RBF6ILvgbxnxWC
PiHEgidmKG5fKIEF7HOHfVHZbJvswwfLa3cNOBs80S1vuo3wWLvaEjzwwtdMSwZQFNTpQQCLm+V8
yUgOZfNExrhi3MSOxNBxYKB5sajNI8Q7f1N5idD24jLmDHKrlqYROtlD7JEwC21qhSgzvJf6LxDq
LyRJph86c23fhlSAOAGDQrjGOeyKlCla43viEwkdG60eCHaKiNHpTPEfktr9tXKImv7fFDeJyNjL
AgW2yx9SfxBQLrQCG6+NpQ0yOeOLEeHpgCaR6QrigzSdhkk/ygGOl/gV5tJaj+qHiio3BO0GKdui
/1EutkIq3CZGtWT74qKYZvPEtny+T9JAKeXasIivQi0idYjpQqmzccrgvRBuCtkG5SYY5gBRwrPm
uuOa2TATXzDKYWCYg1got45hqRFdanEsILC6TYrhaKk9pN8z6UFp6qWa6cymQeoeHXsTBSMokTlj
aV5DPpdgJUslDR28Fo+Clmbr1lQWRjVz7iQgoUAgakz6VyZ38WadmeJDsJbSndb4heoRBWg2jy51
Vs4OCKzOcCjQAMT8ceumGZGSEYH4iMg3gvWUpLexKS0ELBdRPR4nU11gQtKjOZZvjW1CiBlC4Cr2
UWke4wOpS1eQjrG0znHD9ax2FWF7fVPw1dPpyJ2Z5NxIokQy3ulR7Od/OuZEuf0LOM7XL/lTMhzd
li1bhwzH0iGYNjl3AGEUiQOkXaE1zLODSoC9m3pEY39UHPonv6W/Va9bj1vdYcmWto65AEuZn9cf
e9xurGKtQGsG7LXNznph6UMk2iRz1MKTtbXweX1Kl4xxTiwroVsYKyz248jyWIDXX2g6Ru8agk+t
LbKWeFosgthmXNrZjHLL2GplDDlqjDAM0MWiPoJNoU9caLQ5qdJ7SfAVdqsSuRqtW7gdeJzlfzbQ
z9xyF3qqp4rYD9iz0kfexNtWAvb4qQgHP64PLcQyW92AVEjkWPFtU7UL23eay2sbafIOJ4GSCkoK
kZaY60EVMi9loCggebEEmpiLkPBgg/OELCVEqPhIs6RsyNs4i/3sgFy7LRvrFBQxsl1FXinYIPnt
Fk7I7B46Mch5NaqJVmWJWE4dHS9xZIPWBOq69vCysFd5GOJfq3diiLuOigAt3bIEQ+R5+MN8Axwe
9A3Fl85L7yRqf6S2sns9yOg+6J3sKDnS0/XDMr99Tj6AP5qiCnlzyJv5+WCHx6G3lZtuJa46t3is
18bWXTA368ZPzPGHs0PXS9vDXO9GqvNb/rpX75inRE6/Plj3bvz1D5vXLyaYO5gsqjWaCNg6ZXDT
qpGj+R1SDRKSel10zB/jmKyuD3HumpcMMAFiJ6KuLXIGBanNU+goxH7HbvtuJWV/0t9lvmBkfhp/
jHCHHrLwMUD4VewHhUxXzai/R3IpOWToF9Hr0wa4OOJABn9nRoHo5saTJXEGCaUy9mu000rGblgF
W+XQVE+avgvjj6LcDI/lxMfVL9EP/pfD8WOaGyWKS1APYXXsm/1dkH5V+l6pHZS0aRHag7iHTkVZ
fOiPzVvcOGr1HKqRHXyAzw+aTw+a9aKaq3ixYWZ+eX++ifN4FGKi6M3FdISxELhakaBbG31WrmCp
vgBCk+ubaXEKuLAHOWJKciPHZVZFq1IFLc8I4azUeg+19r6uCS62nZ46jO36P1EMVUlz00urGBxY
zYrlxJFHXLQPirJt0mjhLM/7yJ+ZmP7+xPdXamkCCo/VEele3ulOT9EgZT2F9+JSS/nkFK5sQZ7V
UEPdT9PzaRIgNGkPQ0ncClKazvW5/i+u8O8B8SXwXLUik3UYkGU9yRBtPbToolFsdNi8xLvoa8Ha
TO5mKnmDuhO6KxM17/n0CVEj1GHd4oqhnggo6wAanfYxV0p7kFeF9ZRu4/Kpq5w9+zSr/dCsUmFb
Sbb0ev075nfYz3fwd6tuJX0jqnAlmb7JR0dbNdlaHW9SgOUk447qt3rs1qyyZc3tQR3V59VUDvFU
45BUD0KwaYQ3MH6px4XPWpge/l0RtyNTUiim+20bvQrmKqs2Q7RJ0fbXIIOXP6hN4Yw625Vsk1gf
cvyKHkoiHZHwH5TYy0DdHaFbYlhlBcjfyTaVb0Kau2Np7JXOTs3BQ/P5QtDAd7T/ddecTCV3mXeQ
bUoy1DV89Sn/nfrJQ3FD173XPaov0UPiC0t1wNlb4MQed3enygC4pynHfhFASXaozN5WiwAay0YX
bq+vB98s+z22764zMDujcMRjJ1Ja1sjG4XBA+Bs8XWDfo+FWbI+K5TJxU0cjEuePCppla2c0QbBE
HwHnlwZbpU6FYN8Av9Ei4nNKJPF+4fSbOF/MiKwJrC4w32j3qcZXVcBnxcTNhXGloFEjNW3W/kYN
Y+H2nV3oU8OcV+4UeVSLGmcmCkHO7ys5SBIJeElB0nCXkxWqk8GuA9G2cSBLNNtz7+1T05zbYF2h
GPEI00wUXrAUkME9UCbZ0S9TThY8/JzfPbH1HZafeHidQUylxr9+mUu2Ct6AfunIzN2mpxa4OFtV
Y/AlNVhBKg8btC6AVK/ajLnsiEa0AMaZS+oCV6dMfNaQwdX5rFNI9AE6IBhNlXm4FT3hbeqEZk5/
094ssj/Mbs0TY5wrGEejLou2gzHRQ82ha9zWYHvmBTLulGYjjL8GnSwEC7O5hNMRcv5A0FG8riCZ
68stBceDA4qSUnbKR+vOHHY5RBWRyYDaSpE/GMJzRRdOxZw3OrU+7aaT3ZL1VWrIFbxfUJj5OkRO
yLV6FfdWh/B+wRtN03dx8k+md/qWE1sRy8osj6YoLN/ro0PFG0ks7YjemI0t9AewJDpheZevQKd2
3fJ0vK4Znjb0iWGpB4YrGWA4Mja98qdACsNCs3tSB2tifBqP163NXYKnU8o5uESwtBK0g3gdZrel
mEEFroNKwO+gRaYoBDt7vXDg50c3QUgn8mgQlp+Pru0FWQjrAU5+qxXbsVu1qsO6NcCXpq+Ui7nY
uaQJwEB/m+P2a6gkFe1MDM9KD4x54Y10NCCBYCOesFQXWeilt9msQ0MGESVCNAkgl34+vrIEyr4M
TBiMBMtWOjAajhqSCNdXba4AAuXIHzPc9SCTDOp+BPdynN5Fii2NK6O4a5odDqgNYspO+1KDFbTA
9MzOh8iGqLChL6WFZj3ryTdw90QPodNRi/ENneiBEWkvSbb4lWcOq17KT+WeuXpym0qPJttV4HOt
F7GIPM3gXwHD3x9w0f8bRi0R0kbC5SyiyLoLn1p0cZpPTQK00LpgKzXZ1Mkx6Q7mQ/6SsLUl7Ega
o8EH+l0y+JUNYlfyPSleO/MY02H9P63RRbNwljYNki/4PCquU4i4N7cRqE/r9zFZZZBcNldj8CAk
h1pst6IwuvGITkQwEV3/itnzfTJH3Hkbg15tO1lH+mxtRS5NnfbBTxdAI7P3HljfddTHAVBDZvt8
00PLpynEUCa+tU9iVDzkwVPJJzUOWf07RidOwyS3NEFK/3p9cLPvqVPD3DEYuwSMe91A/CB5bqI/
9PFW0O2dWNvh8Al6uOb94brBuS0P7KtoAdWE9haFGyirh4gWWQW/ocXrob4T6VMVQvw5Xoq759zI
qSFuYAQsR6JiFqg19p3NSOdo5vP1ocxtjFML3OkN2kKDuBSGkmjMkZPGGbtDkt518XuRrbT2H/ZV
fp9VIME0YPqRsZJ4alsqEVXQppWqpcIpWOYGSWrTanADQ4uhuaRKrhKXq+tjvMTDoPQBhQewVGmT
vg+Ph4klwWCChFJc7dYfgp/3rha496AGaDdgWPlUPEdunc14v2B2LjQ7Mcu3QCU9A4d8AbMNcvN2
eRf+Vo7iavwtvgj/Jrw9NcWFtxKhWad3KI7FaeDo7V4x3Dp80K2FMGE2Pz5J+sqAScrgDODCISBf
1HZQpnR10oh4gQi9S2SSP5WkPMh6Vj6UQzLYtCisgwJWiHs10Zb0LabDxQdGp58wHc6TwMiqTEUA
dXDso4VfLWs7gsJmNoCkfC+oCzHY3PEDgvEb9oLGOT4j2Yh1n4kF0kGhWZg7ykrIymEzuQv7ZO4M
GngtYGtOylO8VL1RtTkucrxNjMFvw11XPOPcKeOf4gvUHbr6IDWJTT5HbRW/B6LbWZsA/eN35vv1
z5gb7OlXcJ4gH6RGqCq898JQ1Nd6zoBKFdMlOOOsrwYOFVCtSZQNzH/nyzc2ehtUMYL3NPIUQ3D6
VvagmSPk9wGyCprpFOaNeGjrT2gmLSzn9znnt86pbW7roNG6M0oLYaDe32WE7AJwgjc53dL+SRZ3
LQhFWQJG9epVZh+kTZ1BWiXtYRBQZ9621fuguW280aRtla+w/90weBNYDKLweKMS6oRU2MZ9MnGF
X1+Z/zJneIVMWtpoueDmTNfTrETPBUIs6oX1ey7ejCNozG3VCOzxOUq2BPnQkq2Mhcth+t3L+foW
swfAFci687WqR8uqRMRIfhWpgNiklrI3lahYD4KiL/jo2d038RiDWHgyxQUoetoh3dyNKNegg8CL
ajZumCQ9Xp/IaQtfGw/3DGjNAJjNWsSzlUmbZBeVg6OHiR2F6CcP34LO9IxwCQY1GxWBnfHvkU0j
P/FXICYHcIli8Uwp3IaB5mhZ7BgKnqsNJN8geREBHamPh76yxXhwr494bgVNKDoCpwQ8tMi/s1Id
8PmuwztE7fvGk3MtWwlJJEAdQc+2103N+WVEfdBYhEAuLndunAJEYnKrtqZUFbVr1N9J60KWFNyT
uhdmCxHY7LjApQcoojl1x3KBETKshT7EUeIrQQTOnwgQW9JVxG2ycenxuGSK84tqNgDQQmniF3Wq
rxM8hz1QUpCVSM2lZM6sgwIY5P+HxWt9ik0iBHKsp77IylTxahOtqXZoVUYDxtl2LG6CUerosBM0
5LIcsVPAcwSdhuAO+rOS5iUIg4jHdJlAEDkOEmlLRyNs0IUm97Irkxh/DpVMQct8Zwj0wQhzUv6R
xKhAHlGX+/UQaHFua1mpQ3u+kyvLDvW+KjalyKrSaVsR7PHjEOWmg2MEOrkFBz2XV1IAA5+gS5Mq
Ds+daQ00JYWsJIiYCu8d8gTuV+UQ+yN0Sjt2lrKOPPvtFI0iKsSTDOBzwLV5HdJiTFIc+Dr1S/NT
0sudgTspUIOJj170hfyrYmDqEpB6TsdDM2Q30ENXk8esC1ad8tULfqB9WqT6vH6OZqIBBakYcLsD
6QplBM7pZlaX1j0Lqa9GpS0LIuQospWeDh56YKEcarPu9brBOQ8Fi9/9EuiRRufEuYdC4MiqQSDU
r1do5YU4s+DYX8rb+NT4dEnLa9aYBs6Eif9p4ozlfHDcUCPvLBjDleqD8rqw2+d059C7eFcsgIFm
Ti4wHD+mOI+UR7Alt9O4wNPgRKbxFbHoTZPokuub3UinlqYvOfHxWhcE0EyHpWHXJZsmX6MSEQxP
Sp6DGwCCTTdgEsFjWPMCapNnU3zRuk3cujF7WljKuc0Db2iB6GUix+VvbGpmzGC0oH5f3vSyl/RO
Kvae1ZHVk/yrPBaFlz2EmQvpdCoOdkqOmWxH/VrLj9c/ZOYymOAzf38Hd52XRjHGhZBTn1LQuA4u
mjZRIAa0JFxiXJwWkbvTzyxx+0lnmd51FixlK/KQL7JWzoQMZz/P7SEjJMOQBZhQMjgGeMnKdZw8
xqk97LOv4j2P7PZrBCTBEV+GTfZk3nZY+KWYea5yOnUcoLNQgrDqRatYnaqR0uo1tldwX25185Y1
Tu+KEMlq7PK1bB2p+6ifw36XlXaleHlzX7S2tDZKPDah6HR9aeeSjvga6AMp6NZAbpNbW1DZtqlc
4GuaXZ8yZwxeW2FPTRSiBraphT0wAZH2qup3fVOvaFvZqUB2WrRAczVXGpsYdc2pMRFqEXzdth4T
MBtBcsV/ltS3McvB31XaYClPQfoXu3K7CSRfFV4T9a2Dis/1OZhdER0PYGBE0eKCm+r8wPdFUJSm
2WN/H9Hy6W3V7fherMmabo2H1nuy1rUjvluueJtvqn2z4NfmtvyP8YuEpxi1ZcbUkfrMTIBUqPZU
XITWT4vIH6vpLYoefWCYIQF7PkAtHSqDJCCvGcadzpxUXVUodhwi3dGeyycrsmvDK7WFLOV3RuSa
1cmtnPpRNCmWpTiNzG3dzstcktjpqr5TnWCwe7txk3thp3iv2/pOO/SP6+zY3va30Ub7k7uoAB/J
+/V1/s5nXPsgLs6MdFWvzBwfpNnyrnpjq/fIgQzq502BjoPWbTzNtzadE3wVm4d8b+Eby71w/Khc
wwvX1hPUyGyyrTfhTWq/Ip5bS/j/RttYN4/QIluYve92h2sfy23KOi/qUG7xsSlaSZBWeyC6k/q1
I7jyiycdNa/ZBLfiS7Otl3juL68dIJkR/E/IbBQ9eUJMuSqMWFWH0gfRkK2IiW1FK5SMG7gnZNkC
JH2vr8ulV0bLE3YnEMVTGy1fXmFKkrVFyWrffMJA2+0HIJrlM3WX8q8z+S7wwU66xHhBoaGddzJa
p5oUHXIwRLYRAAbN0ZIPXafaBmTqhGQLxdhBW8CGT0frfBlh81sVEpEpep+5G62y2rDI8xwUybG2
l2J07FrRZ9kqq1Zmf67P46UnMUC+A3lnadKgBDvG+XkLeqoSE9AqP6yg8CireEmRheTFZSRwboLb
lGbcZUwfito3un6VVgw1vk1RuMSUgJFZuBMWhsP3A2VDojcaga2+Vo9hmqyUYAkFvWSCi85Fpse5
1EzDGUpbCzU7Dl+ur8nlWcLi46muIO8IZRieyyOqgrxotRRrwoYAkpTQ+IxMdyS5q6W5FxfdH0ss
F0o3Sza5Kx14G1UMAlr7NIgdBYx3gwn5SnoPf2I3LbA26ub6IOemEWQJIDJQQHsDIdTzjRcrsZGp
GaZRGwfdG4xYs0td/HXdyEzebJrKHyvcddKFpZoWErZ3YVdPow1RyMNL0NjjzoFEWr+Q7p+fwx9j
09+f3F2kzvJRs7LaH5wB9G9v1u96sDXn+fqYLt8050PijhO1Ss0yAljpV9Fj9Lx0A8+d1p8ZA4fG
+SCkDqsQ1vA9WqV6wuhrVosAz0enRqMuXFdzbu7UFHeSuoQBcDZOPrz6YDK1oWT7JNTsX1kxgHuU
wTt/8dyETl5UEXA1+2MvuJStiaSsoJzxXoOj8vrKzI/nx9K05U/W37KiuM/luvbzzMrsQA6PRMr2
wB09C8US5/XsLkCTOYJfQL/R/XtuS6snYWJtwF4rQjeDRIYqvY8Iyq6PaP78ILKG7Js64Ue5U9oB
Q8+kEWaiEtq2AGVDlFGwsi0ziW1EnmyEt1GgOHmoQER2hO5i/3r9C2bHOYXXkx6qBQno83GSkIKk
IxNrP01ecwvDTA9htAQvXjLCHVwdTPoljSSM0hJWURftU6G7pwJZ8LEzwMZJEeabhwD7ELWe88EE
oSU0hhpgg9CvAJkldA86QGyJaOosY7tOqJ2OX3KXo/ZD0TfgxS31mhz1iDy+05LckfEELcgjG6PN
9VmeCRzPv4ybAaBVCtKUBq4cPCIhVuwGxxJA9z/B6NFbY9NJQAW7xpNxq7Ur/dP0wQpoa6q/9K65
dD74DNTU8caVLfCiTAt1coKaWs1MyGGguS+xnEi+78GIltLdQG1NXyy6TVfaeZQ1ZarxmgYoeipo
cmMWBEEbKrBfT2jkEUJFdFsmb7nlab/D4g1vXBtIT4F+gU3oH7/eAEMCpw4oX76VBzkPbrIeJCEG
Whgj47em78vk/fpqzsSsMDDxE4Cez0Cb8jTyk2ksG3XMUzVu/brqWt22WCJKN22CSv+BNqZF1viz
9S4JZqO4KjVB+a0nhbGRBeC03Ovfcnm00ECPWt/0JkB3KF8BF5MxTMwg6n0kqSXigoVD3MSDLjJX
NtUlvolLBwxjYCSbaB7hrvjG7EagUigXWe8LabpV6VA5TILP6OMeb8dsKXSeHRpIMsEPgMK7xT9B
gn7MG5DO9j5gLuJu0AP9FpzRylY2xHghspg1BfQaWOqQn8Xb4HxBA6KLSaa2GNgA6ir0pkIMRsuV
vRKg2fD6gs3OIZg0NDx2pscHdwRLk7RFBBpnP84hOh/Kmyhh0HIeeq/RhtG7bmwm3T/xSiFLCSjI
1A3BeURU3jtE02zwxV6w7q1Qr1o710IwW4FQyBqd0BhYco9zDDb6MIT4Kq2NckcKI31nTYs3n5EH
aW9nhtQ+1h1N6fP1D7yMUvF9E4Uf2oDBK8vTT5VNk48ZWgL9AODhPTXUbOrskhem4XLO0b+vqiI2
rwkkJM90aYyhIRSKMPgFGrr26MIfdrogRNs6r8ijqHbFAmJvZlRYXXDiAIODNmrulXR9hi63Jr79
5Le4IA4JIjnQQ3Xw9QflPdnqL9d/fqZacP77nC8DpUsYCAS/L0dO8jvZR/7Wqmw0gbEnmk7/XbB3
eQWd2+MDKxorTaLAnhUd0noPzlvpJdZ/9+W6B1bUVI+94Em1LW5ZHDko0tld/1BGn4W61MM/k948
/5JpFU+8+Mh0LWS9gu7a0FOavf6msxsZ6bjiLV4VmSNmmp2urebubWEGLkFL53Y5DwCWUmFE7Wbw
G+sXK9wy2VTjigYr1Kpfwo8lBay5vY/OxQkmK00JCM61KS140WmVjT5JZFTfczIAWx3cWaQI7FbO
/6liISp+CJbBPPrd5AuWC259SVWnA67H0W8U2dXJV0Ls4jHYvo7SpmlNJ/WIubo+oXOnDZpaKIoD
3oOLgoszBkuqiNKJI54FerWKxZitBqNeSlRNv3IezYBJ6sQKN49FakXQ0WxH3wTxdSkF65ytmxv0
/NsBSGXjhVB27pTokiZB0hv8Ulii872Z1mkWS8wafcsM6a2Id4Kdgoh9KwmVsq7U3G/jON/+i3k8
scmtXCuVXQcnDZtiGwMkxPo1LfIlvanZ1YKKJgqToMwD3fX5yHTE2rVRE1R/ZbW+Sc3xVwes0ub6
UOY2/UQuaCH3YUEOjRsK1IpMoxFRYpbrPrwJJWMlB8oxNczMHYimLkzcnIuGhwbeCi84Df2150NC
+lLIA0ZFH8Swmt2ZTf2Bac5utawpFm6ymdAT2xCZxInOEAyKvBx02KqjWgXm6AP2qGwh0p6ilF6B
it2CnEKWiOFzW6PuaHQsvy3KdNgZnaUvREuzs4vauYLoBf/ho6WpMUWCjji+AXnTXZyYtU2UZnAT
ZE6caDQ/ry/m7I4xgcKdogRY4xZzTGTaGwFo1Yy2r1YjlUTbLJng/HMr6CMwgFKYeE0VzotoVAAf
dheJfm50D1mSFBAwbY7/mw3eh1iNYJAUez+hgmSTtg6d1lqqZc6UyoFhQ5SjwSMCj8vz6xqJkZkK
7WEFGfwdum2rvWEO1jboh/rYiEjMJWZleWVogLJGLYEvDQfdloJw8AoAvT2NCNaqq7rSlophdBtB
J48hU1MnSgey0Mk1d3TAAYOaBviewInP3YUopReZRWUR+M8gcBNcT35bg/CpidPEvz7586bAuQ9A
E4hOed5cIZazsEos0a+EZnDkNGqf8spUbW0AEuS6qbkdi6olyAnRDowKHxez9ZpGSFop2EtiE96O
cTx6qlyL/2Y3nVjh7oi6pIpB4LF92WzUVdSwfKunjbq+PpbZabNE0DviZTQVYs+dmwlR1TbRQ8kH
swUYOFtgB9kox7dISekLR3Cm7o2d+2NL4+4GpgKEEwum6FNkFFABMsusPUj9kHebUBnF5tAORBls
oRrb0lWsgg4bhVhiZUvGWKFkn2oNUmSpqtsi0arQrstJJyRXYzQq/JtZMUC9CuVZkF9xLr8R80ao
pUBEg1zCdlJtaL+gZV89BE1uLZRcpgnmAw+IQgDIh/cLENLcEQEkzmC1lUhAN8pP/ai9l4V8jDQ/
lNAAguh5wpbUCyHV3KJPGsS4YyxQh/KkQmWkjkVfwWZXMkgKakXjMGGi7DcgW3F9JuciHZCBg8Md
a29cvM0GhAOtlDPJj0DiTva17vaB11arsluICeYO5amh6e9Pwv0gCBI5hmAXNnJ2TyPipCFdSDzN
XIy4ngDcQL4LdLI8uXGnTk/taVeEVbjL6modg93D1jqI4eVP16dt7t2GCi1cJph0FAO743w4Q1tG
Vt9iOCK4zh05bF29jtQV6cv+1lRLwalJ3h3qUkVlXzNv9MYcXqigsIVZnen8QLoEnUiIVSfJAT6B
zCBMGYd9LAEmAXXKPL3pVfTmy8+lmdpocnCKnVqD4CeU3Y7hhT/ot1XaeE3a3tE83wpZ2C8czZnz
cvZB3EXOytwSOnk6L5Gjq2Qlp/k+wCw0Q2cn3QAe4YO6BAKe2VtTRRmjn4SoL8J1s2eqGJEKNkPq
qvG9mC31is+P6seCcr7cPZ5cVl3CglpGwSpFRc/q/aYjT2VbIplBHlgfHAqrW3iHzCWQzkbGbbMR
aV2WlrXkD9mnnrwIt6GFDNI4PMaius5jYue1yyCtZimFh47aW2gMEmuB8X6mSoLJNWV0vUEBG6QF
nLfNxgwxtQAfAVSWApwKEzonMTQn6ySANTOK5GOwi/V6FUi9bmexclD6Jd7radtwbvjsG7htZVS4
UawB92DZJc2bKIh4+WVt27z0LSKlEWTfhy6B6OZIs2rBRc66lZPhc1ew3pmZRKbhG+hGEMwPRK+O
aryP6VIyed6p/FjiL+CiLOIQkGX4SD8N7Di2hVskr+Pn4rG7U9+XeFNmbhlMKVixUH5SECxxAUwZ
QF+ijUvJ1+uDqvhCtVKHhUzczO1yZoI7Nm0rp+nQFfBO+gdGBJZBmb6FnYnrbHvdIc8v0s9guINS
007rdB0HhY4OEEIbzaR2rud3ab++bmguvj8bExcQIOYcWCjCFTTIzxbJtqQrvVIdRf2SUaf8P9K+
bEduXNn2h64AzcOrlMpJqtGuKrdfBNtla6AoURM1fP1drH1xupKpm4L36Qd3A25kiGQwGMOKFUo2
7jQtUArjcSF0P2GkNMfh5bvWnPczt99Mavy2cvX99let2qdPZym259PrqiE206iFjXa1f7J8pybM
N5fzmH/vlIdKezCyDRd7LRBGnR4pVhu8zOg5lARWQ5EXyFHAb+B+C101wJLww36nuu8CqcSeuy0Y
7LoV+iRRskK0XtR5EvveZUnImsZ3Fu/AyFM+pwdT+VGTeBz0A6vV2u/4q9VvmOLVN+aTeMkADbSZ
MzsZBOTSaw+ZqxV+lzZFePsc13xw7CswS2DDF3hYSY8xlxOEeRXE2G6gv5wwB/R1AUVXrPvI1oBc
I9gKY1av6CeBkjr3Csi9FRcXx8T8kBnTegdXDxXtH8qyXb98u728VZPzSZikNenQs3zxcIasZt+7
oawCF0MDfVqWZCOYWb0QnyRJ2jI6szPOEyQtVh9S64m4YWscOzvGREDGlgDJqA2Jqxbok0RJQTw6
0mJ0INHh1cFNjjP/1lE0zfH97T2UFFG4OLaFhifcOkzwuDLbmV3qxDEbPQISnuwxk7Tep1m/RRK7
LsVRBc0/hvTJU8NU0iWDQ1o96sZ+Oui5/ceucrplSyV9+M9aUAcXEkwsTDolYDwWFMUHjFlqXc78
ti+Wx0pt50ezY12ImauYFE2tMGVAPrOkI7FSlyP48RDRZxOG6mVpY5yZuiDiTOi0caCyb/3/vg69
Xi44eeH7SSfq5tOCYG/Uoyxb/NbRfT3zDsQG86lWgWIgSiwQTOZD1LVPqnuoGsdPl9eWHmAB69rZ
sD/SPf34GKSk0USLnBLsguSFKIpaUAW5jqhOg6H74VFQK9SHBEgsm2yIWjt7mHXQ4SPc1dG3e/mY
oAHM6mpd0aJOsYYjga4FJXq9N1CgH+XqTy7dx4pQE8WALegYJpZJlgctn4zyIYWK0VIHYZpuHsck
40drwvbmbqU+LxhDuqvd9K1OcM5WNqqH0RhOZkK+IiE8nAYXkMt2djSUrJpmP+kL+qhGDvcMv+wX
LVAcXtUqO3RA6ft5TOpdl2hl6Lq1svOMxT5yC8Xfqmq0XT8qr5ZB6CnjKC4ks/qtGyZzTwa6xWki
dk9eNriX0QmNYZ4AHkpuV+PUBH2gph41SZEdB1dNIpMx8svMun9Gyt2jrbXubipb489tw7Eq2MEk
Zrzb6MG2JA3KiGfUferp0aLY+zZh91VW7dH29uCoSOSk4DUqtQ03YU2T4JUgNAXoBd30xqUmKQDd
TJlZGlEGQIyf5mfMA9tkMBLpPHlDMf0L4IGP4ZfywMbGMhlK/QbGp1WHuds3h+y1+8cDL1Xij+/2
z82pxnLl8kNxPwuUVtX3qjagoKFHBWZDpTTUfipA8f+wv6DYZvxIH1NjNyT+FlHpulikyNE3h+QQ
sH6Xm2ky4mgtd/RoTB55tisfyJ0dc3OPwTLavXXwXofHdovGSA5A/7NWlO1hddBYDlt4KbSr0FeL
Vjdc0mEI0uVOcMKNoaW+uZiKcS78GuQ/9Wuhgkm/+IMK8m2VXTXBQEqJ6R+oyaLj61L8VCcY/Tcm
eqQo7nKghdm+JWXjLIGJUP9ERQ8/utqXcHG17lebKs2+wVALMHSZ7s7ymi+VoqW+rfUkHPOqjbt2
2tDwtRdMJM8ARbKRnpXfiNxTVFuHtx9pzF2ea9qhCdnorUNtjFul5LX7+68oVEMv94KgT8sDBb0R
LUZo5yK7cvL0xB9A4AynAMzGu43NF5bo6mL9z9rA83YpcCSz3eoEaxtMdp4bcLtR0BkrzT3I4fYF
6rBMjzSj3Cs2hvyNTdBuTRBbXTGqExiKIvD7cqOAq1kcub7cwFxnt/b7pvvGVHWnO8t3ZpPeL5b0
UKGBZmPZkiMnVF50XKPwi4Iz0h3Su2SryaSkBQbN5saZIIBLrDQwZ/3eW977t/Sp6Y2dMd2lIKHT
HeDW8SGNMx5mnsJ/2TqCFfUSVT6UkpD6RzeY5CABUplU2YKxvg6l+9z6mnRK1KDrJQ9Lfj8Pqq8z
9ayyh9Q+tvTZrpLH1P2uJunG07HifMDrBEgeZ+DqyDdeakLmpF1pmIBJJvU9ThrmJwnnBdmQ9Dfx
NpEhaweAVhQA/DA4wENi+lJaNY3NCLZ5TItN0YKgTXtazQeXkbcR9V19PBkJ2+V9GZb6gPESkeMA
IkzTp6ntHvOqRyPqFqmPnJj5UAmUl8FNAWcYiH7pGPgMiv9awUjXVm1eF/0lMxM/KekXDwhWay79
dnJT30unU2+86ZW2oZFru//RkCh8fgeacLkfA8GMEg+9gBFXlD2a47WOhNWIFs3xVfOeb2u/FDd9
rPRfWVcDAo22zty+hSytO8+vfeWjFch7s2O7P6PacVvW2uMCcLfIquIPdKcLA/Qpa1Hg6N2SET0y
DbRz8jnw9NTP3p+K9mutUH+00zsbxAdzn2FGYdgkTzPKoLe/YcVDQe4c/oGmAVqJsXqXn+DZQ0HM
wcMFQ5/8TqnsJPCccqvKooufkUwpyjgCmaPCoQZ5xKUY3Zxy1U1zBG08OWjpT8xU+woawMBu69Ax
snM9tRFPdrwnJ7UBuB5T5Ydlzxj7k83awYMFKkHEmKfvNWb+TQs9aSw7YGLAqUjNDZtzbXQB3dZR
W8P4YhNhgGT1S5MBCkA6jPZtB3ByJWGTvuR92BknNUGt2vl9+wBWxMEXdWFvEduomlzrMuxC0doJ
QRZLuReMs9f4rXVsMWg358CP9y3Ib+3R2Dj2FWcK1lTMNoR1xanLnqnmZRVMnaZHZeqFlf2TJiyg
3s6zijvQC9rOa7H8Kpt3Mw01CrQ66beAqP+fLwB6GYqBiE7uvHMxQFkZlRmj8vKxCLqlPhUsiQc1
+TO7P6n2J1PAVDRaJ0fpfidINYpsCZ+2qHeu77vYB8CXgVUAa5lsW6asrFIghfTIfqGWE2KSgD6D
Br/A1EDPOjbkad6Kf1aM6aVI6TGp2jqlnCIAspRhQAOs0eydZTGe9b4YQ3d2RAnHrN47c6B7kISU
QU9z11cGkCPfVr3rx/XyQ6R3pi5cO4dR1yNPKZT9VGbN4+wt5d5sufp0W9SKAYAsFKfQ9ojrjxO/
NAC2gtHqNTBTEYq7e7SSUh/FsdfC21XcCpTuIfeeLMOvpwlzVjAio74vFTAf9XZgJw902rvTLwed
mFpQ1AMCfh9TdMLbX7jial9+obQbaZqRvu11jNiuk3czy/203xsex3R4P0mmMyu/oPton6tviXui
NIb7l2r3OeKszRmncnIZj9Dlp0jP7dLalrdgM6PBCZwvfN5raoBp5iMHa3lA2a4tNirHcuvKfyQi
u2uBO081rojQMlA/YZSVq0eq0WEo7vhgjz6IAlvm+gX4sHT3vSnYUasPk1Vjjvu+1b7OeYPRkw7c
0v2cRgMJ3HTjqz5aNC5fDQNeKNgLDZGFseXRh43OmlphCJ+7gZdf9TnvwirlIEaYl7s2MZQH8JLm
fm9pznPBOw8GrFLBn6U9aYlT+sCT/OMMvZhRjWRyU2flLvdcfsy87gf+p8hD2Pxo6vo34CfIuXfK
6qkG2Ot+6MthNwEuEKAFfz7xodM2Hv41o4NCPQjVPSClgKO7vAziybc5x5RQpEBG7iM/OD/VmtcG
6JlQgtq1Hw0vdUDpCmgmGA8s9++fOPiVooUEgS1SqJJ+oeW5140F8m1u7po2yAzbd1nuZ5WvAIvV
evRvUWFCwYBQNEzgZOFm4Dwvl2w7ipM0WWVE1EbTeMXV9svE3Xo35GX2y6qcOTZAPFj4eUeqI6aY
k4AtRpwSrT3qZT7v2jb1foys14I0b8rfXl0pflU2Waw0ydZcyGv/G98KvD7eJOAcMZXy8lsJMDxF
o3EjUtPl0JgYPZk1g74bJrBn6nmyVeS+dsFA3QXtRnOLIYjRJMNTTRw94D03I6X/ppsoaTd/r24w
GECDofsKzTMyWojnaWum5WhGSdWBcL/ZNa7rG/aTDUr5tByOJfG7t9vWVGiQdHNtdLYDUgOWKGBg
pTXVtAZJeV+Y0YKR6kdqqMVdObSGb6BwBHr/ogjZYLP9baFrdhNPuS6YaZG8RY3g8uBsGLHeLHMr
apf6G7oWTo2RfU1yDyNMhoeGR2k6gdw/P6NHb8NUrXhxiFPBMSUaqXGlJfWevMprLO6akdfq3qk3
lywsagvEPHyy9zlRbLAgKfnvtkrbjcNdecTFs4qqGFpm4EZKMUTiAFqTIGKNSu75BOTLWfPazhvP
94qKIvRD2x761XEvPhiaPwUqqHMiEYU6RkRapQjTOXd8Dy0tG3He2iaiUQglF9C+gKZK8hEmqtRF
MVtWpPY8Gk0jcLIfU3LK0ixEpzxStcuXDYURmyOpqSOqt7gXaMcH08SlwnBFs1GSc60I083SZ1Fk
gd1RfVQc0drd0KD9/od2G673ytWABwSSR9ew0Nkr0+jhVeiAlaR25OUvFd2r5JAv/AAUKPDT00aN
YU0WUpeYQCiYxgy5B1KfmnRAEcmOHJSGcxutLSCe9tD4aAC14mXfNrZTvFvSdn74d7ZomUO6WzKc
g9Y1So8p9VGv3KH8jspjlR/qGlAVnTzxwY3BxU7rrVLntdqYACZiJjR8BKDtP6LsT8rZNm6eWXPi
RDQZQUSo8YCDMt337NZXp3Fng8028Nppa0bC9Z2AWCDtxGxm3UZPzaXudF621IhX3Uhvybxn4AjF
7KrNYSnX1/tSimRYZsXU1Rpts9HQZN8McFkuWv6MS7hL3HpvdMmuUZrH8c1IQ3SIRB0muvLsnRcg
CdwCflzrEr4ENh2eg4pB9bIuOUpTKMATuxFrwAOf3yHlzWbMdPcylCE37ogw1JeKdClLKtUkXtdw
G29FhHGWjwtoY1liY/jFAyuXLaOz8mgIWUivwiGykOUT6vVJfcppNDGUrHUjTWypwvMfOekwvJ0w
shvSlgRV3epnNKpPO9hZ585uyPh2++KsqRKwZci6wpQDwin5gxOp54SPHQiOM45RuX0/+gYzt6DU
qysVDYHgFMCLrMu9Ud2YmupSDW6UFl8mxtCIhbYe4wFM58Gk0kORNLB87q7If91e3tppIumDZBry
DWCoFJr1aYd1gHMGlmKH64aKWRDT9GSl6p2TTeqdYY/q6e/FmeCmw2voaEgZSlaIKJ1XcbK4Hy+i
ojyM7fc8Q/CibSVR1o7tsyDJAniTUc9NM7sRpyxAyFy4WyPztiRItx84/nkAHagbqWake69zdri9
VWumU1C8CcgN3HP5/ZuGsTUVEH1Gk7L4yTt/Gh6M5dCzvbWVVbsOeUy8sRaGgUAR8OxJh1JRYtFp
UNzIq/9JKgyuCYZ0B87LoBJTLDbaOta2DSoOTwzeGArNkvnI3RabVtpuREnSB2aNQVZMa7aoVFZM
MzqgwOWqOaju2o50a3lvD1Pbdk5UKS81RhbObh2g4+n2CW0JkfaNES8p1bx3okLPgOtSfabd/a+F
yIpsDOBlYANWggnPOru3LWeXbwE4VlYCVwsRILQNEb0Md/A0hO76nKnRnKfHsUyivCFBY7a72xu2
otKIomBqkMDFPADZVW11NCvmClUjO8fUoLR+YGlMzF1bmm8LSPrtbtrAeK5YNwM+K6bA4E0UmdxL
6zZXC11gsdWIOQfb+uoEYvCet5WhWds9tA6hqRteIzhcpdCmUtNpmOmiRvCd+dHNyx1GkTr7bNqq
9awJAuzFFcEM2hSvnvlUUdVex/4VVv29tZugyrxH3o4blmdVDEqqQL/A8F7lXVHwtPU6gRgDkO3M
ucuKL4P18veqgHfnI58FXZCtWwZeDGaC4DyiTe/P7R546ZCz37x6Q8vgVnVaPGKSywLD5kL3RFr9
itukQlDkog6qRul9n9z1Tb1rbBvJuvMWicqKcTNMkBYAOoO8PdDSl/pW6OmiFk6vRor900z+jPVf
o58wg/3T70uvdafpxMxG/P4y37v1j//u9+FniYQQ3PYPL+WTNwBofFHaDVejwW06GM2C+MRrj7eP
fk29kN8SjT2gCkF33+UmNRbNMEtaUyNS/y5Bhz0BvaFVG37N6pF/EiLZ5sRCO/Sc6VgJz0Mv4Q/Q
49TKfhjq93rcyqCtmZnPK5JstN6lKUFvrRr1vDsY+o9qGnxik52lbNzMNQMKE43ObwvQR9WV9EtM
giw4ji7C5PraT7rXaXk2IdLe063cxaoqw8rgVUByVzWkdzrpUwSumI4d2R0qgotvG1tghrVds1QH
egYEAf4lHZFpjdqCEF+NKkp/6CANVOfmbICaMyX72xq3KgkWGm+PaCWVHZxMsRYnQ+Ezso09RVtn
g3DUr0GOe1vM2ukI6+yAQAmkInLJ2AV2LgNnlhpZg+cP970GrLKH2rETqGqGYvWGL712j0AFDOwn
YmsdKa7Le8RyktUGUgiRkygPBSrV+H/Cmvxze1Eyth3Z4Q9AL14buIaCMfBSDC0AI7KcXFT4mzv0
ZEU5wfC2onL3vXW2QYLc5xgB2g7PfZ3Gk1rukuW/2Fcbao+WdiCLkPS9/AKwuWEUs0ZAhIXJtObw
WruPHoGo+dDau7p8ur3gtVP8LE1SS0ybtVlCKBCm4F9vTRZ2qTpitKnvpvsFROJNb9QbIfWasUJK
BrThIjMDKNvlAtWKlK3WW3BTkoOZYzrayA+697toMSrMnH7+/frA94OAGvoADJF0sdWmINwkgBCN
GKFdTF40IAfjprPgJQcG07fycuP8VpfneciCamD0QZx5uTy7SA1tqqGoOoDBOiU+rxrQrB2RdYaT
uYWaWLsWgOzCQuKhhDcrnZ9rFwtKhZ0WsfyZ2Wc9ubOKjb7blTIx3IlPMvTLFVEQgnoWQZ1qgucP
vBeunxn07tdR03azqftmdUQ9jOe/+uG/2Evh+8GfAT30VXkKL+qgo/9eE2m8JWt2dfprtDHIZz7A
3dwwm2s76aG1G3hOZAZw+y9XqWUc1A0pZNlNEibEeq0aFvTd1kTudTEWkoOCP+zKacITZM1EG1D0
q5+Mwe+gICOozW9r/doTAGVApRKoZiQEhY5+8myQh2wUQacSjWkTjOSQKrPfuo/LtBETrjybog8R
TTJIxmN+sqTrlc06xRSxwFSSxZ9QrjvqdfeXrFXCJgszIZJFyBiZctZmMbV5qqtJjdyBTmFqmF1o
LJrPQSCYukzZsIgrB4TYBslFEAXhrZZBzPVYW0YGNgHwaX4pnLule2bLhmOzLkKQasIIoswgXdoE
AdOQDHihS8DJfDW176q540HWdBvnsyVIurmT2xHWYLGRzf4MecSyp9nacNJXRaASI5KGmLAqFxF6
1Lz1XKxlXioMujzj/cLE6I0NW9UzsHKqOBFcEFnPwJCp5NmYaZGhJf0dnT3zhKrp219fGjh/SD19
cN+pqrRZI/pbLKIxEEGaI3p5E4sEimklx37JuvfcA7T2trw1uyq8TVcgGUUQJQlcOm+06qHSIozu
G06jgpGcptVgwAMYEJArUrLQyal10EgDRecF2io0HWz1yriFgFoxF6bIN4NcAS4qMr+X5qL3cvg8
SgGXA0O/U/2u85JXXu1sZYv3ZS3xi9ABHDZATwJXKvfV6qNqz9XcaNGyb+OlO/fGMSv9A/kKl3Gr
T1AYOSkOBk28QJSJbB9s+uWqJpQOuIOW1wjIL99ix2SGg0E032EY1Gq+3D7MFT9KIAqAXkTrPybh
Sl4bS9HjpnY4y5pGtIoUF5Bc+/sysJ1rvA7uho1al4biFqw7yDflSoGGknWTtVhaixeYhhMqkoH5
3rQ7zfZvr2tNNfBI/Y8kycL3fQHjTyGJa77i/GT0O9p7A7v6L6zIJzGy01tiTE+hjHCaOveN222g
Zj+ot7Fp4lNlffgsQ7K66TSOpONCH3z3g7TMCe/7JRjex63xtGuaB5cTxOoaiNXBWHKpeYvnNpzU
E1wJg+k7t1uq0HQw2A8u6hCA5TF9WPpNbser5QEjCW8T2FlgaVAPlNS9ywvVKYCBwPSbxdeT9DSm
/Fs/7CfPO3EM78qX95Fkr7fV48r6I80kzDJ8DEDmANK/XKna5iZvuY6hirR+UJpTodJnz+q2PFDx
MxdHJ8QACyuQIyLglEOGklHFMxMFHL3NTvO+2u9mA/6KM8xVm+6HvDlN1UYydWVleApQyEXDkpgg
JWlLRRY0NYDMIiaAIBXdoUdTrjduqOSWEMnwzjD+vCF6FufqKcvDlOwM99tfn9DFOqStSxKuG9SC
iMzG9Dpk6XCD2YabcfU8f1Dr/7tXkuopjYegbpyz2D5X+/b59gKu3wz8OkAluE1IOYtuvUsd43mJ
n3dwEmN1j5y+b715zj/ltMcQor7+k9I5cPnfq7XI2wOIi9ZADQmoS5GNbbK6p0sWzyPQz17ro8MX
40M3jN6VbRULQ15J9JXgw1XJto5phlJQb2cxfOxAwSgTRsDgBBZq/uf2Fl7Zo0tBcqJTrVxb6XQj
i3mRIPh9o3mc2Ac0HgbqFsLrWqORCUKDoQAyY01Xj26iGOA4t2ic49o0qOBhrGv+168FfvizEOl4
eGciQbJAiJIlZ9WDBFBmUPrXlxNS0A0r3FrBGippdYKJ25wXJo0X94c5dUFVnqts42Q+0laXlu1S
iLSUnmcE6UKDxg5GWWZ0DDl1di0j32aX33kF1fwxaX19MMNsBgrRaNFiyJoYOMVgahmakbbSF2sH
aIv4F2QSSLnKmdAs6+uJY2JtDFpaZoGwuzs0Wy3tGzJM6dUwl9ksMi3L48n73qoextmCbn7YylNv
SZEsuEkyr+5arKS1X6yO+RREIXq74R9tCZEs+Fh1M8uFEA9DGFQWaHO/s/J0w8DKtPmC1gptcKK2
B2AH+PQkj6LT87xuqUrjjoOL2M2OM0a/EdMHYMIdyJ06MIxiq30wA8Ra/Zbbv42y3fOOAq9NAlL+
hvIc1c486Tnzl3bc3bYv14YM8TnKzvhC5M/BkHdpLj01GxlwXHXMTMzudB2F7AfNpkHe0y6cjWFr
0M/1e3MpTzpZh7BUI05Wxw3gR+bS7ZLhcHtFWxKkYyXlkC39SOp4Imlg27/zrXjh2lu7XIL0LHM1
mTPLwhJQz+RD67cF5Ci/Nfupre0d0qKhPW08pFtrEn//KSnUEYKQkpV1bNTWTrPuuKNu7NrKZbjQ
A/H3nyR4Y93WQ1LU8aAdpsWLFutskXwDSbgqxEH4iJGqyD3JUfNs5VlaTqyOZ9RUAhRuv3EGG5JU
7e+/1wHx/iNEF2MF5JGtJFdrNLg2dUyzxarQM5+b9+gO2wJDrVwelIMERTp6rgCKkq42OJuTUUHr
cEyfwbIfuN/GDr2W44YFWZMCJwM0BxrSaK4c4oOM2htyeDUxUULK1KemVv+Y3QmY9S0wyoqa4WTQ
NufAZ3OB1b1UAlCRGSW3qzr2MCkxSuxM32Ny7evts1lRAlHu1JBDgHME4MulEBUdIsykZh0Xatqd
Jq1NfyrTiNEmSN9tmfi1rfssS7IFo0t0pIYhK19e1KY9WdY/E95ks9K2EkLXYY6oqyKPBksKuIBE
l/9/ej4jc8Jt3FBH2WNeMA0WMhxY2waGUe64SoO6SR/KzD51/ePtDV2xRxeipQ1FUokKZgjcKlTF
fei+vivhimZ12JfvXoFxl0oZD/m8Ve1a3VwMR0GjOpxF0GZeHqRGkk4jbV3HnT+5T6XqZ9nR4afb
i1vVln+FyFEqCCLAJcJxk9XR3SXsZSgyF6Mc+FZla031kSpBWh+twcjvS5sInKhqoogArQQD5Rkj
eafdXDZbvI7X3rxIoYE8RLSGgOVdumC621rETFIG7wl1QYVGkzPcIxP2K0dbq++Z+kb0vbp7aAaB
PmqoAsl5UaMezApcn3Xs5nUVknmpQ6Vs3X2tZrp/+6DWNtBB3RpFGPDmIzN6qQ0dGSy7NQiLvSY5
dHqHttfEGoCRuS1mbUWAFcF4AIKKHglZ6QaN4gtqFnfu42w3uwyRUEd5eFvKymKQPBDQL+CkYN+l
c+pzcLobTc9iUz3o6Jvr6H/hdyExImgpdQuULvJTmPWFUmYtb2KSs0cXEz3qbPlt6tlvqzIOtxdz
vWVg1kATDSIDkJ6gent5MkNJSaVhlnZcFD+U+g1Rgek8/e9ESIff02EceF3QGMW+iec+miy06uW2
jGszh2WIGZs4mI/Rh5fLWLI84a0NGSVvTokdNdlLM965KeauH1Tw06gbmia25TK8u5QnbZudJCib
6ZDnIV+h3s0BqV5G96R6u9vrWjseeEMmOLaRcMQZXa5LJ/gHGXwas87zq9SOyvzOBDnD30qBO4R5
PciHgQkGgi6luEWd2ko10XiazHCan7lZ7TaTSddHBCEuqKRBtYE2UDkV3DQwno2N4H5slqCeHN8c
0WvA/+Rg90WzJQae1+XGuq4foUuRkt3uZ713Bo5Iv7AUDLh+dYDSg0KMW2n761OCHA/oYzCvAw4s
v0MAFuX2pOqQM5ohRYeUB6aBTQztymqAPBBy0EqEP6R7NDM8QsR2aKyzMnASDVEZhrwx9cvmUYnz
vtRuWOlPkiQ7Oi9UZb0FSd7wlk933rjFOnQtAIgsjFeAc4B6HKCYlwqnu4qGhNKcRA09VqTbz/kW
PO96s0Q7kgB/ImEP8Kfk3JEqMzTW1V6kDG1IlNeUgntRq86VzjZMwXVbt8BiAbwE7hY0JCH8u1zM
vGisNYwmAYzivep3nvqKgsd+AZWtDir3RT9y5YxmZ8WdfzJkElgfp+3J6PPQ2mqgudZD5LNsJDeB
4gU0Xe7UY4U3LAZfQHc2u2PMHF6Gy4gyQeup9HjbZFwDqsQwA8GThQIxoJaeZDOytgD2lfQJaiH9
gbm/+6wIjb4+Top+nmj5aFcqMvmdz8ufOVtear3463hRIMZEjcIDSPWK2XAE1VqHKEeJmMF3uhHn
6UuVbuWaru28ICAHqg9jDlTEJdLZTrVnGGOPDGtjJnvPxii4+Tmdvf2cfR+MH7e3dOX0oKhicgzS
QRgEImVbXKttDMbTPAZn48/S+V5pT6SyXm8LWbl5MCB4KuEmoZVTJjlsOtqTxiJpnE/NsFtAdgbO
E3MLp7KybR48WGDtAFUEH4O0FL0cmmVGchpouzuwstwb3X1hPmmUn8355+0FCat3aasQ9aLCjbkm
Groe5bEmOs1AXoMBXzEa73c0605ITidGt9dQay/Zn8beSO5fnxLkoalenBJumEzdOGRwmZfMy2Mz
mY9mtsQWUyIPRBq3lyXvoMhOIz2Brm1BzoX/vDQquTktTk4GJDlzyqOmUxqUkGi1V2sFvjN4Q4MC
u/GXVwqtd0i8oMMAuB/8aUjJK1pgtASi0CLuqrOivYiSUv/n9rpk/YMI9MKiRwujkYCRkZ/KLsmd
Sic5iTMH7Tn1lH5JLbrVpn29eWIwJriGoOg6CpjiDD/lq/LRLTwy9yROAGFzga1IHD2c+firBmNh
MW5pu6wSYk0AFIE+DGApB8uSxHGjUi3wuMVOhxQtOMUL9Lb8c3vfZO/pQ4aL/AFySlB1uabkDG5e
tN5E4qpiwcwAyal/2NMjuAz8afhKW5+33/9eIjp78ZbA7UTwJinDQvWcMpeUMWu1X+2QL49FbY4P
Lgz7runa4pQl9nyYmrE7kKbbYuSSr7VYL14VMDohfQHGEEn/1Qkkta1alLHpgb+i6N0jG6xvvTvu
hnE6GGDe3ip2ru0wMIKYrovbDS5N6UGb2t7MdVCNxe6idzt0/BpBMvZ7U20cv1RIEVilUYe0VROf
ggtk475feRFYsJhzivoaZmbiH2m7lUEZ3Mkqq3gZXDiredMeLK3kgZkhq+t0IzuoPWtCorPhiMFp
BXgxp8I7VdM0GH5lV3OoWxZ/rvukjHLa1s8lVfONZNLK5UV/viPQ2h+YMMkD5amVFNTQyngqHRKW
itl+Ly2l3chLXPE2fWwFUHRiiCiwlHInEmjEKldr3DJOXmr2p3gA3rE+2F9BxJjcET1gU8B+G8qG
Q7NiMwSsHqBHuDO4YtIl9ozE1RcNx8+0Py3/nd3rypl+KV5uX6oVtb6QIrml5uDUFPWeMiZVlMI5
IszXnK/gw2qs0le3RjrY0tv4n438d02STllG76SsMMq4p9YUjHqbgrvGUsOkNJYw7fp0d3t1K4YQ
WBHQf+DqgvRFdi54Sojg/ynjuQZbI977MzU3nt+1Y8KywPQkeFPwa5e21irJ0OEGlXE9sCyw1MK7
Q1CUnSutdB5rvVx81m55mmuHBpAKjCHcamS/JZnIIOUYrQ19HJLHOfT8xdeWX1nzp/h9e/tWLJAO
GyAcJqQZgRy8XNvsZo3qtAjDO66gqTRNzWfbtrs7llRNOI+KdUK6Nbufa+UnULNbpbFV6YIJVsTM
YBiRlEUh6E4HLQ6Nm4nssxKDZFjzj9MAn92GXGm/LF32vSIbGrOmoXCukX/0kCqDQ3+55NEcG+BY
bWQeEuKL2ueUPSXtFze8vbNriokXGrUYOPOg2RR//8khqHKrd8YWYsr+3IGMxkjv2FbJf00z0Tr5
UchFx6EMKxgNaxhnVcjAZPsjwAuTFjiY7ro1puGjVeWzxytuNeZFAwom4hKgpy8Xk/PUHD3Kqnhm
j3meIy2kBqDgLronQ/XVCnx79Z4OwBR8b5PeV9hD7e0SBfPw7NQfMfIkSwyArHsHjdH5Qzd+07Jj
wrMzW7Yi47Vd//yhYsc+7frA8Pm86KrYAIkuCtb+YuwxsmPjbK9VCMEMeJ8c0RkFbIN0a9ShmceZ
ACem8xfybCDmXrTyCGryrWfpejlIzgsSS2BcwXYim4G+GYBmZGoVT7T2NXA2KdrPZih8dakDwQli
YUxO1WcvGvniqgrifAJ06uLzwdpnyvtthV5xF1wP6CK0EhnIEF8Fi9WIZjBMDAcep90PVZjcl96h
X95zeoaDsM/68UgXHZzZRuRO78zKnxqjDWb7z5jvb3/JFYQB1/biS6T9X+yGKbqCL7GdnTmHQDw9
DCHf8315yh7dMz8ZzzX3Cfe7co+ZnQvx0X9x+xuuoGTyN0jPKjOABwE3NVLMu29jiDnPoT986++3
rt4HSOby6l2uVbKRedsrCu092MhwCLU9j/uTGWpfvX19xlt3xqiU8xLxqD864SPYY/fKAazBB9yt
Q/rw50i/tD7aoo78UO+qEGzDe2fDnF6/VPg+xDu4CyJ+syU710xt0YAItYobQto9MRbcf9dpA60c
hoNqFUbYYcRKWFX91hGs3EIxiRM5EgylxesvSTaWsrD1oqhisih+zw4YqNeWftefbp/0mhiwNwFU
L/q+kPC8NClUEWPapv9L2nf2Ro4D2/6hJ0A5fKVCB8vjNPbY/iJM8ChHKv/6e+iH3elm6zaxczdh
Fwt0iWSxWCyeOqetQtkoIAw7QDVCr287yL2nonLM1lyauH0YgPqiDYbXlXYQy22nQfSaO5D1GQCL
DmOoRTdgUgMep30zclGAYR/PexfLnhhXLnoV+G6I1WbC0ktShUV7MOQ2kKYPCwPL3iM0sUcKGsoL
sMTGoaHsJwG72EXPAttBJ7b5ig2aIaMeqNgq7NafTrKjCgrY8VvR9l4Efev6YZh/1mMQD4IbhdAu
Fz2itcnyrIZdxzYDa3K8kt7XyUE5OvCjWnPXAfyPy3sNbZDrnrQVzW30RLAyN7SDdS7zyNR6rcal
w1aRusxN8irDQzxqRgqtRW9sW56E51lGg4LUCoJg506b6MuEhkm9ClMDNL9Okki7ASw5xIqmNaid
PvMz04IA5Vq1gu3ymTLyLnVi2uEKcVPZrgVw7FUYm4ar5fqzY773U6A4WTDq/UHpTQII4gqezSdn
8XC/nOZjqn6bu+I2Mrvd0t+jUL9X780Wt8zrC3BRQWYud/pt3NJbegp5197C0jtH1fKoso8TtKkw
Lq8gXu4df8adBceXIzgtPh/NLieFdbaBhgKCLpzhyexbp60wKeUjCimHO3CgRy9m7X5AENhFZYX0
UHFXSUO+vUHtxM09tJm4jZsGccD+PfeQT/mRf306LtNvzAZqR6imM1C0wUW2vutNR8onBNBqN6S1
Wy93axnURbVLSJs5pFtFNHGXOwCdgmwRgFRFyY9/LYeWy6wOYG8Ls2I1iNXFN5Ejx9BXa/fXh3YZ
tE8NoWR/7v9Zp1FVz3vA+kb7JsqtbzHovDrddjtZMIn6RQRllhhMmRHc4pXs3BIkiiZUUQDUcIbk
B6pLgzsWZSI4ZDcc99wK5z90MIekN0cguyAwLSm9qzYfTtu6uNG5S72SxOh8ZYC4geRDVoGSxtAF
tbnNpUPVm3G7o7Pr8wtPMmtDn1ZpZjNqOc8o1HbKraw+X1+0y6CFQaL3GPFKQwWBP2nT1qZVJE91
OD1Y/bF1IeOzJm70mieCOHB5bzo3xNb0ZCy22laZBTx+2Dtoi/ekZjeagfFV7gTbftPO535nFW6M
6NzOkmt6m0HXOLR6A7vpm5I9OXRw0+5ogwj3+uRtevyJLbZ+J2NKoh7KfTFs9WAH0vxFSdy49YXF
kMuYgak7McM+48RMNnSSHtkzwF2WG5sErdPAP8X+5MW9P6vB9TGJ5o+7zdmx3ZXlotShmf62kwyF
yccC9T/JFBLdiIbFHc3LkJdVU6iAdQ31brCq28yaO6KqM1GBdh6rIFqUu0WLBZ1BogGyzzqZTTpB
L6swMcBu1W+LSN9b2egZ0x41CmJpAtzm9hgRdC2L1dh5+lqqzDHw0waMzb+j9Jeh9sQoCZxRKVPX
up+VSeCS26P7Y5BbvmoF7GNpMamK8SOLCLVblx4i/c58vO4m29ER9Kr/jIxbPXNEapWAuC7M0nB4
MST769L7U/a+dONunfYO8nYnHw64p6NFSuCjn20o50c72xF/jHNrCH7eQsEdvAkBXYfadkNziHvn
qOR3gF2S2FxeLWXBYwUwmJaf5Q7ILLU2/RaZZuaZZVYdbcg1+rEEJm/BtLCj5+LLTDAv4paEKoLO
7dUSssJSNAFtV35Jb1pXsoj0nN8PT2pJ1vu/scV6tpmkFAAJXKgztJI66YLjIbF3qf6q1USLZtd8
opPby2+qjRyn2f2VTQdlPFSnWHvk+e5xCpwi1EAs6oNFNvzIeR3bJ9XemdqjND3H68fcCk4oNgp+
RsHyBnA1SodoH+OO4UZRaDSWCLJrU90njnPbK4t/fVRbuxTvX8B2sJrzBXfEJBcgMKxs+LK17xEG
pvImGSZ3ku/LqCBJ/97qgifYze1zapLbp9oKOvCsjDCPw6vcz67SRbgpKJBCciBiUsrgB6ee7oAj
P3206WOyRP+V3w6UVoyo8d9BcxvYidu0T3UJaH89wNGf50YCHihKcqu8Qe3RW0V8UOw0vFhIYNhR
vQM1qcEnorqMNwkg6upQL/bDGLlJucdjjOD4Z/uLNwImC0Y5oYHBjqcmndeqsucRPQyz8UubIbMU
uxC1jA3RPmBed2GHDQRlGHBa8HmTPMbJirdnpKBx4dnqq+MWSu0qBgEtsrpTf4z1Uw/ph+t+ulEO
xC0WpQ8kA6wFny9WyIvedNKq12H8IklHPOCXJPsqg1CrqjxttygzaX9FadC2u3ZxZ92jgyjyMr/k
xw34oO4AKsMqQSr+/8npKa96A70EC/ni8a4lDmF/a4FDXmsSqADwH5vv6Wv77fq4t5JUyPWhTwBN
qkxl6NyoNszapFgI9wVujX1xlw46KZraLdOdqt028SKY5y17IJtH6QkVNjgTd0krJ2qMUqw1oT33
z3X3rNfpbVW8Vk0CHL2zn2n/cH2AW1sDt0KcaZ9vkjyMTWmMpnbqpA1VyLd+mdRlOBSTdSy6Rdlf
t/TJ6scvIHJ9dgXF6y5Q4edzqeRoU+ustA3ZusX7/hDv4313mFDnxEtltKsOzcE+xjf9Id/rbrTv
ktu4CGVv9qcw0QUTvVHRxZv/yddwM610a17ZEElAU9NbLWVuZL9m0W0WWTtqSkHTGses6pFBCM6U
zY10apc7Oqlur6xBtAUUdg700htL25UcyEU9Y40VSJC0EDaNX+MiUB4hpwX98y7u3UG0nTZ2E2Ay
YFIGPQ6obHmi+tHMoqqZ8Bm5M3lgq8m6mSjg49OYUl4tyEU/MVLc0qNuC1gTeHjwpsSjjKEE0uuS
ifbTG7Duk/alD5H4ki6o9wb++/2HgifPxIv9JPj/f+bux+iu7uIpfkRi13BlT3Fnf0FxRCaaKJth
jsd9HRg2IYyH5oFPTqJzx8yXsVzojLnQUe7FlQ0PsOnbagD8Yq0HOQNJ+Hor2SBayRd/MYp931qC
CdpYDWBVGcIT+RTwN1xWmetFVdpTScNhemRbHTqEyyFR7jJw3F/fhRsBBtgDxBegVhnPJ7cJUz2R
V0jU0nCyv/TS7GnFLZV7t1qP3bzvk8N1axtnIqzhORTnlAF+CW6TZdakNuO40pBCy2a3emtJStEj
4OVOZuyraH9D4gt4Darb58sHoeMkp9A6D4v4XS1GL9/btutAAKdQLZK23tg0XyJFsI8vEjdmVFGR
iQKjh/IWt2KplFeO0U9JKOdy7q+jWoXSgqYna+zy26pUaxd987k7aPSO5msqqKZf+Avye1baBGkv
IyTnMYlJEZlrPTOagaLMwgk8AW6ul5HvtFZ3jCdc1fNlKAU3jIt0GJkwq9gwIBpeLPgXmGxudLuo
AFWtVdltI+VtpqOoZe7CPZkNPL4A28GclD9vI50OM1jfQTqR+JXh40nXcoIo0Iv3uBGcRxtzeGaK
/f+TfELLbXu1G5AowFWeUq0l5nIPfJPU6vdK9Xh9H4hssWGf2KrVoRw0Q0/CaiRx86S+xr+iEVdB
webe2grAEaPorOBCgYs/t9/GQV5so1LgF9m3bjBRQvlitbviBvwgxU3Zr/u5+bg+skssFVuxE5Pc
eRarowSaEOYVzfwIRhSgA3o3nQ3PXHpQRqD+lfbBEM0P8gwVQMtd9Y8yz3fXv2Jzfk8+gmU5J/M7
0r6zDAnjri2vpkG+L28t6V4SRGn2K2fnBBsq0mDWEAgxYx6AMdJsbRYVHkOThRTl6qbWwwr6uutj
ubygcWa4wSx5X1V4NoRj0p1ad9BWqYmjSTslfUi9W2XwqvqxWwloN68bvgjWnF0ujtZqOUnQGcPe
Uz8SG4LMs+5OKSk7kdLQ/zJC0PEAfQyGAoMbobPKcV+t4D7Ibagzpg0Uo3CDSF1nrZ+UTEld9Iy9
Kc3ys+7T0tVqB4jUpPoKFldTcPZvjRkFTsYUiNPpgoAg75IZrGIYM2CPRyP1bXv0nWklksDOVuwE
HTjAO5rF0i5ubgcHir+0tpPQyBu6G2r1mzXprSBAbwXPUyNcRMvKWsm0xcBguvzDnNz6Z6PnkPgD
MVzaeGYzZO5/9xgcQbg8fPKG8xn9QHMtnVWMypHv8+XNsRrXMt1efbpu5vINF575SUqJpnBkSTxW
1zZiE4DrKQ3r0UusHR4V3Sw7jlBNX57WliyqK92raPy7bnZrOlH+YW0GaGAEjcZ5UIn1tKoMiO6E
ubxP5gBPZtaPLnLlGpCr/6qSgYIdIEZ/bHH+MQ1JlKclbCl1407Q4hCij7c88NQC5xxxNKvLvMCC
gzZtCX3ZxSBATm5bAD0vMPGA9/Gt9TaSPbWANlmYksiTBJnkVuxlGKx/flw9X4wCwnr2wlwAjfTu
bL4bRuNW9P36im+en6dWuPMTTcxJZY5sCB1Zv6X+uP9pB4VvEkHuIRoNm8qT80pWO0OSJSxGEj/r
A2omckvQsOtfH45oQTgHLiKnqBZ9ScM1N0g6PAifh0QGOK+NdLNGayemC9ydEFl4oIqIVEhkgfNa
ret7jAFDGCzscwdlnlQAitk6AVSk8jgCcKYjrT5fCklRkly1sRStYrmtuvhVZvsOfW8bwWpshhNW
PZMZpA7P8OeGRgPsU23JeHZs/QDRzxdHu6PaI84m3O6V2zFfBE62ecwCk/+vRfZFJ162qnprNDEs
JvcSqip6QZqn4mbxQM6kgImRCGkMNt36xCA3l5O8WJmJklWoWM8xcJhtdzsB9nDdqy8hJ4iVnxTg
rAGH6VueDyvvKtq1VE5D9cE0CUhQC6I/x765G/z8pnw3HvSgINPX7Lt1zGJyaLPAFPjMBfkWC9e4
BoGVn9UzoGly/gnQiCtnlZppWCzB9LD+LD2zvXGi49o8GIUeLtoLgGn5nfQzTho87XnXZ4B5Cp+H
nlrnJoAmBUhDAW0JZfpdG22wJcngY7u1p49y+ZuDCWVz3DUBngZJJGfLSerEqCKdbXHTIXU+lR5Y
C0zBiLa2ObIvRgRowv1N7m3HAGBYMRotDaGovHec7Lgsosrq1j5HQzB4GwDqZ1X68yWrejoYEC5E
aJdlotdB/GouL5Dxur40zMP5pTHAgQbYF7hj0Z94bmWytVTt4whWbA+0xkgvg14fXAACIF5K1mV0
tUTE5L55ap0a5YYG9W2j0U0YLZd3vNtMkUzQ2/PNVD7MeAmAJTlEIp7DrXGCsQlkeo6Cdwi+bNxH
uWJGGZoUkXVJKObG/hra920Z/NXgWH3SBCAalAc8sj43IGlX0yQLrXnGVWgHCXVrSQkoUwAkesA7
MMlSwM5F9VFlK1yD4QPsTaiRotLDheua0tase2wyDadOquOddyhV14J2NCqkbfxl+SYpd23Ugjn/
YYHk+o/yMLZB95GZX4EcEqSilxho+D8jsQTJMpgaQHdz7leS7RR0ljDfiz8/6S/Vg/1jDYbH+GF6
NA94RdtjYrw8HB+61I1/4IHiult/sjzxfn1qnztKUttaHUmD/QJ6KreGZ/yc72cvJdNDj1fwd2W3
3jg+CKImMkZfYne5qQ7F3ny+/hWbTncyCdzxolJKU7mFn6vTc8uUQDUbOBu3A3c8ZKTwhgBJFMHE
b3oBGFgQmtCcc4E6buIsT4E6zkKoNh5N1R2s4RYE123iBPF9+eP6+LbiOqN7+ccYl0456eQkcQ5j
yzHdQ0xKxdYShcHNuxR69xn5C5tKPg1JlWGQ6qHIwlGDiEVpuobZ/46jkSy6dmzy9p6lpZqT38bR
W0pF7e7b2woPiMCk4A0Y/zh35BoiihGFymi4uIiP+UOdedVT9goc+bSb7sHJm97JrvNWP0lv0hvQ
utdneHv0jEsDd3480/I1TEsdlBX9wFloPsyHNPeilxztAq/RfQRGxNdfAmvsUnKxa1DFZI8L6Lgy
OABBQptcmmOahV0/7+XpAYQxP1PojdY2AWSh71zDexZpa21uEjgqeDjxbon2+PMJtlB2bipnzMLh
u7UfnnO3vitSl978504AFpFO7HBjA89L1YzZlIWG8eKseK2zvcoJdf27dBi7WRB/No+4U2tspk9S
WVOF06YVrPXeb5SlvkbeEK5f8GApLKGyhOZyzbA78GaBx27+NQFCeA5kFjB/dVm4cxK04A1222Sf
2r55GF9mbYf2rvqFWrcqnklB53bdZ7bSFNYA+495LtBX0jpFTY6BBvMPbdcjmF///W33+PP7XCDP
LSdajRS/r97qCwSGQSVT3VrWV9x4GtMgrcDc/7Jwf+xxMTub7UnJAYsIK6p9ZJm1q5ry0Nv3UW26
kXGI5i+xRtRCdNkSrCLPAjAqYMsxS5jVgjw8mv71Sdw+Dv+sks05f12lWURbzOIYLH70HU3cQHYf
6Iv06nj2Lj5CmgCMdMvP6M161xUC/qagMIj6XzmT2TXkxFl4SIQ6js06UnxGnKdElt7H8a5rRTUR
lj1ebAikzXhyYpTT/FRKINxdY7b1Vi8+vln7xTVu+m+pG910D+lT62e765O7eeSe2OPmVtZrEHqk
Sxbm9a7UH1a8ATn0UZtujeUO/beiyMJ+7trwuMiC7vIR72sw560qyUZSPui7tfHa0Mpdo7nvJkGV
bPPBhNHH/TOf3BWhGZxM1mPM5+SW/vKAROJIw1+ri35OH4BJwfg29/uJNe5uUGvmiDPi01oTqq7u
zmT8bbi/r6/ZZtQ6scK240l41gYrXuxuzsJyD2I8T78RNcZdwiaYq59Y4HIjiFVWYFyCheH7fINc
/Ha+Kf3GzwA+yoN+hwaq3fIIrorr4/pk1rjmHVw4XssK1+IE3qHv0ICZv+uk8qgHqBpwCfnR8WlD
2q+Ll3jfpJ28194St93Ve8gp+vne8BISuUsgkicRbUguhK9Ta1aFjSWN9BJ2DKvD1WQQAQW2rLAu
cUafz05CLnDTJgHyKZGyMEXvG+M5FDK+b04uUFVgiDTxgoiOwnOvAeQK7xOpg6tdMErI//TjdGx3
4y+0oYXzU3yDxh1Ucqjb7WnY7Prf9SvdlV81v/eHw+A1X+KfzU5Y2mH7nV/x04/ixq1FagqWYHyU
dNcFqt941O1J6iffWYeOHlz3r81gcGKN7ydZQKtNC9ykcZDobuqiE478rEiJJqFiB24v77q5T0qV
K4PjiWRWFc+XZonBDT4I+Pbz6y8lSODQyd30XbuT/f7H+q3zyyO0g/bRXYNjK7tFuqOSaR/v+meb
zHtph6ahveC7tp3tX0/gH5LSAkJQkYzv8uRb6U466K520AYXHPVdTdav6T4/Li/avvqOS9/RvAE+
xnqAyBFoOsyGUFxDv8Y/NVe+l8OMRF9EEuOXoG8En9NV4kI2XUtDqnOskga00kvL/rLcN7A0uMcP
EWHBZtX21Bibq5NYasdN0eoZjMlHh6RE2wWvCtFJ5n8X3QW3kqRTS1zUNqBgr+ts/xX6x1Dca83v
UlSq3Izbpza4uD1IcgYVRebgiJrJHeDw6FBOgiWIvRmNb6je7F5+X/emzTvmqU0uaEO8Ghp2FDZj
ewmaAY11FaBmUbHr42XfROtRGug+nfqHOR/ubCf5Mk5R0BSzJ63LTlNaP1bs53W4k0SvGcLZ4CLe
vAyZQxd8mfME2Vuy+Np+8MtdQWpXckdf8pbX6igi39zMwU/ngwtpwzS1ybRineVd+rjuAcl40L0y
aL1ekCtuJRsnhng6f5CpRKYMHvdw8o1wvdGJs8v8iSQP1xd4028dRcN7OhSzLuRPaE7lRSrjHOy1
ndcpu9Kq3UxEdfh5+lzEyj9WPmf1ZB/qY0QN8N7nodId0uy3MoNf2t47uDXNy3g/Qw8hMR1XHRs3
q9AGqE37RHHLaHF7QNyKtfw6oQWjGvqdFtXB2vR45NP3eSv5cdb5vaXdOXJ3G7XFk5NHZKStf32S
2MbiPh/IO3DIoZ6OFye+DtAoE1C9ZQ+NmGYFVQRox7XEVUFhOAlWY8u9wE+Jmg6qk8DW808EZT/r
8wxVhVDu231tF3e0C9Lcd0BenD8PmkfH2FULUf1hwwmQOoDvFYxW4EW7yE+WosMNj6ZhDPBbNyaB
ZiJ7rkWtLgIzfL1qifWcDmWPwmd/TMbMY512PdR7ry/WlhVAGPEoCL54G5DJ85iPhRyUDLwKIYX/
+IP8IXyq3XAHICT/WGBfcOLNreTUvU7xkFqs1Q2UKo+lPQddt7ysgxxcHwwLYpzn2diX4C/BUyfQ
iexTTkxF3QpuRhWvwmrh52Pq2Yui+cW8ekPmzyYtdmNi/3c8JEziSY4x16GmyRW90glyO4qD+Ztm
v0IbX5dPfjagcdCp9sA7CO5Um6t1Yo27oSoWnS2lBhZBn7ze/J5HPyJRRsSOqMs5/DMg7lYKLKdN
B0lNw95a510UW44nlQ4oYMr5YzASi2S6Liryb9rUgIJG4m1ALZNzQiXpqCQVeOpDw7Gc3AaDBQGf
ABrE191j45BgvJ3/muE8kTZ6o8Y13k7bTn2spiRQ4siVemk/r4oPqpeUYXukWRaY3dwAYFBEksk4
8Hh0SqGWXWRQA2CIbPo5G+vOURNvyovazdHGcn2ImzsAFW6glRB9df7oMKFkO7U9hpgqh9bVgJbV
QL5A2iASdcWJLHGuKOnmotEK7zJooVLi5y5GB2uY+Ut/U+2uj2nTO07GxHkk2hL6elDwfsqatSqf
pke7cqP8eYr+JhaeGOKSbRmYK93OmaFM3mX1sV9zv2wFUM6tLBusTn+WiHP2qR1BhrBiiRJ92IGW
Mai/J+POtENFey/KXWXhOc1MSEwXl3aCqWS/fbG5waIMklK01wMTex4gTT2TTKPFI4S2fqzxw3/v
W8SDJTS9//19ziksLaL9OOH34/S3Ib8Lz5Kt72cMjXgchZoOCDTPv3+0qeUsPbTgaNN+LxNwZc6q
I1LV3tqvp0a4VLk3yqI2muxzDwHvlaMDKNPv7eH3dbfeiuVoCWSK1yhAXDyH6Us/paaSgwbXuc3z
j06VBHFna9+ggAj9A7yXg9SXG8digOagGDBZqF2Z3bKTY4kgOjC5PikTXjA2l+bEGpfqJ7k1RHYO
BE6WQLSUKFHde0sSo42mAPtBPqijX8p5/7UGmdtqdSNrN5q+DENleJNSUm+qpmc7XwtBQBR8Ft+7
a69dbaFfGkdLGkvuBGrHIO/kTmBlcy1RsII+OgBdKCqd+2VH26UfzRaATW12EQrFi7l1dqE9718L
3M4ah2ru+wEWgFl+qos8kOaIpOpEzAFSqTppVP3Yi0TLNjwIAvZgYcONB7pIfNFG6ROFPc3j5IKC
fT/mN5Q298MAJqGe9Qol8f4/b4kze1ykt+xybtsW9uBHJEGLhxXfLu1fnMdnVrgwn4AAsk4UWGmc
W32+LYbfUJ4YTMGNdMMlQKmHt1AH3WcQWOZ2nw7akVxukdNUdrQvjOyABjJb4HYbzg1aTNAvWaoM
+R6Otu/63G8VBM9+jJv8AcA3M9dxLtFsyIIqTg9USuJ72tf+kqUKSfOqDmqr/p2PeR5mZgvcmRZ/
WzptPdB5ELVqfwJLuLMK3wPOf8jFgPWGpww1YyPVywKncewUN5XZHuX4e5NH39I0D5zEJGaDAryG
1s2VgGWLoOJC7CKoc3Vn5TkTRH+TM/PH9Una3BBAhKm4YTB+Sm5Rtdjpy0LDHEmSl66+cdOOX1G5
SkSlOJEdLphmUdv08oLkKmnq41ioe3kdSZsYBwV6011W764Py7xMC5AM/Dss/sYuF2ZpTAMQR/YM
HgAPCh9RdGxFpEwiK1wIo5bVlEuCBS2JHN2/5tZLpAkCyLYJJvSCxjiGPj2Pw0pm9NHcYd7UDKXZ
+Th5hfaqjQ9/M11/rLDVO7lmtomV5GMBK6lFILIKYHvuC6PU5t5GdyFoB5GpgXKEM0J1PRtWoM9a
2x5INhuWCypQEbyLOezFJjuxwjk0cDJ2pauQGOico2VPrk61XbTeUzkjBmT2+lSQ/W479p9RcY6t
WTRDPSDFo7zR32Rm85wX701xL5vQqk1EtEhXBwdSWe5ULpVORy0WqKZMU8FFnZMUBC3y61DfQb/a
FZajNiM+qJvxcgWuYdy/zlcMxSILpSGMDSz8OCfp2ySi2NbZFrlYLvTYIQM20UFucU4x6mBE6lqM
yOnj1M9Kq/ViO6ndpc0lsoxV9nUAXz+4pvLCbzNw0MR2+zprdCKOlOpQ1KERpEGxuHrf/l5mgKzi
BGTwazqWLvaO467z9N0o6EB6pXpJkiX3rDKLbgButQlNtBgKrksE9MaaLi/O0ETuqMTJ3TrFilfX
6Dpt2gIyde0IljBnrl19NudQgT4vBMUqy1fiSSKV3pmgatC04Pqu3J7+P3PDTX9itzkYF+MsbJLJ
a5LRk2KB825GFzSOAdyETjywgZ8vMKKOPaAsi2q28aDEobbsC3kkhijr2ipr4nz5Y4eN9CS+mENh
ZbUMO+axdPwiAs+PG+nIlY/pT+mg1YKJ24w0J+a4oFmvGV4iLDhVck8GAfGUaMo4h4VcS69GCn67
BmJUv+uO69v1VRcZ4FbdHPvOrBfMVZxFfqc9dxP4wtT7OXv5v9nhAldVaFrTt7ATFce+29lABFMx
M51gNDyn5VAPslJqmK7oefhi36dfZwEGZDMk/llrLmP8f5Y01kULpCeeYRXI1cnok90nPyZQd4om
bDPSn1ji0klgFzR1LWFJKQK0kQ62j3sR2i1lUTf19r7/d7c4XDqvxtqCp3MYsvAuO6dkTG6xecj1
5d8cDZ4yDGR+oEngk1GdTgNWny1/9+gAYCWZA3alTawPU0RZsTkedl3HH6hz8DkMleKqruYKwA95
h/SXaHNJWhGObHM8FljjWc0fej9cKCvAZiClRpuFUB3R0PhXUYuUVkLQ/NeagnRp0+dQ/ESNHGzm
uK2chzPoYkZlXaMoREs/S31Q+QGBV5dorPUbEcZpM5ad2GIb7CR0ohw/ZdIAW3YHRViSCE4A0c9z
4UxdxzLSJ0CYhwFVIZrrljfE0fN1X9t0gJMxcCFNarWys2SMoZq/9MaHUR+bNBE8JGyuv8O4gSHC
BKJgbv1j1P9xa0VhCBX3ZEXLYaEQUE2TWg6nQrD+m+cZ1B/gZQAGQ2uCW5S4gQDMirQFNPaZDrGi
9Ys1tfIuppXixcuQumhOu9XtRfeWYW4gqqs0gui9NaXsyRYNw4D7oAh/7haZQRlpQY0pXX9l8df5
L3pEoWf65/e508G0k6bKO8Ct27j3qtwkVvWj1QR+sdX7BT5FrJaGwj66drlF01pwtSRQ1wub6aaQ
wcqKanXY9/fzUJBSbSEPDH7FGggWLGhePmSDHUxGT2bj3kozQUDcmlFkimi9AhUJCyPnMzrUmRnN
Cb5FgW6kh5pQ69ZFcTdS0VV40xAjWQFk34B2ERfeoXMYqWAPR7/Pqn6sUeX4WioNXop951/fd2yR
+OTatJmqgwNxt0tilbqfk8aCLllU589jM4TNclfJh2RVXUpfa7QyrqVgG26FRswgFEJY2RzNoOez
aMxDPnd0xk0yj4Ny3zkVAf3oEqtutMQkEtEfbKUXp+Y4N03KvlY7RUF9LbUOilN+LZoSIAOlJZ2c
Hv5iNv8MjUdkjGoNRoARQ7PrF7Trk2SChISzkhk6Fg9asnqyqP9gq8UC5CO4HOH1C9Q0vE9WfZtm
a4r2zGoODCW/qcGWVDzayuzbTkmKzEtuzPSuTUX8o1unAqitoTkIXAhjCThfxUpRzdHUUdhI2jT+
jXp870rQyfyLGHZqhd0NT442yAGtON0wOgiP7BsNV5wsWHuRvtyWi5xa4dK2soA4wFDAiqUu7yol
SOKOoCVzU10Ec9na2OjGAfEV8g+U+bizlMI5El3GdTlCuWBPy/IHGpVlF5q5f/EGAH4rXNvQ34nE
hhcfmFu7HCN2RzBXu/fLNU+8grYi0vdNL/hjhUcCqEtsSZqOgo2kfUDZzAUtjCDmbpZEgTwBcQnw
LvaFrHlfoflR6/EyZbS+A7R/H9TPsvSljSEncOP0H8N8WH6hG95YXrO4covVLeuDSu+v7+yt3AHE
2QiSwIzA25kLnTiitkpDb7UNmoDzQzrFQVIf2vTLaC6Blojac7fcEW2HiJAg7wN5CRexJKvr+qYD
omOMyt1I3beyiN10NAUzuxWHT8zwa5codtlYMsNVPA85gaKt/Ut+i7K7XNTks3XGnBriNvE8akY7
DjjN8t/dG0zlM3lcJd+EJIXgaNnaXnhmRlSCxjY7pM9XyU4pS4UQ6++6JxDI/XfYC1Pu/PfXuVO5
A8agiAz8egmMyyqHlvGad3ivMd66aH/d3bYGAvI+NN5DV5Ndv84HUkolWNZYh3Y1d49mazwmdb83
pI+/sIKXBrTMQXsIfJvnVpYEv9qDACgsewg1oIQ2PVnLKHCzzTcWvPkCbfUpDe1w5/0w5TKdC4Br
5s5v8WihQajWcL7mpu2WlUOKZe+UOzPZgeWEVNpRkq3g+jC39hPkRqDvinZPG7LO58PM5S5TxwWT
aXXZgCZxJ2iAzfLASt6RWIqT/1z+YVpeyN1YDz+w/NysrgPEkxoHV5l+bt2xB9FjO+1Z4cRoBOnG
5cBgCQcXnNJWLRCQnQ9sHRwrbju0XeECmIJhBjQzctr5MxoCI313fRIvPfLcFueRK1UG2mSwVb6Y
BaQDcEgKLGyPBuk1az8HRyq3eUtbaipq4HqWT0B7ZoqW7au6hKiimTrEtnL7/2iP284r02Sn4wBc
iIQOF+e3Vv3GDhMynmxPHIrjIKPCdZCXxOu7Nq5HfcHtXGq+A7t6X9HiixRDVe76Am1gbCA2iFdr
pBYIUhdN61Fll3YVYzxKURE1TlyrlImJu0kbZ0jjoXLkZPuCorWEfh+aQ99Y/vUv2FrA0w/gNrpU
qpO5rrgQZs6zYtzm0q3mC+XyNhJeDJOpOEEi3NQu1HfkiuoSxaUaunx+3zUET6DJlHlxWyKyoAVI
T9zRqIje+oYIe7u1lCem+Zy3jjU7oqyXrEIvXrEDeEMRFVs27rt41laRtTHSXgsknud72rCwas3c
YxIHyTe6vf3WoA8eLx0gBvGS5ee8eK0xuuDt1rCiQw6yseiYleq362u5geo//w5ud5hFM7UdxXfk
Lx/UNY+dZ4Q/orckaF6cI7SsjuZ9+WR9jT2BXRYdzy+k53a5+37bLspiVHCi+CWu/Ep3Gc6jIfKh
UY9y76PnrBLVOTdqNbCJehBILxgprMzZlJ2ynqIKOyeuenTh6y6FMPyc+wwLZ0bHYWyJNoTJKshW
NvoTzu0yfztJKs2uH9dSwRzXRKrJ3WjuEk+/b5+BxkS21z+2NjFjkuRk+iaSWd+MFngshrQChLtB
dsGNuUlz0HBIiLa6ZBC5+wmFHT9J5t3/kPZly43ryrJfhAiCM1/BQZJlSR7bwwuju+3mPM/8+pv0
vmdtCeYRotd56KeOcAlgoVCoysqUrdHrwuIQt/ldGnky7bHw9F3LJ1FaaKx9aUjMIblfkMQ81Uhd
9n4VhxLqR9NwhDq0J1vNL+RYL1BHPzS9+vZvPAvFWMAQIcysyFwa0M0Qz7KSGfQAUuEA6X4TkSFg
U2k+aM9mbDfSSz3uNHC6skT6dd32WmSEb+kLDwLuAZ4NpzYqNLU7GS3ME3w5Pym5mwqaHKu7eWaC
8yUDeYzvGxTRP3TMLGHQPmGlzkjU2ZUILLj4xrczemaLywUyfVaCyVBR3O7M362lsoiSh+s7tnyM
byYgPrEoouJ78bX6Ka97FLvgHDOyQqUlLppPRQ9eNfoZkYNJOlaIQOBr0V3BF9KhRQhyJL5iq+jz
JIWzjmxKw/HX38HxROXOub6u1c90ZmT5/7MjH9dFCWZ9Aw/mzCrc2NIDt7ckNjdJzEqjDVldCQWu
Vr0PkyJfvBgounH3ch2buD8yLb4d5R+5FDIz+WGM7wVAiH+/NhA044mlQNMRz6TLtUUgjivlGgds
xEocoDT728nXeked+8iWh+QDbA9UYHM1di+NafCgLbnHtxzYD/sps3AnD/q+ehmnOz3EQEIU2Epu
2WN6Y1b3mSE4a2sbqgIDCFJ9uAm883Kh0Bbse8XEcQ5Bx0RsP0YJmtypBRVcEGvOcm6Hc5Y50aEg
DxnO236sf0nFY5OEG+sF5JXeRHxLkD+uHWqQ7AJtuZSDkYBcLqqayyIhbZTcGi8U9Aoi3vDFyfgD
ff7nOedQSug95UOW3Fbz+xD4rAQDfkkeO3Ijt6E9jZ/XfXHtMJ+b4z5RiewJ4Ncc42SDxorh3gRV
m5Dkcy1InRvhvk9jtWGV1gswsLfAU3XnD6lDx3ttdCzTTQJAvoRA+qWsem0bubOck3Yc6xwmg2KT
19s4+AFSXdajxkzql7bZUO01ntX765u56u9nrsHdnCWoLcesTRMUPsDHRR8wkcMoPc2o5Vw3tJoR
oXBjGIuMJ17PXFW5a+TEb+ciAW3cptbBO9amLBgsiI904Wki0SbSdHccCrtOdr3kezSb3eJRA1XY
LBV7ye8EJ3DNjUAJaeJRigEr9HIvD8VI01YjWp3cTtLBUJ/xRBSOD6xt7ldJEa00GdUpbskqsdRo
TLXkFjUJRvs/C9N10OhMpqLdXXNXtNJQAIOaDd4W3AmX5Nwi1awntwUoHMNd0NN9mwf7dJn7zm+U
OXnqawEgeC2ooD+A2gQKuGDz5l4RvaFMUqOoyW2tjCzGm1QIQFuZFl/ob5dUAcUWhGMusNS15Q9R
haagGZwwbW/H5LBMiQ7OkL3Pe1piukpBawIvUsltBq/T/7o9DvvIG77UAZahv0sXqUIyltnyKEw6
M/fCkjznlv/3hc1LI9wJVMNoCsCPh1ehn3tKnbDaGG0x/+uau5+t5euyPctOgqayWlPBQyht5F0w
3qM2uRX74aoVgCwXQnJMtPC5XVlag7kgfm7jGYMaOQUAt8rpT2J1InqntUsHpSQMy4IkeRm0u/w2
pdWh8Wki8ylJag+QVA8t9NpV0A4zRKFN1wQSBAJCgebX6okG0zpoPOGO0PO8tBpEGlpU0pIe1LuJ
GPsKwx8dPlf1r5a3iDeAjlICw418aUjB56rzZXkA3W9jxdiCQ0uL8biJFC8rJugRiNKt1U93ZpE7
zxLGZsNCQ45cJdNOqTbdBMkWTZBerX41A+8lDJtDdIMf2NLqSvHbHv6R6K+YnWk8zd/R4UdV4vKp
BX2d1QC1dJagHYwQz+s2tmFaZ2j7oKRjDO1dkMnkVGRV516/11ZXZAI6j2cnnJEvCWt6YQClhdyq
Q5Vx6X9MAzt2DTh0rttZ/TxndjiHkBojiSYTQ/Sy+yYxwV246tYYIlloSHFN8TC6XoO2cBWaqGvL
mLKUZ7sdVchk3RWZIN1Q1i4qcP0qaNsv4z8672U4tbOMR8ut2QzmW0sSzZl86EYDOxPe+MuwajwH
KBsE821cxbINYo2QqWqn78ueuKi9646UZuq2GulzSChEkHI59UorTnd0UjAr75ez09Rx8xK1o+aB
p0JiZoQKaTGnD31WD8xIOpRiQrk89TF+RzB2FIIlZbQd0yGyCx2QO6nQJxfon2TTF1m4D/CXmRID
HGWBdVew9UvE4LO+RTsK5SJQ5CEvujzoIHmuzEKbk9uRJI9Tqz6ilKHfp4mSOlUZhG8hqTWBydV7
FQhnwDTwuIJ0EXfl1IFe6pEyIi+ZWO1QkKLY1gt9Ml6ST+l39kENJ65tIOiue/D6Sv+xyjclo4wm
khLDaukUVnMzGm9B/UmUYDdoz9ctrZ18kLxbGKlEEwWECpd7mmiY924K7KlaAXBYS8lT7VeiTVxL
19E2/qICADEEnz+ixlXTjkwJBqLk7di+JFZ9JwGeZI2bytpm+cCktGJd9HR9bSs9N9xrZ3a5jxfh
r5LeQt4VFqRkg5Q8zzSqTqXmS/tsDPL7IA9ijL0MkzOYGtn5Mn3NA6o445SVO0AGRGonq+/0s1/E
89qZQMFVBONh0FBi5a3xK6Ce/Lv/KbGucKCpfX39a6EK/TeoXqIHjDc6t3zSNLTtQhgLYozs1bs0
w/Bv5nbY639jCIgfFAHQiuB7VlGoTomFqHsLqR0J3Qfatsz4GX5et7J6KIBZBN0H5K8gB3npqs3U
gP2zRhwy2C8Qytk36ea6gfXDfmaBuzimru76HMAsdPcUaNDct1uwmGwV9yNkk0McE/xB/0eLXIxP
NSOJ+6EHibLxu3ZR5EvV7o3k7ZaGW0CnUbqczIPWQ+oW+gBGyvpcpPyzdikvSND/2VUuqKZBp03j
sqsgr3BAp7pLNtFTKPKQr7Lyt9h9Zma5s89y6olUmR83MDMiijINyovQvtpELHhHiZ95zS0GtiLn
BXVAF20Ap9oFp959/pxdEdRvbb0ouqEhjYQGYxvcenulB2GJ7ONWrWY7BmtODTbxsvoxqW7W6HiZ
FYLDsZaNIAVGkQxM8Hh1Lqf0bOUoE0YqzeIUY8hQxLCk6AMDlscsEZXJVu1oyBOA7cZ4PH87TjVg
BACYwE5zP5Y3qrkDvep1d10xsdAKY9f0pRzAVxmNZk7Tqhigj+lqL+k+FDHurpxwigxeg6IthuJx
G11uFVpeXRkVY7rUPVSgBrZVD41IW/b//pNc2OE+SaP2Rq5bfXqblX+AsQYdghCNvhJ7ASfBBD4W
gklgXjA3iJLEJPqU3pap4U39YRlbbaRPIcJ69ZPokAcHuwnAdPyQexhYREo7Pb0d6EZrDkPsAojz
L776mQku7gZmao51DBNArjT5DUyAA/+6ibU+3ILxongOL/RR/JAFarwtSTtgcPyNtve92MN1zVp7
2n48i+o/a1nBhS0uyqOM3ithA1tx/GwMN8oAVnCARC0Iikuhk+sOqKvrwh3SByX9LSphKKuOcbZS
LuJHQZeTalkpCZn120zZtA+O/a30PHso0drp/hfdts64b93I65zuMbbTbeUUz90Gmsf7yVO3tYtG
QrQQtz6CaU4YqVeStYvt4QJkrtcllNbxA39QR3JHNu9kWDNsndW277wUdxJoXn5YLHSv+8CqJ59t
DHf4IbozxyXys9t08De15g6SvDFn77qR1QhzZoQ7+WMH/Wq9hBGtfEJ6nZEHaXyh9mQJHPoLTcXd
dxe7uPyQs6g/RmahastqqNOx6tjdUM/c6baC90Nhh3a8o9vkWHqzY+x1p7Lp8b25qXchGPk2igPq
dEdyVA8Ubnb3CO0v2UvvKbRpw+3EdOy8whIn8sScmMu35X/10mpcSs+4H/kqYmn5UyUvQFboiNfb
aXau7/4aagVQPly6KDNqoADmjl7oS52REogplBjoV9iceX6CyeP2R5O6QcXKlBl6dsoMwb21dubO
zXJnTtZJk2oRlmXEhteOGHZJRvmW6t1PvQ9FiqUrCQbWCDXtpXq/MKpffnkdbhwoGtaYyPoubjao
stE88NKtpXmNIUhZ1/wZb1MU9ZBhQCyCi81q5PtaucylNnVtx1K+R23bbYr7SBrBY/33FallXuEf
Y9zXy1IoN/g9YNtKOB01ozkE3Ztu9E5UV0yiiTeoIjGx1Q8HpWhQZizYCJOLCWaAml+ZY+gqbgDt
m8oKpMs65pXyWqUsxmzI9rqDrttDQVaDWAUA/dyptWJQkVk9xpUCunvfxTHytbEUvYYXb+MPGUoY
aKagT4tCEheDpGgM5GaZSCrpD6ksvR5lGzl6lKvXUN0N3S6QQ5Zi9NdIPit1m9Uv19e4FmfPzXNr
nPJomlO/hIaCrwO2W6B65c+PQVU/XLezvC6/LxMd8KXsjGoPd+hKcB8FQNZi9Et5UyVtr8Ttts4e
ZfNnRe/SOHP7VkQzsb60/5rkjl4AtDAAIEBNYV6icUCx9qm2wPhleiVY29qxQyvin7VxfhkoGZlp
hk84xfWm1S2nnPr71ixDW9ErRqAxcH0v1+LyuT3OZeaI+BgKW/wSTEaR+tCZH9cNiHaOcwpp6Czq
LwbKJ60L7bJ4VDVBEBb5wxI3z27EKsaIRl/B7/IO8mQp6GA73HLSHYj3lCSFrtIfBRiv68ta/U4U
IyY4ypIKesFLmxOqm0RWAEIu70ZkMYGdDNtEYW3587qd1e1DgRDlYLyMvrEY+pWU+PMCYYsb49fk
94ntU/8wjiLKzlU/UPCeWEjclpnky/VoVaqZebvA1cZnvdsS7fFfrAP0EpJqQnMBstuXfz8KuwIl
MeCNBlBNZRqQK8CVSr2IdmCtwY3JqP/aWXzlzBd8aUqIPqC3QShM+V6WgGkSw/t/UIbbDIYM2Eyl
2mltvmG6qmV5c6clQHXL422GjxlgOvb6utfivoxgjKqyvKCuuXUrZKymZFg6ZKgVajuU8+eEmSIh
oHUryD4hYAYaPl4HiEBTmGgzVg1kcFP+avEkVIc7NRHknqvOCGq5/zHDBYss0IcWtEpoHIExEQLH
yYh5oFSEW/wG0cUYEmCiio7mHij7MRB0+Q0tM1JAWV2ZR1Jt9TbaIvHQ/Yd0eiggXWZtlMrO4z++
YteQyPqEHN2U/O1Fyv8CLmhVFAdMmWrzGKbvheE1DfjQwFZFNM/QWA+JRO3YzZ8luOQxCzWKNDxl
/nPCPNBkOCaYTwJQSOEOo9mlPSn61jzKkcyUWva6bH5Ui9Bt08dYOcn+QQ7Au/y7zf5oylM87Kbf
M/TCtNRp4jcpmmw0YanSgDEOEjhDw6j80b5lj6MIkP7ttH39UCh/QM54KQ/xdeBOJUEfVI159K1X
yHAGme/0deaYeQ15k8w2VYidxFBqt8M7xcrt0l8y/7odHCraMz5+ff0SGccMyQ+wJHxLqw9oFpUD
NY/DPGNQ+iYtXq4f5G8vjP9YwF+WKcZBUE249MowAKWB3mjmsTU3HbpQW9LeA4UfN3ZS3Ze6yqpm
H9WCkSj+xPFGOUccuqip/Fw1j1b+pFm/Bt1nrYjj5lvZ4suIoaNvihEKyPEte3sWM+ElfWkWxDwi
PlcOBBVmpmZq5el18Zy3vmH34Rh7I3qvzDDGeGviSXCQMAl+rxsEkqWlJerr8Lfr1y+C/2OAHjJZ
mPa+/EWNXOXAbeNrtuRAq41/R7R9atlKJsi2lr9znkkudii6U+ZCVI35KW57m7ZC1yTB9iaYg5HC
0pGTPcj0MTUVzACGD0/XfWjta56b45Y10WKCWpxiHs3o0Mo/y+igRaLERLQk7gIEDWzZzROWFEOn
MyuYWXq0hiZV5RqA0TnXF7QWqAAhxoAbwEHIxDnPMWWA1jq1sI4ZFE8S+qSApLokrx0a2NcNfSvj
fX2pM0tcSFSHUiuSPLeOjVy+pNpDhDYX3mqbxveModkXFjOqn03HZsNphSOyq8sEtBzhGByuqLRf
uiMtlMbqoso6yht13iTJXWo85MDCKfIpoRZq/Dute2itm1J5IoGD4p8CGb5ue30L1n7EEuAoJtIw
VvDV1D87pSoEDaNGayzIOyR22wX2jCkcsw7sxhQgrtZOn750pReNTh3EY5fLzQs5auOZWEdfzh0t
uJ0yUHehrhTdm8OP64taOxH/NaVJHDgvj9t4tPrAP2bSTeNHABnYRmMKcvVvsza4mMCJi5KJAVC9
hJByuaDCj+KJxHCeKH2sNCcHiqd7pU3NiugQDDuwi9FoBzibgV6ujylof+t3mwK7TLbGXw4vLrqb
lBqLBDHuKaRqlz8lHYwUpK44MWkpvRW0eiWxAtYfY/BSpRGRkn5rCsMaQig6REjZFlINbuFSRaNW
HSi+JFQFWhmg4M1sbDUDjhOV9pR60A7+W626L5sgLkEZDvUVsBdcrnBIUJ/AfJV/bNuKYZq8Ay3e
IECArS/szAhXAmhaeZIiM/SPTfonjh8sL8/ZtJn1XT3/Jork5LNozPZ7XIUKMigTF804DBnyW4nS
1ST5yO+PofIQy/5bEenHOlDB/v+R5rcNEQS87wcD5rB9MuaGF9Qq5ye9WoaqSWPrKIEabJpvqp1U
xYLkYnUXz41wQbVRjNmsldA6qhqouxTgVrfgwmZyK2/y+H60XnT/YyIi3pyVTAprw30BFla8ioBD
uvSQHPdxk8w4A0N+LOT4xrcqR0GvtN51XQHkpTeAu7wOIkAnnq6Hm5WnxaVpblsxiNZaJqmtY50U
bEye70eQOG5HJ+yYH6MPYn5YQESbvWcULtFE1pd74jLdWKwDp6JBHgzZPXccDTVCah8u+03zjuXD
Z9x5zUGRt/mM22y2qWSDDfG5mVWBN30pTvGWURoHez9AoQs09HLLdQ2SKVGOy6ON2MNTaFM0hH6j
84K+PLHRiWH9Fkou7B0wd3uEctemfnCmveUMLEerzE5EJMNrp+n893AuEFeZ0gfL79GftUF1cZvJ
uguSdzxV3lTR4NHXTOe31csoL+uyihyCf08FUdMVutniMJmD60d4EEUa9GteB9+CaEhom7XnqwhW
1LRrH7So0MRRDsaIl3qmNfYUgVbmA/TeaDCwPvhdNBsj+kuY5BI0VRxFPKRABPmN/sKkShLo4Wwd
c12/C0GRzOo6ECS736912ICqjQykADqhPD6hANa+GSZcBgvXXFMRLPShKUABjLetLHC4tSsXaroS
CLokBdUxXp8CbfjCDAINB61R7ITu8CIMoG5rmgVr5JzFqNQp5CQBEkJGRuTRNvUNRreggJ64jWkw
1XwKJpFC2PcUCjsA/DXaJwC0A25weQrUtA5VI/JxHSqejm5w79tU3kVNK1i9yA53zju5buZKQgJF
OvXQRBBtCeUbFU+3+C+rS19uc7ag5Zid5YRRHWo0rmFoGl3NYm22CUM7E1wTS0z8dnrOjHDpYEQL
0C00uGv1PvkJ8CsaxG3zLAjMfG+YWwmPNlDxZAHTKlYy+7Y/2Ja6CeA3z78NTJ53d5OIskJeAsy3
RUFxCRzIKlJCHvKlGbGU0inzjwkjj5DoZuHT6ICTiz3tRsCG0LrYADLFbo0byDI/flxf7dpJ1PC6
VRcWfMDouGicqqMaVBqMG1AfATDa68DImL9IjQyCekFrbS2ROLfFRdq2mSjpsxzp2LAx1Pcqu6/+
Fk++fDuke8vUy0Igp3PPo6jxMcDUYjnh+LhUWGPKunHvKzsKkXnRl1u8jf9wGKuGpaVIZhmcN+qY
ZAjLufGPUybdIjmxDWhxkZB86lHu1qZ8Kw+/60HwIhIY5cGVbdRGJeDJ/rGb0HOFfLZu7WsJLz9w
q7VzmrHJsOxQDkVJ56pdimo81GJxcVtcuuLjSBSgwPGPpQMlhhIHnM0TOgBOc6OJ3perjnJmi0sG
OxVS1rGEjQ3yP2XyZKofFRFEktWEEyzq/6yHC8AZ2B2IGmM9mt6w7Ebe1a6qQIDuPU4OMSbNwJFz
/aSt1A3gm2cWuVCsKK1hgZ8OwcsfT317UGODQZCZReMhKB5K1JSlfaLT23HIvFoOBW/2ldLaYh49
e8wkYIpK4ry1yPRyniDVdDRBGc6o7k7Zr5L+VIJ7q3yk2dZqFSYpLE1ukklx8n9x459Z//ocZ9fD
PMfpNJStfxwIZZVUuNpobI3ByQ54JwvuvLVbQgNSTMFTG5Bv/sES12qeUPAlH9PQiQ1HJFq6ehLA
KwCecgyRILO4vOkmBAKt0xDGImRzttE2zhiBvb7o/U3fu+NrC15wjW4E3rN2kSO4WWi/gSwSWdOl
1WaoLLPMKLwnasEuu0GVN1mUvZy0hL3qtTU9dGaj4D0CV4gXF3ZVvXRURDn/DT38FWDPfgbnxJJU
GIk+4GckncKKjHX641y6gTt52mZ0qsL2CyTOBBVoZxQRBaxl6v+RygB78JLJcVtgRsFYRAjuU7xt
kzcLZX6lAZ6mZg21C02k07x6YtAhlEDkgFwYChKX9uLQyONBwoeGEIM96tlzr+4qy1Z90PvmICaN
MG74NU7glujFSOou7wQ35uqKMY8hWypScdTBLn9BXk6xRGYEe2AibRp7Vrkp9b1fObJ8a5aCm2Ut
6qKg8I8x7u405b4bNLoYm5+HgQX1oQ2EswFLPsHfmedGuHzDTOcpyAhCO9INv66dRH5Ple5Y05fI
z2w6BNssLDEpMMxemTv5KIS/r2VbcB7spwTwEkTrLrfU75QmDTPDP8aoXaaqPQeVg3EbDI6j4Jbt
297r0l9mecgjaytHnkF+XD/Ia9HjzD5/f8eoQ1ADwtRHUrtpg8fmmD5U9iR5pdY/Snj8RyKp9dUz
C5IhHB0wwECXh/uwkxTHpJctnJtB32TJUZN/z/VL7e+lIt2A7xmhy3CSFKpHv8Af5bZJctAtYeV6
reKAHBepgwnY8zeIuNxKmJQcM4KwObrW9Bh2O6DTAf3vUZor7WLsmdGkrFLiY1HQx+u7Tle2HT0B
ILsAvIYeCD+IKptD1SCmkyNk13/O3ugBgI9yCz5AZVvHZGPuIpdkrjx4uV1tRe+WtWzDRKrxpZwB
5DcP/Q27oakTWSWL2+tp4oQANqoPvZucrIT1ri8LHvH/i0EVNyDKLFBI42Ll6BtZmqQyOTaGZLfQ
xqU966ZDj+aS6W+M8o9kDbYiPF0rHxnr/K9Z7hVIM6qW+HrkWKSPI72Tu8RLDNMmYJlIdWh62chb
G6cGmYbg+6482jB5BfZ19ETB3MgXs2kYQS2v7HDnyxFqKiwbGPgCWpNNCWv3nSozzItft7lyI8Pk
wsi3TJbhiriMJBGO2mjWMIm5DwCr7ThMmRJo+64Id9ctrVwDJnI20DZCrGzRvry0BHnIQY8JLt2+
MHcmqhRmtM8yc2vqkU2VF2MQtinWjsuXMA+IuFEi5LueZTxC8k2VEaYJ2iBoLE2DG/qgytlFZmbP
/j3IouyJpC4tAtYZtW1AE09FBQdZtRPLGDB7hCKyIsoA1nLoZVQYVWhQIGL0gAtlIUSzZCWPybFP
wzd4tZbjH/RvELjw5qM5a6YOxOsbORtAQCmCjS+Hhru8Lqxz30GjQdA1XUiOABNmrGlyNmhHvWRV
rxVsKJx/8dU1QBrQLwEAhe/yR5BhHkzIth6N0YtDQENp1m3BbYk0IwHdMxTqUJUXPYtWcmcT4Gi0
pzDVjoIZ9/TKW3DZ43sS4D2miMkgRcpPFnh4/VPul6zoQM/YoG6GEYKm2MvVKc/2xSi4IlfdHXhY
pFUguzb4to2SDGlHopwcR31jVq1nVJFjoGWM01wrHzJaRtc3eiXxMQFuUdDhAMwH8kaXx6vRZwIR
ZWx0meiSY5Vo4ESE5k6/4Eavm1qNyxSb+4U+Q4GCyynbUfKDJGhgC7UKG768JaE07vowAVYlLQ4Y
dYEGEQQ6byDiN9kh1UUX8eruoteBpwsauGjKXa6WTGE6dSFolX14rgX+yDZEy2rfWROL27cwffkX
K4Y1wMWBFoesOHclzNYwjX6Gr9lkez9OnOaPqttaq52gf2xoYCMG3EHUbVw7qOc2uS+aSJIOvT/Y
zGqmzyUr3a5nY/rLF1wBa3sJli3EISTgwBNyaxvqvm+JZpFjrftveVV4ZarGTj2z9L2JAfkPBC3b
NXtohqPzjrcnLjvuPVAkYCnLEny7zrBjyGGSE2iAOhnzqE9jtr3+4dYiwbktzk+SKJL8YvGTYZxZ
1EFXVRRO1y7QcwtcOK3y1sjbciLHH2Eru7rdRMQlsQiFsnaVASyB2wIFTlTquBOn13pLMwupl17p
h9HcBuOT6e/KChquFMShuSua81pdFlBoy3AJGmwKZ1BTIQG7gBaO+Ww5kIOzW78/poq0kULv+ida
C1xoqC+qEQtyQefcDxNWpZyDx+JYaj8GHbwWr6H/57qJ1Rv33AZ3lADGNSCui4zOTzeD7zY/ZnNr
JDa2MGeGEymf1qcpaskJ1sUzA4xmm/pzD5uW/AfypSaoFPs3wbrWEsazdfFhUFcICik63FtBDJLS
PTVmphwlf4t6cf0ZvMx1J4j9awcKMx5gulpIpqD1cRl4rWpoo86UgpORDpIzK9rE5jwX0Vit9ZWR
/2JQBrNHoCDhqfmyyJeDGsQ7x96pWGijw8gw2eaW7ttzaSeetBVZXPP3c4PL/5+V9qrGL30KCr5j
lVubjILk8BeoEOyWiubNVpcGiilFwlwuZBX4AhBGD1rTjHS0aq0OIuKJF80/q5vCOOYDOLHLm6Q+
gPF7xiUzUVTg/Vs9fsvmB4HnrF0u57+CO3VaEVozCQ1AsLLPLjj4N+1rbT3j+WHHBUb2M1fyiO6M
xRGwZB8TWLlLuts5ESFe17YdQn2QqEFuCIAidzBTCRjvQR79I6RzWZkABhofwHrKeiGp/1ohDHWh
f0zx144ezCaUamdAXKbANcEBClzCTa7H27jSToPVoxz1kOTSomx00NSHuhNgbNZODgQ01GXXdehc
cCeniUuwIuR4/zTSYcJIaTgKosHKJ8XBXFBmC8YMF+ylC/e6URjmnAenxoptOQoQEHDnJe/g/EOJ
UZgErnw66FuCI1+B/Ol3mfe0pE3QKWl4yv6oN7NDTunOvMnc5DA+QBjafwx2pgOOUNm77rmLR1w8
X3TkPUj4Fu0YC+k95zHBlMZK1RvhCYTko+IsqAO1gVQmJB5vS8OrBkG2IrD3lQufB4ZpzocW8uQn
GuWH2noPZUzATCer+YHZaAc8dHUsKHt8+45YIdikQJGFOhPg6tzR7GgbgN5ZBa0CZi2rHGPEwyZN
7itLffaJc303v33ExRZwQ0BFAemt8BR7Gdh4/mMLKCxAZTZVAWiiQTZCzIjIEPckM8esC+IElHed
f1cNCvPxAGszmVXJ079YEZ5bIFZYcMj8IJGJClWNF0NwgoyHEyc+QPN38WztCvnXdUPfA8qydzgC
EMtbxom05cCfeUYaS0GYD2F40rNjjVl7Gk8OihyOmhU3oxLt0xTYNhnM2MSGj0jFu3Cta755/gu4
TV0mF4tuTMIT8Bejn+xIDxmgaGeqmZM0id2nmUODz+vLXvuQGBGEQBJgT2gqcNm7oZRNqlhZeJLw
uGzzV3WobN3fCXub63bALAEcOVBGPGdt3/hFp43gulPTrRR8tqj5FclTaAkuwrXDhuf5P2a4oBlX
QR/qLcz0weSWUcc0UH8MSQP2O8mFweub9/3lDJ/Bs3UpYIP4A229S58pqxKTuZoEc+1kU8SwtxhK
V354DMze1Z4n8prEIg687/jAxSiEr/B2WMjQ+FJEPk1Vm06I1IWrbsh2uAfT3y5sjspGF7XWltjE
R2cTIsrArmMoDRXyy/VBER2CUXQITwT6WuFtgINw8KNnIm9CkSN+cXF+s7X4BjSOFkgu9+kCSHv2
U9uHp/3ru8Ea93Si7GSxD8877TwvYyfvxB7ch13A2MND7HifT5BgspFOOk+f7t3T+93x5bNlPbs9
TuzmaL8d3bvZPobux5/7H9bufj/ZW4N17OaW2m/bx/uPrbG7tx/vbffGue4Vqz54thAu4KdFicfR
spDgqN61rN6qbBYVTJaNv7ZZ3LWZKHOk9MUIG0GM3EfvdCR6gSgp+EqivpvB1Yy8HQDxb0KAEPaq
kwDct1SLmV787CEmGyZA302/iXQzq+DVzsZNX7qoy0Flpp1rWw8meyEz0x8wbmoPEBboB8UB5mtz
fZe/vceWU7Bomvz/n8a5JkZggLciNQLXDXXyn4Ka4+r+gqYIz2UVkZE/YzoZ0yimc3hK8r2OIdmw
FASqNQOY6AeP4ZLg4ca+PFlQJVL7obBwssC9a/cVQlU41ZVzfZNWoi4Gd5YGBAh3kaNy0V0vEsDb
fRNJ3QO702yZXf/za/5x8ff5eowfoZ7XLn/fgCRVmDEzp67RgggXMr3bz9J4MqmjRz9Ilh7bhI2q
U04sKXcS/RNCF97/N1BRdMzOlyxfbmzfdlplTtjYvs/Uk1lqdKf4g2Ckei3wowcB4SqsD3quFmcl
7PM+QpMLV3UCDoFF+2ULEclYuVegL8bw6poEVb3vEOVlXWcWuQrOYChGSn1YnH8DjsyeTOfp1+ku
sRO7sV8JCxieeay9ebl9c0fb/TDtG/Zzq4gEBL/PXnI/gzt2gzm3Saj44QnsdpI54mEisxmFzKXf
VKU6sOEHiA05qdExozP3VAk3YwuE656YHy0tbG36VcpvYfA0jBjU3PSx02kpi8PIRpRABBIk3ysX
2MWucccszoahD3QCB632Zik5MaCEnVSjxvwCUW7mQwTh+pFYCf4XBpcTeZZFJlnQSJmK/UGL7y60
fKeR9pYfOqQQuOBKsghDoOFYtL50wN8uDSlDI2NqPIlOk/RW9YBkgqWITjhSTqboNriotPn1+tK+
9+yXbw9/B0EHtAcgQHtpUtXrHAISaXRS6ldqIrLTtkeHUd7IpLChCLAjwI9bZNzp0bMKYYKuvZtl
AIOGYXv9l6wET4x5UQx6LU0hAI8uf0gT1VJTBFj7aEBuBEBVn2lZKWJxXP2UZ1Y432lzacrbJojA
wfqubmJt04U/Wkx214/XV7P2JSG3hM3FHIsKSanL1UQd3iRtN8WndsaU17EIbvweIkNN/wvSw8zC
vKmNd891m2vn4twm5z2+7kckI7BpIX/E0KurukF3KELNTnUBCHvNFBC2mM2jYI79Ru2iV1OEF2IR
nyB73U9e2rpAalbqnd8eiLAstBomoQeLPiHaOsAYcAvr+55aftfCWia5BAQvfbz0BocnUm78gB6i
voIgDav1exJ6FTAWNSajrOhpjLHlw3Cs+s+BKL+zX+pt09j1+FM2WRW9dGg0jkh+4mYX6luD3kbt
LpbfY1Wka7vmdAAJYr+QdePpwMWPSJ+7mYBV+AQ+4A0aYQCy6RmEDyq7FXXw106RjtIVXA5z9EAe
XfqdD7GNlFhpfJKjDxSYY1GZ/v+RdmXLjSNJ8otglriB18TFm5IIXfUCK1VJuO8bX78O9toMmeQS
NrOm7gd1mymQV2RkhIf7vX0N0cMZnXdOkzF/vy7DUdZjLIWOwJTrpnU07ctkBw5nCkxi3/TopFqi
JJ/PJBOwokFERbM96tMIeJh7OVLr1sunLjpmUAnMxI6C5ASJ0YXTc3fmLqwwd7GEFxFqQj1mTol0
mjYa6Iih1fX4iN6dvgsjjJPDpGWg7WujI8l/hnQv6yafvRFtFShgyMg/o6Xu63uxIkjjz3AOwP5Z
rQS+F0eEc5g63jdB4Z2QiKpSR7lF4tN7W/zSEDMwUF7XRIaC3lFQT0SuLV7F/X8M1drOJPPxHN41
hTIU4qY5hcpiFdElPIQcJAGPYVOZQveityj0coZevUVLYqb3nuVgdwJ4TwRRNjKojBsnsa7mCni7
j4IvP6VjttIqQpFEevbi0QJLjSnKVJ4MjXsNwyUc9521g23I9aFdH8eNzZJJidQnnADbnfhSFKsM
Wqpw6YrzH8/mlRXGNyn+wOnI5AfHVoMQSwHkKbhOxCGhw6S8xNL6sbXbyspMVoHhSKhlozlNZ8yN
QiglyKyHxzYSyNaLkxK06upo5EXWWj5JEkvu+8kZ+BJcsoXqbdU6jPaBono2WqsylDnz/G3s8fJs
oDC/sLPunE4BtMszOgMiAYBpXDvPWvF5D6Ewwi/dd2oQXSCt/reRUjqkaAUXPZOvm19Szf9+PCl3
/BvobOdWByTtkG9i5kThIrWQBlym/VC4cZyeMpVQUVyKYu+9b86ieHM6ErS2bJpcFmq/idQ4ORJF
Hh0oXIElfIK+q+wfOIAIhMZHwJfTLEWCGZ0R3ILvuzNM8OrhDAGTgh3A3oIdOH3TMu2SYxXNegWG
8jn1CX08lbdVZAWUuhdGmPspnlSVa/Q2OfYjLUeaUomj2SEtafQ7N+t3wV4i2rzjjWAQPa7otZTA
xs5cG2AJBGsg+mGOVaVB3VFKyb4GFT0gc1nwofJ1+eRL6X/KaI/05KxoC0U5gE9Q2WHcUqAQLw1B
e3HshQ44Xkf1DzJAaKWiOpG4kDW5yaHPxtC+osDfzqxOLGpJ5AJlaqBne/TJZ9EONsCtVAC55Ah2
G+2oq2bHf7YVpHEIhVigESsLRTl238z2ZTChKyAFmqU7mMEOCpSisspLjqKXUGSzB8BEYvm/MTKz
r2AZwbHHgjdSFD/0GIjxYyXXVJHfh6qBzmG0sD3vDuXCCnNL+lOK2CAO0+OI+k2P+ctn7o5xibnv
5lE3Txn+BfR8fnxg+a4d2SD1ddQ3fHKMY96utQFKr9krGpwkb8VvVN4hcrbmU82WuIYGen3Q8NT0
F8Z60w57/ggZ2n2zaDWIuZk8Es9XXNdqmFIgGDWz8czBEo3GAPqdcpvT378/6RGiGAsunD2Os1HQ
xoFLCwQt0ABlnrMoq/qplmCz5E3wQqYNEp3YnxD1SqycLCF+7h4NEK/Osn1I3uM6u55nNRYCIlbz
EKdj3RZmh/AKSb+5SJ4gKVHHwzrUoUSEN8lUJqsi+IFc4cI83x2xgGfzzFwCqBbzDXKSeWXlBemR
4A4xtB7Xqo/wyBohPkO9ovZokg/hasHPssEJ5hl8m3j4IauPzmK2SAImiMnrNViVwcbCeb/yaSUM
+WciGHoPbg9lk/Rmxb+I+heRU5OOTYSmRVxqSzyIN6Ofy+gAP6HOhZACVYbrFSBt7iUBsKrPmsgR
i3jEUFp/MKZxAj0hD1FjD3LfzuPBz6f08j0CfjaEZECv4rZGqubcZ3uRDuJkyHPFoh4+580YmHUg
8MDVC9PCdXm7uWYzPAgMsK6g/WBhPFI1E3JJMAPilqb/bgoo5Iy8nTWhrRSgKejfy2YbhN1Bjw5h
eWiSZsEn3mSCzwO9+ALW8wLRJveNFj4rCZhqEpMbtxBXAInsJ6phbceDitdMhtSohT8DmhrQ17tp
oYJTQYRA2HPeCu014tI3zffp1eSf0w64aRGfgQuVbaspJq5T0xYL3kM4cB3mUe/ECc9vIO9Uv5Z+
BR7kqOYBauUbGveyso+LvDGbOhRsUkXpkwS1IfTqNk2/gXLoRPUYwmpcUaP6i8vbLNLmLZClL64t
UlrqYQQBYyTDHm8g9vDMBDX4ftQX4TQgDMts2iDLymRUkmbf8l4LPWqimB1uICcaIt9MJWUx6r5r
EIAwuGG0ImHfXJ8SeQoCjmvKZh+gfJWlL1rzIiA66qqXDpKZaver6vk1l/WO916v+2Dbyl9wX1Og
Lryxz4wxl6s3jxw8ICDj4FEUhO+4/hBf7zKtz+tmLyhk7fObpn8XM6My2zIwfD+0pBKUft5W71Ra
co0xdU9+YHlPSfvly51d+PtMUlZ59YnewwD/wUcfT1cfxzeF4x3ozjxeppuG+fPXQrsXH4OXCriE
rr92CJGza5Kh2SOlsxlyCEZK60RQ6Zi0hta4ftwafP2toOkE6eGNmE1W3cimJJipsoYwaAoWaTk9
BLVsZNMB7R0niIOgC3cJrHt+8bKzil6FM0ALgT2rokWqqiGCmrT7RE2LiVa9XDxnfF0TQ5iCFhgq
n4SSmVRKotPWV4OtMCahR8tBaykJUenW0DIL2kKpEkK3LACjhgq8pG2i0hsyq00r/hDFLXo8Sy/K
gIritPQPeLkBXy/8NvpTljJEr3mtKvYDHhS/grgiSN4KVTSYUtaAdj4TYxEIgSldImObPdDNyJHv
wm2Pnhz0UF6vkCSFoJ2SkXWsZ0l3LzTl7ifjfzUB9KWqnbbUKTEfzBtz4FIBp7uIvtyzy77w/Pw0
toqvwhzgWl6JnWraFGv9eNvdjEmfAwqginigeuEomCBR4YepIdBY2vuht08TD7uv2qjytI25vRQ3
eDt5/Ptjkzf+ASZRUeQRfYIWAo/R62kMJl+sUNHl9kq0Qa133Tf7AU/EUHp9bIe9OXFXi1iQeWTg
ckeD/7UdvvW7Dmrp/iE2qLbgW27HgHwQesIQj8Gp4gV//bfbASrryoiXEDdVNNGqVVVu5FSzumKJ
15yN4udr+dISE9imRZ9VdaL4h0mbDIGbCOX65i/XaE+PZ+tmtzF2GPeT1GXno1IEO1K7Q6BpFlBW
lf0UrcDRn6RaKh+w2Q8Maw4iZ7I/RHcgbbqewLGQYtUvMIHFDsHMfvBMcKvIr3gbdLz9eGS3W/za
FBNYdGIutkELU0HibfoXsbS8dh+nvxDhIXpY2NxLxpgAmeNzaAvgIXKYsnCjTYjSwXNZpDKaqoEF
qycKEtPHw7uzcJczyWYoFb+dQMYGi1J6CmNUSDTPhCyOjubbwP95bOvOtr+yxWzGTmk5KS50/0AA
zAgh/9DtMrw0RmXhMryz6a/sMJtxCGu1kxLYmfJPoAOMOBdsvljYFzfpG2YPso4IsfQATgVY6bn3
UNHeOy99yzxhK7jJcymZnB++CBl64OSpNfv/VHWXNc443ikvdLHiPexK9VXvv8d0obp7d1vMwF80
FiJyPT+YL24PJfe8Pp04/5DooG4YeDk8tYrQGz5fQbcAUqSHsh2Wssj31g2kAkA1AG4J3lLGLXbg
1h/7sAkOfUJ6GgHZvknVMcOVTJZM3XMgSJ/MwR0yKKh2XTsQRalCPArq4NBIZcRZ4KZANJvXKXC/
eEw9JXXqV+CXLHMIFU7QQ/WI3y1xCN45DvNrCdLQaHyDzifjxNIErsUfw/jg9334IYY68Pqt11v8
0HDGWFT1QiH0JqmKTSMCWgrgErp+UHtgBp2riT4NehMfhi4zBMED9yNSm9Vg+FVvxVPsRJ5ntEp4
EEC69vjo37cNUB26PBApAHV0PeFlPUIVR+bjA/iNk7dIz4kzimW2xXfGxgD0N7gieM4qde6j4fve
LMvcXz3+hjvOFWE8spHImquAtjPDb9QiErhBjA85lD5Se5gm+VR3FXBAmh7kpR0oEkkMMSuz0PTC
OFjq4LlnH9ekAhlwCIriSXg9BY3qZZySTdGBjKLk9FGZOHJbd69E8NGEgvf5lgRc40AIR1hqs7mz
1dD8gpruHHGDUIs5WeVERj5u2/TQ1Lx/zMHg5uhN5ZlZrtldVUrO45m+Zw6vXhwucBuQG2HmMWqF
Wq3K7OBPGdjI8JzN09Yo4YrRX7Qkf8dMK6IzFAtnhOicTLtlnMJDgIc4QsOfpCqlwamPHLyOqY8k
YRyWJvqD6ePBMV6KtcfG8d4gRXEj1/wJjd8YJZU8VMnJwrW8ZIS5KpEvCL0Rc3USet1qJSMG6bdH
Xh+PhL3CbobCnAiBC8aor2CFPNe/M7N0Xry/1epPdCihY/Hy2BizJ2ZbAPGicALxANSNBMYBpL0u
th488SmvKnmnex7/4uUy+QogMWf6vS4vRKT37eG5BXicoN+kdKVI1JqghL1OdUZ5O+TQBxAyG4Lk
C26FdW3/O7J/W2JmsddJXvWQhTn5uaUkYMOBTFG2j0yp/KyTI6SE+n4J+MhcX/+YRFITlQYRv7BZ
GcBO+CFHhu1UZFO/JlUB3eYqy2wU7hSracn0IkdVgpqSJA1o7pTE9ePFZIvN/3yAhmsac6vMXULX
vkzwg6iZqUVO6Vv0F4mQwZUP/Uf6RHbNIRv+8xM381j8y9i81BfBCNcljZLD2qkOi21KwBHTxMY4
NtbCoOaPvngy3wyKcdAoeAA6ncNO3ymmHKC5pNRMXwO7r7gp4LfApQ6cl8yBrSQ7Fr2+1uJ4Q4LY
iX3B5MduwYveXeSLYc+O72LYaSDyfgD2oVPtT64vbfh82ocxeHF4cRuCpafOgDCK6oVZuHtuLqzO
X3VhNYrDTKlzWAXhgN0ovu0hVRFngt1044Kphflm472ByyNd7bGJGpCT9NL0odZ4P6pLLdVsdppd
1/NmvhhS10U9CvwYEkl/UvUDV/6m5TU68bkV5ugZSrhVgCuDKJOdcxJFctJQ4iXe7YXVZCNOGVSu
ud9hc3GQng17eQNtzYMUKVu56Uy5bNdJUlmNuDTH93w8Dg8iPySdUH44oxwuBu9DP4FTQd1wKj6H
BohJoHQnY9M52TPSaD1d7CGeb6bbQ/Rve8xhLaMOPeVALZ+aQMPbbqRFKFp52kH0pDBwiI0J8sYp
uOEGkRi1Htr/zSFGDQJ8vSjlSWyQq+ux3JSdxp+yFiW7Mdr3Y4Tnc3eYIPLb6b0jj9BWHJVtPe2k
GnLy6F+YwpXCTcsVgLtrfvEtTK6qGvhm4CNsPDGxexIZtUR5Ux0tSI9PaDeM/5srT4fmLKgQALdn
h058rkxqpJdP4/BZigbowniJLvKvnSuyNyt8YYYZVc1rddaruXDKkrqypzRMza6omoBKJILORFsA
fW9Efa2DDSbyjBRtV7Ruit4StVw3a22KN0I9eE7QcoPVCeNnqA7lVtVrb5O2qWRNAgqPapxPZlhL
3cFPi2j9eJMwub2zQ5hpPlAR02dWZ8bH9cjt4xniC6fYK49NlZ/8VlvqkLnn3BDso5MVHWdAZTER
XKhFbafyEWZJGccVJJPUtVYDgK56+SIz0Tzj7IrMCgJ4Ts509DJzU+T9CKRPWAgnNRZ/xZFiK+Al
EA6CGFFk8uNQMBPyOyhDI4lrSx6g8Znl+oIzny/Hq2/QACHGUxZJYPyD43d9b6hDMXnA0NUukQtK
usSARKXpiT+F4pu+sBBM3sT8qAsh7YcICKR1YJlijHEhN+K12NVuFxcnrhSewyG3/aJBPZtMa7AD
Yt+TnixcyCwiDO2fMAtuWySfUc0DNuh6jH7J9VMqDrVbT6OtNZ1TJLsqfsZB4+rJbsaPCrLPxPUb
q+M7p6/XU+9IcmM+3r3nzBIz1QCmicJZwAGUm8xnxHUU9KOm1+4Uvk7HTDQGZA46By0PHoB31uj4
nKVmu/YHPFRjsQ0VGwwE7XNRWIG8acYVkivlLuCdUKTQZZ/JKVMTAFw+oS3IU05L0ANWAv48bcjU
zz2tKMPfNAwGainWcenVbrFWv9Lv0OpAMJda0wpp2y15qiwR91G9quzG7lftrrLSU79tzOlIDuMq
WtinZ6DDzexdfA3jvrhcijktxOwJTmtBM9UAmA+0+ojXcTF69M/3iD7zH99ceCbcOR/CzBMMcne0
h95U/9N2Kn09I43Lh+ag5EYrvKvIDvI5PCZ85+MtchvyoHw6I4SAfwbDrHDz4K/H3msa7NSoK1Zq
VrkZuEGrwomDxml8fwfWHHPiZ+K9/qfhvlvtvU8WG0Xnhw8z0zOl08zKw6OOcob+XIQekdcIHQdR
LjfWOyNXqrVYRs/+s5ybkSQYY2Pm4HUqdVD9lb1KY8J/LMzCHTeB1KAGGiIRBCNo17s+r16YhUTL
wsaVoncPEJM+/458YS2mGW2BW1SLYxEH6+GtrlAD3ReJv6qCxqhFqOp8hHxsFIK0gAlg4U7zWUDV
as6pomkG8C3mWuB6QW6hrtC4Ys3TCpoelcH5zoBodIhorsvm0P6Eg6NETyUBp11aWLEoLCQXbq4/
fMNZaQCtY8jRsHpJCmpCmYf7yfXzEmq6+ihSYHEGY2H2byLB2czcqaNC1UC8kfXpqmBEV2/XuhIY
V3wjja1YewvFg1raSe96uUlys23/Lli93XQz0hps3DPKBs6RWfNOj9qYRIF80qYVZKZHcO8bEng0
ZXkLNi9EBNDRHobVtPiauT1zc9cEmqHwHAf0EIiP693GRQMwSKWgnUxuZa+/QgsYS8obhrJdcCW3
FwBjibn+EgFUYXwFS6NT7Kp1Zg70G5pBJoThDMlozNGweRrYzaqDcHhnhY5mgnzF4K3QDDapDdSV
PT3JS9fSzbZivmqOiC6Oey6LLaimeO0EyUdjMKO/4ENZZ7vOBk0WFbf8KrETMze+wd9fWbXZ44eY
IMB0BFt1BDrSxIntwkkWKHxvgnDms5gHyQSWqVpHsvLUGzzMqxagAJQzl9B8LIYQvcDXy89sPL7O
9TyPznbyt1myAGkgEz3if95/V8AR1juPErqw21nY0z9GQdB3Rp0C6cXsBJ1wfSpnsnaa7B5zLq7k
1bQCAeYmOoxmakIa3DhCFcXcYF6dxydtHs+VdwcsGlkZtLmQ+YZhGcUzoWyEIez0U5C7mrAvObRR
Au1S7BPQMj42dWcJkeIFchG4iVk7m43XxU4JqqjgTuFI89IYCPUV4HoRtyAfY5JiYSff2ciX5tg+
w4kPJmzlkoNaQkDL6GsRlXc7dbOaOqpcYGwC9QWrGyCXg8hXVRe6IlrRRKB4oQKIdiwDAYTB+0tc
VPesiQAlo4qHMhOCxutzCRFQIGw1wGVEDfzSIlgLPoV3qd6O6cIy3TU0O3t0vuFiYQGOiTR2edaI
oStoJZ1SK3UL5M/KVRku3KK3+wFzNrOlyEj4w90yl2iL3KesAvLsqqdEUWggATHrNYBhGUlOQyJY
w5LA4e2jF4S2AM7qiGIABrlZMmT68iKK/cht7NFq91/SZjR+oNFzTI2E+g5a6K1PYjYOyMidwNIX
duRtjnk2r+NpB6Jm9C6x2SM0aJJmEJPIVV5LYzI9u1jVttG+Pz5n5yT89Zm+NsNcYT1fRlUUpJGb
Us9BuxAdrZkv7WuisxaE70gUYEqzMkMThTI6k6f55tI9wrZ4w6ddfwTj0xIELOikwUcUH/6KAyW1
YICnGa4b9FNUAjT7aaKp0ZugsHQ0CucKvcAjgRLW48m4t5svp5y5zpQo5X2FYMoBouOPompIEWgY
tnF1emznJkjFcAGJhmwlOFBRMWOGW0ujomRoU3TRQgz+goDWBmprVOWfIX249BY7vw3ZFb60xoyq
bNsQDE115Na/YysxOlun2E6GZgmGYKh2amGq7cLi6WBO5tdLs5ochXZG6OQ72aiM2mxo/anQdk1o
5RAHbyjjp6LRCgzHBmB55mA2JrdeAkyJs4+6+WwIyijo9wFhBVs+DqKom7nCI7ezRbPbrifqz2wq
z5MtWIKVU3B+bBqzWJdOZPvPL63d2wrN18QWgX6jv1Mz2wwDPYUm97QkfXF3/XA7wTugvfiGiHro
G9wW4fxpIAKOtFXTTmZT8isFcUYk0pS8PN4v96YCKHIUcZFaUoBQvXbnghbrKdeB/CmvlTWU6Yzc
WyucuuOWhBZuizzYmZeWGG9QtSUedQMskZGKtl/aZWt76jYpHcBbkFv4IPn6/zc25iwElV6IXIbu
j7yd0JT51A6HLoTg04KEBCuMDRcjSKgLAhSvIW1FWNa3MI0zPo+5yBVUs2q3aeL6CEandQD6jFnq
cOZGH6dtB3YjJz7x4J37rpd8+u064hvQ6Aq6KOTlAYi9Xkcy9YHMc2HsKuOqUo9eCA2LvcB/PZ7R
u0MF5hdZMqCZcXExsdOAVgelInHsDrZ+FD9LK/0pniJTWMeW6jQrFNMoyWm5kIpeMHuTgOiBgPDz
EWabXetIz/lzbba2bk2b1oaswwadWPicJQ61W5eNABGncM7TIb8rMRs2Sfw+iYUBvF6c7e2lQx2v
Rg8pBn4BSXPupb12Rzh78EZgXkS3N3BSzNqFePcWaAF1p139/AEAOEWgH1qRPYEG5cV52u3ene+n
72/voz/GR8jWotvm8breGSpyy2j0Rf5aR8zFLGua6hGa3svM9X5lNvebt+LFi/g2U4bkOBo6ZIDp
0NuLzsHrUY4FX3oA3WfuuJHe2l8ge/oFfIUjr7iX8W9j9SfvHY51HxOaF2a0dEbnxWLnGC8bvG3w
BYh+mSCv6sUmLQMxcwtz2KEqsPWdd97QaIabPtkvAWXPudtH5hi3yo9xl8SyAnPrdJU+D7yRGmQN
gcStsk7MeAVuyFf5UNuNpTuNE56yV931LDDHvqsR1Q7cZ/K6FAndyShgAS6mgNnPBD0dXKHP32QS
q7AVo3QCW7Z6UzBz2ztkzuM9Na/noylgdnVRdGEV5mrmogGDTtqzmOzl8Si16Fd/FXsjiczH9mYP
98ge4wELtMcMYJLMXOIdhC4xxXIbQm/ssZH5oxkjQMHLBNSCyELCDeL/X2QlQmDERbUigVtXX4R/
L5bSXHcGAaZphG2zLig6GJlBdJmed4CrB66s/h2aJy5zQm8JcnTnsCPqRzVTw0mXcClfj2GQU32Q
lDxyj6IpWS8CrRceVLdpSbwtLi0wRx1pyYzzCljg/ZccHfVa9MQnezI6ufxXE+zclfyttJN/611q
oIb7eInupE4urd9cFqhIpYIwwrr0yy+N/i3+lu1pm3z1pr8Hs9UYWdI6LNbFq0iVaMH4nWsYsyro
6POWZwgZU0yRskxsxarEkyelPR47q+pZWep7ZPfgzF4INwZRUxVdeOiPu16/eurDWsn9HJqpHPqB
DxoyogtTyJ5d1gRzdrPWUxs/hYls1/9wfzCct/JN+J1ughOorUx5E3t0+kkO6VPvkoV85A3G4B/j
aD7CTGKMbIahq/oq18YIxl1xW7wHRnBSdonFPeEwBHTpZmBPHGttPi0XJzrOh7IYZmv5lJhDs4Nk
M/W6t8cTykb1sxHEvnNHIfJNIMm/NhJ1OmC/EsnhejXFLl/j1EAv97jtF3LxNy971tC8Py9GU/ZN
mhbllLsgsR0Nf5u/gnd9Uxy01dIVt2iKmThlIoUmTBgTt/X2xTo5+o6/C14imizc3fdW6HLyGH9V
6jHcLiSGXVXGi937WyrrKF64rO5uOpR2JFSBEQCpbEoEIiAiuov43O03EjofafdVvOuv0Sp5VZ/A
FrkoV8WWM7BQSHaCZxWJSCTuWOqLCo+KYg5JXPEIzub+pX7Wjog0t+JPeFxySnd235UtZqWaiWv9
gEtKN96GG7RGr0q7fV/S3Z7/yOXNyA6IWaVA0Qa0psNIsE6e0PN2FHZLW+7uOGYOcR6eVUfR63pz
oykxFuKiLN3pT/9bPARfYkWFd+/347N6VgpjRoIrHiVmtFcrc73v2owgo61W1PPSTT4CY9i+OLY9
bCkixYNH343nVUSX1FjvzB0sQoAK3m6u5zLuIdX7uPVJXbrpi19S4QiurFd1gSr8zilCXl/GSwab
bVaHux6Vn3FxmXNc5RJ+H6EdkqToO/UXLo57RpCxBXoa6A2oZTAXfywmKd8VQe2G/DoCOiwOHA1A
gscLdHv/4bk0Z+9RDMSLiaUglxO9KosyAzZEBdA/SkCBlLfgz/n/WWGGQlp0BecEVqTgxAk5zSEU
/9jCDQAE04SBgCceTRQaHkTMRS7nWhjVHky0PNhnf0ND3FYEQ1GQjnoCs+hoo4EqN3R/w4m0RPEr
W9gSdycSYoXYcIDyy2zNhYe+gyz6ae0OXQPiL7VMjRZCJEvDvG8GmHpAi1FLZXEuctB64+gDXlPx
JlpvNHAeTUbWGUJNAZEUPkj8q5t+QbQu6ExeXtiRbEA2zzFQNrNjnzkDzo+iiwtx4lJA+zzgM4qx
Wsnk3VMiaxTe6mhpV95u/WtDTMjEA8IG+Ltau02G6rTE0654kpeuKfHeXF4OZ/6Ki+FwMp8rQQ4Q
hExV+mXX++HL/85qA7m7FVBKqAmGZuFA9pcOdmU+C3QTUNCGm3P23Uei/dTi18fb+O4nCUDiINsM
/iG2UB1M0IVN+aJxazUMXnjIeJvTFNSrx1ZuSibnhQSiH5eICmEF1iurILYINI1rUEzQNvw2fTFt
YmQ2v1WReQIGNVkpW9R8BdPQ1wtR1RkAdn0jYG0vbDO+sy07AjgsbEPS8n2PYrRRmNVa2XTH2kZG
2M7Xv3M7Nd+IqdmJtSQgf1NHYYcuXC960hUiGoj91gUE09ac4igjRUScYg1aIOTYZ13glWr0NooY
L8JuOGSbpar3DUaA/QTGVU19OvRExAz4mpE3X+r7UG889QPCZup7JBk8hBm12o5L6AQ7GTc5aaNb
okmyv2jLAlBm10KFTM13YcyZOXS7qtxQOBPEQ9AOe2l9Jx++5bGjvWC0+Uon9uO9cydUReYDKHRc
SmDlQd3zegLlPlICdOgBolIYYbGrfUvhttyqfs/2+m7pMr93HnDzoWyJdNfse66NFS1PqpIjrUta
MIxDA6tfYmu759MQlqBwMdPLAxV6bSGMQkkdwEvgBnWUbIYmz9ZVplUGaXWdAgK/xLt9k7qfVx+p
bbB2oN1r7ni7NliPsZpwSdri+SLTfXSS96sTIG0/j5fpXGtgj9mlGXaTqYmacRHMjE60EzbySf7D
b217D9Ltp2rl7Rz5F3XAl9/Rl7VuRb8tbv38TGjw67kF3uNUGCP9MR9/E8vAinz+9dDn1b5wuKSq
J1lv8U0KqL61baQCWvYCmTEdVQxUE5FJfE5fUdUq3Em22w/QroJLEIhs1SxX4MiRaqt5FaMt/9Pw
61r40k1BptXOG81gKf91U+lkP5W5G6q0bsDwm7SuEG/rbi8WxgoT4kNuVzeNnvZb/DZSvKCtyKoc
Q3gxn5Ol/vYzmuHRGjJ7Uxg6wglQx3D71BlB/hTSnHwBr4UGWH3F6c+1vNHT57Q/luDrEPttUqxD
8lUoiZFAazymaWqI3MeENuu9Wpm6Yo76Swe8e2xJeDBLm16w097g+p9iXfWg4aE851TxMY+tQTP0
2OLbQ1AcBu8pqmlf1IY3KqAFoUlNu+84dVqIeluTYovr8E/kh1vNB6aZ+uD9eLxvztlsZh5UAUgW
JAnBKoAi+/W+qfW6Cyalrd2PX8cvgGY42qxLmj1x9Av0WCg9z+VnZPc5a6C+FZnzD1qjz8znHEBF
h8PG2hC6+Z2sXkWL0AhX+ymwAoCuRqSs//npV5mBM/D40++ddpDBQW8RrZ1oLCWMt2yrKk0HdURY
qK4TQv6ESruX3qPfKrdSdDurGldr36Kosh/bnXfGzYxJaKMG3hu6auwjSMzDxEPWrnF7uZtoPZW/
pEj/IJG/18OJLJzre1fCTHaHVAxk7mfsx/X6iFEVZq0y43bFZJuObi3XZkEkU0VmWvmIxGMKpd1y
KTd5L5K4Msscj1IsCahmYFY/vum0eJJKmpzijf+qmD1wa6LFQ9aAWxOTR5qNW9fbzClXwUJC5aYS
AE+Bcs6cYJ7xNdig14Pv1bCQuA6QTYFsQqprtgD6peZ1PJUBZKsAULDwQDxKhfN4hec/y67wrJcD
aD9Yy1ACujabjlEqVQRxDCfvc8GntbCEGbo/sgsTzPxyQYmc1OA1bsk7BZYyyGgnBE7n2zG3gQR6
gfC3/+ocv397PLY7WQPM6YVlJjmhoB0cwkMYHB4xdrUmFtoY6XdH//wBvgHLyRsVLinf1PGzhMO4
qY+eF/TCOBNzCJKfTW0QABy7lzYd+jjhU/xNAJ8CPLzwgd4sMA/Y4xIb5w1gkLXLPJJ71at8jcN0
11YFqEZgKAYPyCCo0oCCF1M8SDya29lzbOoAvggLhdObOgNjnn0T6Knndzn4z5CCLHZQcT7oL8O7
elD3g9N+6U/Bfilt93+sMlK4gFujUYSV9al8oQNxME6ON9D0LX4pToE9rXQj/xNg8AEFRQ33Kbqn
2iI+TU3voFmP99mdROW8z/79BcxSg0GpC1MJS12IlpoYnlMjDb+KyTaNqCdQ70hKi/R/F6zeFgRm
q6AawCN6FhpmQjONI14m1giD+D8QREA/q0+lX8SSRDv012jvJk/8uAOpVnuSEretgYgVDFBDPP6K
2T/c+o9/fwTrtmo5IYGCydeSFmLpPHx1H4q50SnF+2NLdz0VCOuh7glQCtoOrj2V7g+6kBcy2ium
byHfk6pZSEvMq3QzlAsDjCvUxaJVI5U07rDjPuTVLNK8nV6XxAru3nLQ+/nXOBh3yE9Vpoo937jx
j/gH8l3f+qu2k04QFc8XBnR/X16YYvzfNGYFVJxgamqp8GvCUdgngVECLrwlu2Gv97T5fLxI/Pwn
2UmU56SpMmuHyWy2USUTD15lHP8CxFCfwC19phsZst7m8BZHtN6qbvruZxTy1wuG593+wLDOBHdS
TTiEFTo6QfAIr3aKo3/o23LP40nwk9rhU2w+NnjP7cwpLFyaiIuwKZl1jDJ0oWYCXnxNucejOlAq
R45eK+m1KqdVM1g5KkslZGAAWh3pQFaSZFSZSAM0BuWbKvWMLM5WeWbni4S7d6bi6suYZW/7SuQ9
0AKiKWYllCDpcobuKRA+s/8h7bt2JMeZZp9IgLy5lVSmu6uNevzcCGNlSDlSjnr6E+z9d78qllDC
zJkFBgP0olN0yWRmZASJ7eUp1fbdl/5xuafl99tTcuWQQOwjQciSpgOxqtqIzPx86geEUwn60QIA
/d0Il+DrIF66lO2MKUVH/xZu/DpfC0yl+c8KQCMPCaFLr1Bk3EbhvOVJrj1nYMIPtHi2n6GxHXbs
XnzK3chyT82wt6YQSbBSHPTh1+1RX2fB8AmABaDzDezCoMBQprtp/Twvgp4nkCcfsN36SOhfqdnv
8kbfG44WuR7eWk+FuKPdnZfHXfViar8XIdC61T0Hh5r9zLTQ8qNB21iQK48mvwwdSJAFRTchOGku
J2dx+oGhb5QnFs/j0T512u+ev5/E594Njhauy9szcXUXSHMuaMcRwSMMeDsxZ+/yvqk0sINMPHEz
Etn5A6QRIpe/3DZyHU4qVszLQTUOVHmFO3Nwrv6GCF7Y9xABHruY68gg6a+E7EvzWKdV1A3Hevkw
F8WGW11f8LNxKtOqD7njZGh/ToYO4kQgPNf6XdnVkaeJO740sVFEYEED9WtYkS9f5u5kk699/wGU
MjvoNKXNve3xMChf0HtmZPXx9vysLgKSsdiQoB6E2IYyPWatF2658GQBBGHIjnPKIzre/bkRJLvQ
9AWwPIRwFCMD9KgZ2I54Mvradw61pCPxFnpATX2L2uE6y4nldi3U6HV5uAChvhwPBzdfP7RGn4x6
/9Ut0l02Py4FUMr2wcx4BDYJ2XlkHesq5tbrOLxa870zHIuXDnoz6J6q+tNC3+Xg2kcbwdciKncT
+mGr9Hns7prx0HjhBN4PSPaA9PX2JK3uExmaSQCoATErJaBoZuL6S+D1CdGMB9D/7rQJMma5eC3Q
3GI3dlT5Lxr/nWKhco7Q1PuOd3jIi5epALK4oiGhe/PzgPdJ38bU1mMNu/r2N16HCJhe8GD6Hpp8
UIl5S2CdnVlbiLKrwKucdFOcG0DBNfUJXeTpbmRh9877CQin2Lg5V66JC5OKv+yNMnNcBpN5NFaP
A/BG2vxqiWTEQ6X+Nm32C8rNeBEZyCFKJC5qIeiFVGtdBRwkMk7ZkAy/+x7N8W4YvFbpq3iZZhYi
Tj0WzkZD2soZBHsCiPXQTiLbMJX3wGwBpVo705wgm7PEoOhEv0hmQkdP9/INUzLKUAYnvTty6Gg9
RpeBEhXrTcByQyxzAsxV3JoiNIIsarrjkG3wBa6O6cyQspmN0cxY2+tzMoLAjLZhX94PYov1SH7t
rdEoMZXPOe5YjtFM5FNWfm/TjxvbXXqLWwaUvSdSwy3KDAYc8IV7x3GIcrFHWwTKnm7cLU/jx3Hj
gXS9QOAxkB5MN1EZx1Lhi84PmDlQ4qX5nDRN0RxypyUP/aSL2F9EA2S6mW2crus7H+UNNNAgYYfe
X0gPXNpbUqcEJIPNSVZ4x/6Z2lmYpnxXiSFeCDZ8tikXfL1oADAAm2HCLNJ3ag/2aIOmCsW4OaF+
gLRpgZZvUnubvebywy+XDsSR8mHhofkWG16ZSEGdIfcLBxM5dt4do1CMAI7BjCa9JfHAqvY4axo5
gliah1zUv0d/ELti9sYwq+ZsBxanLESLCXi6hZbtfDLTg5WxrSTz6ldCcRUCa7L/wFd2cDE6RdBZ
uUiCdgqDoIh0oA6NyY/9aV8GWywAa1MPr/afNWWxeRBwxxSIe8euiTPuHG1ebwBH1wYE1ScfgT1k
MzxVOEMgLTlMNhGJBbBX+qFwsI0eXeujbrzePpumDJvUBbZxUGx08yN28RWvSWhaOHY1iCRvm31O
v+ps7wNYX/bR/MxevAztDf6n3AdzJKDbufhalK9VdiiDBzAdtOg9Hn84X+rCC33JyTFvhNLX7s80
cHugmu4gE44ywuWxmjyvCkQ3iaQj2alwAAUJwFnf5TXduJHXlhRoeB8PS6RkcYQvDbnN4JmT1otk
8funzGZHs8o/3J7pVRPon8Q0o54AQ5cmPM0euD1hLLkBUv2hNhwMRl82BrISWmDKgIXFpSQbYVVo
mGhco2MQd0qaFApvkIMEGNEz+pg5DaS+B198cgo+HmstZ1ElBN+5gEHf94zxqOpLM7496LUFxPsM
TNJ4seNgKs8GSqemZaUhEod7zw42Dh2qZ9AbHW6bWXH3ePn6hgs2LlS2VUgXpR72hquLpJjy1xqs
GGSpd4x9E1tsY2vn0rUA3fDw/kWmRQnBF4e7ZmeRJeFj+YuRIK7xF3jmq9hcgvddz7fKM9dhG970
ZwaVE9D3Zmb5UwaDQ3+YjDIy2h92/Z7qAG6Hpv/DGne3p3J1A7moPoFTBah7OP3LfbqA4LGqAFRK
qvLeGKzYNO5Tl4LRrA8zPKsz+6cY7D3EVZ49vbzj9Rad7No5kccd/yFzhCDy0v5UGp0FLsslAYZy
iZiVtQfNtLY0u64T9lK5FHgzOD5Q3ltq2kSwXKu6wkPywiNHA4zgImZFaPZxWrlh+c7yDmhaBgvX
odWCQzt0sbWYD2D24SjNFuTr5B7LqrtnvfVuY/6vA2d8mBQJlRlXeZIvx1+ZvGe1gw+btWcXMBbT
inJtZ3bPxger3RfO12krx7t2SDERABQBmo3OJ2VTmzZK5cS2FpyebKel1h6Yiruabr1A1g6p7MgF
iaZlIG2kDMw062Cm+rIk8zxCed2GBovldyx0cxAoTfnP2/O4EpEh+AaXE3qcsJFdee+dRYB93pJg
7jM9MZpePzQF+eBTDYTvmdWfqrqsDpC08HajPW81rqycWBiWWmWgBYBGkBKLAB3s24LnMPzOvGfv
pwPovZf6vv9tDF9uD3Fl3S4sKXFIpVeW0ZYYYlDVd50Dyg9QS+bCe7ltZm1AKHZIIjTZT6k6BLui
S9DXjUj8RxrhjHQfXxsnsvKo0cPbltbW7NyScluIGsQ3aQNLjOwD9xdghBHTE4L+bd1/z8f9bWtr
4wJqCJteimZdMatleatPZcBE4ul05+UZgFhGbPmx8KtQ11/rFgXS9P1tm2sjxKNEQjFBiXPVNWWy
BZS8lYkRoiPBTgRausEcV4Ogcj+WG2C9LVvKCaCZ76c0wN2rR/pTAxw/aCrMh2bDypojRasAsNQm
KNAlR9DlQbP7xqv8zhaJCABAHJrnZqpjZy73aeneEXoCDTwDAmV6cYrpUC/9Rw0Zh/Rn4D7pTlQg
PZ8I/+ew/Lg90SvO5uKrlFM4a8akaQXCoDlDx7M/3pkliHHAD0ZAHHzb1Oo8n02AcgxTH4dQH5BK
yUybhrxG1cfMoByMlwh2bjlhibfkkFfCEJRcoR+O9ng4GTXeEXVGSroU8Ni9nqTZoU31XZDfjfQ7
JL9vj27NyUiiRagu4mZAb+zl8qbGQkZmNUsCcN1wnFJf7DUbT8HSWrq726ZWygomjgWEdoGdle5T
2bGNcOE3l3ZJCH3HzI8V+UW9H/2zX8bF8tSzj1T7VLcPfRUDUwkmu/Jw2/7aUBF4AKmI5lDgMpR7
UPc1PuVUYFbtmRyqmv/wiyXbLZxsaZSuuR4kV3E7yOcqCjeXk2qCui8QBm7caY6qV+tdI56th8Us
QHCwz/KtDbo6rjNrygZl89JmWuMuidOh9jgCJOwXu27INt6s17A7mY3AxY6WCrwo0cFxOapeIEDP
bG1J7DGulkhHur1NguBLzdqw4gB6tbvSOY4ai6byJ+NxiuwIeUmtsCT3Hb/rzDIsTxltIVn15Mzv
i9aHfJv36NYbj5K1A4vsKxBpaF1FYkNZ53Tu7Nl30iUBYhsqu8x6GUA9H42EGVEANb2Ygww7avz+
L7JE6DFAxgZ5USiMqmnfTvCWe+DOS7zPBAT3Jo/9DBDxu6qb4+rTH29mRFkoeSOWBBZd7R0k6HQS
ePzpSQ4iwZ2RV0bY9k2xYwNtj7dNvWUjlBwCylyOLZWqkXRTtWjLMpgm15uMxPey9y7Vq7hJETnT
2TAhw8j0nQOu8XhmGhr5FxcMlc5i7AemV8cMjuyVFXN9Im7BwmVwyYOP6HfvjeO0t4oiCxkNhsfS
tOvYpwY7taTxdzUboD67uKnx2RrnYYdss7UDFqJ6oULPX+c880Odjg0kOLN8w0ut3CwSC4sHLequ
KLwpu7wd+q7Mh9pKmuFU9eyxEi8+R8nA9ze26Zo7PLek+qMqL5puGamVVN4e+AUASBdEQmyX183R
KJ48KGyUYxGRPGzsbF9+FenDUIvQm7UvtxfYxsFV1hcf4uJNCI0NZKXkz89i6QG1PxYE+BAdao/c
RoJ9CxB3jdvCsTg3IX3YmYleqyChUhMrIc6D2zx5DA0GiCWmwTx482nmTx6QgEiqUnHqXRGZYCcq
dxZQP+Xr34wVzyHc6Lj01J4qg3DCe7ezEkfXTpY2Rh4p3t028RYxX8/n/2woW6hkg270fWslIqqt
mLqHKmpo5B3YPWG7Lo3p59sG19fvP3vqRjJHtFfRCmMqkHp3gMwCBPu2hWt8DbBBaEmRUARHEnco
Q7Jm1i5+rdkJn+9m9ze3P0FPWPwa0n31ozN32v62vesrDebQMobyi/Q6unKB8t5cWA6CvgQ7c1/U
z3N11CnfMHI9bRDhgxqeDR0+tNmoFAdQmeMuAYtnMuVoXRd1D1ZuVJXi20ORM3O5GUA9AOcpa0n4
y1XyLRqvvKzRXCfp924HGvnlpEVakTDn8wej3MJHrswb2irRA4IObGQ7PSUUoGTMOCkyJ3G76tQB
OqbFtTX+MarWQEsqkkcoSwA2fZUlY7OnT5bHMaS0ZXtu9Ay6GT1YYHVBTvWcFzvXXvx9RybjOLUe
qN4GL3/yrL45dGbWHCeHlBtrKQemzjK67pBQwqWPK1HGBGf+hS0lmInG1kn4zvc+a3rY2T8mwM20
w+3VlBvv0g7667AzXPARg0rvikWqX1xQknMjWfIY4sFh88Od947YanG4XkcbOs94c0n9AfTWKMPJ
Jf2RqFwDL0jIHYFOrQlNZgU75NPYxu2+8sCTtuS5hiIlzrcSLgW4QnWHO0ZiLJ8KHnyy5nJnorRO
9Hjiu9ErosHjIVoWIfMJ2NWhcM0jscMG0rwaAFrvmR0T4G/Gn7dn+ordAoUvtPFiI8uZRhit+IDO
Be17gdpVMoFEqwcT6DC9tN1n3i3fx96IOuQs6Qiy2kyPrPK5bAoU/p5Z96nRp/cdkCJubf60Fn/j
4Xl9nIGHsjFR8IbI9KtOwxiniYHo0EwM7d6rmnASTYi2RJ/l+2b5CBn2Vmx495U4QZqENbnp5DV6
ubfnKauNEj9JqlcxQmkdN0jZ0DLMdBJpPeIGvfTD8akLQpdYz/m0050ySkfvLmPDxjFbudpAawR+
YNn0BW5idf/7XUPGSeR2MrE02JkeqfZdaszHUXQ8aexWD9tGgw68bY9h6jfuUQNiG32o0/h7Y3vI
h+nlScSX4LgbDkI1AFeVxyRhvHIzrbATz5hDJ9952pceHdjcL0MDDML0qY/0h67ct97utuXrHXBp
WF4rZ65G74lncRtTQIIWnJKiQcdLhZdsVAX3Gnnh+ca7ayVjD15mVD1MB1TcOBDSWZwZTH3NAAiK
uUl+avL3g5hAAH7QkhIpSG0Ka8jFOlPIA2uvtxs4iBXfANNwdxB8kB3NKhqaWFWqZePgJpZXhEVl
QUD465QCxALnoOdFVFDQTO5Zu7N4mP2Am2jYrqXHIG2Pwn4syrsso7vAnze+69rby8+Cswdzio+O
XGUJTL/o69Ke3ERzzKPF79oMlNiLAV02Z5/+OQjWcCxIpNloxZcC9Cqv7Zgb9mQ5wkugs5x2Jwae
VJlNLMW+LN8J4H+f2fTY2Hd5KR48YyuYvL5xHAj3gmlZlnCliMLl6g9TjRIJ1LKT3tpNoLl003dj
eSqHd3T8SbtX7+MMuux6Lg+L7AP7BOSWmDfa5+Vtoxy1i09QckRQKobaYTF5idtGhrY3yUdgT5E8
ffT7hxIc4bfP1/Xddzlg5WBbvrHUmrZ4CZ6/bjS1kGzyWgEsid9sPdhXYI+wBT4C/JF8aWoH2FT3
S95XtpfMOZoq2485Sm/uAzTjxwe76e+QnSgBvPBiSDST4eX2OFcX9sy2MqvQ9inBTmt5SeAdival
SV8zepo2nMfbCVXWDsgOC8cEpIno7FacByAMTs2pVb7amo4d0tHULmIIXI/gQah52cVBaaCQ3HcW
MB1FD77ex44b86eizdouLNEJnR5nnRffOgjWfNKCAKoyKLLUT2U1g81hbAS0igL8z1lc6xR9GWOR
1+mxJ6XuR+1CFx9iGcDyxmM2eb/Qmly0Edh6myoqZoN98J2p+mznQvvWLDIbgFOweIfSqnC7O9Pi
ufcgDNGGvW23SBMaBTCBkVbb8pf2Go0m0tNv/cKhTQTGD5CVWilkkigDEMnNyfxp0qEMGteFO6JN
0zKqqC4tdOs0fefVEXGr5nPpzQNeZE6jvVSg8wJHGAqkTiSgI+i/zAyx+y9QlFvYBNOMDAYQ4OI7
qyYOgcYqdeqnBb7u08AHChJ5tG2ciEFpF7UsrWIwj02gFxx8OoMiq9dOi25lEI9Cho3HLuaGxJOz
TN9dN+dVxKsRxZfBNJvgoC2OnX2rghYeRx8ciGwWjQ1+TVE1o/VBcJueRAqE2kauXzl5QP+gOoiL
HX9J+JuKLfBmW9R5Y5Uni6JcWmhuMhT1GPrDxt2t3KD/2JHc5z6EbwDyV14p4JxJl8XKyamp0uCh
FIEfWdXsxB2pCjCcTOzAAu7fNWYXawb7Q1ax/7MOlQO8YWRFVHGoRFQkzTqvPI2n4DuqvbdPteIr
3347xFLxREa0JhNml+66zE2SWtVSnigVO+b1d4XTRxOKW1X73uSHxv0zBOGVPcVbBnPmd54Gex72
qK0RdP414WabkHLhXllRLtym5UatGQaa1d0ZKxQ8Ljx4dvv+fgzaY0k2PKP8bWc+6x9reInYyJ6D
tlgtkUtOJAF5jfLE7EWPmiqbI2s2lvj2Sqk5jX/MgC0FL0bA+gArvVyqtmmqHm2/5alzmr2tHzVA
B82I+dNhQU5aUBqDKyDm5VZyQ3H8V3blz8/iubbNLc1ysWRu9RSMh77i+6B9GdqtAa5O49n4lGPm
UGKYTYfxTXMo3k0b78Y1Z4HGg/9mTx6Es1FoAS7PUc6eyZGn1L7pmQ783xanzqoVACClahTkcHTl
OE2tU3azo+GwBu1hMnnoVjbCnD+LJ/9ZkTMr6iEKnBw9Vhm6OY2PbtpGvQk3TfVdI35x68Ptbbd6
lAIf9RokT4Bhlc7xfN50DjcLZuETktBOaDkgGLRIoccmy8qDUTUgj28JP9w2ujaNIMCUDhcsD3i5
XhrN6tTANivIybB/9UOO3oUG3RTJXxgB9x/Sdmh7vuolTDHcqvVrcppt42l09Kesd55m0BrcNrM2
gdDqgwwdgNN4iCqLNVbVKEzSkZMn9oR98+xTncUgj4zJVs/X6qydWVK83jSiIUQzW4ItHt6BKg+v
ydtDWTUAKJ/UFUKEr15F2WTNQ9vDQKdXO38+6AJdN9nG5l5zNyhH/WdEOUIuBUWLPjTk1KJThuya
7N6rD8tWUnB1KLhSkX2Uj1VdWRULgOWF6BMWn+30DtFhHeW4zW/P19pQEKTLxiu8/oBmvdzGZGlS
cC875MTynY1WyzQK8Aw3d7etqK/eN3dwbkY5ojoCLO5ZBT3pDA3mSDJNEVuML4ZoUPNcUjeNtaqi
MTJU+W5OB/SY9R5a7m1tCPUeaoyNaCPLE/UBb1Rt1zMXxBvFnMWjtYyRM4/QmhPW8v72V68twNlH
q69UZrQtkJqYm2k8Gd3BWnaGu3Evr8U2EpLuYK/iOXxVAB7LMhtZjyKu+zAMHzq7eDb5GOJxCrnM
X5PFNhZidUjAKQZ4uiBHqXZ8dHrWNIMxlacq6Mt47B39wWIgnglY6Ww4yLW7UsrM/WtKWXLG7HIu
y6E88Z232+K/Wx8HYHFA0Phg9FIu/IVOg8HkvFH0yqMeEOXtEgXThvtdPRwo0fxrRfrNs4uFWSJb
qA0r3EQtlbT3jqBRMHwDOcu7v9hq2AbovMClgnvs0hJHS0ErQKtx6otvjpcsWTLRvxkMwFuyNoMG
BRWW4tKhE7RHCIjuXzHZobegvTlINsPntaeIVBX8147ituyAE81cEItVg7VzWvQYauha00TEwbID
IbYoMECNmW9M4GroCZQ4MM0ecCJXDUYCJRpIDSJ4Ek4b5fQZOeUDKLvmcYL+RRHl6Q8z8yKfo/P1
9tKt7nO8S4BfxCMPCdzLpWsbs5ytCYEALcuoS38HzVb3xOpmP7Mgf362DZHFslnO8bib0w/TfI/k
cDgNH2+PYtURyQIumjEd11L5JPPCdSe3xBPOrw96EaVo9DV2Ad+XEFDbQg2thRtvxeL/s6XMGJ9G
AqAFbJEWeOEGfIP2MyBZns32prMFHFpdHpnWBB4TFQ81H5W7S4HGE4RQfqbrYC6tX5qGbmTzVH2C
t+sNv1p20SFaQynjcoW8WfYJspKcUCcMfB4il8eL+/3sf9PMXd98tN+B6E6nn9BfXkL6j1shGLbm
OW4nEhKz3t9ey7X5layggJ7JZhj1wTxo/SJmWpHTqNe7ukpMwDoE+PL8CuipYCOAWNucaKGHGpTs
bkey6HLoTYoUb6EjdqR3jV6FXfBYQaXk9oDWXIo82FJJG9y96utVGEGbztDwOA29dl+WFehh6K5l
ekhGg2FYIOyv+rBxtK1O8bXNAxAHUByAvKKrRgn0epf0RqcjfaNP9bsaazbN5O722FYX68yE4i7J
YLuDBmbRE5J7rme/M5zH0mL7uhui2bM2FmvLmHLyKtleqzmOTEftyQTFRjDtsGKf2fNptP0NY2su
5XzyFLelDbMB1W0YI614dugSu4Ud0qnaeekTp/WOmpth5upmtNAHgVBKskQpMUclu0zNlpNTxZHn
CGtk94aIg8cVgu+5CSykWzOQjPtVDbrTwUAXeGlwqL+KxvxuV73XhUXeAYKKMHT4UTGPv1SCFOXO
mUSxl6lXSByx6VcWMEBCPJ7q7/PZK9LQHUj6MlDDT3G4kXR81AidN0LF9bEFeNWgbAQ6RSXkMfyZ
kAHKb8D7IT9khFl/BDvLxklbNYJeKyA68QddkpenOc1Q+xVI5520lITmckAPY6jb325v+dVThQLQ
m0g4fKe6CzVa48VB8AicoDVUgJ5118wA49+2IudDTXnB32O2fPTFQG3wciilvwzMh7bSCQ0Tw4Qm
FYDo7jdhPKtjAa7Y8wC+1XEBXFrJZ15zz4P7A1thEA3vb49hdTlkrw1KNOAFVWFIpQ/+eu7jtzvB
B1I+eTkL+/zjbRurIzizoThw3YYOdV3gxcwh4HmXNrUWdoXP49tWVL6tf65IvGUl2AlFfjU1uPRa
ChCjfDMve0HDz/6jCMcMwNUjcvSUvDpHvSojfTg4H25bXvN5gKWhzIgHD1jrlBWaBZgMXOrigioq
sePZAJ4Jr4Y2+7g0D9qkn0yn3pKgX1u3c5vy52cRmzHodcl7G3uvnvYQO3gEFciOs3ljUteHBqE3
B2lxVBpUl1BwzqbJI6fctmLoKMddacemXr8Egx5WbKOWoSIV3pYQSDUH1yE2+xUUCjr2o91mI/Y6
JGXHpxxCRPesBpvJ/eAe+s/H4P3tlVubRWSSUSmWXWcQUr6cRW+uUevukTTomhfqmkiJgpqibHa3
raxNIlRCgY0DrBzxkmKlLazaqUYNa+WIGL3XgoN7LngY9erUNvVf+FfZMQYiYSAPUCy5HBIqcnhK
Lha07ktw/XWHHnLjw1YDwuqIzowoUYvmuimyLSbCpWaOyhHAz2K/WHOUpn5sDcnt6VtdJBvwMAC0
5cFW9mAj6nLscuzBUWdhMyWypDduoRO2jMgRn52nsgnIpNcwQlC+K5f0gP51gMWKjfO0ZUZ5hQcW
RRlTw7Hth3DOD0R73JLy3LKgXEpjtQieMZlSAqCoHcFoD0nfwtuAE0qXpl59kGj6d03UxJXInDmz
OkyX7/BoBKUeW/6iRiYDLCStUEWA97lcEGdKnSb15KEp3dALvpcliWsQp/3F3nKhcCC7EiXb6qUV
o+76wNIwDkf/XbPHrBhAU/BXR/LMiLIkbUGH1Kc+ORUcrCQO0OlgHd8qh6wFI2hb+XcktlItIG0x
dbn01L5x332j6YNBd1vQi1UbHriOJJG+lJG6nK0SMASfVymC3/yTNfyurcOUnzp7Y+W3rCgezBB+
kaP3FE7ZeKxjdKojnH4Zxw2vsm4FvXGSeR3OX7HCRrxgzbKkJ+7URzO/J30AAdVD0Hy7vcPk4l6d
FJTm/7Wj7OPMLyBd0aLnDhiHwAwiveV4oojQh5ReYX2nox5tBlxbY1Ni7GZApbsnFXLhX8vgw/Dk
gYcE7Ce3B6ZC3N4uayT0Jb+djHvU3QAIDq5LzMWpXl4W3zzOFsiB+R3tI6vHe0UPuf2rXd53C6Bn
lr27bX3NzaFxGfc2MA8gHVQOrr3UeKUHM+AIEEYGfSx79IqPt02sJvxkz7CJlAtIP9QuSpfoBg9K
VP1aO80jU6cHuxBP3ggOGfpqiecBPKM1MJ0O/8NuKDm1JkpLyAfIfyCgvTxokHax0CUD57c0XzTg
VbvQofe9HqG8/fv2IFe2CiQvDeTlYAptV8r2XEB8Iea5Q0sokNdI/dlDt6fkWG9l5NbtYCQ+pGht
T1WA7RatLTuD0ZNvax9mm38bJ++uFtl9g+foxs5c2RsY0/9syW85u8szvekgetvTk9ffO8UOo8rH
DR+1EgBdmFAWyOyIIxoPwxk7XIBVAfY90ypfGCUJ6HSOAcRqbq/TyoULADvozm1ZdwRW5XJMlWV1
vLGxF/X80wLIrL9V1lzxUxcGlBFRn3Jr7hE3LhoCxl1nikNW3fkvWZPvXcYPf8q3/c8el1QP0L9B
vUAlK25Z7xgUclanKXN/aabzAtnwjfB+ddNJbQg03IH6UY1S5mDxtFlgTP0Q1T/b/iELjlm7EdKt
rgxgemB+giAX8EOXKzNzPYWgBhx8jYaX0Xf2+fznwRauqP9ZkF9wtp8XPQvSrqA4O7kbonaDDo6/
OTFnFuSJOrOA3LxViQUWXDPpAN+h7CeKqX9hBFUhEM7YKEFhG18acUrPaDKK+6LyHtrvQ3CXbtwJ
aytxbkAZhTu1wiY1DFhNiA7WiWycwbUjgroWunRQedLBY3g5AJ3po40yMQagj21oOxkaKYMjNb3Q
A52rPSWG0N85Zn68ffTXdvG5WeVkzqKnU93W9JSnjzr/pdnIf6MtM9sqM63dd5JY7L/xKXfqjBRU
6ZoYX0n94pTWphb1/URjMHm9UOeZCuNZFMHXerJdFNPTLfpy+euVSOnCvBImZ8Y42GYL8yx9Xuh7
NG1AhmIAXZBwmoinG7mG9VlFQQEZG5Rt3ji4zrZ8MfKcthasQQQnB8jWhM47va+dLdrOVTumJS28
6Usrux4vZSO3A6weMBbLcO809zW9hxTI7T0it/bV3IGMCxCet0SNsnSaZ5csW3CNw0Q6JRjJZql6
y4SyPDT3OJjHYMK2B9w/xPsEhPezX2+1na5P2H9DUUkqiRegQ9rH1UpqCX2BnsrS7YO/ckZo8kPE
g3cs0tHKWW4BIuzYSE+9/8HP/BjuaGq7DYex6pBkRhC4WbRgv8n3nO0xQ2gs1XpMmaVpdVx1KIZo
pfOH/FdvFyluN0TBHk4oUnWXQxF9bTZGCyvccGMsPujuOwO82mNsGhvbbG1AuIpQwwGvrlRjvzQF
sHXtVb1BT0HbQP/Go3qE/LfYmLa1nSapLWAHGihXsCRtMZ0RUG74oQIobCv9IlkYaKBvVb3Xdhpe
LziWqHUAwK3c3O3Y+41DLexo4H0OZAp9Kyq8jXfm6mCQGn6rRsgw+3LKqNGwPjNNnEyEIeNHkJH5
fMOVrQWj4K7714TKnSAs6ua9iVWpIKbLyqMYH93sYOgeJIe2cplrO8CSyAv006G/RFeHYxWkW5yx
OvEu2+PhJdPOt13ZqgXkSbH2JnBhvpJkoKaGN3OOWMTSSKiBXrD+C3Ad+kH/Z0F5+lftODvW2/OY
f+Okuq+H3zr9kHl04+JevVDPDSmPqzzzCnAkYCgAO6bZPTpOrcT5gDyzGPc2uM2mv4iwzu0pG7oc
rGBiMoyTUydxHAw0BRsvn7VDA05K9BuAEg0nVFkenwxiIC4eV2ZqHTTmhoRDZKT/mjZbhDqrlkDL
AbQ/zieaKC9PTlc1zBsMuGhL/9h0LwGyCoWFGli1JRSzdkRtQCvwurKAJVMha3nQp2BPmd/ei7yw
7rAZyOa1tratz40oBwdegLRlD6eWuQ6yBvcgNPiL1QfHsiHrqnjxeHKYZ7dNaQ/pOIywMFUcvUEA
iDi/dGfjLbI6V2dGlHvTygzNNSvMlV1UcTD8lgcUTCPxbR+wZUUJeSd7zAgvYKWt0SVIR9+LZr+D
XhpoTTYuGznvauQEKjp4zwBdiUi6XM5aJ+waDJzwz+Nn9zd9Vy8kPGrQ52CftopNa24a1NugKAH8
CW9SZX2oDkmGeimrU8BAsbzUbPrJM/Dp5LmuJaKuv43usEUjvXqGsKehyQPcOpqgLkdnZBO0yymp
cJWmKH3OESM8tOoxdqdft5dszZLjIlNvAGWKeEpZskLLta6paXUynBNv67jNE9D1hhrbaI5b2xqA
dknaAEhrQBP9ckTzxNoxyOrqNOzSLvrOthhetn6/MmNtPWo+qzAO3XsYmhNg19n4cnuq1rbc+RCU
M4Q+rbluIUsrcznz9EC+NdMDMLrRYP1CaQDdk/e37a25HhAFADAJdSLoxyv3nYGSUA1WxwpnVoCg
xw6Hv8D2IRqUqVIgYxCJKJeCyRmfMwjznUiXosuv29Xu5+ILA22x10QV2RKqW71YAfyREBz0FMDj
XW6CakHk2VYN7KX8hVd50qBEkOnobC1dLZzp96z+PRV7I102lm5tl58bVqaSjalpVByGec7Q8QcZ
7GLcp1VCt4DBa9sQfIQyuS0ZX1V6n75wnFoE2ObacPCa+3Q4/E3JU1Ie/mdC2emV3i4zRz/V6W2y
ikgM92P2+/bW2xqGstXB2VNmM4i/T5BemcodLR69+fD/Z0JxPC7N04CBHlfOFPokMFN2s3GA1kch
0THIlEtOrcvtZjklCLtYX51MK1v2eIZBLs/yfjvCyHa3B7PmGvBORLoANwVKn0qUUGZ1a9QjLPlz
D06IzhjxkHOAKA7YrENWJesfh9TtjkvXG1+X0dwq7K+O9H/2VThQS6GY4kBq/eTqX7FeKfnwd+vl
g0wQxxdOQz27faZRWcfEEfLbyG+gtrxE9v8j7Up749aR7S8SoH35Si29t7fYif1FSOJEoiRq33/9
O/LFu7eb1msieTPA3MEM4GpSxSqyqs45ImjA6jm9MMKdU8kekIItmx1pNGyiaPSG/oHa6n05/MV9
CLNZ/66Gu+JnoSObEzMQiUAYCgQaKi9WI7hyr10cwPOK+W/QieAyzNtIQVRUGSE7arEMXutTY9ck
lyXiC25dawU45IilHSrjWfypJJZDoqWRtI+1SCqB+mf8ZH/p45MwI62t6NISl8SN1mxyu9eRAaH6
EOfPYfVbz/qgbUJS9qJX2PKt+RuetUgDGhg8B88rd3oHTHxDpQnG0t8FCOoAtTho3r3duVNIsjdT
qPK5doYu7XGL6xntqZLAJbS5O1q9OUKAq3Dt3CRmG/sT4AOYKB43g/MLvGZBPKj7tjO+OeroVqkp
iFyrG40Kx8IACblcXvdKDnuwtUGZ6djJ+yHWgq4JXSs/tMZTOOi727FrxRYeBgteaaG4/zR0CUGK
yQZylR6l0jHvqkk2iRZB80EaAMiyGlZAc63IBAGTl9lbql/aMhK/XANAK8Nz+xjMainUK+gR4BY3
fAGZCLjCR4dU6t1UVr6j0XslOWVSD/LBt3FARVn5qhSd38a/tVxEtbMSdvBjlkKvbIEmnB++MgdH
6oy+pEfVaYM8MBpQf4B8qSoET711O0s1CSkCKZy7/+SGEcu52lHgNZIqAOqmIbpORx94rGELmJtI
Y33lBgnRNHn5Ny74QCtdJ0AJJKyLfBM2uQNSfU7D3OtG4w+FCf75lBdWuKANjU9qaQmsaEA+53UQ
0yA3M4GXrpxO1PtQWcT0ElCPfBMH1GZNrNcDPYLRfWOp96yUdiH9m+9zYWQ5KhdP8ZLleN7bPZoo
wIYmX0LtF/ggNUFaWHWCZdPw2kc5hq8up6BnLBULK+lVbZ/K/q95AqVVKigufrwOuPCJnsJ/Zrjw
SSdjUudwpMcojd1U2afmHdWlTWlM7tDqTyC0I2r0oOTPk7xzGtN1mtELq8bT1XOLx3TtO+PRSr6D
ccSyt7W2xVk+SmmzKwZQyyp3xg7Ts35XSn7YnGzRzW0tJmGQFBA+DYMiNo9+7NWhKmJFo0eQsdXS
odqlr/2v8i+myHDq/7XClywZ5KL7VocVXEFxt3NTUK11rS6oVKyuBXUKTHcCCiPzZd6RKegyL1Zy
zQ3R4JlnN7oPW7AHffnzQI50gSlq1IgxfrE43oX3KqMldW2HFqCBcer7zI7e65aq3hwyaWNEEyrY
JdLIbZtrx/LSJndi5lgasqbD4pAyXJN9H5U97QS5Yu3AAE0PCBXqluCW5+5RRjuCKyajyRHNH9B/
nRrrR2FtouD2SvS1YAm8EjIA6nAolHJLUZKsVCMGM5Wvb/qjtAXXQu6FO9AFuWBbBwccsYhCCjcj
LIiD1H99/lq72v65941tdF+7jUqGnbUB2Q2p3XSXei85yd1kk+36X4Lf+vlqpF3+VK7E2k9dHFIr
To40x12o+RFrm9sG1obErixwDxpp7JtMDbEZmplu0I8LzBF8mvKXTK38EdxkdrKvjYWc2rLAyScC
uPMUth8p5WKBH6jxC1cOhzTK9Q4LVMHvDDq0bibNG8YvoTxx138Pv7XfxzNk5eMHlPxur3zdC0BI
jNGxFTZI6BX1cpIV4HipoPKbZXnpxZZiCI4NT7j4zwIxnW8jlQGI4nA50wzzCgm7BrmYFBjJWzhQ
3zKTbdmRFNxGlEBvhaAhmE9eO2aP+rBFD9KE9BcQnhEIniZh02MtSqGq8O8P4g6ZwyCzGUVANFtQ
t6+Be4BE1aharh6i9jQKkvn68hfqCpw00M6aXKgy4pjJIH6GezWTW4apN6sxScNvMWjKu5N2yn+M
akG0PlD7JBhPyqM8BZFyX6BiA7XF2198deUXv4U791UCNbUC/FFHKJBb889BAvdTsS1MUqai7vUa
1gWoRwMjO6jqLtfA6xCdQfzBMQag7EP5IQeTZBu3JFVOUrUPJysII0rC1rMcaE/740LrB5WJoRdU
Ylev3pc/gve9kqIboABSjhf8cOgRtdy5OUWEFiT60v52Rk95S8gEwMOX5osI+7eWMC6Nc34WY/5F
ZxrA/1PEvNF8Q8vKFWpYLdGJv/ugEgPMLVqeoKfn3Muh9VSNM1ZY7zJcfFV13+T7gf2QtWPff8do
x19kKOBQMGsK/mSwfyxB5SJcGXOZO5DLxOFp9xVFZxJTn7RA3Uc0mbBWQYUIowZVIxRt8SzQri1F
SRlKGMFLjnnau3n8WCmWu3TzQlC9OT1AHIjSeCQ+3j4iawAfUNGDbGZhakdhk/NbpqWJxWLAXcfS
Cao5c+csCOv3oSbKMU2ckzM/g9lunwiuyjxn4D9hEjcZDD7jnoZuyPVyFTkutWxQk6Oj/kzUEY3E
wjcMSobikMeRV8c6Zrkm0kKONptnYtJmizeWoBKxdv+AF/37IzhvGsOcJo0BAgHZ+oqJO3cATQEg
n7vkD9lOP1YLF8KYGiZFFXzj69VqIzNs6GmmWK1nt8H8vc1I1Lv0p42zKHgfrOU5tBQABcHcmGPy
fR9lNJkEAQE8dajxC8JyA5SxEksQWpcfzJ9DC1hzgOxQxAAO7XpBTTrMDDkFbmP4kNeMK1/7XsTH
DpSCombwWhS/NMXFFQzAoU9bwtTgFi/KMXsqMTVK/uIYXBrhTp9exHOaDjBiqd5bN0DimPRuMhMV
HMAYR3u4bW5196BxJYN6SYV6NGfNSgo7sSNYCy15N+lL+5lAFXVUwNABxt9G4OZrkdlyMCSCpj2O
Ov8askBsv8wIIWgOGnXzKjw5WfY7rENR8l/7VNA2gZYxuqqIz5xXQMk4clIZfCOtVm8NBQIn7DC3
G2iRK/EBogRRlRNqnlXnBfpC9RBksrltejeev0SKaGZp7RjY4CTFsDH+AbGaaw8di0GuwX4FzjOt
THe21SY+jRpFcNjW8hEOGSZoweQM1AUXQfJi1qZy1JPj3IebOJP8nGJcP248CMyTNt83Vf+QWKUg
0a99UIB9VDA+4F6B/7heG6hwAP5AE+QY97YLtgcLMrPCVLu2gZdGuNSnKIWuDJihP871Qzm/6PEs
OHTqmrtcWuA+UTijYGMU2LzYuSvMzgsB1DdYsZdBKpFbM2HR8qxmnbSP2V2SniTcWFODJFW6aKcP
gLjpBK98f8goxjitczL4UTYHurZpFJIr9bZVA4uK8PKiX8198nSqJYCnl0+eHqcCmu82BDfeaOaC
0lqwQ+vfGQLt4BPFKLu6eN/F7QMkEUZaOEiSYALAvBIlEkqKmRLcjkarHxrD8uia4BYAQMO1FWhE
qH0awkpc2xg0py74t29bWF3HhQXuQ0uNMo9jiy0rFAyqDqZrg4Q7F40nrVuxMAOHOuyiCnm9ji7S
M9Y1OBXWaHk9Wj9LDWucNrfXsha7IRDwrxVuLYyGVQzyAXAdzSc1NDxn+IWmX19nuIyCvDf6M43u
j5sDFOKh9oWJGFTxOW8rhmnUmQOuEJqfUc9jY3rqwLKJSb3ob5wNY1UoX6tAFBrcwmgdpnkTjv9Q
UU64MTjDs6qImF2X38tfHAA2+NcKtx4sdYYU3gxn60o/66CXCPEYKdrPjei9vxaalxIj9CWAU8bM
77U7WGZat1aID5WZFOGkcCvDNbJvgGqUeuorvY8K6W3XWI0MFxYX17k4rjS3IimmOEhN0XuhqgaT
U0XE7qNt0cZf61DUall1RQOTZYuYBtBP/BcrUlalM1aY5rUD9HJtbEez2eU5dBuqLKLeAH+CwFQi
eqwsf/jTR7wwzH3EGEyYI82R580FYt6dVP0XgFZ/44/QuNUxQrfwFKrcbmJoLpxDsOWGjrbBRGiK
KkpjCm5iq58MzGHo4SL6mTwEJgpBGk1bxAw0QEmnJbvxq9ODyFsvNk7aCS7NvAbFcpghwoF2zUKI
seCbr5ek52HftBLioF1SEivzFnyVDl5aPTriEHst3Pgk7xnxuyzbWKZvVY+3HXTl8C3q5dDxRUMM
etPcYy+ONEkxsixFbQrldzDif6ti0GwXg+WGUSG4pKwaQ7EVCCwUrWWbS15WV49ZKoHyZZCnHLpm
We8WLdOgNk9THxdSEXHTqj0b48kL6Qe65fxpSG1jMIYWFAijBoBrr+zZ1LgyNK5VGv+8vZErBwCT
1pARgIYP8iZfUWaVrZYyDh/a5UAPRNmIshLA8Z5ehonAaUSmuKDSTEUSS6DOOSohKgC0I8qYkBri
HLdXtFaYhWciliyUumCe5c70ENFyQnsB2FrzESoVbuGlX9KdTMK74li6fWDsJbfYSbvbZlfO35VV
LkjjWpBITF5uUm7sWuSXtUm92xaWM8XFKihHoWmy0Nyhw8hZkDKovXQWcJr10IN+RoaiUjy83rax
kmqQ0oAO1h28sxz+NRxDW8YqDSAn9SoeIcNrHeQo9ecCgh6KX1D2uqiJSb9vG11zDEyG6KB8AGIe
fefrYDINWVIUmo17KHBZaf2WoY4vib7PSopBcwsINFRpAJjgh3GZWVtJiwfUsY0aN3XUQI4ejX1s
ubL0LGS/XXMGTPwiWID5CGIS3PORTZ0JeQUYK/IX5hgBfdOSkAwJczHQ9xebBxQQJuYXHtZPLG9l
WcugF8G6kkIjUSjJGwxhMbesJ5Gi9+qqLkxxjzVphiyCXuIAUwwFyO3bMDxO9l2NOklVihLzmrMD
eIJgi6oWmhdcgO/6ssvYgGU50WMPHV9W6IKsvFanROpa2D5tlH8AiL92uyQdYmvQkEOAIiaRU+HO
O2GeZnJTqNjQZt5Q9m6g+O3If4GJXbgW8ZTXbYB7eYfXJDMdogTg4RIC86995eJJf9sr1lIIlGkQ
0OF8kPtYjtzFBQ69+zhBRQ28WFP2JetGyHMVe5o4PhW1wdcO76UlLtr2MZ06qFGB2a2tIQdDTWgg
h6Pq2kYmCwKgyBQXACHelYxFAR6SKv5dst99/WbrgqGm9X1DIMfRRXHe5A5ubTInKyysRtYTt5CY
iwHZvIgC2gnSxfpaMDS2vIiB+OX9uyqzuS6xlmH0+2K7aIQICtPrS/nPArcUWyujRoenHe3J/YGZ
ofDwN+gWTCT9Z4K72IZzB1nhhT4pVF/jktT991mU9ET7xMUcUKnkMbgMwR1Q7vTAgOTd9vZJWQtq
IKhbSMohZPypbWCWU+xMFGwfUJWouxKKTqc03A32w/ttO2sB7dIO9zlqLYXqcA47PYQEwK8qJWzz
5xZAio0Ci4PqKMLa9Zm3Q8MprBHMWbXiYR5m0l5u//2PIU3+AnJpgLvAOeUgqWG60CpA91xrfNUv
ChcNumhrzU8D/T3nuwTtdzb7Q1+65VcokZkzhPneJuaQZJ9Eu9IDv7AkIgBZ8xEQTwM2ivsehsm4
hU+T1NaNjd9l2WCklX6N0YNwGHft86GbhQYaSEaQa7kwN1TaaPWWg9wHyd0SsAPdEJzXtYYzbl7/
meCWEUYqcwoJok8tS7aRepqSwTVHD5P6d2GC6XMtlImCocex+tLWNqme0sKDDNmmUFJPix8NeqhL
0VzL2q1pmWmBW2EKAI+ta5+atLJP+w6/KbKKk2o+xdO7klQHNdfOtabvINgiGlNfVvnJyTDesrx7
FqwZt9GZPKs9CB3BF1HcK0oVlNZ7t1Sk2cFkz7cdem3+DFJqCw4Qc3vwHu4GUEIcqihVsGfZJ3Of
H+WtfdK8NjAO/Vb1jIfUZb75RE/t3fwDNIWeTiAK5kkY62ld3WOBtZGJWBp51dP++1F8/32UGGTV
U/yoUMUh0pMtrt1u7+hbKtubdGq8FiSUencaJ921KX3Im/Hebu2vmPQNbu/P2ijA5f7wXRB0Rtqw
0ZFCpDu2lbbpme3DQPkabsE7eUw23U4klbx8XP7j46sDkAlUO9iSuSCph2mpjkvO6oBmjQeijl/7
ErThgurBmldfmuHyFoOnq1KMLR77J7VyaeEjCadbxKdWYGmtK62juQFqadTtcE9aYtflRazWey2x
0MPsKv3JMep3J2oPema0ZKZfbEilpn6OsYawtjylNgW5bS0w4mmPhwhedAqywrXxppOYWoHj95hq
m3C23KqNg7EQTaWvnViMZmOUAYOQKFFyuxlpk2ZUCWb6ECqImVQSpjGhQuoAIlH2+s+4kQStqlWD
6NeCuPtDCZULSqhMte1oYk/jnb0zaMDc+iEXlRFW9+7CCLd3ijpEIGrWMTWIXk0PGsLKeVNtwQlb
O+uAGv67Es475rjHALZp0GNABJ/+g5qBP0qXf5qLo13ZWGm5/OnJzzxG0oO2SUpMqOlee5R/NQ/5
/XxQvmlBstNdvBbvwYawUcbnlu5t0eiJtnyQW7+Fy2yOXOOx4+C3OLEXHeL32DW+GQGmptAJz/xw
rx2VAIktD4Zj3B7GDWaK0nv9wF5Hv7gLf7K79pwGKRmfHQwbeLeD3Oqt5nKjlmBxcUL7eJbDOII3
Ibz5YIVFPPAjsNr5E3UZit778tVpiQ2Hdqcd3Y3SeXhvfQo52a0leBSIHJvLR5Y6qXReHJuhRJW9
UC/ZxQJQ0VqE/W+1yLPXq5Xkso2hQgW39rqTGdQnwXbe9mj04K7/PjWyQjYkfGrZ9yP39qe6vT3A
C1z/7VwPh8JYvhRulT8Lb3ZlT4RnvX3qodh9bcKR0hAXPPx80zzIbD+YW8W+v70K0Q4t//+Fv0nm
3A3ZMo4s9XucUdIoItUI0T59iiphjA7Osk8Z6TXwgkI94T0Few/qG7fXstb4BuH6/wYwxKrrxShI
e1Fvw5QXFmfV/Y1B29fES8+q/yU6DM+0Ir/A0agG6b16mPCa3qTf+udsK0LtivaUCzCJHOp6ipGQ
42yfihG3tFh0OV/89v8OYbg8XC90VuSorjqkAx3z1hpJPeWl3aCDeQfJZesu39zeV5EbcoFggJqa
VmdI3PkxGL92gn7Gavfm4qvxxQcNAqN1tCymfZ/Okjs+pZsMlaiJqG75hMcd3dbleShOk+iqsFqb
v7TMhQc1rotJqbCwgpSeg/84Jj2Jtuprs6t2w8Y5A8o2QDBO4KfLft34eh+j5BdnTu9jQENDuOkM
bmSbFDRoDNJ7+fRbs5/iTuAsImtcEKmsUZJA+EyPtQfU5rd+m+4iV3Fj///lJPy0wxhL+kjVJZBI
XhWXQaplfmUK8sXqWqAeAgwQGn2AUVz7fWZ1TonCG9aC1B3vMU2m+fHosq/TQUSbtu6WF7Y456jj
PDajBPsmS5hEGVXizCoZR2vTOxiXqSeIpHxTChJn7IF2Fgahs41pGxvbZD1pU9EA+GpMufg1XLax
RzVuJxupwKJ94s6j9aiXmnDaevkrnzzzwgrnK5Y+DaG8eGZ4yrw5sLZyoB3tI64bNOgDEaB9NTNc
WONyjz1po4lqMbI/JQyYj501eKX1N5faCyNc+imGVHFGeTnjueJP1fPEJIHniz4Nl3U63Wgr5sCC
k7+x4VDIoomL9WfbxRq4hAIUUmwMHSxI2kvS6X6Y7KakC1jqY5aEDnsl7r0Ckg82Koa3T7XowHGJ
psjMRG4Wh2C/6Z5tSl85SM86Kj+723b+j9P2MeO4jNfyMbGmYz06UYdpVDUF/2/eGabq0i7tqFuO
LFc8Wy4mAw+6dBoIxJ+Hh0SxIShczdYMqZlCK7edquR0E+bMBBq2pUiHTq6JqNSWBX8+If/9Tu6E
xD26vKhSIAKFgT7iPl6XxI/U+3EQ7Mjq1Rg8JotiCeBCfMvJVGbV1BY8UZ2GLhA2EPcOwqHyeumX
YOtXD/2FJS7QyT3V7GiKMK3dZG5iAjbjQFj+y/jYAsn4rEOgwkREg9iWpjzdNr26RohsGzqe6iBL
5fzaaJxMyjUGyUaVEZpoCultxzdDbY/vLLqvr365C2OcK2uzXPTdCNRKTOe3aYi0nZWPS3stlt2q
B1Rqgr5ZYE+1qCC8eoaglwttW7SxgcC/TlpQP62NmGFMuA1/OKiO0uFuUo/RENTRXYJpIgyl3N7W
1ZVeGFx+0MX9IjMUKYx7GJyaYQO2Y8wrnUew4cQKukiG4cXz/rbBJYZ+OhQ2YBYY9gHOiv+OcwXl
D4z24PD+TrR8PynNi6kAD3Tbymq6gK6qpoPjeCHlu15WQSGsZ49NcgwsaOqNG2heJTqJRDyGq51Y
DGssHwxIe4h8X9sZMC84WQVWk4PRYAZyUf1Z0M0kZUSp7wFMJUWFUVrRTOoHyxu/iZCegX8A+IoW
HLc82sVFD8GUBcE3HqetuY83wyl6Gx6tgXQP7MHcIQv/UCUyH8pt/jAFBcq/3VPVkfoZpfeN6DW1
GpIvfxC3D+2Q2Gm0/KDJtQLHT33LLTb1IQnSZz1I77TX5GEWprolft7aBS6ZxtmkDWEIozLWn9z/
CL3alzazqxx/snvRw2bNoy5XyMUfC0w3Vi19bHke/AK4jOT+bZ/9EAi8tR7u8M+NblA6wASaTWcH
Ks1np3GPqLQe1Pv6sdqWbrdFEAqUffga7ep9t5O/3v4J6/584Vh8OGBQjjU7/IRsZ3j6Jt23pCYh
Xr2iJ8BaOL/YTv4hF9ZqyFIHhkDjU7cPZbkHDzYEw15uL2gt2lya4fIVBgtnqJ0hvKFQLhPNFY2b
agK34O8ifTTXtpljHdpdte38EU2Y0C1f9T2xzsVZ30X+vB832pPhDsHk0U2WE93PfyTBfJ688Rwf
h6/4514l6Y94m7uG4GawhvHCkOG/kYKHuSRzEqOGid835S81Bv9OulvGhGaQXHLpOfdk60foHEw8
U25v/Oo99NIwF6LGJjIZeLQQotzBlUniWged2B7bqcQWHJy1HHZpigs+c95XjJWLL/nGrr5HWcBf
Kp6CBYlciYs2kd5q0FqCldP4fp/uRtKQ3u/hU78gs7Fz7pig1iFaFRdweqWdKhrDXuuZvhN03rIu
kSqE6BhyIUeXS5s6PYzMCpHO8z6Fjdv79jHQeiOq8cNKBnh/sAygkQHfRFW6BF26W+xV3/SMl/JO
3nW925/y8/hSIHx3798hAXP7F6yuEaDOpS2LsSWNcw9npnJizcjRTv0ATKwzvjXas9UJyg2rgQD0
KYAXAhYLJpXrm8AEoFMUshaD5wap8s6FPFvieHPkChWl15MtAAKA0OPGgZHKa1MFmCRzpgEloD1Z
YL+3gwHIF5u+jIoS9LbqogVLOmAvrE4HzxDAcyeDfWdgILm9r6tNVgD2gN4EgA5Srctj4eLumMjM
HJMQS1ZadyjfIzOoSr+HqsQ3Kr/VoFIy55E4CfOZcZy1vWguco1GQQe19yLRAKwbqjzX9hHcM9sY
l+n0Une79Kc+jUQHV2Q+bIffLAkGSJEOO2Xcj867YOmrXxvcYwtwELOmPOOzbMeGXsaYIlftniCu
jsUrBWUCsEiSvi06OWjZBk3oBdyPa6Pb6g9yW5F5KsmijiLS0lqy8qcjhokD6IKBIRoUG9cbkUNB
zSizBYuW5jbJaumpK5wn2kJPzwGk0k+yJCYDpr9BsZW+CrZiSaG3jHMpNm3LupZKIC4gRObFtfJF
11776Aj0yW5O9HPTgTGNRX7xO/4LFQEds77o4GLe3ADJ5vWyUeWIirYDLgfSL619ovZxKO9GEVvj
2uYuABZ74cLFieO8PC9obbamg+xS94eI5nu17LCy6ksVq3gttd/nWvkGgrift/d1zcMuzXLFg7CZ
gS+aYVbdtAAmRCXzpTAnoVWd2qkTHOW13IahfXiyA7paTNNf7+RkalLZztjJtPwNMcECeFuhctRa
PgPvEahWlzOr8k/bRs/iWELBC54RuYX2ilufXuRemvhTB3agQhGE/dWKPQjZ0WtH/RdIAS5MympV
/APNKQ10RpvvUQXy/6ohef3gbLtMCsoYXSagpmUHHQS6rVQUbtvZt0v7exnLgubZ6hYDSQPiFage
YFLkeos7Sc50Kcb31PSaSMpzqgGRa4nwd6vXLrD5GCgEgRgR7+trM8OUlGpqSzgT4HXRdl2bEjm1
gIvsvT7xQbqily7NXfR+brvr6vLAt7Kw6WJO/aNXfZELwnk2WNwmUMHr7UVvwRhNbwgFbrq6OjBO
GJAUgh9h4v56darSqplWdphOp7Q42LmsuanWxL4TysmundU2QP1TO0wl/qfCftWGyjx0qLYLalFr
JB+YvsKk7TK6hzl57i7Y1n3iSKg4HvvpPkq9mg4EqolEM7aW5Rezb0jaCUJR1dx4UR6/qvo21E8S
ihDFomXdRts/3/zLn8N5OrSxjRqAG4yaWsm2A+nLPD7nksi31gIheDABYQdbAzDzXKCHlHA+DBWy
DGss33LeprE+FBbAwSZIHJvobKkVqQoRi/KnW4aDlYGaChUjHfcM5Nzrb54DLlIP8YwmbWt7VtSR
ITNBTke3qXpi0ez27WlA16VTTJcp0p3ejYeGafjsZXB7l/kAhh+yEKbhX4sSLyAL1z8ElP5trJtV
ea7mrVpaxA7jBaGGMYt67Nwk6R5Vifq3bX7y+MUophoc3FuBJjB4uFgyt8rcqF11rgt720ffpeqh
Yl+t8M5R3EanxEjaLZ2eIlWk68Qf6A/Di8YxmJ0RtnmhAXsq0KGDU58VPf/dWpGfGCAkMZNMsKtr
dmwFVDKoY+H2zF9mhzRM+9B2ynOaOtCLykBUab6EmVCXnM+ny3qAlliozgCkQd/g+uslmZyMlVZU
56mhPqtjYuNuboAPW8++aIYg2C/B/PJO9GEMYl4AMyKhwnuvjUExNZSopFTnNmLFgyLlIEy3W0cQ
DteW5ODuCe4PTA8DOnltBUi+JrRAx3MuNRdzgVt7UjZVEp365hl4P1fgiZ/XBA/E8cdkjArMyUe6
vYjwWLLkDE6Snx17h6EyyUFDY+pykrZ3xgbjpuVbOB9zyBBDXSNxRO74ea1APoFlAdO1y1HggeWy
PBS4pSTlOesrYkVvsha52rQDptRzqKi3ubLUK2OLz14stUsLaUrLtDznrUFobYiFaT+94RzQYiCB
QIMPxBX4gpwJqaaoJ/Z2ep5cJyj2ykHfVb+MbeMWbupGpOiJEu8rUeF48Yhrv1ysAgMLJgMgbPgX
W2qbg1ZjbPisyJk/Ngo6GjNJmhDqc+XDbX/5fK6vTXH31w6KGGjiGOm59JqEerb1mGZ/eun4ZxP/
W87yHS++k1QnUq1bNDvnQw7sMDhms5NBme2ZRdu+3F7PigNebR33wZidDayUHYzaRXjIFTuAu13N
Psha4WJ05/9nizvYtW0bOQUk4Cw/FGZgjC/tj6gALwQTcSJ9ekLzO7is+mIHjXE2y4TBEoDdwEOM
uBE7QNKSSYuf4rj2SukJxaEhuxsigPYHRTRGurqryKoga5XRpuH7NBCZ6SAEh11VhtzNo/pr0gyB
PMUki0KvLZ5v7yt/g1lWC1VcIGZQNTHBwnO92taaZnOU0+ycVackP3XlRk+91thK6SlsHnT5/ba5
1d29tMddV61MLUCDDnsYpiGyn3t3jz9LMvssEAmcr9wTrpbGK12rc5M5dZplyDi+XBxY/HsE6Y8z
uej9R+g7aw3ggLgSlmMvSAxrnxBtWQV3FHxA8C5fbyqmW2xt1lh2rkfJoyTSz7aNmn7+M40DwX6u
xZRLU9y5iNPK0usCpsb564zJFiUE4QekJooDhfum00azvGgeiKRCibLAoy8MzAaFWlk0p/iBJuYD
6eUv4c5NHOozpg4KRJ5ddR783pMU0nqD3z3md/Gd+hqdhvvWnzMiUwImCDcHj7loJG3Vmy82nvNm
W0+rSLOxG3r0Dflj/maFZ2l0uy/sp5wLurYiW5wnhxluZ4NdZlDN3uQAzMUT0aWgqgh7N63A6EV1
6U+P94+jCvUpzG+hxgYQwLVX4f6mhorVZedZCuagicgo/WA5+IjmrTI/St27tu/nEzVfWMe8uUYN
ITBF9LufumHLj0CFaSHsAgUG7jzXP6KRazolJnaYVa6qbcYD+8ZUwkJSvaOyCREmgX8vLwjeqwAk
d6CXiyiF03Rtr5akFMztGTtnZY0BB0N2RohpJwpGtqOkVzpvMK2qJVbfFahvRjlE02UZHaWqtqq/
SHcLn9bCQwPZQX48tklAFiRXcHBDbwKZbVWc6Sk7sOJuhPzg7XWvHetLW9xhAj2+GVnYqLNRPkTN
cybdS87xtonPbzd8SQcVA0wCOnhEcjeFVDPLrmsQiZ108ABmrwpILNg2ASipHl9tUKH9uT0DMRGc
jkDjwo2vv6TZyhBj76vsHM6nyDrL9Jdp7qL+MJlvgwgHuppmwHoKVmod+h2oSVwbozG1i0mWYKx5
mRICPEKvALbYAxiRKwSaGHlkulIFlsD552QKIsPazpo4KPYiO+9A5ujaeKHVOY37lJ0lOXYZi09S
FDArIkOXupLtQ6n2z3d2eSxiwh3XBvAhXNurI02jozKyc03lvSEdlFpyw/Ax0j0rd9y2Q7n5tsG1
0Adtz+UcYGuhY3NtEBIcctUxnSGJl2ZC2vDh1xTjv79EzZdIEzGbrW0n6klgRVjoYVDSv7Y2Wt1s
Q9qaIe6FJEoxTxWRrERjmKLSkT8VcSh4qn7qz+HboUgKDjswW2GEjJ+TtbIIVMmNlJ/nmT6YIXJY
oZ0x/Kh1h1b70kMyN7PD06CR0tB80Mi4mEfq7yMmn8q5d5vK8Gb6U6L77uvtff9oDHLREKoZ4MqR
wekHkDO3FU5UzmEUZsXZzpMd7Y1D3VY/NKd8N/KtbaChAYczQi3QG3lTSapb4yEag8AZ11dFL8Cg
arpyPd8DtNsWgjvPpwLgsmmYD8PQD34daFu5m4hmgsbRHKXibJm/xnC6m9WE2BLpi9mLpMc8QU3w
wQSkvOtjMoZbHcIqEgM3SL+DagCZZdFLaLHH75WFAwiCFVRfP3EgJqzWQ2mI2Dm0Q9fQu9LVrfxE
h0T1yujp9odZufCBs+o/W1y4rvtcNsNZX+4CHrj9bdkArVdMGoC1LFOw0aJ1cYePRWjxNbaF1KDF
vgbVa/VJkqEiIlIWW0v1cH8DE1W4RyMBcxecBDUju3AQxupB3eSpXhKZFYQ6qTelMpqLshdnWjCH
sWex9MvtDV3Jf7ANikwdx88CR+31mYfOxJSwnrJz1NVuQa0d+A2fnURE5vVpFmRxWhsFa0yroQGD
+HJtR0l7yWrChp01mpwgTufLdDh20VNn/cgix4P2JnTwULWn26gZvuv6c+b8KTnKx09YyKggMm2C
DnXZiov3ZtXV2jxj7PYMS5mr2kXlQfbq1+39XEuIH3w8aLaoC4aVy75tNqaxUWOhNP9tZ9GOxcxH
Q+J9yse94eSuRS3XiPIjyKpOtuw1nag1vua2SIhIiiC61xHGr5eplr2hV1nFzkUEa62+y3q8jABq
aqJJEL/XnAc+qy6QTkzA86OAwLPjYw0tO8eN/D+cnWlv20j29T8RAe7LW5KSLNuSbTmJO3lDJN0d
7vvOT///0YPnGZsiRGQwg2kMGvBVFatu3eXccyTbbC1hl9SWvJO8cWtWadXU+ysBDyLlo8XTW6OI
oodBO5vKdgPTs4RP9WNI0WDj1q8botuKmiU17yXjEZls2YRGz/dTAG02wNYNt4k3WB3XjIAQhUMM
1gl6OIuoSRHUIM0tAglB7s1dZ8gQbueMxTf6FvvQ/FAtnTModZkyN0R69K4+nwYvzQux8IggKtAY
k/mSh8PGhq3EKICi6bpBRwtV6bJHrXVgoQeURs/V1OXefTo0jeR4EBQdCmFsvGMgKOTKcLdakSsg
dHbgoRLT3e1rt7KhMwv1zGA6yxMvhxxRNRyroOmycxRfAMrs85YxmC268LWogOYfHX+IT+DXVhaO
Os2TwNTLMj8jtftmAcD6t7MN5/n89W3HqI39rbUjewtNvNKDIs/+r9FldcUqzFSNUozGdeWWllMG
dwPM6GNe7yoaj5YzdEga7Tz1roi/VVCkCFs50kpcqEGwQRYKqaoM7/DnM9TlicbzEWfnuBJ1GHUD
b1cVDBWkvb6jYF7sK2jC9hM0YRtHa+3VQEpPIRWmYkvbbxGGpeGQywH/c+blKn6WYtMf9XxQHVHM
+2PYmPOJkqJDARUNzMGl7vSW3DuIvaUvmS4xDaxk9f72SVvbDEgW4IuhzY3S2ex+P7wigxApSWFY
+bkUYvOhyi1pVxMXgcwoxXu/tPxd1Rejq6mBeLltee2Mwx+vWKRbCHq8z65/sCwGMNmlZlacBW3a
e8jyZZEzluLhtpX5eVg4DLpGFsQHbDjZ48I1iVYwDQ0MH+fW25XlT7m7e+u135vl0DUzxtxIxwjU
MO+aPR8Xk6dInYoV21gA3RGSiNBxEI/9pDzl3aS5FCHqP0+m6CER5czpzbX01JQGDOjEeXFueuVe
yp4kgqwmMU65IrlactcdRGsLHLV2eT/aXFKvZ4XSFE1H37bpX03/BDatMy9tApEvVblEeVKjGnWh
5ymEGSX7Uvn5odiqs6+8AHPrTEfcwaSJteTFtCRPQNGzK8irJkcAgJi/3D4xayEP06lIU9GgJt5Y
vjFiIvZxVvY0p+M7KdqJltsXJI27rvvWJ9+ksbV96NTiXb+BUl2JdOCHJRagaoXvX7ILdaM+eJ5C
9tgmcr1LgUNBFwUqwwhFOy3Mwr29zpWHjpyYihT89jMD2Xw/Px5ZIc7bdBxzAquWWS49FAuYA/Pg
Rero/3TWEbVI+Qg8AzUjSdjC8Kz4HYJW4jrEvBH0XgrR5hS2jSgUaEJatY2OoROfojjZo9/WC9ns
ijc2d+XYzNTyMCvxoM50e59XC39HDHM+E81Z+yYhPhL1f168oboKYdEMENfRp/xsIEr0VO4mrmME
KunOBzfDpOowPteQC54tFNzcVJD9g1n6xkaLa8WRzpUqHWUAOpF05j9b7pWhR7F1Ks4gO6lXWc1j
14530fQ/tHLxNQwbiYRfjMctInEkMlupH2Pa/tPgQJZh+8ru9pFcu3rAJNA0o6U0d6cXr1GXxWjd
WUA0/Ey4N3Ey3dQ4peGaXoXASH4JjBpyL6Nz+5Lh4CYBG1pt8MqsHRRYrmZa45moXl38hFFXfasN
AWt4MeIS/pe6/ff2IrcMLLaxq80JMr2kPNfZwyC+Dbm38TCsNbBQTJkhPuwjQc4iOdUKIVBSjw+V
JfusO1RHy3NVN6/v5L2WulJpm1v9k5Xnb0bMEk5RAIO+e2ExC8o0Cke/PKded2ay72SkD566y2c0
7/7Pt09TaPdTYJh1uRZuC01K0SzyujznRgUbbT2Jjo9gwm0ja+shNpEAFQCu1ZeHQBdjGWi4Wp7V
onLaSXZFJmp0ON0V8HhkxBuB4YrnJ4WXyG/hgcQTL5xT1UeDOXZ5da4Tml/+cA/c/KCIAlItGwtb
8xXs3Qz6I6O+asNQVBbJauLqHEcm8oFW+dTHbX6XhRuHfG0DeT/FGbVDDrUkpJ2SsR3qVq0I7pJ9
LwRnqTiMRk+bv7iIW83MlRsFZzUpDAgrgAXvFcYPL5leVEEc6Ul91r3822QNThaVG02PNRNEWbPq
7pwsaYtUKU77sadHCHas7lBbNLwIdH6y1epYOQfMVODFFQpLRB4L32N5+L9EAlglV+ZDx/SGAOhd
11O3Cw+3D/iKpRn1ydMPhnhudnx+MwT6raA/8+acggRUw3+a/JvIVGe5xdJ1vW/vM5XU+gnBKf0v
io6ykBaZ2hX5WZ9E82nQzP6HX1LevL2a61AGK7Q3weNQlMMvfF6NiEhBL/mEMlnQPap9lrly50mu
4jfW0Ysa3xkGE0baoRZ2ZjNau9vWr/cSV0tMChk3DgMS9c/Wh6opcl7M/FzPQtR1EqE36RkJZDgD
NbLBCDZWu+LfZ99OeRWkBxXNZaA4yI1kBWpRnJXeLyR7EhrpsRZR6UskwXgc6ix6mmpCAbNKPc/R
IRL4S+8KqWOEQ9tCcl5fdOoHeHx+EQeJz/B58aGe9gEikcU5lMZvmq4/KuL3RN+3dekYxpZbXkmg
saZDvgn1OQt/jx8+3PSmjoO+kgnNYxx06tZ1UX7Hw2i9rXYJA7wwiAc7ISs1y82EUP3LpP0lP/Zm
LwdOH1c5TEgdWnf5MBlblA1rp4AC2AxrxYVTfv68ETWjX0ZYisVZj5EkfGmiF6Rnqn4j1lvbbtQA
wGlpIKbl5XZHla9FXeoR69W1fjf6uXfQvFDaJXGkuYIXvgpRKW/YXF3ZzAjCC8XGL5O+bhSzSI0I
J5oq2IsCfMi5lt4bZVQ4pV7/vH2ZrvOCufhKx574i0BdWQSzUtpoeSZjrM5He+6HWBEY7NEZmaNo
Y2tHxXvj8V1zHoTrDPuQeeF4Fx8uJ3wmBsDp1vGrLP4opF1g3Cu+3dzX6j+RvuXjr19gFvjB3OLC
9G1tia2HuT5qnhmDRuPkO6iicCMIXDsoOkWPubMLuH5Zy1YjvyiNjHyHf33oE39fD+Np6MgP5OQs
0tq+/dlWzc1sEryPEonW4rO1AxD+YuT0m7F0CAOw5JPV/jsp5i9x/DsotkBDqy6QdAsvoGj0PpaU
tBJiIJWqSsW5eozj360r7yvTjf+u0WOSHOnr19urW/tmM/stGStNXQDWn+92HLdC3dVqAdZzsA00
yFPVt61xi6Bq7aIZpOTwC4uoqSzPfuB7pWW0I6lHojpZLRbuqPnfh0l9FVT92+0lraCCZhbnWXSN
EhKue/EyS7XhBUIsY4w6rGxkd0Gf76Fsn0TEK51JI8Ur9vL4zbBeReTG0SJxlP5JNE5juL/9U9bO
Dl5Fewc9AMJenJ2sGXIlKc3yXI47WT/X4UNdfTH8O03cMLT6fHy0tIh6Yi3xci8wSiq/tm447S63
k79R6cwCG7l422th/HenaeNurDRE2WrIJah1kpfB+P/5+ITI1BeED+V5EnVHougbCukxqfqj6Gl2
Ykn0QoevUZF8nYqtqsQKOJr2AYOlJLIz1nxZzKpSNdOTaCrPHQA/kossdCvG3qrvqQGjRnRKpIsm
/xQLRIK8hziP3DYVnpHt3sg7Vr4xgREnDWlBquvLd0sOk5IeETufjroLz6cj99xUxd0IjVYuKk4c
JIHOGzljMD7vtJEzoBR4QnluZePcABgM5YckSL/cPrDz9/pcU8bJfbCycAdjXk5ymPrVOUqSex35
N1G3qb3smmzjwK4uhzIEG0ZLm4Dn83J6Pw8RkS2rs9m1O9FM7ttCPjbK8M/t9ayaMRCKgPweZvNl
2iG0fjl4E+tJBMVyK4qjTlwmzSGgtrBxF1Ye2zkP+P+m5nPyIYCDeVTr/Jg5i6DjADBNHflOEAkM
2Ao55LqRHZeZk3tbTb31FdKdZF6SIbMlx3fYGV6FwGR1tghSk7vwb28rB109E+ANZw5xWrpLQIDm
5YTdZTAnvJHNhMUuJ/pV0dqIt7Q21izRx5VmAT0S3mXfvy3rehyjqjr7ICvCRHeV+H7Kwn3Z/Hv7
WKz5LXT6yC8YjAGmsgxprVqShcHvq7OE0OFLnI/VXirG6Vemyc2hKvLILiT1oQuNaT+J8qwkLW3c
5zW3McM33wEOwIPmvfhwXCJ9aiup5xcYceLqaWznwxdf2IeCui/b/+GyfbS1OJq6kHpt2nRctkOn
/2s+Gd2v2/u59uFmXjHyRDoXhJqfFyPkheF58VSds/irnxzU/AfYTE/6etvK7HyWzun9kYGrhAB6
OQTmM77e14pUnVGqzYuDony//fdXAnQEMkBsQZpABrr05LpVC3oTE6QoAjKmAev8ngqInEb8v9IM
zV3SJCLDi6W+cRbW7jDFkVlLiTm6K+1yv6uFQe8ZBEvaXWF914IXs36+vbY17/TRxPwTPhy3qkva
LNBE4oOErkdmgDmnG5uNF9VqdqL4jGiHXB5u21w74nMpjlzOoIi/LF61NRV3/l155gZ1GqPF6o/S
sie4H9TK36htr95oZMMIYkl3gIMs7pPY+aEEU291rgr5pxCKkFwYpu9Uqla6TDRJe0mJGydP/cyt
fQBvbdJbGwne2no1BgjnNgkp7HKez0o7f4h8KoNNfV+E1iMJzKsfhgfJl54afaNst3ZmDOJ26Epm
k/riykU0S6ouDJtzICW7mbuDaRhvazp+7V5/NLIIOvwabV4BntBzE2bIex0m65mZ8GKL7W3NDLK5
tD7pLoFQWZgRmOwMvLYgYIdY8yRLqZOOxn0dWaob5Eq0cdvWrMFhAJoHFIwKz8Dnq+A1GVMfA2V2
jkFpV1HX2I1U9W6ilXee3jQb5lY+FF3PdxmsGe+yrOrDKkMvO/Hqc9U0nD3dLB1aQTEIukDYMLWW
BdCkRwhB5FAwfb3MfBQvtoKqbc5GUBQMXvzOIoDdoa8q7jhM1hn2hmFvTrCPJK2o7Gs5zZ5QCcv2
QRqY4GCLbiM4Xlk8jYZZz4/yMqjohdspQ3OsjSGqeeWAnfmmrXStqysbjmbt8tOgYfp7rqyQiSwK
HZY8lG1QBe1ZP1jlvWfuwvKhMWoaa0eEwfayAZlQerzt3VaOETbhXyRPJ/NaSnvXhhExKJy059Ce
THrM5yT/ufE9V3aPuiLq84SV2FjGCJmXDriZunsPKVvtUkiKHbWi8+cL+WhlcR/qxC+Vaqq6cz/Z
xfitbdxceu7plN82s7YY4scZWkpWzlf6fO1kSICSJgv7s57/0wf3geQozd+3Tax8EsrGtOnm00am
tPCJleTlIr2F/ozicxR+LYBVe7G8s7It2aArakVqGJTDQd9Qmp8Tsvm5/fCc1qM49IFQ9+c2An4/
BsVjVb5RGB8DV+lTpiMZuqFMrVh3eSpdKljNLOhunFa+ZO2vXv8x6U95FtklH7RSqVM8J9mT3n3V
Q90Je1BiTXyH0sjLn28PsD/aSBaygPoSFBemmmGh09ufjTByM8stmdapta+hHm6c27XvQFEVh44z
4oVfFALHMSkS3Wj7c12kB09+6Erl4of58+gnW/pp86lZxITAEqjfaggPGyiXf/4QwyQOQxwr/Xk8
+NGx1zXoeqGcRXJ+c977OjxErIR7qOmU32CTWhzgsEuGQYzgINA7cDK8F81D5CJYW0q/iy3JUPVq
WRBIwAk8fyo6z8tQV+kMoJehTB6uDfaADx+2yAeuryNcSOCrTEqblFGXh6GaSh0qzrkanVSySxHN
7tUQQlK13whUriNPDMk6sxl0DriZi22L6kkn+IuojyR6Y4tBDfzYPIihzixm6kyJeO6fujjZiAdX
NpCqEGRMwPTxN8vKvjcYST2NJK2SWp6SSv8hWVtMnCuVWuAcpI/MGLGLICoWZ0+sTT0OCTnbYZrc
ZJKgMzXSJ70JEtcqm8jp1BCK/IpOlRyYtTtM6KNCmbFx29aW+g6oZQyGJ9Ba+KK2SAozFyml5LG0
i4Vsp3q/bjuOlU9It5vyFjVVqKj1xfNK48TrgpoSV1EUdhoqKf2KjkJX5Z0KVWpc31R/ezKYTnFr
EuD6ehPK0xibF0ZxY0neJqAfRJ3PqM6hn9xpFFb04OTP4LXYhyLp9fYyr90W2Ds4W6Dmo91JQeXz
95RVENGMynbnEXDjsVAy1ZXNALqyphmPhpJv6X2uLI7tBOIIxpHQZcl1JcPPK6Vdjr28uQMz9lZ4
cmsLNewY6tjdq7G6v73Aaw/GAj8YXJyUKh5Tv5DL7pxZxp3MzFZQojJQnCdOaOzJB6bJDrctLraU
xx4MHAktCTUUFldZCuopSj+YdX4qI8mAD3vIjlqfmI4qRdND0qB3edvewqu926MSzHyMxPPPXMfn
TxhIval5Yl6cDCb8VJqnIQX+0vhx28oSzPVuRiWa1Uj15m7GvOwPz7+h1mZC4xAzEbMpqNZr95LX
JnCaF4Uzobr7dzMm8aXrfchHxtF48CR1cGWYke7H0Es3POziHM2/BrAQqEqDLANF8EX6ZBX0K0NZ
rk+COtZ7aQq/Zkb0RdcgX7H8VD0KUD/9+T7z3IIKoCPGPi95yrK09qdQUeqTwglm+FgI7ps+6Alz
pmDjCC2x/O/L4wWkSgxDN+/IYrPVPFXaAtaukxBIsbEfNcsDe9sywGrFoUCQH+pxCdCyqt6CPO7M
nSAVWWvniuD/7Wmx9ldbd8JL3I6ISqbtVHm2bk6ZAnddkle7qkoYVfazTAxsJoyLjbrLshn1/uvh
+VTg24cMjIrH56PCBCDPU2nWp0pKCuS//ai8840pdVH6hXat7nqB/oSf7etWzw+xMIg/gTw2sh20
pbAXyijbZ6LQ3kehVX9TvWJyu8KrNj7nMoF6/5VzHwW0On2MqwpUHE/BGGRGfTLg9YD4IqpeasEH
HDZAReabSbkX6jZxND2waPPogu2bmbTxod9vzYdYjh8xa0VTz3ifoiW1+rxV+egVhk8x7DR5sSm5
qexpvisP0zwg7BkDeVYe1t+43167DwAbtvsKbCgU2+Pg/+o7TwFg1jclkZnUlU9mOmpOpWnRPaQs
swYhw+kFOeiQZbYZBHr2KxyHrnGyJPPIEzpf+YKqAKGWqMBTt0uG1qvhCxvEL7edx7WLggMeqgCI
RbQZEbq4rVU4jchjj80pl6V8l1W1xFgyqUOnWZtl7jnQXu4o7wrxMR6Y7sdiR9tyTlJFEVtCZ7ie
n8iK09RRwDCGZ7q573lfByMHQikE412loKPty9P3RGFK5faiZ0PLH4K3gMBFm2tzS4Ctn1dhIWic
LxR8rR2EWl88PYnvsh4NOjr2oR7VG1HRmkUK0sy6QgjFW77wGkatalWsTs1Jn4rctgzCrmZC9Npo
dX/HOesPQOGa4+1lLgKl9xNMlQMdZB7amRDh8wkOO99keEpqTlkXVi+0DUNojbLcNcp23BEN1odW
CtRDMI6B40169r+YB9rPPZ7nU5fICBEKpbRt+dx6oVeOqqX998wrJTuw1H/itE6PuirUTtxVskNt
dgttsmzIzqunnUKsxos4o9EXaZ8m0u42PaE76WIdviZ6jWS2Kk52aQ76ISyzcKcM4bgb2rx1fKL3
fd2UgkOYc1EA/jhNKZdunvX+m9E1W925Rejz/tvI1EGhAsmHVnRx68R2YDRL6ouT71N5MBumODrV
cMhOJLsEV/9i0kh7LhJLcW4fiZXrTu9xzuUYDiMQWFxBeklFR2uwOnVRFg925dcMe1qC3ooHT+Xi
bxyB64CLeSDFpLNKwEV7fBEATUYb9BFzJKccAMRLojLzpepwPZpawXRHXGjh2+31zX9wcbMZs8Az
MqbLhNAyjwz9KIim0KogroymvTAfPGrfW92y1WXNxSNqLdRtl8PPNG16YGh+fWoHT0+dRuogsnQo
WxXCc+glE5Ge4Cn9tJFFrpilGa5jk0kO2GQWu6mHExjAeXHy+ENC50QA/J0K8Pj4zUaKtXI+CaO0
+XQCN6Rk+tlzGIVkIREQ16eyqdwm0RxDb3b6CGgBvFZh5Ic622IDWIliCUqoMNCEYUiN4slnm0Vf
ZXHXtt0Jz2S9+VryNuhJviuSFEUXLR531qAkTkfYaseRkDvUw2iMhqpW2EPn6fs/PkgaiC78Fv+Y
sUKff80Q5YVXZ1N3YpxXvQSDP+2Trt6qxq94aEqDcHMiwwJCcjlRUtBgKMNQ7k6xmj61lrePDdEd
BdiJpmNeQSlmKF96NdiI0FfOEVUjJpVBeLLbS8c8SFOWGX3VnZAl7OwAQI7UpD/EOrgr1bvb27gS
LjMaMfOWGdrcB1tyIKY5WXjtad1JlJrwVfGEVr9LhaiznKjxoic9arNL7JmFZQcKftoVixrcaFOV
6T+Kr8bwoeeGHfOMPflFODxT/P5exrV0R4xbH6tYkJ47JdA2vOTaBhnUo+ZSKuHBsvXqgw9rh8Lv
Tw1TMb1mdaBOup/KUCIRXv2hmtH8FlDpZCqBcQTayEsfWei9klbZ/E4NVeeM1WTYSZL80/jyj6Br
3LoAlKk2W3Hfyg3HfxEdqBSoNTL+z+c7avXWaIuwP1W69lqnj1P5d5ccYo84pNlpYrAxFbZy0PFZ
c8ntfeJvmRSafVQIQ5P3p7rT7wbfgFr0WwYva4HEm5Idsn+8flPNY17C4i2gUUFOqDKtxXMw/6YP
abE5MvETi0l/MibEBYp0NI9dond7n5fj0Khid4CMNr/zwzF2U838iziz2UnUOu3UCg7aaG7Nga8c
q/kRxM3N/71Cz0u+4flRWvennjrOA/yozWGkMn2QcQxHIZm2JnjW7EHoCqiD+8ebOJ+BDxswtYMk
tDzzJ0md3ByUvM3N++kr+V/Eos2f3xnQjUQzlORm4NniQKWN1ehTVA2n1o++l5RwrOl3oY1ffb3c
gEkvNYfmG0PtDUwqTSgy/iUBY8QjFIlW2J5GXR6/wKf5ta2j72LZFa4YTdODLycWrP6K8YU5ldxJ
+rp68oUJgScxDAPbCrUotcci+1dvdaQXhsEqXmsWtveo4NpB5Ml2lMfDAfYUed9TdTjcdorLfg0L
4I2jSTdPFrCUZfxQ54JhVnXcnyLViGAcENrkSOpgvvq+so+7Lrrz06Z6SULTvwsMCJolGdR5r2dk
umFqQAKvDNBd6orb0DU5VGWE1oqlNXd5l412EUvNXhV0zxYT84Iai+AGVkuewySbk+KF3LhI7sOu
A33aNVs8GCtfRyZsmKeEGE+DhXkRpQzMc1lV2vSnMm4LF2BR+Bp1tf8lpOe26/uuSu0AMRNGi0en
mZR+nxnjsJPRpXO7tp927Qg8dKi75h4Kbe/exEE5FQ2ug4Ua9QG5aM/OxDBh5q0Ud1GbqxsH+TqE
5PfPxN0zyQY+aw6hP9yaSpTj1tO0/uRNhcf4qlDA0mRskQVe302sEEDy6OMWrffe+QcrJjPlYpzh
C9RGaNwsliZEAvN+nxhi5xpDK2+s6trfU44H4DLXCAlnlvNBkl4r9TQFwwn51lltxegfIbCabDVQ
up0R54HbNGZ+7hNti4ZxzTJsU1RRgJGDL1tEUnEHbbFX4IXqofAOoex/jSYoW/tOgwFalMfHplEO
RT1s1bOvnxwaLsgoGMyRGTID35+/o562umD21XTqmgMRmAtD0PCi6fW9JBzGwqm3WNCuU/zZHvwk
74VIzVykVgZNpTGLwunUF/1BDkPkJBNb8V9KtFQmhJZv+5DV1dEBkRgwZHFXTc123nCtnU6wO7Ru
ZZXgOCxB4aZrCFqOxlkAQOmO5Vx10lFwv2195fRSSGcQac6uKSMu1jpQmwGMyN728n4cjlFw6qof
5v9khCiFUW8IppYwvqZQkjwbYcyspOZHLaVumPzo9X+DztjYy5Uvx2osKMggyAfXsAgUGFwzpF6s
pxPjPkH1JEZnrf0qxqMDQ9jtfVtJcmacJ4th92d8rvz5UAaDJ+hiYo0nvyJ3UcAb78LAjWKnpgiB
5s5b0yR2JQOM1NwN0/M9+xwOEXsRBlDuI4tkyOizac/Lu0b2p+lEp7VzKNM1vcMbZO45LdqDNSB1
I2ghxTnEPN3RgCApKLtwI/VYdinnpw9+JEphOntAbK18/hWJ2lZDbfArMtlV3rwvVD5c3ZZd03ZA
KN9e8tp3/Whr8RL5dRuYpYqtNpxcNbEnqjrSvZYEDm/Mxpdd8XKkyZSJqG1yH5YUj5M0yMOQq+KJ
ussjDQCzJ67T+CcKvX3zl1xUGxH1dSWHugq+bYZ4s6VLcBW19yGPy1E6hVpyFMgavqR5G9pFJmyB
Na+3EUsmaRy9SMhrluB4vQiKuu496VRDZSu/mOU/nX4vNnSzRn9jF9cWhbOmZkhURytnEbHKlVIZ
VhLKp8zsm4esMgNbMwVl3xaN8P324bh+5pEO+s9TSJtBWvJiNKVUGb42Kqeoy4od3Z7WGSZza0HX
jhKcGbV1Ar750i+nQgYD1TOxF+VT26mvMtobYmXZoTY5VaIebi/o+kXAFC6FOS2yLODAn28WmYWu
j6Ehn2BRe1ZEVxIfy0nc+6N4gGjhUFG1Ydp9oyS1/GAcC1JWCYAT79CsePLZKBXOOpChJLhIvv4c
meHOj38KxtbcxPJbYYWW4lw95yG/nn1NoWiyYt+KLoKmvQleczb7cOtBXX6pdxsMR82NCaqHyyYq
7ZrOV2FpuiCX6HTBQ9rfw0/mVt2X259p1Q7PjEWeBFxuOQ4mKCA+i5h2bBMl7uAHezN8UL3yaIQb
n2Z10z4YWvj7YfAzySvgNRObX172daq+3l7Ixt9fVsi6sCCuGPP4Yhnxr7lTZentVmd7y8aihk/+
mPOQpvElts0T1ZGA/0gPwV5HnvM46DYsnioKpLcXdtV+fD8K/925JTOdV2rM5wisTP8x7Md/vWf1
GD+2j97btOGDVm7P3Cz/f2dhSQ7g60KnozEWXwAl7EnWmA0L2/1gMfx4e0lL3/CfFTGjSmYDUsBc
7CNVCbXxuiq+RBBYOmZkMxVGHqY+ZodtieP1Vf3X2CLG6QItQ8IVY4X5lP7sz4Jv16VLSp7Z2n3j
DKcMLWe3vbu9xC2rC0/kh+oo90IZX1q1eBwnlIdT8NSkcsfbdpYP/byV/4FaMt0EvmF+LT8kbl5Z
6EHhGeZL4sG/hWKlV2iolun3Y/PSpN9DaYsCde0O8HqgCscgEq52sbAwCjMvaX3rRelfJeRr+i2y
6FUDsxIjpN9Uu5fgNFnsal32O+ulth5V82nyt2aW17aMiS2ec5wrVIALT9RqzZBUjOS85I3seNKT
MI3Mf6b7Vgnt4ataihsFonfs48dQd/5GiIxSipqHicFgf/5GAC4QIiwD4QUQTDraeqK6bfit6r8V
3XhMqS6Ubtu+WvneHL8xu5irqe1Ze43ybrQl33F9LJncIeUGCc4bBuL+80/J8y7Oy2IQXkhQ6RAN
u3QM0Rfd4AVdQu250ZRXZyjz+/AFq/9sJhFKo/SyyL88/Bov0V+afj8dtGGXH8O/Vc+p4YT5Y4+i
Q8/Cgiitsqpl/cJQx0wNtCS86DQvY3xJOR2y5+R3EEp74CPhVr1kxSnDEEQqCD3t3FBe1uQNAWgt
ap3hJVc0pw7Sg2q9WX9rgatJTisl95MRnKZE2FjmmlnGu+gjwxMvk7jNz/mH6x4BtMv1tgsvNX1A
F6hOuk+tzth5StVfoNfMjobVoxhb9MExDkvpq4Wc6f62y7k+Q0xT0tCgJQEAHxTu598gdCnN/XoK
L0U4mo4iGFyfJheOheaV7m1Ty1gfVVrghoRZDD4CY15yNBjd2HeSGGUX49Wv7f1wH13qjRTw+i36
bGKxGqXVvCSj/XwxmMEQdk3LoL9mZ+bLNCUPiX9HN3l3e1FrFnGdoKXR0IGlfnE5mMVKzRDNiQvQ
YiL8ybIz5RHyaBr/naoyoL5xaLbsLdyPomVMd2nYU9EOB3EQFDtZ203xPW+DmXyRL7eXd4V0mD/a
h/UtqTe9pJjCOMSeMGMJfuqVrbUPwZTtmuIuzZ3Oc7rw2JQ5/kd1gpcGlMuWwsGSkR8HZDFOwZgs
nErwvS51bdM6EbvY8LKLjtiH9liN50746fknCWmX/KEt/q6LXxZMOb8H6aXJzV2WowUIwhsMBtPw
0AP46f1UbRIRrJxnfhafHv9oUmicr9aH69tWSRzyPvCzUtrkj7r5mH6XfipOYNjiL5/Gl10dtFN/
rPfy47TlPFbOAcYpCEAhNJM/Ls5d1CRSaehRfpFaC5FWt8X5H4aCkCF+LJOTsXGxrjMLPgGpC0mF
zPTrsiSYtW2kV9BaXgI1+xJfZJMwKP3qF/FGornyvJKKwTZG53rGCS9FDuq6asZITvJL3/xU1d62
vIfe5V6lu++/y531O/ROifml1tBzhSk1eig3MpulkhHDhDhCjcYLcF6Ya5a42rFVAOzXonopd8Uj
AMGj+qK/yPfR0b83j9OL9SO49F+YvdirbuVYR33Dn1wVsZb2F6dKM4ehTIH3XN4V3OrXsIQpvXML
QMXITBihjObkkzVmtt55G7avYIlL24sHqSr8bMCDqxfZyY7FPr5PD1RK7pq7aD88DHfhwT/qexpI
T9pRflGe4z0DZ3fyITls0ZpeP43zV6DDii4fZBM05T7frb4Up0Dw2QVdOqnFT1W+J2myFfGoCQcl
vzTavgclueHrZP7op9AOo9TY6c7Ms7VUMz8bLfWiGMqw1C6aLf8GSpe56cl/TB/9Z8/On7Z689df
mkCDOJIAhygHsPriCoujqdetLOiXv5In/4eaOS1M3U/FiVRtilxxI4y78lZMrRMnwrxFlRjkyWJx
MZPmMUNJ1kW2dm13TISHUnVGW1C28GfXV3i2hLQo1bw5fFveoLor66rNE+vS3XUP3Vv2Wp7k796+
fzTv4qfoUO+Cx+xfdWvobnV9H6wu7k08JvScPKyOwW/vReh/D35lNwcjqDYipusncbG+xS1JW5Bt
Q81OFhX0cG++sNPuSt1uL5X4CA847BRy8CPQVI7rXZvaMZpDtw/qfDA+nVNSbYkSP1i7WYZrmXF7
BZO2ozJ4lxY1zjvlAYFM/3DWv962Mm/YLSvzbfnwvEmJV6T91HuX1N6//XEZZLGEReJptrkgiiN/
vD2Pmm08femf6cwWNoLjWy/K/Keu1vHOyGnQoqAZ83kdZRLJg9Ar3kV8EVEa/9vaZ6/ed/HIwY9C
x3uznqfn2zt3hYRnJp47NmsoMKZwzSPijaKvtprkvwp3/kPYucODZe2G+3T/2t6Jv6qTec7fNPeP
uzCzWc4DxJOAOmgxL1aq9aU2BWoQvKbqnmyldnq4TiunZvJyV+7rjZdy5RTq4HuAYwDIQHdqceHK
yrTKHq2r1+yxPRipjSJS/eT9H2lf1hs5zkP7iwx4X14l27VmrUo63S9GOul433f/+nucezHtUvmW
8M0Ag3lJw6cokRRFkYcpETmJuqvQA1yqCLNw70SzCxwXE/HqeZyFkxDHuDTEZPjMu9MoNGRsuO9n
V4qiIpaaabTmol70gDFnTpV7eunXQXLyE2Ju9D+VSIIfwQ8Bp8ExdIM/2ufAeWe5WkIGkdmwQfZ8
VKL4yUn6yArS/UA1Vn3MYoLur9saeeUcGSDG3NR+KH3Rh2ghBgcS7RkN47KyvY1x5S8YjDkVtPAX
o9wZCZrVklP3aDkIRG9//ToLwXyeUbehUc0yUvD54AySThrZxn2sb9s3vPFp6CuJUGdIOZBXySsG
knH0aLPw/HoCZO/87l8Smeq29gTy0b1HP588Xmv/VUTPoM17uFg/S+wmo5oFLKF+CfEeMakU0d50
Zz2qBucMW8NCty3i3JmkEfmsSyxJbq1SqmXsVU5AiiwgxfIxttTcgvPC4A0cuF5GPBgBBJW3qBIB
X/wlWDAo8dT7cX8yhSB6aKO+tuUStai3d+taxeEa8LSC8mxg4ZmKQREboeyDTD3FYNrVHA2XwkOT
P07q022cazUHDq576GhB1IayykscVRuTJBJa9WTER5SdklagofnzNsZ1aDjXuS1AmP1J00kty35Q
T2/xO9QhfA7c5Ef2qn907/GP21jXF55vLFQmKCj4QGzIYGVgqQV5FPgJG3eIf6m/Mozabs+W8pF6
j3G804qBJPGhT6mOnLf0JMs+qV5r8JFrRG9JfUwS5/YvWt3JuVTi//0gxux6bZKiMZHUU/majk5e
RCRSMXJZdkVldxvpqp4M13NE/HMVMfrB5vE5l5upFFNbi7Gmng49fbOIv/2lOhPJaWCHdKA/6/P7
+9dITi3h0fBfe/5L4NlAF8bul3oWNwH6es2XWCemjdLJHa8k9Kog5FI6i024iWo2GcYkA+SuOBW7
394u3lh7YWdtIofH/3gdFV8spXWVQ1VVpGcR9Z66aisiMfRgPKOefwMG1vCIKQOPHYi9bYG3juuW
8s8OXpl9kk/WJGJawyl+Vc4yVSkKGp+MO+EOCVWOXl4FIoyEzCGK5tNEiuAVTnb5tOteBU6K5Tpq
ZL7PeBZDGtq4QfvsSX7CfF0QNwWPY2q36EokhlPDKlNb2esf0+io3KvvHNtcBMnodUel+Dz6wkS1
uMjoY6EIPd50A+1UHQWCJt5j43gP0JNNfRg3t41ubcuWWOyzRWTlaalrnnoSN8MxssnHI+rInPw4
8MLwFSO7AGICujoIJ1UIDbjqU3V2FZAfHcSf6mN2qO0WRUEKrV4CxyqI8FjzajNWwpWLBf22zYWB
d+WgjGpqqacqcPyD9/hIpo3wS9tMXwr1MRySB8iTlVHOMrD8GPwL6kkjkys63dbaVIRHQcKODkJN
9KVUjIqmBea3l4Ognnoa7bLHEgwFxLMrLKhCu5cAM0/r7W1tWTkMLvaQOZ1Qfl6hsQ+KaW5ychwc
jk3PP/hC71EsjyuhhkdqZEfQSnbph9W4GZQhUvVTYGC2bPHDT3hWPccdVwiopcLcKhyv+O8SIbTQ
Y4SKPeNUvIlfhhtFMGa0co9uglDciW2Mzr29YleaAFaHmVp95pJAAQMrUhWC2DtUJP9cowv6XOVI
FVYwbpoFRuSaFSodQGKiPndWwHPGVw5yRkash9JDJIrBfHQpaqCEfjelg3828p2Jm26J0LVvP2+L
d50a/EZBahgFx7jmsuGk5/lBEUWQTysDVwmdygxJU6PwYKPW0043YjvZSI3P8VprqwrW0ZlgHI++
YI69lE1BYU2DSjn/jIIhOumgblNoAV6jPNhI0YeS8PiGr/Qej+XI78z5T7hjnS1+ahQFTQajHJzH
vej4e38nOT3nAr+2kgBA1zBIC9Eax779pcIQWmGnBudgp+6H43DQd/VRdSNn5Bjx9dE2S7NAYlbP
U8rRiFUtOFeusBW20dHcl3fVNqaF422lp3An7aM9qlY5qjJ/9tL2LmEZpxiLUYiqf8D2++Ax3IKP
+1F6+hndlzvTFTixJHc1Ge3PgnYShFwPzvH9GUxZ6mmiWMu7cpvzVpMnFuMTS1n0vdiDWMLW3Biu
v/c+ceHZS464xbhxzlVxVREXW8dG4ymqTJMMYoX3D9KP7D13efLMscX1LqFyGZaFxx+2eDhTrESL
RSU4i7R39L2/HbbKxntAHoSjDis2bOKl7JvJDNc3Vt+R9M/1WK/Cc+5MLkjS7cTWDt1Bt+PdRBUK
Y7ZDtyft9pUDPOfWLyVEO4aCBzTQY3z35lw6jzZHxbJXyNG3+vvPGl5Ski9jox4iXsqCh8TsljpI
lZ90QGpsjNYmnls4PxSnPuScc/M6EsAItqVIs9os4hvwzIfoYQGQgmvT/a/u8cM1be1udINn/yce
xnjHKE+weW8XeMUYTULRAG+EpxKo4bRuayOjKv3vZgzBwH4mgiwZBEIsVVGYpGqJ3qrojLQmntdt
6d58wDQJUp7U59tq8T2c70otFlBM0J2Hk5Gg+CY6l051TNySJvavzk1Jug2dYdsXZHyUH8yHcqdR
cWvsxufh47PMiMdRGt7vYEmvohSnetngd/T7ZCfBMpqj+YT3L5GOTub6jr8Jd73bvsW75DW6tzZg
1qCxa+y4SjVr540F0ZmAHRX1mAo24ocUNppTyVRT4bn58fEzItVdtQldz/Gc6H8u6IImz9XTcxUw
BvLojMnEqZx3Wg/N6lxUNyjHgE4HVPObtvhQHpv3PY2eirvyh8SbNXPtWC9xGQtKk2xOZgHXf1f3
0gFdRBUVOSp27VovMRirGYogRJ3Vt9UIZCK/dds7pS7viJjPG3bb0AqKJlDUusuIZi9tU5DDZqwb
FSajHevocdQ+MaiR47y/S8xvgTDHa+FJRdWOABE36t7biPv++02+dkMUWLQbb1Nvqq20nxxjo7u5
nbv9lpcumiHYn4B3HeT8wJwNsjZGU0ar8ZUwqZOzjk7IQelIzBsufH1CYVziAoHRiaSNojKSq+Tc
oat4LO4xWpd2o4MZckr3rDQ5Z1G/q5NYiVDXN9MWYt4LGCwvdy6S0SKKScHxuVaehpY2AkrtHL9/
FpSjmkkOOtqIl4q7vJU3leZG9UgytbXz6mkojnqQk4LXVrymSrhBYATTTG2NTo3LH1TJaQtTlLHE
XtHayK9OdppgTCuYXN5ve9/rNATsfh52g4uZaM0+4BKqn0wz1/siPbdf9b10SOnR35Uf0kt0J/ES
EWuKM/OQIpiHq9ENZpkxTRgTd8MyPU/JNMp0zP3ij9q3oUDbQMj/GE2TG3ZgNNMRHM712ygPo04T
3+vvdKnJZZSyWREuOrWQfNSa3vLYy6+TFd9L8ff3MUsBTqLR98smPcf5YcjGo+UJJJjUnS+Gtpx8
5jgTVC3DRKzSVl6CAYUY/dPt3VhdIfC0opZVBFk1WyesiaHQp1OSngtT21tDdxJqlffAt4JhIfpC
VQ/IN3B5nEOMZQiRpq2PPHB6NsUCRauR7FMr7yz3tiRrkdE8YWguIcIsV7QbXcKgLwMNLdM8Odnu
7MmWEM6aO91WUaJu7fHgvdU5lR1r24dHDxW9vnh0xvw85j6QSakqyFKWnWtSIv/pOxZ9dN6LzdZ4
5AWYa2uI6YzmnCpEzaM1/32xhprRlUXj5agBo4+8/Or6yi0+zshhgco0G6siO3t12z9YQiW/aRiS
8SQUbUuDeWeJJHa6SeTBKKCTRS0FREZhrEIHHTmBTWOmUkLrIplrwQOr5s0HuX4rAVUtSi+QrkGp
FGr0mV/YeMboF6bRncWCmqgvCaqwp+X0VPp/msjF7CXZeu67XSRjhltgEVB122N99tuAjt3G92xF
ACUF6hzKYzVsbuvdt/pe+nL8NmSx8FqOWkT0l19ujTiJZaILVX8Wym3pS27h/W5FuOjo2Q96cHBt
x6x2YrQNosk/FMKdB06OArOEUvRm5jR9G6y3RjiibCVPXF1zgnSbBF/o+uvNB7NVHfzrtgKpAAk7
FJlPBQkGqo8NyQtHQEZLxKNe8YaRHrV2Vxa1LXofmZg7wX34J8X02vi3Hr1ZPalRDn9b7usjUwML
/He9OHghZda3wok2USdp/TlFNQLJ9E53RAwzd9Uo/KrVcnA62fzsWiF2buN+n/bMeiMZqqDxAOkg
5PWYs1oKPT1sRBPFgMMPTxt2g+jm/i7Pnsf8WQwfFYOE3qs1vIYC4uWAFJbkFA/Kb30nC/v0KJ4i
w8ZoAxrdDyMtfKpJDyAMbqadelBNV8OAJQzpMmxpeDJGp3DCR9lyjaghRUWGu1zfdCEtlRfrj2zZ
twW7LrdFOICacNg45pgi/cQEjZlW95i0I/RnETNyO5TlVOqDpW4xMc0AoRs6XssCJPC28aRR/aD5
J924KyuMVIs25j1mMwQxr9ZVmV0mu9TLX8So9lCpQzwGXn/uMJxBcvvSjcvH2KK139DCSjejfhx9
TEAl+VHf6cF79wqew0p41MBJ0byBxcrIQUe8hTLejYEzGbac3mUqjlVbQuGyt40TDArR6dgcfLsJ
eKf/fGu5+PUor8ekKbTvgkEZdVvMuRP3cTFM8hCfNWJ7ozMOuLk6p5FojwHnLjO7n1tIzP0pBvu/
WmR9fAYvmrYb0NlPq2kw7R5jujlmd3WzmIUCQwraT5C4gQ1cepvSM7uknKb4HBPbGN2OokymGgnv
jnx13swwYHtGzndmTPrWjMV5A+ZLzGQXRcBYqKhHhNRS2QTf9G2V/84ZswsH14FtwrxjBCFMAAQa
hCI15Do/19UgbDNfzWVaiKEXb6RSzzWaj6B3IUmjVpspaduKJioIVDCNdMQQuq4UUfskTKFZ0AzT
tkaaeeMQEQypA8H9UIR1tIlAPubfh4IQBGRAy45EFMWTT2WhWFBNDQXuNNXHOiFFO40ZFYO4h5et
PAsJqUDv3xNLiDy3nbIAxCogdPoV5hEYBcVqNASOY7s+hrHmGD4Egl10NIBijznkRLXK+tSSkvPg
NjuMCLLrTeBiDKoT3b9jnMZAWo4uXQcwDCITMuld200dmHXOjVscwYq2T3sa7uDgJrehgu09c+uL
5w1lNhxCglFoHhiKSl8mIgdDblwoKIjCPeO+cfvaRXVxj9SfW3eYAPeqHurPAK0MiINva9p1lhhn
9NxHDbYyHBsYc3xpN1JheqMUpum5dgyi7u8Cqu8aZzxznPh8+LDyLWGYFU2MYEybFvF0S9OXn6cv
XkEZVw7m9KutIkh88OedvY1xaMjxXnEiQv/3kkZmuZizSDS6qSjqWQ6nJBHcjEnuAxRkcBzAmgZe
bAtzwmjh5NVWim1BEYwLkVzXJ+rOJD419hHhNbhd3z1nsXDXmak65kp3xnt2lWhiasMMZ/dOs5P/
1DbpXjHP8sfnbX27io4YIEbdgmGKxr4I0/NbSUBeRSIndTmqdl1mMmPM46hQBIqU1bewCx+NGAmP
O2MODPcBy7Y7xsfTEzcvu2axSxTGYjHpvkRPGVCQdpCIK23R34nSkpeXgn5xLqNri4aXbpSA4qKD
DmpGGQbJjBMp9LOzEJC3fKDGJvLJdnt7Z1YOUGT30OICEkw0vLD0jHllKaWqtLhJEe+X8pDtOiI2
G1pzxhKtGuoShznaWoS+gpAB523yiHVH/DNYYPYnk9cGvrZoSxxGpfNEGRTwpuHy9gTOXao/4EHF
4ajaVRwITVtiMNqslkHbFnqTnQ+YuYq+rs8h49yiVi1zCcH4NaE2kBJoayxXspM3IhUc4ZdCT7yn
13k1WP+8hJlXc2Ez4tQoWihBkmin793qODcp7ozqWc3IKXjhJU/XToMlGqPQktRJ1lhDKHQjvMch
oV+cjZkX/oY4LA9XgmShXum4uTc71Y72nK+veufF72e7gYoME09NBZ/X915BNEcn9xXdfo5UIeWP
22bJUwA2JWpUut9VQZmdR4qAk6R7gZZ2epTQK8PNC86R/61lY2wTDK0dhmJU874gEHBlTE51Q1ew
OdrGMU02aRP1+gASHyhbYw+nDu6soqHt8zaJpwOMcebJMPYjJr+ey6/IVXd/rMMOTZmaE5/GrXyQ
cbV6vb1VPLGYGKePBM0vRgDa4fOf9Ljf8kTimM0VS7+XiJ4iAuBNpdJW/Ugo70WBh8C4gb4ohXYS
YZjm3WFyh3l4Nc/2OecMe5gFqj8lsYbN78HOUW4qZ48rOuGcmKsxwF8LRQfdpT8b20SQjbqbNXmk
3bEk42fv7rcmFXaft3ed4wyuplBX/qSm4HLCtgc0sp6Ozosokp6oP+qAZJTX5cI5P69vCkrtS6Iw
uzbX1kzUBhfvqZ3sC8pbwrUAZ7mEjDPwZV/y/OLbGWiks01auZOtbStMGiENpTwuTY6jQxfP5Zb5
tanmlTKbT0x+KRjwpdvHl/iBZ0S3z2y09V7CNF4Z9Q0IUZG7QURd70Sy5SjEbS8Kaq9LBFBgDXJY
QfdwUW1O5mNwoA41jX9zc1vuz2zLiyM7K+qmn+etnMUvQmp3ojTAxYDnRW97BIzyvkTpMkXKRh1h
VE/xzGlSVAA/BDSkKuneM9xPja/2KGwyh3ehW8edqyGRqUITALOIsV8NPrIT8N5OZd/VmH1FXm/v
07oj+ovArF+qhb0o5kl2lk75s0CbvYKH2mhzG4QnBrN8Uqn1lQgOCETVv5CKd7fK438DYEIpUR9C
ZE0AkE4kIZiv8hG93Eb4/3icfxaKLcewWrTLYLBgdgaXs63T6d5RMmdPuYR481pcRx9/cZhsoRd0
iKuyOEOOQHyNbPPhJXE4tsnZc5aSErpmqmUDreqpRQR0uA3OvrjjgPx/PNlfQRjPGRWdNlZGBBfj
mpsU9c8CiTe1Hd0nW555zrfMW2vGOM2kr1IlbXA1jI6H1tFcUyEd/QnGSbrlZcXWHedfqRjHKZVN
10daiFe9/VtI9BNHlOuqn+/L1N/vMxafWXUoVS32Rqr3BpFkW9KIdC/c4+2GpG5FnATVT8/P8Z+Q
GgOREV1xHMK6omMiHAg+UIAA2tBLXydrnVYE7fyYSGQ67CRibFFsBPYwSjkmtXq2LpAYt4BuzzYp
NLzJyn9KTMpGSgdU3fZhuCvolhNsr6VP5x60f6RiPARmICdp2EGqEW0vPu2P79RJtvuvVwVRiszR
/VkJrvTxLxhLWYDcWI90MMCCXXCipXt73Va96eLrjIcwSyv34CCy8+uvKSDP6cfp9vdX3QNSof93
FIjEkpiUqAoGAwTCX3uw7XQ7voA7HZHVbZB5b6+WaAHC7EdRlFUhDYhzzA0O0s0Lej7+GwI7C6kS
0IIU+AixgzeQXkO1mo245YSHqxv9VwqWA1Yp2v8X9T5vnjgau7rLi08zmTV5DFHHWWOB5Nd+o+1l
om45+8xDUC4NvWgKK0ZzK1wZausa5+Q9/0cRGLfsocoNNTIASB472tsO9wq97qsWi8R4YzCk9WNg
QFVBtPP8O6ePvS0eK8qRg6Or7HNXYlWgmlKBMj69/bbeEWF+/idjYF1uYAmN1MoACM7TNt4cc7fa
3EZYPbYWC8W42nFs0lzDE9I52fkvIgm56ebZ6dywZ3YMk5kXQpnM9yR181rZygE8vvAZoc17FOQI
wrpWQ+2nKC5hFuW9T+JzRnk385XNRrkRxuKhaGNm8GVUKi09XCgaJUfYgpt5TkeXZD5Po9aCowuU
WczFtaVAS7mF/+Fp01Hc3xLZxbsBTzUjL7xfsfELnPnvCxwpL7NBnKXB/X83L9jI092VDcG8UxS5
oD4QVxS2aT1WlSxAiV2Om7grg3EbVIscR37dxIqemyUEs1jTWIBtRQCE96t1+teHwq1fCgd8x680
/gwIx9pXjr8LNGbJrCKXpqbQ8/Obd+eKJVXBoNEh+qn+3DZJHg5jkpUMwuuknnFQYz4Q5Z5697yL
Fw+DOWVxhgia3mHlRqpvvCdkGm3UzlekPN+WZeUcXK4Zm2mOG6M34hkH7Mkk77jJhBXvgolFuACj
MBTldCKzVlbTS5IwYa3C197BAO9duCMK4kW++a8lsi6gmCXzhB78bTKgNHTBGri0uAFNKTQgcEYi
/uAlfFZ36K9k3yfcwkDrSGnjaJZMI5Yr0I7ex+4X53hZ9zYLECZilFV/aNsBIDGJdofRme6RJ3nh
xEJcFCZiGbXGMgIRKKWjbu7iQ0n9F+nrZfzBAeItGRO3DMUUo0zie8nad2mrn5zs19dtfb6utsLM
UlReY+w3qkUx+5sJXfJe6qveUOcrsncX3xe7cZ/ee5uzZ4d34R1KIY4/h9fxmNuog3BuY39/mzlK
L7CZE8hHubI46MBOA5p8VjZmeBZOZ1fBJnV8ddtWh7xEJ3/V7zsbpeD1YGOuj+iMFJwhw888nblC
wgPaNNSvdG845V5xk5yYFUnvzDt5j4HU/p8yJlVE0t+VglHfJHrrj5lv+9629VOq3CUpJopsxXfP
3AgJcrhmTIPhHVWHYXVupk2XOVGya3TS+Zx30ZXDF6wWGB0DalvUcbJ+pMsyEIBXEm6/kl0cJo28
hLZ9e3l5EIwtdAautorVzzlxmbr68f3Ea7xYi0ovpGAMQRFkfZQbMTvnFXkrHZkqPsk0rOMTr7d3
zVtdQDG20DZqbuoVpKmdaFck9A1siBUtEzq/uxi7lHM2rvj5CzjGLKxABmd+CriD+AelUNLP23uz
5kIuvs+oPiYnJc2EitHz9IBXfgMVXQHNyPY138rPt6FWAqMLJCamKFG5oPgSkMaNTO/qjfmx/W8A
TBihxloVKfo0PyKJ9Lf+WHEEWPGCFwIwR+Ig1XmWRTAVpIZ3qlMl5H37xdlunq3Mv2FxOJV9KPdt
DEUO0XPnjq0zKltevun2RqBq8BKjir1Kzw1gtF93+Ua1i1ePU4l/e6VAzn2JECtTY3oidsJ7yUl3
7i1Cc5tyzlieGIzNe6XeSWYJMQ4dEvUv/f/KSTZzPPzjGK86cBKpHpRSxGtKTu5CEtnPlhPzOjF4
IjDGDRb9zB/qEXkfEY+SiV3aHacSduWucCEFY96ekOm9hGHo50O4R52wK/PKzjkOBJNyLvd6iMNa
9jwgCAdxfze/moBKa3BffJvX+3rbNq4m+onI0U+1gR0pMfKHUB+VCOWW699XXtEuVoyx8iIHDXTc
YE/ecLeSccobtDwar3tOSHXbr+ss0Qxa0HIlUyHMedcQ3iWEs1JsiAutVq0owccx587FQKE/4V1T
cpPJnJX61oyFr8rTVK37AP6wp4r7a+6r1En4GPGuuxxn8v3kvoDxVCPQvBwKphHXFU/0M3c4TncV
QQa5NoYZYETD1V1HN8GP0CkwEgPVVPlEtCfSf3KioLXaavRl/EVhXHudKVPoWzIMZWsQu062JbIP
bgN2XRBm58TD43a3EVFUnCOwiO/1zbZBK37748t5Fx/2vDzqquv5+2tYFUEsHiqCCJljkv8q7Z+o
r+as6qoSLhCYQyCX89wvPSA0DbGo8HjoYa63T/xV77aAYI4ANEMWmZwB4hXbpgMl/19Hjn0z/SwQ
mGgvwuOQoDbQ8aSy3ZCYx0AnBeWoBkf/vl9SFhqetEEp9z1ANBJ0pMbNw3pw0RaTn28vFw+HOQzU
1qzDssFyjfRXNbkWmiKoo73cBuFtO3MeVIMZ1jp25Xyoji5qE+3qteKkp3i6O/99sV5h1w9x3gPC
eHC7Q7TleTaeWs0iLr5f60ZulTX2A43Gg92AXPh0e414AIwrsLIJ79rw/+fp9KY9ty63rnrVNf9V
2+/L9kICNRqCOJ0p6sG9v7PIW3w/EDxrJnvfvS0JZyu+GwUXQO2goKFXAFD2kZMHWHr4ybHxq+nm
jAl+cxcuIGqhbXVM4pzD7saWXJFqeFfKqICH5hA9pV1FjSenIqdPXjE8R5PZYW+aGrRzD+S8iJJd
R+THvifa5+3145gkyxGOGUrFWJTAiHa9Y75+SBtjM/35b/7l+wV8sYKD2VpFZgCkp1oO2i1boj+r
+/8Iwti94pVjAtoV2H35Cgd2n+7QdEV55Tlrr8rLU5TtNsQB24zdrHD2YG3QDtvRXXMu32JX/X1Q
tzy4a7aF+RawMCTGFUS11/VdDeV7646S7oTHuzO6EB/jAd3Fw155pZhsbUNOKXa+0D36LzMbix/A
uIqo9RMNRACzEt75W3+vnkxyMmzz39zY/sKwT7dqN/RZMB/Wb+LmMH4XqaCTMP99W9vX8zQLGCYm
mAIjK0oPuzfgaEAd3Oe7R7MNx6bWXi+Wm/YdiS30XYSzwGxVrBlqSXsH44s800YaEQ9LgXwXkQLe
g8cdw5WMCRRCLzTQHIcFtJuM5BF5Rx4tdLcYfvIfl1C9PJyCHiOQ1RBLiFtp+hJufrxn1HjkZdQ4
vo99k0tEwTNSSfsu+R2Iv+sc8fk/CsI4DLRTDqk2AOIu3bpu9JnVLk3eboOsioFGxrmyxjTwynC5
WGZolUOVm4gUQOr8Mwd5nL4N/43jW2AwFlrEoS5ICTAw+SgGW660V9/GAy+JunpQ/EW5OtFLTcOD
tT7HbtFP5Ql1+HOxr8GRZf02v4BhDFQ3wT5hIH472yMNHi2CcclE2jf329v78l3RwmTc0TT+z8aw
hzomN5h+kwMnLjaGY/zCEHiwjhHqgENzt7+vz4doJ7jmviYGbkQFiHrRUc25gq+nchc/grHZHFyh
ehHOwsr5wX/CACH9hDPkR0CETWrzzpJ1F7GAYyx3CjBOWBihKIc7Gd2yttTNRTLyhifWavC3wGHC
/DDN+zSvjflqh5cJ8tbZ/n76+rq9gxzLYke5VmmXhL4IELShla8HuSe4GaEZ5TbK7ANuqQkb6Q9W
4IG8GSU5IBoiPUbR/KtYf7FYjIcYszQYy25WRJ2oNpqbP/+bBIx3COUG7U09vj+gF+Q+45Y1zFfc
GyvEHtxoAh/HWMMKfT/Tur99J9zR98jhsSGsdTYsLZYtvAp6GVkxAYLMdQ0yfZgIqn4x7o1b/8/R
LPb07gbdyz0fEqUExM+0JcHTa4smYeEheCx2lbjp8CqMth3jfHunOB6W7X0XzD6bn6HnW7h1Eh66
M/gCXD2wOSq9Kh7IxuZaPxSZs+uI/rMK/tWC02lfm0O8e4ltrhdf9QALjFlpFgHQ2Iex0PfAOOib
7CjuJXsgo0Lf/909E4PLMbkRFYpX7AegzYpDPwxz7NVrcgbh8quPydtgCeQ5z9V75gKI8Wl6l7Z1
KUYzkIF5LugO5JUZryv4AoKJRzDJeZKSKZ7LkCREp6NT0z8DxVluB4SXZV7VtQUW49eGZhgxYwvr
1sX0Hqx+uEGEtsWLGdZPnAUM49ysyZwKIwLM22RPx0f9oT0+5Zw03/q6YWonuvihzRhXcKlsdTeN
GASRzaUOnZu/9++IS2ltjzlRXdnmqtwcgVw5vL9wxqz7C92uI4wLE8Qix2V2csdXsBSSx4l6b5LD
OeHWV2+BxMRCpZVZXaQBScRE7IfAVjGXKYVAPGVY1e0FDmOtGLnaCgpGR55tjF4QcM4JnDf+VUkM
VGhgIMjcos4+8re92sV9WkHdwCap0znumNPN/Er2tfN6CcQsWeZ5g556zWym8X2IiVldZTfH3wMp
bfkDGlEfy3ND/81GLVGZBRSFxlOnEQuokOktxb2yAcl8h5wQD2jtsF0CMQHjIHXCMKZtfjaQF0x+
qrQmzxmZnOq+2HNShKtmtcRiosUkEv2sKbFnjYsIbnSk2arc2i7gLXhDK9bc0RKL8a7a2EIJdWxb
N7PlbtHJkdug67dvH7ASTzvmvy9M16gVC4O9AVPgvXNmHQav6QMmVUDlO9o4mELmww1yaeF4sIyz
RY2sZDRWPTuoya12IDm01XfVQe1y4yT3wy/pVefPt18z6uWSMq43TlC+HIPPEJYw5aR9HR3DNVzr
rX8PqI+HMsOkouakj9xWI67iMP447JTB1CqIW2GV0cBGiwMoZMAdW2y4ZBSzErLO+K+UV5NVlDTR
5USdFceVZ+b0oysddZpqDhlPPO1ZC2qWWIxvwTU7Ehq0yUBJk0/Z8clHb7c77/DE0dL5O7dkYrxJ
3xd9oyfAAQvR79QJ3D+Nk93LGCLBjal5IjH+xJriwu9zQE2uiud/DBjCw3aGqkducDN/6ZZQjDfR
BFUWgxIbZZgR0frOVZQ/o/pk4fExE+0KcXVl6922bzZW+14W3f9MW408Kgamqt88aiCWZpQyMcKw
CupxLro08Cak4DB1Ctz4M3p799bN7h+c75Nw4WIQcWuC337j1L96V3Kyzb+oHwVtJhiyQKBuosGJ
EUUwVaFJjGHWQ/Q+znsm3Gnv/CmGa3qIma8G3upFGW1hjAfxe0uofXDdgq1ApG4G7XjUNi+x+3l7
xVb9xRKHkUeT6jHoDOCAR/+jJh0Jd6NrbSQ8Pvs2r9b/ewNYRVygsRs0hKqaejLQMFSY/B4OH9Pr
nseW9P1qcguEcRWT11dlMLulHiPqUqJ84Dpn6yMBl5H98DzZLm6vj/5OVZ3hK9rurR1vWsvqM8VS
TMaJJKEop52IXzB1ey0/vBye/PuWiOS+3yHsMjlav3bCLdEYP+JNbWwIE9A0sA4gkdG+Ne+3tWTN
rpYIjP8Y1HGAkuJQ8d9RW9cF1NjdBrieuQwPsURgYhBDHsVGqyFDZcszqc1kZ6gDN4i2S8nbnf8U
0oT07qPq28OLY7/vM/rF85JrV/PlT2Dik1YwrMnX5pALfAMxErky+eJxu/MwmGDECFPMcplDrfZ1
VziN8+7bPDFW85pLORjPUdZZM5ratzoYmH56RhWx49kdqk1exIP1eHvjeAIx7iNIRClPZ/ehPLgz
zEBHPHzcxpi/ccOe2eR34+dePTY4J5EIkt9VkmJ0G2YrcCIMjo6zb9nyOMnhEAKlh9qB3HkK6P3X
fxOEcQuZOtSmIGCx7BDBLonpRGNUTPHqClf9AfgiTR3UharGXsmtqJDyvBPz8y/FnXbxo7q9Lcb1
aOvZWP8CsJfwQsAw57CcIEcWOK6+1+kAEoiIyDmpcKrfZxXljkubXcyVEiwwGaceKYkfGSXOXTDC
05zoaNaeo1vd7qjo0vLhv8rI7JVc5kUVp1hExO8qFTAUUX5J3Jjq546+B46wE+cG127D0cL1ExLk
+rIMG1YUVtm7vlBAtikh7bDp7OhnTQOR5Od9NHDfP9bCT1Db/oPErKigwhmNCpA0GRrfuBq5G3J7
2rQyt52IB8UsZm/o+SAF8nxCuZEd3x33oNDnv8LOn7nWkb8SMQch6HxDM1WwZ3W8RboYs59Von5I
Du0nl6cfPCzmSERAmxVRApEmtwPjeBSAUk6h9cNTiBYVXo5o9U17uVfM8Vj3WpaCSROtPmBgUpz0
aFVIBDSb+VaCksFDvsVzGf0/pF3XcvS40X2hn1XM4RYMw8kKo3jDkj5JzDnz6f9DrW3NQPSgvLtf
rV2uXU8TQKO70eGcYHX9oi8a3jMNoTwiUFmHnO8gVdJXdf1YtDd6s1Ie+OSBb52UJ9elLVYfka4E
3xcwl5Ecp7Y0LjSe42MJr5Tj2kG7Xb/fDege+zsV23Mx1F6CAq8AtKE8v80N0spE2Bav6jvrHs+3
57cu/iyG2ru4AXS84GMx6OkrSfA8D4PuPKI9At3w+r4tn9KPJCqmaEH5O9UGHj28ndqfCdnNT0hW
jMk8nDkQOHtaVUbR+uV8OFay22cWEPbh6SWbda2WfdfPYuh4wtNkTg0gJruxnMFq7fqhXPP3w1tP
IrOyWkb6ev7qK6dE18+4BJQTuYdb/DxlpDgU6O7MmBhT3zb7lxQZHOZAO51ppmfzeLZ3Agfw0aCE
xs1QeoLzHFrmYxuasSu5gSOe0Jm/7u4S22Mp4aJmnMmlLDzaH2S1SCC3QkXjtXy4KW9ur+ve4v6d
SaAMe4EuxkipIWHr7TF8aMKuM06ItQbKpo8gvUe5DBLAupK6/mHwAA937GvX7//O9C5S5D/nRBkg
Jav8seQhCwN8lnDHk2x1y5o2nK3LpS4AxBvj1QBAV0CPQSfjZdlvktyQ25O1ZrnZ+fOu/fTlcV8/
2N/R8OVnUgerTO0Y+JPUAlGldtJ975isgitrI6iD7QEB3fsyNuL97obVl8r6beog1aFJ1VbDb6cm
kyds4X11uTW0//ANrgWYdnuSrLvaAlyPvfPhfO8/7h+vn8HCzMClJMqHFLCEXDdvUUzWQC3uyRYG
4161iGPe32Wr7auF+2ZbNkYPbUZH4Hch+poyUV7Fw0RlXHVQgL3z2j+ED7qdmp8An95b3fEusED3
vjbd8N42W+vePaSWZ/qOsf64vgOsc6ScDlhjI76r8BHOHXKjDL/529Vc7i7latpOH/lRx48P5JN1
yxfSauc//mvKTm8VpfZ9pT09xjZ3SFfFe0KA4R49WByLQe36tafH7f7JhoPv8tJTiYI3VYo4b/gN
4yhZX0ld95KrPS8socv/+JdnyWfetZtayfBmUwXsaFZj53UFVGnYxpHj07Af8dUKIYSRFV/IU17q
CHW9szhtQmPWEaDf39WGLeYPt8ld4yClbO0+di1wQ8ftTnpsFFPbB+/BQKJdxILi/+61++8X/ddc
XS94o6bPdwxk1qZEYrAuOrs5r12TzC2d54eRrFz76x+qA3WzR03LOo7Hxg7EZPy0xFI16mIPBRo/
YxW/jUdZXJL4Nl9t7ONuJHemdduSnftmfty3W3NlzdhuGymySlYcy/gEKs99/U7+plvSL/TkOzQ/
U/AwEDDOMWE929eWoMIdWc7eW1dEJPYnWACuSwPP3tUwQv02bWfietGYtD6BWpZkbRlkPVjce0w+
YpRMa5cj68rBWGFK8pLIshUf9miQUdacvQ6c7XpEelv0ifR+VA7PTWa24vY0ANQfbLmpvVcI75PS
9gvbndx29VyvjjpvS3/UWwHsbisZFL4rYyeBT48EOglBPjlsSiBbEH0v3AEVhPgB2lKTdZuQ5kb9
EtBFuQb8Av6FyQq3A5g6Qf21SnZPX1KEEr1+qCzhvs6s6KbzQOFxl+2Kxs4fNSc3G3wu90d/U6Lv
jogoI/1KcsAtWpv5zkNyKV0J4PvY3+QzXtrnnl83zqpwPg2iYMJ1jYqZyW9Ke99DaBi7gxW1qGkj
paG88/a0HY4l6e6Puh2YSGSDiUw1A6twIp08r0sCgml4s9wcjujhdbiGrB1lBU01UhPPUROwwRJ5
261cYEHcaavQtjUbGem9cetviwxljFt9k9qA9uydAqXz5F0Bg95ERmsQTONT24pruSFKiorv4Saw
8oGs1XDum1K3SNDdNqDX7D3rQ8F0hk7K3ty98e/pavNUbg+lpTwexc7uyD3o0zIrBd6TtOasW29T
PGgnpSBAXAWkMUiDbA6h8QqAwwLqGuqh663R5e11u3nI39PaVFaBZeotcGNCRzvA99mNqRVA8sJc
G1o0oCMgE4gnZO+8tV249z2RgImbfX30lnh0Px76J0UiJNhY6mZc63cYuNigW9Yl1afak9VGhfJP
HGn2JskQeZgyTNcfUDSdNIk4Fagrok/NNNbRAa0uR2LfVySxSyu2gPTVgeP4qTM78DhtYuurFQAD
5VZkvZH25nR7CB2eCHfVQwALeELgi/PoDoc1/s9OT4oBm4bMVYdvsXwTu++qHwcFnUGmjh/FTnDm
c2Bl79PKATp7hv8p2NuUOOBaeuJQ7P/w7Py9B8R1guZcmfRWWNhGYh/cJzP5lFfHfHtoTawUgBIa
SsKrEPwop2Jl3AjCNiGtFT98wsuN0PydtwN4bLH/wKAokQvywbsiqd1JczarZJOTO+PDz0jwFVrj
s+c8aDegrC4eWtRcNzlGji1cNJ4MNvL1LpFWmzWXWZ4PrQzs1sz2KHivTOXjLTaBHivdzbA/m9aq
a5O4CcHW/kEmlFsfkoaMx3qb2FVMiLu2S4DEGxZmpn1bvOEQ78THgrij6WFvvmCrgEdKmu3Dx3N6
fEyd4TbYR29WNjiTy+MytMl+o2L91w3akptVAGQka7IkY8iXNp9qEGkcF3odenAlB1d/IK/hYW7I
SKwmJfpRdWYYeGONo9qE6PtmuCOmfCqmEqZaqhLZ6AAfKaSmsA1PJycEnn7roHfoJl8XiJylGwNm
NNszXhDfa6Oc+8XaqahLTYOIz3TILkfyejKAYhCaHkGW0r2+yQvNPZhAONvk2SGeOQ2e9zWMg3Pd
6dkK7T1Qb6RD+YzLooDOV2PXuH5n1y7FUW8wX2+SSa1wpkVBnl6Ex4hsBQcXgLWshfgPy5JAqSKJ
kgqIustliUUXiJ3n9yeDoNqf8Q4sJEbp8xv0ukfAwypvmAhyCxWAeW0/MqmtjMuoTX0dMoHsngVw
g+B2CZ2vnrE2VohyubTrx8/6LeqTBykXo65AhGLdMb7yd/rnMvahDjrwa6ECndscgBsktpWDAuD+
nuQMMSJLDhWLA4Is5+oEcp4dAKoRsj9y5uv+5NtwdcQF2dLj1ubJ/aPLwldc0LCzfJD6XWs7uzh+
XJdCOr9eUMxivV5YkTA9AKXpQ9Fz8/Plcds5TmCdIvSRZOTphADEuSOuvVZWm8eAmICK/xjNjW+x
2mW+GfAoC3SxPioY92QxKZsB63u2rP3dx/HoluQFoaWzzUlqo4nScaDnubnttp4Fqingv/nEmlAc
Nb9Wt4Np39sbeXsP10BuQuvuC856vfl0Pw88PNSTRPb7ACGYq9vXNfp7kvTKd9N1OM7oagA2IAoW
nKNn7dd7q8envjqKW+PZgGG11JHIDgyG+ZFVwWfcpu/3wJlKRJMAMuo57ZOaNkvd5N+luIsLRY9e
qX2QDeX8mLBOPtmv551emfb7CS0xAUGYllmtZX2EeAuOyOnM0ZpimQitVIKnEyO3+w3jf22TL23Q
/0mFmnCxiI8B74K1fr578m/l9fNqb61LU79piO2uTHKP/8bkDNoKVNvGB5or9x4km4DJcFnayriM
dAWKCzRd7eZDB6IiyxXPa6HXaiD9L4EsFSMTv1xJMPppk4I0Fw+WSkAY1D/rLsZEOavesk55yZqd
y6LssRKgrwyQdh2sZmh37h+P3M9nef2KLAUXoKr+WRFlm0cvTONBVYDwZO7ju/fUTN4wzcBEgF+A
AIA3PJND2WYj0evcUCBHw4Ovt1+l9wqUIEC7zQBczqElHyynxH74qpzrC2TtIpUCbesIFd7kexd5
23/V4HvutZ6wmuJYYvTLGCOIjHEKCyzPSjwipcT7k0IpEtzA68tZzPRgUAccoqLxzYp4KUgJtDj3
Bh0x2l7A8Bb8QeVyeHEGaA6q8IpILd/pXW2dfM4ICyXjsi9VFM6lU3ddKKRiDMtZent3V68z++P6
8hZTrucCKKUfk7oSagkChNRJRyvXbNEzX/w1X9vG4+hZODoWcdF/kQl8SE3UBHCdU2fHT17MjQYu
9d4APJG6iZAYb+zJNrOHv7W6H0mUH+XA1tpKEVZneY/RZNUWHq+x1bo8DoxjZCYXU0DzdO6/lkU7
P0CIZ1UXYlmFpZAenJMC8dY8JpUA4a8BlYgwFrfklM7lXVau/i+Wh8lPBSwueZlc5bAyRRRig41/
f13O0lMMluRnXfRTzAtqTw7xHEIiJXdlS+oczi62aKUQtykIupK9h7gC7/pNhBq6eig1wjIqS+H9
xTdQ9yAA+0sdzAc5ImEU242r7wT7vnz/x5tK3Qcv4jhMp+MQR3DoYH4EVDrOg374G5P8s3n+2VTK
DUSiWBrd+L2gGcUuBdBC74Bda8Vc0XybfrvQH0mUIwhVXR6TASua+UINQGd1GE/H9Nxhnp7zECtF
yFOEGKhkSmYpKOUKMp6rDEOY77kD6Mob1eJWPiQKN9cVdNkV/CyQMieRHGRc4OPpl2JmJF4lwFx+
C5ndROKsYtf2kbIlraQboFzCicm3PTKq4Pw1ASCMAmOBwNYwPScE1Oiqg/XcJHtu7R9rl9XPxzhK
uvEi4epU9GT41tGsH9oWmDGqX1hqYHfe1/+8p8C3VWVRROAFkFvq6NJ+LKqcw2I757kGSFiFyYN7
lm9dzn+cSaFOTm2NafLBBn56NEhgxgMZgNjqk9oS0SST2KHj34/vTKkLB3mxNuog5TSR5FSGWnbO
d0yJt6pgIxfpbJjMGwsHdibq16xP7YmhX853LyU8ZmMVW7TuWS24EksI5QcEVS19HyCPGK4wttlL
hjxZ48p2eWvcTbeJPo8wo9/NLBCo5O5XdSu6O1jvjGwekCO1LIygWkCvsXjXYDbZL0WhFxtA+448
HbNsPmHsNa+bpWmgl+fd2918FtunAh2ARHVHwq1HD1W06yq85DMUAc2ghozhGdC/U7IzhffjKIJd
GE3MAnq73VvBDA+/J9wpq3AhhHJMaR/16AeFkNJOD8ZBPrYP/kZdlyvFDm9jzPTOPvGQ2e52QCr8
q0VD1ld2yyGFTkYMWrCSF0vPi4vvofyXEStDWWv4nsrZizYvk9Vgd4cGDVqs8XLm/lIuLOW0olVr
iLK8uQ4TAwP54d54Yb2YFsz7xYoo/8Wj3zZRAojZv/ubGx0q0xPVvq4ri1foTFUocye2JV/KI2QU
N96usmXnFm94RijPWgdl7GJViHy+QfZ1H92E9h9uVeEJ9nd87sVuUcYNYzxiVPFYSWnXdm63Npqw
4d5TNqHyUhh/LopuaE98YVDgePsTZpSJtpW2Pkpuh9xpHoo9a11LSY8LYZSRMyb0Qsscdk84Cs88
DMl+raH6KVgOhg1f5c249zeJpcKeWC/t2szeFDc3OXNnSzKBafOIWa43wV5CHQpFMNtzDhu3e7mu
RUvpr4uPpC1O0IlFMu+IPmBY4SmUUPzCrLPWO3nnBuqqlUguWWG1AmZ8JBzDkUyKGUxmxZtJansR
ikdonB8LOwqsaNpUxW1drvjinvGZ82dcsVkaZbMi7KTaNCg78Ka3UZ787fBd+VzZ/BYAwW5ETGzQ
+0cJQJTQeWQIX75qqiZhyEIGew11kIOqjkoe4CBHs397Rq2yJw0K5pkVbvp9oqO+N5nFROzwJB/h
uVr805j0W8MqLMaXzJJ+bQM4YFWEObr4iy6TFznJ58AsicA46pAoF1AGR/X2s1zfDG6IUaYX1N7u
IyJvMQVnsYaali31T/GHpyx1JlWeEXR4VkmtGX+CeDRd45LeM1a5aHXOpFBG2o8LVch8bDdvVh+c
Gb8gK8/CxV32BGdCKBOdABJK1CMIQSTxqGJIJ8RrsD/x5Pb6kS1kQ87rZTxlplu+5Cu5gBxgDt+J
9xJegO51CctG7WwplJWeqlRPm1k94dS64+dL4uYWI7ZmbhdloyUFo71VBhkjmDMEt9h2m/rDjFYs
HoTFq/azlu/vOEuJ+0GHmtm3hkG7hzV3pzodclTXd2zZ6CmaJKtIkMnI0eKanUkJZT7M2iLukTYF
toj3aMSmtEWvCMJq3Ulc82V+j4nozpKRJVAeq9UHQ8WXg8yzL6B0XA4Sv5mkoD89DxkBlKC/6bYG
OhfmsbqI8Ntsrx+AQwnm5WzFfE0sGtMz4ZTuj4Ykc0MM4UOLIe11RrydTTrbZhjtpbZW9D9rqiKD
+NQwZGqRYRS0UqBUPe6YjE6FLsSZAkzDHDJwse1DV96URJms5qmNSH0Ci+C2KGG2+AhgkepTfI//
dAtW19iidTn7KGrxKPVok5p0iJvA2ZTEpnx6AOB//XRdxZYvjC5IGHARZEn45qI5UzFwzWRhAgKR
07iZUEl6MR+YhYZ5+345Ax1ugOdVTBvQVOceSBGGwBvmlWTP6utWvk2O6nq4G1KSgav39ZbVSLuU
T1AwEi/hOJEHkjXqQHPMryucl/Sn8Ct+nHln58xyaO6cpz8HVHF8ou2F2wl9N/fBqogIY0tnH0+v
F6CiqEPooqpIEmVKx5zPh4hPe5jSEfMV1Sm2gVm540HeOqzuWZPKwmwEromjzGqYC0Wox2UPuBlw
Q5QHZwCEv4fuK5NbKSw4tO9a3y9pIngVFE3DdaHHBfys6stMh75U1uBEpyY1fc1UIS1xbXP38jIh
GMxfeExEfzC2dUmNxDPJVHTTeJOXh13d/wWLj46q3ZzZAAXuh+iIpESGj+ESl27guUAq5PRHycu5
FksNPLKXdglREsI7DcvIL1k5qKohadqsNSqlLl08TUkFAHF0s+lEAh1gmZm1fJsW4DDm3wbdUTnD
xKidaQDrKT94yUvKuaP2FgUi6YpNLqC9Mes6ouauEGCYn2d84MKsn4IW658PpBSsFvNQKubbhKuk
OfHGJ/7+0wNkxotv8m5SsmE/5yX/UrIziZQXV6Osk3QfOy8B+a7cJDWsci3NXYic96yq68O0N1AQ
CswOMT7wKJiotkvxqwibyBuqaiiqRn1AEHKSNkb4AAV4lbs7A0MFg3ngmHncZUv1I0if87xn5lfv
q3FqZh17BLI7hqKeYyLbhpPdC8Au38jQBOvwJm4Ls81ItDFumj0rx7VUhcPx/met9KtB6sQu5kt8
wnbGM+/W/We5L56y7bRK12+YIgW9vWtHthutvAMrkbQURomyqmK6UtDEX4C4U+KJSVKMeFKXc9YM
vX7MfpaF4XCo75kM6ixlPUEPXg4Z++Ymi805l7JB4LJ6QF6SoIWGs1gpj+Ub8yOSLld5Qln0Yz/1
KEQr2xSvsLlZ1r4BYHuw5yxhXb4zC3+LTudMJGUdPS8uRi+Ck7VmWrP6FozdwBzDqDG0hg0GsyhN
kUCSqqiyIevUnvJT0oGlRIZLXzshb2YW4I/UY79rXqPNyEjuLL7mkCv/tzDa5XhtCvyUGsIeNeRa
UBsWQN8kApgoYUWCi1nzc1HULqphEgOrVuxP3qr5AIBUcBC1dZ07+FPaAcpxw4OympB27FtGpWWp
xAl63p9VUt7GaJNR7VOIbhyNHCPRbhqCPonktkFPBrrCWUHSYuR3LnA+4zPTk2ZlGoOvZM4xRQJS
jDBwgFkjHFoX/47nVtSZ0E/SNVGlQtkYb7IxNZQ5AASUCdqp5jfEYP4RLTew2X0Fiw9NBAqyiDcY
/lYo7ZRileOAQAOrMkhoBNZbrpsIX8XTUU3BgUy6Njcaq0g1gJB2XhmWpEkqoQIRot6qtteKzZfE
acKf69vwzYD8y6th5FafaZgN8bvl72zD+SnmcqGPh1OCJ5tsCu3zKG4SiQxtT4wgd3RgyiSvPABY
BUzW6HfR9KeNSSndJigRJc/Km5Ggp10p3xPhVsyIOD4hdWfX1T6XvlKxNBO0ZYrvcUFiHo3hJM5M
tVqN9RpQDZrKqMgvGm4A5CDKBiaUQa8lVyJe66VoOIFyMFI/u/ssByzpW3wvPVzfteXD/JFEF+ZK
TfArUYSkaG0A/huTGP77OGxicGHh9F7DYBUhq9WvGWIXCqwKqnP/XuD3OOLZYc3Rmg9wsgGjjgJ6
7FCnk8xNw8z0L0U6M20yWjUM8LNqVGwVDdLEc6ghn0IQmU6H+oaVC/t+bdBady6Bugy6xOUxxmeG
k5ajX5XziDrao11lGAcJN9NuMEi3zo6FbCrPYrBOgpVXYK4F5CwhaQcX8Gy1KUoWL4FatN/zyKdF
0NbJHIu17q+4DUggO/WQ6FZbuAbzKbUUG8MmSrwkC+ioUmijKPV8nBZwpJWVfu07zlTXBfhWbLP4
7PbssG9Jq8/FUSZxyuS+4uR+tsHzy21/ygAJptlPc11Et7/ukTRlJjmWNOBcJpXjGT1lqNGp3oM3
HXnEI9DAcvC7qOsU4B272MotxH6uwoLkWQw8z8VST+SsaNNwmiA2B5Y18CCOgFCAKSJyj+hetubI
iHd7NDSW23xbWdE+t1HlZKSXZt2jdXNOuqAHTNVAH07pZq60XqrX/Nxe8J5Ymj2Zb8mKNW+xmMM6
k0Ln6rIIjzi/lHpc5ZK8HzmCEooJqr6GNPfxLtpqJWvEYjEAPBdJxRF5IyaAiMLCRlv+nE6W82p1
O9nyb7qV7MZ/ApthrZbisXN51D0ZuIxHJyfk7QvwK4WF+TkdYhB9oyAzv88+WOnPpbe4AiQnQcDF
5EHMfRk7NFxcpGOHkEzuvMQKNLxQh7BJTG4CfOP1tS3ryI8o6nncjx4vCq2OlPdKeq4VUmqWhiEt
DmC+ojPJDGmL7kYBxKGsATxaRwvN5cr8Rg29QMbKLIS29V2+8Sy4lzt1GzH7A5c38UcUZfvbbuSE
PkJYNIJtc1iPJfEsdBeghJbZVn3PrdE0wFKUpYft+fKoG8eX0xCiwXl+2PJme/DtP601oXUiY5bv
5VkHfl/u/yyPfgRVZV9LnARRSQq9aExBDqxENQX0YU2buLWKLLGTjyHd53lotq3V2P30HOkT6YFB
lm0keW/0Vu8hQ7gJ67Xi+1Bls2odrzWN19Y4JfnWU+0u+dMEz3WxN4KPCQAmmTvGTgCMMd/O8fKq
PGXXy0e+PkSD6yUMOtPFtyU6LTVBMxRZAkrQpbYgcazrCVCYT8/bV141c3R02uatYX0VGJ+zmE1K
31EHvafn8qjj83gprzvJG4DNPaIL0gD2yCNKe9b6bn2nmTf204s2ElMxE3fTrIBPAupk/4hZhI/r
d/I76Pr1Hej9QJudKCmaTH1HHoPuNtP78fT8jJzFBABV4PpNLloVBoyNkB2x3yJ0E3Sr+8IsVl9g
Fkctcnt7/Ssobw2Ed1EGECnAS3hVVUSNMnrohE7GuFeiXaEh/u1MnIQ5PWqDRNJ0MsXJMK/LoxT6
X/IAxyKALEGC1MvDHutBb3xwDOyM+AHAsk4UbXTkoFqdsS7KLvwlR8Lu6mB+1RWZNkFh7fn6aEQ7
Tv4KOERW6HBtRI5hChalAH7dUHUUlnhFvlyNL8d90zVZvMvrZK+0n0Czc/zp8/qWUcHNX0s5EzJ/
xFkUPZZpWbZTEe9kjPuO5RePkW35ZkqtrK8Ylnv+3jOV/CWKckkcl5ZDPWA9gBYGhWnL5wwBlCP6
JYA6lqyOwxaUD/FO7aUnASh4gHSxh0pea3h4Bby81r3BDiOtItf3cFHtzvaQsjHekBuDn2Fhfu19
NFpMlHD4mFRuO/FSyVBxOgHy1yIVKB2vaXiq0zpeASFI88FsvOsaWw5u+cHk1ZssdfTumPlvuoA8
xLTXtIAU6t7nn/0Uw2lcbw4JizN4UT3PPoSKoJTCEHu5x4cUYWQK4oOoxqSYVte3dlFnUJPSVA1v
cljxS/U04iLv/Q7qKfggcAGlU5CoDK1ZPL0zEdTpjVM3qlwHrfHr4FCpiqVVtRNo8kdaq4zDW9yy
M1GUUfbKXO67eTVh/cUXgA4LPgvNvr5jyzIUGXjTaC4V6Ne4UshCz/dNvKv4zNS5z0rH9Dyr7s0S
Qp19YjRp0eK+7fTplvNiwnf7btQYu7VomlDy/fdKKO/RpyN46wwIEVMQ9RargjsBpdScutzM/Ze/
s2uoROqogYqoKV3qmch3o99UUII5y1RWD4UmkypmaNrirumigtomnsqg27kU0oVp3wVFG++02utJ
BlR1Vx9yz2mKmFUzYIma//mZWe/zRBC8HHvnZY9ZC26y8hasTwy7t3g5dUD+6EgdoqGfEjJW6H3w
pD7e1ZX20E/6JxB7GDpAv9P+MnfIXvG8Imi8QZMspVqgymk9xrtU81sSB91BkNNtliaW37ROmDY3
Da6p2EV7jC6YZWermR/adRhYseTvetVjBJSLG3v2PdQZikLceYE6zGseSd7f1spnET9eV8YFi6Tw
GB/ndbSIAfWNMnpV1mGdLfQka1t34PVopYoFMr8JQseeZ70U6bz2vMUX4igDWIhG3vkDjjEteier
YC76d2HiH3S+f8oqgA0n6xgTQyjvSWlqZwW61QTGMS8EigroZnidx4LRSSNdqis3oLE/GzuEOlFF
+DolCteiMXCyAxFPDaA+DP+7X7kQSB1jrAb8aFRTvGtECdjNpYY0gJfpDCkLFuxCCnVBatBdyBmo
dHZj/qVHQHMRlFWv+qSI7esaQz+K/zrDsw2k7BfijDZqcpzh2N4F6m0RgupC2iPeV25i3BUZdPHV
vgEnQNsxjMB/ES2hP0cCaBlQni/PTuYTnY9rCU5NvY/hnf3C0ULCx6tYCG1dGUEh7O114OSo4gER
IEP8wn3EFqMELEqShH4OKuTP0McxZrEY76YuteIGz1bQISV317d3IbBUeElTUAXVVGgn5bf1IgG2
td5Gu/ArBWnhrSdv0ZVNkmknItpL1c/r4uihs79O80fe90T2mfUu69yv+K6LdkHq9Nk62MVucNsm
VtsfUSQhCTBxhtdaPI3ozhFy25c/q/pDUI5eYmaK5c+oM7Zw5FaAgPmHX0Y5ftFQhCZWsBNqQiaR
SC/eCq4sdIOdcV+cfGSkV/qtALBrg/BzvYMogc3zN5mXmi56016M9fUPWnBB6PGD4suAEsETn/qe
QYsao0MjwK6Qvwb1NdcZR7F4g2X8BQ5g9PjRjWdc1EL5Aj7agal6G/SPYUdE4PgoX+D6OF5fyvfk
J/U+mvsVdU3FLZLhUS8vUiH6QiOGeC0LKPZxT31qCfKj2ACmqaphek8gU7MSWdvpuQ8sIicbjoHi
lFVrcQj/VfV1YBU8F60yXreYIJFVQVaoDwrxocFg4INafmN0K7UAdhcwzh1ffG2zuyTZlhpqE7qV
FatQfhCton2dZDdIIsBSJYx7vnjQii7oOAnDMJT5oM6uhMYH8QRk12g3qLmpKC9GyHC6i3f8TADl
BadKEjJjgCZ59WOrj6u+HNaSvlHKP5WsvwzSYwIA7esnvmi7zkRSZkWIoAdFB5FZ8iCHGx+N2GEi
WdeF0FXkv4wJileiZgAjRvyOsM52DjYzF6JUh5Qiyu2kmVQ7BjujA34f+FqjaRwvzCbi80NshZgy
WHVC2DEc4eLmzjUECSkT9JxT1zRV+7IPAg4GtHiTnqBFNt6tGR+jZ2gyde32+pIX9Rb3yEDBbi6s
iZe60vGS56ceVjzKyhHWyhrGkdS9q3TZJr4Z+IY5oIEf/HVzzwRSF8Xj86CSBuSDumbvT3hACCz1
X9xA1DolRZdUHXnMyyXFYSEosR7GO4mLSZS8pa0p1Gb2rsa2lwHSQGHF9ssC0Vg1J9PQ5Er5VeAY
4KEk4e5rSgA7Lu+iYbLlKLH9lDMjxZJ5O5B98/rB0Y0kf+kqnkfI1GKhwL6+XGbZIF8b+UG8C5o+
scpUCE1tKFSrRbVmlbYohaLXebK4RFtVihG5ojZWd6Phhwx9XbqZqJwIigFwVLgXKjyUMqMJ4xbf
AUg8uC1TfLq+UJq85nuh5wLmDzi7lL7E9cKQ4zzVlWSlb77dr4Tn1NWc4E8DmJpTbkZoYtkBE+9O
MSUJEIjxIVqjc6A+Jv8j2eOvb6FiR41P6iQK8C0IadSVkPO2IH11Su+k1W3VvgreLkgYxnYxaDxf
P3XQw9RxmQeQyt1+TEjxvJ8qa0RVBWBqeM/BLKCPmlVQXfIgAur4eHojl4TOgcst7z2jkQc+Qc4i
1khQfonqy/VDpft8/7WRPxKoS5pXnKTG80a2ZoAeXxRMwAm0k0LMpIauYUtu7ZFwDBlehCFW4qmr
2ox8W+l1jERcRyI5exN7G6PEbfeS5d16aI5iQvzh0c8e/KQmE49ZXJVhcJePU1QNJN0NmAx6Gk4u
a7gYpDF2alN8xl1WEG0UnCTCFFozHBMtWWFUWwlCk/Pd2hc3Yia6jM2fXQhtgwXEabok4QREukl3
jJKhwCAwcvJC8JhFKVEj2MaJM1NVdEUMmfHiQIDXbrYR5wzy37GX5+Ip7Uo6HhugwwUoBnqBvcIs
lRKNz0Igz10wfGVJWsTw7ItG6mzFlLoJUaSUQzE71fYtCzGziUScz7P4c5ccAbDJAS4n6pos0OFD
mDU5PwpetPMnYKjy6FgM7Kp/lvxXPt+lSulIcsXIsSyGLBKPe4r85cx4TZnfOMYkb1DzsEhajRDh
uRkMK46ewxSl3gzcvdXe66fbtOsZ/mfJREgI9GUVamTA8l+aCA0jjCVwhpEKjlWiD4hqWc/V2ZbS
WiprwPHnAdmAGhV1V7teGOuYgxEqjL2ERr40fGwH1OT8r+vXYbaf1+TQAVcgNgHnIzkPBikrabzQ
lBIJgbPYwq3Aw+I9EbNmopfCrvO1UWFXMxUVrxfIoU6xo5ePw4eev7aWWPUk6eq/cVIIDyQNw4s6
0kbUPvoVSHv6qIKpzb84D/i4yuv1DVy6XHj34I+OBwdQbS5VwRiGitMmpNGn+6jec4NvhU3NsNzf
BfZfp2SgKK3DaPJYyaUQAG36vpEgedGEjeiGnj5aY5g3FnikObPmJMEde5+zhyxEc1uXtP9P2pX1
tg0r3V8kQPvyqsV2HCdN0qZLXoRu0U5K1K5f/x3mw721GcJEe4ECfQjgEcnhcJYzZ0BINBgRczon
NH3WvtRT9VgFfkyzNI1yb+be0sqShTI/SnutiYI6sxQ7L9sYOEXwCfHVgHwJG1OhEassdA2u0bBE
VX/j+6E7uYqdkQoB2hyFH9wR5w0wdOYeaajlT0XV1aetCNsGoe6LPTxcP2DZXceDhTto6vAJRPhg
MaYonudFfaqR8TemV0JVLF2y+4AoHpYE4AOoqOjj9H1r5zoWgVxRpCH2aPos6t07mOvRRK1sVphN
6aadyRO0ySaIX32khE6Z+cgaezfROVLmpmWLgucPXwdlGRvJ/0uVzZ3JIabX16fSRE9RBZNibImj
L0mgs91Iy4Pdq5g2ZSd1LlKwZc6k9bScWH1qs+/IU8e6TxU6LfVfzkUISh3otTOwdK5PYzd5ezTb
mVGh52i87rpsTxDZRYwO277VPXrUihbJFwvq0uTA+XZDgDbDv9fN88+xLje53mpt9BysOEe0V/lo
AVchGGSvOsbrGpzVjz/sXJfOLpjjz3bn0aE+DfQRz08aG+Wde6InzYlSxVwQmVrCJcQQ+QC9OmiA
uBQ1uH5aN1Nbn5zp1jQfjTEPTe35+obJnlUPMGfUDtBWbwTCw12hN5SlBj8/GkQTweQn62Y00Dav
umPSfcOjAziLh2KFaP1GBkq6idj1CVck2pZtb+svpfOSE+eY5jRmq5fklSr4l6onngmd12n4jD9h
eQD5gJjL8OqTiRHT+uw8UjJHRY1WWOvTPG2JtX5pvCryStRJ8zlOg04VPMn8CYyhAt4F4VOAHtzL
Q8QzNKXGlvJ151vIy0Whu5EyGhb/uHok0cCZf/1IJYbGxSA5g4MXTdf0BWu22TOl5tKgIquhY7G+
9dp4sj+sG+Yp1i+F6rmXrM/FwnAlMAPTdd/6vM/uQ0rGLp9rnGtunszqC1l+su8tvd9UpT2ZHI8D
osAygVbeN6aPMzkVqTyUgd36NJNbOz1VrvNh7ftnB2T8rml8v76FsnQKHAsb7KE2SqfoCL08tSoo
fG/i0nqvAfHHZLRx24Nho2JlgPI2EHpBMx3n2hsiDJhyIz23531VM21//UMk1xPoYdu1wEjE3Rzh
LLvWYLoxNs1JY100tT+3MfbhjY6qrkDJ7QS3BioBFoZtoyAlaOlg0IosS9ucmI0k5zyEvX/T3VhB
ZGyhbf8mINm6vjDpcf4RKMa9M+1JlxtcYBcXNEGFffuiD0ejTq7LkdUGXGgNn+7t8RKp8AbirqcT
S7GDfXkgGIbwCq4eOx7yyAd++ClDquHLtl9eMbXBiQ41OJsV3pL0BM/kCw9kWxbNUjiQX7qIHfSP
WlvERjCFQ7kptlR27zFrEbfexopRVrvUWSszZgx6ceoTTRNNL3dViU4ax813Mw0OpOxAJhaYqovC
H1TBEXfxCPrI9QFuB/bpS6Em59Dz06E5ecD73i+9/s1IXYAngjQPwrmmbeS3VbNLa9+5H7Ot3Zv+
Qp6XiuRxUM5bggmsCL6vn7nk3XRRRQLbgQ6gofV2uc9MhT2nxPTTqjmRbGp2W1OPUZHDIHmTqYLz
yNQYTuqb8QOUQ0RZsaplJUhl65O3/XbZepz04xwjmNtPmgqYIsOv4Q2xMTQP/emYbyhocmtYhTEV
pDkZjM33U+6lSarrBrCHeZaAM6A4UEL9pAAiIFqNGZgPvBLJMo9tUs+sT4yZTIBC6PPtsmEOhN53
VLHx0t1wYaEDDH+wUDe5VIbBIo2+rqxB9ZXSfUVba++QPNhV1K2TzbGLBztNyc3105ZdMAA9OZ7O
g70WUw/9UFjbADTmafMA+vash3X9ylydhnqqWh9XZlHZ8ZaDTcOyTRsl28v1GXVRZDOBsrfs6LiP
NVVdYclaPB2lCj6wEEVTsfeAWBi2sGU44tZ5moondDTNBmbUqIZKS84JvMRwKXVkHj1oweU6hiJD
IsVYcU453lMfLU5b6CxauJrDTbf8vH4+kk3zAKbT4WLawFPrgtoapAkyNzdwG8mHcrhriGqWrUwA
KL4RWMO6w9LyTT277ktPqtoosZqetn5SWQZm1fSDt7++DNnRgKwGnSg85kWV5VJKhcZ9Z0oh5QVI
ugBtZGVYqzo0ZOdyLkNYiUtazvvIVwK0EFJcVdKgSx44ABW4X2IhOfPOfxcjXNQVarzWIwSNKBlY
yxYZyzMSmH9vDi6kCA+S3k9rk1JI0cb90h5ZFtr+zUajgioKMap9E7yX1HQ7bbYhaF73mx5Zr+3L
vMau6nZKFQ1QFgd5FRdpCf73M0Wb1s6yHOJjILSNSj1DkJigimYqdk2maA4sgOWiWm+hLHAppW+W
kaJcT096n34P0oc093Zz5R+yulWotEQLAMtBNhVhguVh5PWlpMFihYXxBDiftvNumd2Djy+3m0Nh
Z1by17cHCASI4Kh/5KWEuLxj/gK63aA5+Roafbvntnm1ejRRMEXyURbwodjLCcIDDJEBsOpyTU5D
Wq9qzebE845Pmv15dMFgfwKrZzhrt360WdE8PGhDfH19ssQ72kUsGG/MU8YaBSuXLyn3LqzmpNPh
sOZVYk9PAZlvZ1CYuEt2Rx2GDNat52oKyRJ1ATAWkZED84e+cPNywdkYpChhQSl5hDvYVpjRbwvG
s5nP11colQNaHHSqItFvivFXqzF36QycYNahZXQJaX8c2R1R4fFkOmliCzH/B20v756mrAc0ux0L
cqrN126+C5YXI1dYC7kIYBwCGxxGaAS43LFxg7+qew05LdoL8V5y4MLm+vH6bklMhW8GCCDRbcBR
VoIa5s3i56VL35bhoIzYN/9yHGcCBAtOW31hbtmREwvugPDeNjSAsjtlNUR26ryChTsFEArGqF/u
VZsZLSmtlpw64w6YXcuLEaGlKkMkk4Icgo2iFXADAKNdSiH6OjHwnJKTMd1ioGRoVz+m7GtBv14/
FKkYpHmRg0dWGVixSzHaauqsG0dyAnp43yQ9GE47c4iCTmHBxdY5Xs72nT+C3ozF2UOxelXFNDpB
w8YgtPwhgcBdXRWPcBr76ZbHPcXchbXzqazBlbll7snvg+MGQs3ptx58+utlA87z5h4DxwRH7HLZ
zma065CjckbIiz19S90nzX0onL9/TC6kCI991o4zNQgK2XUwH4PEqcBS2qoaZmVmNkC4iY55YFbR
myu8I+gsMwvPRvUKiAu6ehgkib3sdDCS1kcH9CUFhhVaREEIITEYEOr73PIBFSUSQpRNa3QlmIRO
hb7PQY9Xag/GoHi4JLrJ6eOQpTAczIUVp+GgXIspreOKFi97jacZhKqU7io0XKXodb6uD1zNhSjm
QpRw2wIGeHrnQ9Sq37nldFtgsiDTb5DzijTyO+/JITOS6yK5il0TyVd/diFSi+j9MgD77y/PXUzo
ree5YQ/eQWNVTWhWrU7Q9pxtYGj1IKp1kvTz2tGH0r0l4wtzH7rqWxq0it2UpQoDJJhR6YRmgBlP
eIBxKVK2GgDEb/1jqZsh03Jw8XbJZlvxmuehXYQzjUwPAUPT+X9fIrgQLtwHxKiNYbY4S5O8zqYR
GtajO/66fngyn+pCiH15et6QO7nv8xUif1bG7nfNiDwws+mhn4eBHq4ayA73neMp7Cj/XVFrzndW
UFQEydk6EyzOmGg8tWOcuZ1i/7hVuiZCUMx12NJMT4GX6PNo3gOA6IKVrL9RFfhVKxGU0jNc4MQy
ozrNx92icGfkv83nJWJwIlKcwquGDsqepgF2CTla86R6PGRvGQ7/vz8vMlTR3p2MlFfa65v12d43
v5tjENUfgWD5wJIj1aI1CW44Ufx1pVOsKhAcj7IZ+3a2kUnUBtbf91naJ6mhKQkmeabj/fn/WZ1w
eZugr1ndYHXAiYMyms+KpZGNAbaqaWcys8Txu46BWhTSFIIGgMRiMLLKQWb0DgUf7TYHqXIfo/yP
7Iti61SihJcYZRqLsBGiZowgtoI5ynI/NhjSzubXfripxieyqjJjKpmCEmr6yljfQSZFLZvNO4Da
Qlbu+nU8kOB21H8H2s0/KMifDRVzWJmZazDKNlZp7Kthj0bd678vS7cCBg1HA4EIJ5AVtjFvaZ+S
FN05nhUFp6f2tjpqifeD7vvwpwVarSf9YGOa7XWpMlfjXKiwjz6ZtXHyIJTFWfKk4uOUPcOYyovU
pQ20IfqgLw25WSBy1uwAYEPzm0HvdF0/uM0zgp+6/PuqB+KrP5KEzUu93DDyElgXr4tpsYQ/OthW
u9ld3y2p1p1JEXYLAdaEpyHlDxOGRc9ttDi3W3+bVc8mwRQtxnEWqqTWe8OEXCb37xHfIRZ1hJUR
Myt80L+jMgjAw84w5seZ6So1kDgVXApys7r5hrMRzJ+71uB3q+sa5bHFDWttV05RZzl7czLCPvu5
glaNLMXt9Dl1FPfqvSMKyUijvyVTAWEX9hT+tTv6BNibycCYNRMVE6uMcwXgRiFE5E9x+7aAPw1k
g23ezXXNQ9feek5thRhJD+zFYsTiX70Uer2ZAPbUnX6g2ddybBFcVkkFWCkbvpjds4GsSbCc1k9l
s5+IB/yD0R5WrVW0f0m1Bhk91OR19Fq964PTmOWyBgt2m3sLxUdne75+FRQCxMY3qwlY29UUOA5Q
PqXkpVT1fUpCL+wlJwfhEE9eFr80HpVvjQ3zsJdmDp6n3tm1/QPR7ybyUK6YBk+O9aKH2ariSeP3
6fKFhliOO0faHS+naIZXJ+AeyAKxdYIQjP0ytYemaJJB92MldlG6iy4SHoCM8OsnXLulNEg1LVxY
7oWe9oBgWuHTvjfwWA4vvqBRDSHlG3fZWSRUpo6ZbzkkVLkLDxqTKtAHSakqBaESwxd6JgYJNMA8
uZgGECtOmNCTu9UZ/2kxHLnqg+gMKchLKSVDf/SYbqghNT1v6UY7pZYp3FtJkzUo8qByDs9uAvoh
hDhljbKnrVdYyr3dhGh6CHqEjffluLfNF6e3oiwdonytwE8CzmZV2lNqQs7FCztZAXhcpA0ulo/p
aZ5337gfzaKIfP1OqzHob4q1FnQp44tfOslgdgcPZJENOMRCV0np8f75xk4YyNgjg+VygqLL7cZk
Vj9tbNxAe9+xn1nB0E7+u0RnuXrT3/vFl6KEV27JakcrO6y6ZGSfgoA8u1+LakfnNWqKmPpNaMwR
+fn3Nux8fYKFaVN3mNa1qXli1rOf6aR6u/kPiLYEuAh0OcD7wRsurKpjOtX1DehAXccJeklXPGXZ
c2Yf3P3yrGmK2yGzXJZpwt6DURM8LMJy6k1vib1CWpFN+c5owb6RrtoKwX11445eDbJWNOh7Xh1f
30eFYBFb4zGLOKAYx43h9Y5DNse18XNx9k71MQcK9Lowrv/v9vTPKkWT6TOzLd0Kwubil9/cpavi
92WuwtkuinDysgaQtG+4P0L90LGfMycLMRwuNIjCmZQbGhNAPZ7qcwGEurxeHthrPH2Z6tOKLOI8
vDbZcN/md/1Pqh1N66dm7U0rTXQwEE7WEYz01/dRemgW9/aQOraRNbqUzlF7zTjCYlvoZc1ukEwx
nvp4iLr593VBUityJkhY5lRqdls5QHyy5fdkR+6pJEmPISRoQf/fBPEVn71BZbMu4zZgReW3fJev
mKNQoAlFEabJHjqAMZA2RSETlG1cPc+EmJ1XtlaL1SzNC9rYi/6O5K/X1yHVQBQtOaQeD5BI0+DT
fGmDxoTHj6loTWREKhdHeiJnAoQ1TADLVIsJAe2NAQrwLCoiXeF/vrXHvLumZzKEp1rTvXqhFmTQ
oxs+22F1BFD7+BAk7eE3C+soxcisPmHRL4LoNor86Ku165JX+6ApvkR6YGcfIui5vpV1aa34EMu5
KYd7fd7p3cfrByayokIZ8HqdyRBUHNRXrOwpZLCTif7l2+62+p7/tF57jApNQDi9myKHhe2T9tE/
dPGooCMQhzu+Ey8o/lj5eWNsED8m3g56H21hcwQpQdNG260daqEX0R0Qc1lYfm4Thim6RcxiDHbb
GXvyffts/mh+GIlxY+Iv13dGamQAweE0AIAwiFwAY1NZ5ahZMNbfrdgB5PFkHNwbrzj8b2KEDXBL
PTPBSgsntz42mJ43vzJQxZCD1f0CqvZfLMDZmoRndluYv6UcWO4sWTikGHGEVK6lKM9ItRbDQMFh
bzvgUxK01k6DWvNHCPHyZ7Ttha72uWfT7vq2SRLt0NszKYLeGg3atksTaHUPZ1OM8ZgeLPs0O98m
7wWl127wI9DiVYCt5qqikNTIBbqPhkUArEE1cGlHLZqSQktxZIUxLvtss+xw9ZkRGw3rSNj5lgoA
LGm+xWJRgkc0/PbeClbP9rNhLoiP2Nze4hFjzycMwgJ3qmPdzS0GnnY0YnD2nccqQ/GmAorCVmiO
9DacfYFgEw2QpGXaiC/Qo9n5wircR7KvjwBveKXKGZTv75/VCgoUuPmMSCKFSdrAUZL/XqqPWgoO
kPLzdR2Subgg+sCAKHTzImISb4PnANs3lM3J+ZpjWpEX994XUqwPTvbBHIbE7LTddYGShnzMZMSr
COg4cD3obLvUnMV0wJNU5wCgBMw+9rPVhIM1lEkxTTPoxKoG/FDutkOIX9yMK80TNO9ph2Doxw9z
1VqRQTHpZx5S7RMN0u/Ea0aUy5GxdroVPA3oKw0JiB2SqRnRX0RG/1jlzAZGaQnufKMIbgFjzW6u
r0l2WJy6GyVm8P+/Y4qsM6r1gJDWJ83vd8jGhu1QRINeJcz/eyYT7J7tIN+AmARRrnm5exMGSVYu
2F5PDh4nkyUZ6UJNV5yRNHfDkZG8y8cCI6SgFbwpMO1zGJbl5/iC3nq6R4FygYcJTtleYSqlm/dH
lsgrRYfSBg0zbhUS86Q7OvToGDe6o0rtySJUQGThkyGeQ9O6sCTd3lwv47j6LTPTaJvXLG796ZtN
tiIK6Py9rMZ6Z7A6su0GhJTTmlzXEWmK9uwD3q2znQb0hQBl3sZI46D/5ZMZBV+mH9kUanM8/UtG
B9RGPoaOos78bu6b6Xc2zXSst8FsSRqtOydQrUi6pcBQg48FbbUo+l3qYmG7bd/NGmwUi8Hott0O
za6273Lr0f9SYajCt+s7KHN7OWT7P+KE165c6gJ4bphEFOl/sfrZSKd9ZraJ25TxMCicMq4Oov+L
Ljf09ICRxX1HcrAMQ8sCD6dladFGdtrPul/uS//G8csPQKl+WaijuHTS5aFNFvU2YJvgjV7u5pp6
3dTnU3OqmiHOult3RHsZWkBQ/csrxUsmc09sAI7QagR6Dv0tiXUWBbGxMlejAgaedmzXaW2i0+BI
MSjlH07sTIygIBjaaPtNOXIx6BCi+X4CzwmQRbGZbsdi8weFPOkd44gl3jQIJm5xgqOep+D69NAl
ZNLPy3AoQWDJCDvYGfDqmChB6B7Fq7z7OvS2QrTMNziXLPgGZp2jhOrS5jRlce/UmMMWO9myH3rt
CLWLgvnx+tbKThAcZiaqw3CIzLfkxNkJGrVWmp2N1gmjfyRuEZHirqAqCmSZSp4LEVwud9ExqyKF
mtTeIadGWJY0nkE5X+3HRoXpky4Iz6eNXj10GojdKobLqD3mDhC/bmNHk7GSaNNAf+k5umpZUlGu
+8YNgRWI9G/e1hveOM1QS2vCMANjW2Oq+zcmAPuKO80VXLQiaGPgHYiIBFCovbzT1FrdbW1ToHz9
NtTGJR7zzzooyKo2+Xt1gNJjLdAFWC3rUhDmB4B+30LTxFodKQh19ZviX5ZyJkHQhWEkg79aAErn
/R2tkolFTXpDVNl72TU6Xwc/ujO1Lisdw9QMrKNwdtpWxfP0pNth9+ynJPHH6dP1XZMez9ma+N/P
pOVghB89DmhHKLgkW2GhUXL0oqX18p3tIaC6Lk6yOOiBYSKeRhsNQPSX4txydkhp403p8yVct+Ps
/gDJpTkcSXffVAoDIVkbkv7AbwK7h9S1SMIU0JG288gNUndY+xP6wXM3jSbVFA3JXUIlB68/8JVv
1uhyTRXaHzICVNlJRze040fdeHQ01YWV2KELIcLGobiwOBbvBqhIMrJone5AtU06UK4orLhMEOps
GMLI6fvASXK5Gmt1tjWocF9ROcwzO9GWF1erw9F9AdpYoQ2yAwLIFoBvFPcAmBZU3TTXRisxu4X7
vWmVlPQIgsdtUvi9KinC1nmtUxn9BimNcXQwtloPze6xVDmbEvALr5OgqRNDwrB5YqVk1DpwpbCK
nBoTRV3rk+8jYzXaePU9egp6+2T1rxoAZzpq2Zntv1a6vcd4LZQ0cuPWIqoigCwzAi4Z4C1ALsRJ
F8zLgxzIOhAbDYyoRyX5koe+Dxipxu4MmmFo2oNdR1YQj9PXLMAk7dr4ff2iv9HJCHYf4oHLBQ4Y
/diOYCxtbViXrAegm1TFvk2P83zTabcs11Dymx7x6uyyfkV+po/YMuqRQ55nvcP0gLvFBanCraP9
Tr3dWO3n8Z4A0zsbx8n6TZDU0Mzbwtw3w42v4vmRUOSAzoGDDdAZqQNTLGwZa3RtzLce0H0vrgvU
TtzsUGPMHBp88ghjk5ywzdZEM7bI06YQXzXpIS3uq/nOWDAZbfP2CFc/zL0q4uV79W4vMXMXnAG2
A6ooblXPjLS+uBNiXoC0NZNmyQIned/a3aAoG0tuvq8jX49Wdos3evC/n0nJFpvlQVsAkFYfdRAb
W98RLwXeg6oELukvR0MBEmc8juH824Kg0Uh722FgWwg+5vNxyn965BsBMQ61yqjWYzZvt0uffQi+
l+z30PzOi+njaLIQb5+nVwe0pitCAYmB4IUQtCQDPIS2LuF7ZqiCByg55+OvoqEeX8fN3G+l9zS3
KjMuEwWGR/TDomSGCWeCdZ3SYks7PsugKarYz29MjPLEePAoICrUhFwSAhs07OBI35FW2Vvh2y1g
/1+HYD939637dVUBn2RVAzB2/hEiOHco4WpkHjvA/E0/rtMg0uofmk8iJ3PuveVXvy8dZBPWaedb
w8c87eM8PQzWtMuQD8ZxAgmmnYa/B9Jh0jrvakVpi7etCMdZar7L2g2AwI19NdJdMR/d9tuial+T
3MkLKcKdJHrrDOgRREvAvj0oFJJ/oXDffbSDw4fl86ZBE3B5Ex1j6rchBcR26I9oBG2OTnDL/NvX
6yZa4rfAzKH7G0EiunPF/PUKeiXU9kFAhzqgv7UhsFxh+vQPMvAcBqgt+UBaC065y4D0x7wa5MjN
T852ajJ0AavaCWSazrtL/yNDeGlWvW7SjkEGkrsATNpRWe1w18F+GcTXVyM7cz5ZCmR9eBwwvuPy
XGAoptbNAQYt6L1dgH88U7HvSPxjzIP9I0HQqjQAfr9pIGHdDvoCQFWwAwsU2gbQGOE4iuVINw5t
2aBrQVMr+mgul2MtDBs3ASZUPDlFstpIpmLm9vUtk6kyWAbw+zzbDYLfSxlA9TBzTSHD+Or5P7on
b3zuMnR8KrxW6b6diRFSmx5B6OmNHGn3ogHtGbop2OD1T7r31Ku8BElaDD4CBh9x3A0wn4K6UZNk
/kaA2yZ1/8Gz+49Bpt/XLuovful+MjR9j959NLA0i+K+So7rQrDgLWtgBqmLFhbHzJa4t03k9/sQ
HLShrTOFAZKtkc+65TMIAOUWM8WZvXmZNoHfdIPPuBk3wfyr/YChEsazpfdR7Zq761oicwlQNfiv
QDHqQC5lrOoBLkFKO+PB8YZsV1qkus+WoUkaNpY7VptDOFYGuidSzICygDqJgoWtUQEisHCeimm3
ImH/qZnrwkWDokPozgRJ5A5DxxZFQV6WZLv4XPHmgHzV8jMQsPqNdcqD57wrHsoUrLvpbRGEPWo3
ZZPF47KGvvP3QW3ATQ8UGqCsd+MhKnQmVmaOnXIQCQ7GGk7GD19HedXVFLbb5MZZeIb49CC4RD7Y
WNH9e3l3U0I6rzXhrFg9KIa7xC+HcHH8GGSpB6u/tZrbDLPoUBOMep/syzw0vB3pfpLiMKRBrLf7
ADMQF6SPQVK+DmEZtF+tUXXzZXHO2Ve+Y+cc1j6rUzqiH6VJpv4bMmbhun6YrHGngSQXQPAvOSZJ
EnbTT/fWWD1c11yJ4QGmHZMHAT8Ch7cIHDO3VuvyCm5WzZnDHt2URFobGdMaZinmJHvG/yhP0Ly6
nSttm3EmQ3FCj1FozfZNFty0Awagovin/ZM4oPHAkI4a/lvQexYTFFruL5WHzQVFaaj5z5rVh643
hxqGfmjmpzHrFW/SG778ndK9EZ/w9ny865dK18KYEWfFcBlnRtV3qtCSWBZhbg1HprmYEoqZmhjq
SZ5ZyQ71rO+K1Iv8bntu1vQmNZ6a7dRaFkiRyw8D3dFgl1n+5+tHLrPDmHPLn2kUKTBb6/ILfbfL
PFagjcacJuAzNDT2m96wa801cTdrVbTbyUwxtp5vP1xtYFAupeWtN5oU4xJOFaWJjfnwBDgcFz1l
VvbQYQBu35u/N+Ierq9R4hvyMwdAGYkzXku4lDoMBGxMQAiDOOmT5pFwWw7e9vW6DOk+om2X93cB
Gy8mTKjeoR+/g//pld+HweUdDZyqtFBNaJDJQSAASjiOEwFY8HItaZOx/yeRNctjG6whhpdHZNy5
mSqdxX9IVN1zQYK91MzeIpkLR7TPx13TZZ8W/xETTCZ72C8sTaw+21/fQYlzBU4rgKfQq84B+IJu
ANxCp+EN/Zs+L5l9R+w7fYpa3zs2poruTioLLKyoiINoCeRll7tI9XnKBgPtGH5hg+N9HhMKutI2
uB+q4oDJXSq+YukbiyTEfwUKKsjSoV4bF3jqovm1abs6t58N/QcmNsR0jJbscSvtOMU1BxvxP+yq
ixIkp6PAEBMhZiF1MPXLiBYpm8R1aFvRmseNKpSQQWcDRF9I5qDnDnylwtmBitnpSxtQT+YF2WHS
OCy+77bY20Yb5SVf2xM3rW9J1WW3rtstSelPj7mRBR+LznTuDHAjKEyv7M5jdi5PxwJShcaRyxPu
vSkPunoGVr5Hj0Xw6rPHJVN5ltJjRbmOJ7PwHxreLqV0g+dOo2UAQWTP9zMGEtLFi52pORqZi/+H
vVkEca/ZR2d8rIZtd/1s5dsONh3efwFrKjaVks0i3jJ7CBSyGpPfUnOKu7WoE73NETzO3RTB9A2R
XZE0LsfFR8/TQqLBReA6ja120jeMFr7+TdJ9B4YNOSYXOXAxqtSbhdaFw3FkYx1WpRdu60s1qliu
ZfcXJ+sbIBzkw/6E++sHpB/pzElH+y7eAP5I9LINwrQYy303Nvd983h9WTKBSHJBjziNK17yy4MO
XJAVTxP68frSvWvmb4aO1uc7e2NHt6hursviHy9a3nNZglJtgZsuG2+06nM+GNZMtSRbbU/xKEp1
F3MhgWVE/I+omb80Z94Qtf16zgLc2TLo2h0Ia8okz/10B044THJd5+Xg6OOaWItBErfeAiMkJGWn
1W/c/fUFy54a3hKF+QGoOuE8L7/Eomx1J/Rhn+ytBQ/vBMBhBmLs3ZRVS1Rb+YARBsGnuRgmhZGQ
PaZwA0GAhV5YD1HIpWCSdbldptjpyXplSNgH9l0/lrH/D5hn5L8CiEFuwn03CaI1q36xUywQkCE4
Ob5dHVAn6OJhzVQBvXRJyLS5gBrqYIkU7P064RHoW7xsjgV4LxvuKgujf6tXhP8K6yO76UiWAorE
x1PB6l9unt3a6dzzhoWGPaFJPyww5cts1n+wJxjcZIH5F5qBXPOlFLSUgyh2Qo2Vwku/Q7jwPFi5
d9iCLA2va6Fs5+AjIpdtvkHyhCtu0jzIHB8F1pKb8y706P1S/3RyRbgt3bYzMcLtXjcyFbUPikdU
cM3iNZudMFBV3aVL4VUAFH8waEDsPALQvxre8IsBe8zTNgbtnoe5cnnz/fqWSdfyR44YL6JYR5hP
8PwVPeODrHMM/2grhXWQmUOE7CjjcoikI7LUwTC1FR4SmEPDAlVSE6dQtuvrkO/XHxH872emcF41
og0EIMw23ZPUj23zAY2E+j+AyBEY/BEj6LIP/4+ZDCupgbQwnsfghqW/r69EtVmCKV0YG2mGjrKT
kfuh1nVRpnsKoyk/9D+rEO59CmSKZnecGtvwwOXI8thHsxl44//FwARwbvDkumh5FGd8AH0eZF4K
QaNd7Szzu1WhP8Z/vb5hsqNHeRD8ZmB0RNqDb+jZ0VM3J1k1AxKF6xh4L72jhWj3iZdyUKgx3xbx
VeesYwh+AyClRXNZuO2abgEIAl14hvVjMX1Hfz3FpJFc+8KWLDGWv3ZZgAMH6z2Ac/j3Do/QVUB5
eDMuZ7WgxWN92Pw+1DNg+c3qZmbf/nYb0biGnps3ykokjwS9q5YOhCMEeIGeYNDl60pP7fySgSvr
upj3ngIonZGq4PzCBk5LMJ5abW6byZCgMvdFAuVO2sSIasUden9SEAJ3Hm0QmGFji8wiOvWaIGBA
jMzg93D12NebHZtaPHAraI/cCC8Ipiyvh+tLk/hjnK4aTI6gZfWQPRbulWPN69zkSMWDurYs9o71
as1pGQLcFmmgwKnsKlwKGlXbetLTv77TkI3EI241thZd25e3oKh1ZIFqVGrwuN60Fmii5wWto6o7
8P6yXYoR7KxNi8H2Wx6Mdn1YNrsBOX/XeHL93fW95Ib08q5dyhEMret0BtnQhH3y5yapOsBv57vZ
GqJl/TTrqjGh7+0hF8anHUJh4DsIHpfRbWWpzTk8LvKhrj8Y/QAWBAUD3TuVRBMCbjFCDwQ8vPZ0
eT523uc9o2w41fXO6Q4va7VPD2h9n+2kUNEHvTskyAremPnhcMEnFnTBoejZXNNhPFW6FtZGgHJ+
EDU7O1O5du/eKthclGQBUQHFDtxSYePSBVyfpWGOp2GcPmf+2uyCQFMNXXrL61/oApcCiwQCS4z/
QJRxuXWjubY0G/vtxByqTZFrrXUW1WSyf9Rp3Q6xU2rEul80f6pvy7IcnwIr94N9Nbm1d0dTinl3
PrNAkG0HTj6iVLW4v6yhddokdbzixXdK4xNNdQPRwxJg5PDSj/a9Nc/oZOo0o3tqGLIe4dDS4DNd
cuuVrrT7iWr79qEu/eoTJnCzx3pYtaTO0qaMgOpoP07mMlnhaNGaxu02zk9g2Gg+zE25ofDgBdqY
TNbc/TQxeekHUsXFpzLNa3D9k5Y+ptUGNFS7Oe6d1epdnoBbM7eijhX517wyEeWk0wxaC4w7WXfm
1k/BHlQDtbNrJloVn2xKcrBG1cF6x2ym2bu8MLXjYjrWDzct9SHM6f+Rdp47kiPJln4iAtTiLxmM
SMFUJbKq6w9RklprPv1+rLt3JoPBDSJ7p2cwQBdQFu50Nzdx7JxWER+kKkpf+kyY80fmxqTMmcUp
aN2w8lXRTrNB+BSIUfJ1Nvri2wC34W0sVtNX2G6QeBHjLi8cOKrM73mcppXbZPD4HASfyoGb9l33
MajkXjyOphJLh0yDfNGhhltEyHe3KNxXnax/bmZl7NwmjwvfRgzL+h5GhZbc0KVCysXvZuEFXUEk
D7qoaouD1YRSiyeILR8xD234J8qDYmYcyWfUW+vxDbcAvDJpJ3n5W4BZHT7wYjzDIBBlSt6rexvJ
cdjIwzh4JIX56EhTXzS2WuhDeBRnC6FWH7HYD11d0G/KUiv62BatEbEhClDIviv4FFJFBc9RJin7
7pcpOq4Gug6eXMVsuiZRq2RX4JI/yKVu9m4qmlrilHqUMT+eGO0Dkp1iBnoApJTjK0ZfOeAXxQfA
rJkLsKT6CX8HEhyWNLe/hRLdu0Pem1FgmwMQUVeiO3c/lJb/0YiyTLiRujTrjkbT10DhrbqbDpAU
jblNC8T4MDaDKB6ESQtgahnnCWie1iD5YHeVYoBor2tzr5+w4asYVaEqIy38I+hPnF/ueOrLMNen
wRv00mmHk66Ex776LaR71fDLUpuMWh6Vfc4S7UPgH+eWTCHvQfYFo2fGAWNTgj7aFsw0xykuRTfP
KsKDbmxju8pNEUAdnqLzDeFYGFNlo6KGTK1a0XG8/s5teFBYtTVCZDr4RMmrkGFUxkRv1Yyu5FRN
jmIIKe1s/c91IxePKRo4yzAc9DuwagMfO1/52HVN0UXq7OmGdjQhsQiN9q5r9AwC1t/IfOzcmS1z
f8WaqM1bRHorUNk8671azIHoFcwvP6E1Fx/p20pOVk/9c5HNhqNEo+heX+PlOeIJIrJkVmfRKFg/
EqnZGEMzCjMq2zHctV2X3fDeAn1u1OJQMLGx8+EuYgb2lPKMznQEWBXgJOd7Skm+4KOGoocioOEE
gVo+IFzYH7SpF3aAkBch82KKujyDJcwHUUI5N2UMlNxqORY9UfOnW01H5bY1h9MYIc2m+vP8mOtS
66SSUB2v7+nGlYG8nnwXZCCwaPBK55ZFIY+CQlZm2q0VGAbZFc3+Zuislw5120mND/L4qWcYcVZu
o4Lpx2hmPKr045086O/HO3fCtBtFAhmVfgAJyup3IL3bWH2bS57KkJYDTEyRbWPQkfwd88qFqM5w
u7LWHVzl6Ewz/B5W3DfHLKJTrC5D5dnQ/66gHXY6qc3vs04UoM6bqUQNzXAEvlAfEE1Ob/N6RGen
CsuP+cR81JRP/jHP4urRDIr24/XNvbz5rImQho9HUEN+vNpb+NPKRu5ETxmnx1KuvrSlsgee3zik
OmcHFR2+HUX21b6VU1R3RDQjE5Zt+yDLaN1xnqMfhtxZO8nPpamFWAxwoAoGCeTBypFlSh8VoVLK
XpFUKjPf7XTTZHPmqJAG79yHLVNURyHlYfSQF2O9c7lexCPRg2dprj44jX8a9rqLl9E6W8Z7r5AV
LIncajVUMkO21VI8iAGre7ltaE/0mv4BTq7mnohAt/VObx1t1APHmqd+T3LuEkXCQ4V3ZKSa/5Im
rx6r2kprTfEVxZPGo5YMk+1b8WFIfgiqerAmtzHLkzo3dgn5Rh8UTj7dXj+d2z/A0hB8UC2Wu6ZL
MDOKIBnIbOTEMpBDgZt0VPLF6s5Q51dJ/FxJ1W1uKB7w1idxaOBsaNzrP2HjM8t0NrgflD9Q1Fm5
varDPsVw3F6R9Z9rSS3uqCGaqhP6Pujs68Y2PvgSHcBev1yXC+WtAYVqpp5bEbY1pS4I0efZNntV
PRpJM7wOQuS7DXyHx9yIM0eZrWJnsZfPFxUsxCfQvJA5dGtpUTMcBZ/TJHp9I1n32hT1Lqe8IaZF
8S/PhWLH+1y+KdgDvYHEIE04WVw9XxDxinNFQ9iL8li/MaQ8vwt8Mz2agdw/p8zbPAr+oD6ZhVHt
OPPLSXZ6RMs+A1JagODraEROfXMwe5aayqHjF9bLFE+vBaCsuBscLbZewiL81MSaM1PCv/6VN1aN
abR7Kd7xodcvaRSo4Qj1p+hVYr4EBY7f/1PEHiTFdmmUTtScrtv7f6z1vwaXM/6mNqlEPgSrHQat
CpBS9Q96psdGyZ7MUrDVuLmLwohRM7plgyHt2N64PgqdsQXdDwssU6nnpueEtpsuVDJ8lWZ2kJNA
cpKszzjV2rvr+8xTGgvlyAKQgsJ65S2nKAo7pcpl7zjbpXN9Cy+HYM7/8vUbFpWdPpLxy95YFCTh
kKZ2d2auPyDI+UuMmsd2Yhw7qW5LqOCGOXTlH8PQf4mtxg1EwfUT0Q7F2Z7jP3I1ucGgP1//fRsX
l0l+ENI0tihTXMiTTrpRxmMr060LnV6nnF59i1EoTeo9F3UZVrPLbyytzlJH48TPBywZoVsKBxrz
wnOY3n/+/1vPst43J1YsqJdW2iB7SdIfxP6h1dsjDLWltdeE2Nw4AC14+L+EqqtDo5eV1Yx+LXt5
Yz0O9be4LY8mrTRN2mnXbRniAZV4SUH9I8l2viItHkcq+qbspUh15Pr3otRvFGVwhcTYOauXIR2i
pgbZN8AJSnzrcpjlG0avobzkaXGLBIORfSaO6G+uf6CNlxkWVdYD4JtRafiez9cjJYIuBYi/AYP1
A2cwu+G2SSXm6Wtd7pj/0mZX18fmpjaN8nYqu86dCEMfBtNqP9MK7ne293LRYJIWT75gMhfk1/nP
aUNB7RHgET2Qf6jjNnNzkmn3Hq6v+tKboV0DOI/sbpkevOhOJIwvKXxIL+vj21n3H9q2uw30ncjy
8n0ggMVVAgdCnxHGgtVamP9M0PiVvERu3DYrjlWpUcWb7ydx/O5X8ouyx8l7eTg1jRef7A5UO1P2
q0udqdZg9apEZpPn84tUNv0BqI9+Z+rd7AmDPr77iC4IUYXADooCVrm6dQIFH7OYa8K6Vs7vw0Jv
vF4Piz1fdXkogGQsvBkEGAuqapV4xLVRqJE4ql6RqdqhVZPmNNDVfPdilpFt+mLLnVumSs8/VyrU
SR+Cy/CQPNMONMmAvnYwZr736C1jgdigEU9lYY1Dm9GZ8scWFi9z9CuP1FH6wd23Xqqm2dNYu3Tx
HGOsUeJjBp7X5HxBDZxzEeR6GnJubXzSyowXS8zFmyyVldMU99NrKDCD+v71KWT5vLNU2S+QlMie
+VletJoX1WqfHcIujgGlUmFWbfTsgz0G18ujAVsMwniUFHCSJDfnayzyqSvnodK8Oas0x+zn7tg1
7R6n1aW/wApzo6Si/9PQPLdilUk/V4AKoejL7WJ+spLgRorlHa+09b3I3hd0Cy1N5rDOrWRq2Wpy
m+leZEaN0/dqequnynBj+kUIPxbNgMrsA/fd3wulmiV2p6OkAdY8N1qo+thbnaohoF32DG2G4z0Z
YmlPktXumNqIXyERAshLAkZ6woDHuS2m75Ma5jzNq0wjPRXZJNyneaLf6FLdwVNeB7cLzQVs6zoY
90GO77NxknYHdJcX7bz8A4cXWBhJpRKGBuHqxYvGPhB7P9c9S4SCRB3vWjVw1fwfgAU6KgGFRL9O
p3NhK9lHYzdp2DhKVGeoF1OmBpalLn/+JiKCdEgM/FnUvDAxIjuGKeKghhPTJbr0bs4QHDIlUx51
6n3gsVamglEwhK4z0RLTQ1O8Bwc2DnCzRwxWWEI/Kjs9ycuraBKw0va0oFNi3m7lbjI43yq1UXRP
KHz/U50aze9y9MV3+5fFCtEBE+yMd645qZpZF/Cuou7JcK99l3sLITWFdpcdJc0en8fmiojzFngB
LnQN8iwMQUtTITU8qw2HGmh9MxSLeLa+Rzy4aUg3FrnsZQzFWF1CqTK1vOn5UjzW+WvqG9mNKIjl
DlXE5fQJsJa/fYGFUZgruHIwTUzDp9Aj39MCq/hqlZnFVF8jPNVD3d91gybeB+Ms3eWjMLkx8wYo
hovZqcmy7kMlpbdqHKeOmPgpdIiVfzKFXv0mtkn7JS6n8skIB/3Q123yi/mRvQrW5a3hyhAOo18F
fhvi3fNbYwyg17So8T0jC3ynCCin6pn2UUunHR+84aOwxOlahg7AlqmrU9wZIx1YTfa9lucL/Swx
DL/qvNWpS90k+lkVevVJDbuqPyh6H+ZHMxmKVwZ5pL0lXxLNI3tJ1LjMlYIxBlF5vuYiZfZdjEPT
8804PpSxOH5CSsxqD2aQHKvY8G96SfAPSUZYVw9C7baT/xih+/A0hEPykCbmq1rHyn2K499JUzc+
B+EL8RiCqhzY9eCzKHW91XaB6ZmdPn3SA9qSRRaULzPFlp146fJRBElv8sJzcinHr+m+226pciEj
+DBYmaNnP5U2sKE3s4sF3v1ujirePwIzbiApOJxwq2M2KUHTacB9HgrzUQe+Ks3Mg31774O7tByo
DlJFx0+ti8Eshe5aIicPy5itk43SL1XqZ0cPqFldt3SRDaAsQX8SlCT3RsIpnx8gJbFyJQyK9MHn
MX1ipGIpvYaGk/pafMfV2SPDWg7k2cO6AFE0UHPsINGSsXi5N09biIZq0dFdf0D1Xf04UWY59GoH
4j8cfs9+q4FOaVH4CxXrgyyOe3TtF9kW1gncKXTjH+hOrFbbVX6r1G1fPPQJw0JxPs9uKY/jqQnb
34kQRk9FyCQx8+3Sx+vbfHFCF8MEumigkEXTgjlfNiooSjBnVvEAdYk124oSlCrgBT+Q0E+nX3TM
5rb+HZfj9N5biGEcFJVmcj36PivDkRDDQCOF5UM35+BMiChdjlNkg+PfA2pdusXFlgaRIExTKr2z
la0YYis5VbLyQasG/5DXpeW1I2GaVEjS8xyK4R+zj9U7vx3j1DaCSH6WLAier+/05SD18isY2wNX
RTXSXJO4DGYQAmUoy4dZqvWPKiTm9NLHBb1gKGxANz/Ew5QfRbHoPmZapw12lCbTy1S0qT1biX7X
CppxZH73hxxA+jhb03HUa8Hxk7b8fv23XrjIvz+VjgONFwpta+9dRr0G3UxdPiR+rLqpbD7mRNmn
MjeVH9ctXQQPWMIP/x1sAsKprbJj2j6JpAta8cBIRnSomJywKTDssWpfOpPldkFtAyQR5o913BqZ
jV9FeqXQAfXb5FD1OUN4Zq1nL20jxoOj56023l5f2eUeKtTzUCcjgF3KGqtInVx8SrnVulepczB/
zKsEpqccfFH1VI5FvMfgemmO+Uam1ghdVZOhteXP3/gvrVOGue1S00uGDqCVQdfWfAAjLGp2JIYB
OL7ry7v8cJSHuFH8DRav2LrWVap1UwmTaXiBnDCc4Ytm3B9z3QqDnch8a2E03hjH4/0EFrK6vByZ
GequyPRGpm0cZrRgcAAqlnwc/FCLnPev6q2x1StABS/U8p7YoAPfY5NRFTB1x3uIzktvT+oGiI+S
EOgb5hrOvxXSN+Gc9YLhRVUvn5S57nG2GpThkRoiRz4YBAtaqxY2OlvJztDypcMnDKXiRSNmQVKs
wbGNH0/1oIWWN5vjoexhRRgj0AHNp7mXTpXw6d37yfjJMoWC5CATy6vcIGinYoiJEL2uShE4njQx
FZzW1BNr5zhenBLwquQ4TCUBwlxKRudbqpqVRA5SFp6oJzeRwXstd5LgWhBuX1/RnqHVS61XpgKN
a1F4qd4f0KlFKMoo9yQHLi7XwjJK/MOMPdPsHJPz1fj+1ISRPxbAhtr4GBfFp1zssp0K76aRv3Ar
CueQYqzOOnxvqeCbMOB1fQSQUQu66BFIfb4narJph2EXvo1JDnfhmayUkpFlFt4YRP7tkKHMTF95
b1Rsfa551TnThDGAuhZlt5W7DdvMhOPW1O71ySkhC+u62PZjtzam07jHqL4+A9gCpgf1MhRpVJ7W
A9eDPhlaqfnafSo+m+3oVAej3SOxuggX/hqBahbEAQUQYCTnZ2BKp6VSYen3YqwLYFjD+HVWjfy1
JyW6qyYr+NqSq97NYPROgQJPuKk06hex04MXfazTUwfbl12rQXOXl2ntjJn6sygsBYx6rAb6TsCw
9mjLj4X2hOIQ2FCen1XuQX7nx1Dv6PfBq1G6R+0kuf1D/8/1q/fXN72N0bFCkZuw5C+FMvXZ8y0p
lXmqzSw17wH3ZY6v5sWtFFqCQ8+nPtERHA/5VFduO1bmITaj5FFvmvEktHqOypLU+XcFxOOuj6jZ
o9E0/oMhRMWnWizaD2lmlgdGFoTTPId+fKibQDy0rWR1tj51WuOqBvhuO5RA9O44lHVswqKspdJt
GmA+qZuuHArg6mweZ928V9OJxPAkyc2t0H1LqG9c3749Q+tvJE7gOhrDvO/ne6ANjjIodhY9Jf3r
v7CjLj2VpfVHU/P8K6FQ2bYRhFD3hjbZwqy7Vh59gxTRZQ74eN3UxqUnPfyvqZXXn/SuEDPUvO9b
q3v2M/3VqI7t9NBqEInKw46/3DO2+lCCkXTwfbCuhGUFhweh/gBj3r/4SCgr0wwm3OHdXEU7ctpF
Sg/q+z7tUZdCfiK/bYravDGn7lE1JmnnW61983L4gH8YMAUCVwfDdP6txF4JfanA3AAXnJ2gSHGo
5SjfWZR8YYbewwIclwyY/yBIWh2JhJpXbBlViIhzVFZOpAV+6fZh239pgt7IndgY5O/N0Cy+dErD
0RnRWu4ccZTbyUkKq/vUmWIeHupgCAKburoSKPZUJKpiK8E0/+j1LH3Rc1FS3DxRUVDQtUCRfopl
rYDQn7p6MA80fUhnI6R89rpiF85Pl2iJIftCarcgQ1cXK1PUcdZiTbgHwl997g1bvxEZc4pP/i7z
xpIOnXlATDGWQ6P0b+C4JuMqGz3OTbMLPKQ72mP1iJzIj6k+3GVPe9R9F4o2hB1Q8VF7sRgnBI2+
quBJUwd/jzQGnhWDyenNFxD9N2qthTaKJ3Yrfesr+D6UmM5Y9mXmX8Vcd7Xr3UnYw25e3Lzzn2Ks
ksSMco1UREPgtcLdIgEqd9UplU/GYCJrmp/e6VP+GjN4zgCJWxeQ7aEtJi1klt2L0i+RIrj99KcP
PyFGe9+PX6+buogjFlNL44qRRmUZ6jm/fUKbKMDR58CT4grVgbuROYcp3NGKWNzS6sgsVQ+eF/Lf
JaQ8N2JpRS8zBRh5dWY+dP6rL8HcG2Z8qp3M4gKexInBEmthJBTftRb96y3L98NsBEQmCfeaUQyu
Qp7RVkrxcaiU6ZSMxeimkhZA8CMlz2OIHs0Umok9hGZ/Yh5HfhEHYOuFRGhdEbk8+4T1T12ufCh6
C87XZhiCHdd0wQ3Nj7bo/tPOXgJtAuHz7VF9ZkeiIYq9kNEb9VYKvFG7pd+bPVt3UnLQvje/fP9w
9F/y3/zm699/+btXnwbbZND434V3d2Vbz/2wkWhMeF1Gzc1pCm9+QcjAik/jYFc74JQLsMz/rPR/
rTFMe77SKQLCXilYq+JfYVDdRuV0kGf1ZGjm0bCYRJru+8Q85F/wpakx76x10zzNYSYB6AbSKV6Z
rxj/qSdRiz0p6221KgCl+bQvNSQCaVVU4sizoD1r2j9B/aVr1EMYg9C7vt8bfgRmkP/+hNVVKKQk
0eCEZ7+n70H8asB85wuHvhUdZQ9ptfEmkFItwOlF5JY0/3yzw9FQS/Ls2POnm6H6M/qzHfTfMqYc
5eCzlnQ7dYvLSw7NAzu7dACIHNbcOUOutEzjd6EnRV5v6k5tRoccTLiW/bi+hRe1VB64JVKAj4PW
DtWY1R6afhTIMRG01x81W3aqB/TOHdSfy0Ozc2AvvSNVM2AL1OIBgdA/Od/CASlis1CVkIoWWkSV
jBDx52zPyMWg8rKexQsvtZhF/WAV1cXwz9NBDCJvcEfPv9OdD7rqBgcBDcN452XZ+khvTS3H802J
Lk5zZkNRJvWq4rcgOMFLbt239fedD7Rsy7lTARkAOgynRswFW9S5FT2emqjIm4ip8uqD8lV0mcaz
a+P4Uv1IoQ5/zj9fN7j1md7aW32mpJo0Oe6wV0jwj5YHtGYgntwrb166yvNVre5Tok1NLDRYiWY3
co9gnCS3frF+qzvVxo2wB3z9wlLN1lHAXQfgghEo0DRoEbMoXwwlexaD4lQY4QezTo7lbDlRDi2+
+tUK0CMy2/ppnoQ/FXOoQndzfV83HCYZFIkhqTWwBJZ//iErwujSyLLYM56kJ/3V/KUffhYH8aZ2
Av65bmzraL61tXzkN0dzHqfSWuBWMB7clTIDTcaPuursYUx2XPDWaeE+EyGQcJDsLn7zjaE0qsIq
NYfY04XYyQeImrXRDuKdmOei/bzcakYlKPjDhLRkHudmFjhAkDdz7NFwfomf9TswodmH7EP/SfIq
xz8UKIBNN92Ox9raRcCSBuMElP0peZ5bDdVCCGdVjb1A7JBNC2zGnW1qNL26E2pteq0F74cQCLAx
ZCTOLRnk8RLHNPK+akd9suf74ZlpSbe5JQHa8Vqb5/CtrZXHL+d4RNAJW4Nj2Zb9rbG/ECXYJCDO
sHM6lg1a+663pla+q6lFZB1NTDWu5v6rvxzgFB1lEDi8Xud7Jkq9HAY+Mw5N3D4XUjbYS2B2eP9F
ApP7HyOrFZAdSjoiroSTKHvrZftUKoWdWC9Bbe6cgc29oooPkz+MDRdqYrJajZaVdLEXG1ls10L8
JArDXpdn87kHfEVQ8VeX8G9m/+a+jlVR1nXKfZ3kfjzVocQzac0a3HtTRnvC/DkJikjPVEvdNh8t
1x+s9wpKL3eZOis9amjNwB6szjrp/AjJiIgfjLTwIFjmfc0YuhuKyp+pKbXDqJJbXP+KW14KDSQ6
xvTkiTxW7tCf1Xr0k+Uix9aJYs2M1kiUOHEc9TsnfsNlEN0AcwDPxyz2ug2ul2JXDZD2eJL2p2D/
CAmUpHaWQdp3L+nM0Mo3BWHXlWosxJ4mpy4Y9Tt/0DwIMdzrZjbe6SXXZPxFWuo8axcYMKXfI6AB
D/9gVW7p58GAmJT1Q4+zxqEZGdqx6Ut2m5tDwJT/sAuB2vh0Zz9g9engmK5Jbgo4pyXxqwzleydq
T+kk3PiiPtijqT7GuvKlCtCd6mCjp8UJfjKuUgcpwPAwppkIza35XloVzjDtWYBZpAMAENYN6LwA
iwe7A7pNtWYbY+ym8wej1HYqlFuHaWF7A8hCL5R6/LmHq2Il7MCwLWtvHqrqe6g8SXJ0Y1Gouf6V
tzYZ5VVKUSAzcdirKxlRh4pEK2U5Su1KCCkRLzTVu1s6bNpbK2uH3SnG4DfwqXeuDgYizD9Lze+C
GevP11ez4UmXcYMFVsvwBnN459s2KL0VD/WMQK5s5Q7kSAUp6eBeN7K1ZW+NrBYzaW2pBgUqvCHq
Tq6c2//ifhuU6yiFMQOOyzxfBEzKStNoJc9B81VOX2P5po7/XF/C1vGiE0WOCasTNAqr/EWqMh9C
iQoTwWPmfxiT284/6NntdStbXwMQLH0eQAWQ96w2qup8rR41PKJSzOVvhtcaR9OYc95xvBcD/cuV
fGtn9VLXTVkIgxQmXvk1JRoUQtuXkNvqfXjFWqeuxJOfpXdpWUH6isRk+JhL6s593Xpdz37D6qMV
TdqVhshvoAiW/6Jrpf82/ykRlDmEhRu+XN/Y5fOsgiuGl6m/A/UCe7AOvckKo0YbYkSkBG+Ksqcx
bR29uRmS0A3LvdGsjeNOAZVSAe1AHtE1Mr+DhR0FAgk1pXG2W/1P0OR2amg7l2rjRDLCA3qWnj8V
tLUaTw/B/+DXcKGX5g8xbWnLHOGh4SPu4Vk3l0MxmOkwEGu6uPKscWB2VTMi+yN1tY3SlzPPd1O+
h3ncOPpLE3WZflqmG5XVBRuqPGpiA9r10NQ5jYEjNvW/2DE+PT1rsDvo665OfTo0cdA2euJV9c9o
ful7JBnmyk7qj9cP29aXYTCPsWmOGoHbasP02Ef+WYODbYmDlSGEJyhwlPQEVdfORd76NDiKBbtJ
wodU/Lnjo9FTj8B5YSzLCrtTv1gw9Rjx+zO7xSUtON6F6GSNcU/6qvezvsGIHtmB6VrBkxQ+VOke
umTZltUdpZW0ILmWZhII29VimCoZmww7TeLbUYRGex3dJjrkugynFcEdOqp3DELshLtbKR72FqI+
6DfgVVln5VlXT/PCrhh68gsTA50tnvInE3aVQ/erT4Dk7Xy0y/Logp/4r8HV8SjFmAGrZDH4SXbT
g/B5dnNXub1+BreMLOg00HAkSYwVnm9mos0ojPdT6s3SM+qOhiOX4P2Ov9Tyy3VDW35c41WkfgjO
n3rv6lbFsVkAXYQnnHubuWb+ITmmiW28zr+DxJn2ehZbd+uttdWJR9+sEqibchj7AFT5DzXo7B7x
n/3i6PI3rY/jW0uLw3qT/c1FIIWaADP53N3PRnozfuNpzAe3RT0mcfrkPoqPTXnoqrvkeH1LNx6r
sx1dbv0by6WuKNloyUw1PZShN7rNrwYVpx//f0ZWt60P5jkKDD7b2Jy+xd+Tf+bCea/MGmEGYTIO
nf+jYLOGd/RiHXbWlCKr28a/CoZvmplpJn1PnGXLC741s3o6hEYcw0nIMq9stJs8D2/ndPpmqPFe
2LRlhxDwL1idLGPtCIG6+Uo+w2A9MAVtd4zXHJMhWBoN2l41bes15P0A5LTwKhKanx8BUCMAoCS4
pS0l1h3JZ1BXN/ZaQht3Ccg9GRk4UgpD6wgCFQXLGmZ8BLVlJ9QgEmhkh9YomLgdl7dVWWYSGKcn
0bynSbO6toZZmWlnQjEed3ddE9pa+yinX6ri1JUgL36K/d0U/ciC77SeK0lzpncTQ3MUdWIXUloA
JgsNwPmGxn5dKOPAcS/EG4OkrYyOgx85wV6wtNFTxRA9FcI/gGsX4idhA7cj/4Pm3FaOqjMffmR3
o/3bVqhb567mJLRXrt/k7c19Y3J1WOYkmBJ1iGA+PvVH8W5wRRdpotZ+lu6q2/GE7uWOxY2LwBqZ
HkeEi9Rx3eCTpEKzehHX6KfZqYAPjO6UED5fX9aGF4SfZdFZ+fu91sxDnV4y99H6sB4rKqO7pzmV
nFp5af1XodkpmW88loS1MHeozJ/A87RyuG0FPgfS48zLIb+x+yyIoQSMs1M2qeNt2ZFPZsxgPkRM
YP6LnWQWa1Eh/FtQWD3TFGtkOeM/nqF6ff+78+L+/QASxs3Aq9Pj51xCnHZ+8pXeL8owCEOva3+U
wPBFjVHI7i5jdNWiEX39o22cDCqyAEfAvy3jZat7DodZowvzFHlzWDp5ddcESN5PO8ncht8iOlzk
O6DuYRhrtSJIPjM50VT6YepLNncHUfujoxb9L9Ajy5zXf+2sjkVkhASGKu0wQ/ug+8ahE77HxQdA
3TveceOk4+Ppuy2ukTO4CghNSRtraGsjD8pT1yRhOESaRGteIvjMkm9zX0o7n2lzB/9jEczw+ZlQ
G0kpGQWIvNJACJf0X44/5HCs6uKecujmgXhjaeV3w7SMcyn3aSk2PlCqQWSB+vexM3aSlD07Kx9o
ddW4UAZGXlbRwVPig5aRRu4RgywnaxUTEshQnkEQAbnDdVuS+TU/0cwcEEWtjSdLQvZZGfbS1G0j
IBMZ1gGVuP44ydBo4hBTzaILO+vBHyOZfl2/pRv+jmX818Lqo/RBkHSphIVEbNxU/Q6Dr1OLxo0g
PcBbcCC1c64b3FoSmTBd+b8p/pogobNiRoB1DNLqfcphRhCn+vW6icsD8FcsGCDTAtFg886PNJw/
/ihl+HChNJ0iTOy2/THu9UYuN24xAjUctRCO00VA2xjJjFAKj3vpH1NLe4yVz5Gu3ofj+BRmLXQt
e+I+lzcVaD8PBL1cnBE+9XxZtS+oFhjuzGNI2+55iMbnwPzUx+92COdmVtdH7ay0FTokU5gggF/Z
6B7n8lHfQ8ntLWb1OkSl34Z1XvLO6m6aapEdNVQYsyq1a+v39eNw6VNZ0NJYontn0CZeLUi2hNSM
xSEDEfTkR+VrC7dNOTYsCwxtqB+uW9s6F1ANUEAnkKYBujp8vtgJRIVE0mFMZz+iOCaMr5XaOlXd
/mHeab8oc3Hcl9tLy4xodhlSXLPnCYHRjuJcdp6axvWhAaJ5gKmruFG6cY8raMMUsQPMDeAWCODX
aYIBtqqYQqn3kshXH7Ix/TrGgXycDa07Xd/GCzfBkw4sYqH4WEaZ1pXG2tdllE763qOlehCM8hCm
O2WR5Sk9c+DnFtbYiMxP9aYuWQu3VbC7TuxcLNbHOU/aG8B7sSOItXxUtcY6jMkofb6+wMti02Kf
J56+KcBXtObOr3NoFlJOENp7/U9VflGdW8mwIU8B4wlzplM7zc56Lw7mX3uUMci5aO6s55zMrNCT
ymS9Y+MUv0PQUPDQd4dZeG8Is7KzWldf+SEjnzJ2xmOgIbkkfwoOtfKIOPLODm6eRtQt/ndFq6um
dGos+xYr4sRXrxDL3ka/Lbe1azdyPv8RD8lx55tdeJLV0pY/f1ONCYIorHoAFN7D/PM5PEh378Yf
LQZg/6bySdfYWg+8EbEHzVCxd/PPInJmp5AP7vVNu/C7KwsrZ1iUVByz5RQ0+n0KramPQGtswJD8
87qdy0x0ZWjl4Jne7uRKU7he0Ye4OUT1s6ra7Y3n93aZ2mhDfBmVU6L92qN52jW8eJY3H6nUqmBO
AwxrT7JV2qIzHMPK+TIcFfFGu/un/l7aO3u6eQ7ffLXlz99YnNsqkUKJr9aKr4nyoAavqbJD+7Jn
YnXUCz8SpyhW2U3luR9/DOZDsSdkdVm9XX2x1ekGtzhn2XL4kjA7QPtlhY76tWzs5NB+sPKTL+/c
3y0XDyMiA+nEz+SkqzXBkh4rcK/2nhiNtujzGCvljomtbXtrYrWkJmScOg6iwZNHe7jV7/cESfeW
sPjcN18eMYYcGyyhjb/J7VPcf/gXt+jtAlb5YKhISK6q4eD5VB/KWwYHqvBR+T586h/MR/H+c/QU
O+lOTr2zaWuK97QNgM4aweCleXUopMopwCfm+g5ua9MKfBsQHS7VFnP58zdbV0ZwD6Q5n8YfHdkG
CLCn47r13kEy9R8Dq+MFic6QNm0yePkvsBtOrH1qslPfu3V0UvdaEZtOhxQNXRCTZh/kMOerCfMU
ndYwH7xJ+iYuNORHKlR2aP9JHdNRv/GRdtKorejlPwaXGemVwT4Z29pYDDql4oiRY/xoYWkZkJah
Qna4fgy3t/L/rg5jq8xD1LtkMONioJA5/bFse/zz/f2nASIkclzmMQiP1zG62SFqpgScubJ+yeNP
afgwxZ/evYgzE6sHqSjK0kggO/Vk6Z8i/cV1rYqnhvn/Z6nYubYbj+yZqcVtvDnbclcydYzEi5el
DYWO74r5z4iCiLSXg27bodm7MMQtGhfndhbnNvQKd4gjYA2mk5sU8lCGUa29E7D8TatgmRX919LK
0S0MGNJkcJnaInYS9HrUXHATxRH80db/D2dXthyprmy/iAjm4RWo0e2i3LZ7eiHaPYCYQRLT198l
n7j3uARRRN/eDx17O7YTTalU5sq1NmZvxamCNBqyqpAowgvb1G9HlaiTPrlNMQDjzv3KnP0B2a/7
e2F14qDd8/6MBp+h5HwszZhZ3mBDD+oZMuh7UCb6pn00x/J439DavAGCjIoyumBQl5d2gtuOFhSN
+Yimf+6T8VQ0X93qu8ivafzf43ukx1GeF/oRAgdyO21FnQ2EGPUInHz/QhW/0nZNGwBvkv8zNEmo
j36wJA1Kz+pkUE06foLiAZiojCwNeFdtPaTX4pF3yjCk11DSQ2B8OyDQPSWORfoR+nVB80ndxfVB
VY6j7c/FoT3VW925K07uxpy07Qa3dGplxFKlRv5g/1b0JCTTVx0ijtoBKOONBouV6+/GmrRaE/KS
3phjcFafhWWt+mX81G9xH76/xz8cWxc4NFCRIhkBXQzscks6tibPZ3SM2vZFyfVdW82AnujVwVLb
xgfI5406c+Y7xAURX1+cyhj65ozlB6v5M8bkZOhwK1Bw7s6m1k/nqbPe7h8OuUD2/nnoOIT4oyhG
4F9vV9jlEIsv49S5JK72MCg2KIjjZ8A8fOiq6YSHtjuHNuXHmBb7mvulCUr1M9XcndZH+ma5Tky5
PFlASYDTE82BaLmStvWgjAM6N3Pnon8ZgeV2iW9/94I5DfTat/gb+aUB+X91thpcJBcBnypITMEg
BMJ4wNLkzktug1m6y3LvMvfVbkq/1SXcan115pdxKxyWj5Rsy5CihnZGoZPPsGW0If8S/+2isQ5p
mKJHyvXj4P7ySgfqP8aQwUCiF2CQBXp8hNxZWWUMxgx7R+tnNiq+AgqKAj2A9Tfz831rkktfWBM/
/3DnGloPyjaI2ED66C+bqI/2R992v8/gD7tvSDq574ZQoQNKHfAkVD2lbQLSskkpvDS+FOg4aYGy
0tMfHhjy7ltZGw64REDyqWLmYOZ2OPYAyL2hkfji6GHuhTQJyvQB5Bz3raxuCAuEY7gyhC6qzEjQ
YXhD4cDMTPz2aT6i2J6UQXbM/b4Ikuf71tZmDlcrcIrw6EhUSkEyJALNrFGy+BJnaN7KQq16M7Ya
M8Xs3xxihCJAd+JZCXQ6MODSDtdnHTjJJlEull3ScIA8JGB3+tYNKMf7YhNAg8cEwSTqtYAoSsvD
ssLMeVool/i1u2ovprZ3rYD/mUGwMu3P9mer32nZYbY2jtTaeiE6Rj8O0ARCW0MaHvCSHZQtVeWi
dp+yNN1PFqTn8x92GUAMyzdj9BKEJvqI7y/c0kUBFI5uIUHHZKAKL37+4Wx1XqsQqzGSCOlnv59/
ewzqPvzN0b5ZZCurt/QaAnuOrjEQhaKyIodmbdZnuVLNaTRUf0aivbj8UYXsZkUZMolmOJjH+2N7
h3re7hjYAuUx/m+0i6K35nZwvIMK6wwxvMiEfyrpTx7katQC90KG4jLPn5j1a6gLJIg/U8fyQc3q
E4U9cAa14t4vm2+98eg0JX6AA9P1vrfV5LYy+eDVQCsJ2MrQyCpXs+YJ2gYeWvMjN/6UN8leJ9Ze
AS1z/E3hWxgEmV0Y+xrlLBxN7DAUzyBkdzsZvQVugbgxSFT1z1n1PR5egfqe0Jwe23Q3aNjRv1sF
om6IwYK6+lV1EZjFTPNr3xg+A9DQN7TSB5+D3/4rS/z7p3nY93gT4FG/IN1WGc2mqTSySCN5GdIK
XF3FGHsbJ0zmaBFmsMVxui3RD72Ah88Q9I4Ls80jS8dhBp9VoeanoiRBA4WpRLmyuj3xRg2dryAm
A4lUqKPAaBt1WCao7RRfgbUMFDuMp2Y3ZXvWoc0B/cacWGFJts6llAR4/1aRPUFLDarDaOC+XS0N
9wOACWoe8RSB/rNZd/sWcdJgv3F9OMagTtrCkq5sRtCeQ8sNhUjkAWQKkrTStWJ23DzqvHPavWj8
SpIzQLkjXjT3z6VcHxGDs8UfCPi5GJwp3RZpUrZlq8ZVlNb9HtoBIAefwBqcBoNu+U3SRXHuYhuC
PHn6osXVYzv2Gy+q5WCFgg8aiKAQAyyQ7Gw5yZ1miFvroihoeEYvd4bObsBYNb04bLUxLm2Jmhpu
RxNnXJCi3y5lYk95p7sE91ZlsT0pAcSYRkv/FNdaFqYmNSOTG//YWYQpFkbxkkMEgCZauTthLlCP
JG6uXEijGVBvTEUOwUu03Vz0016d0HPCAGD+cn9llx4ejV9oRgY/Go7z4oRptd1rYPVVLjPY3+eg
aohlB4JIpYOHr2ns0wlVHcDyVKruQKFe6htnfGVrAS4ETlUIowutBjmEQ9NeaWrDjC+IBe31WOh8
h7JO+gk5ySHoKxzUvighIhW7nl+V+ZeytLsjQln9gP4ld2OnL8MiEEkjnIQwl4B3yo+0ISVVhfd8
EaXqqO0qRR8D2Cz9rOFb8cOKKQ35dlBtClWihZpANbhk7ECfHNHRMMLcbZVgRE3Xb8dpq9FSpsHB
5kKOwAUQHGJ9wqmKHf8haKiVaTAIz0DJhKwUA5bEhT58nHZB/2AjVoHf0MdXnGP0klz7CXTEzpEB
Q9jQvWOB8rMb91PZvtGqDfSNZKPc8yQ+DVtPODDgdwTd9e2naUZfpGBKLCM19nYDsttEO/RTGcbN
k57/0DoeQBXXAG84OzDnoSi3SqTLZRA5DVHyMAUuWs5siNYyBgq1MorVs1mZOHNFWDqH+8ds4VGQ
/kOXDrp1QDcpemtvB5mYHGcAvFCIa8xzauoBp0/emAXciqpxizZ8GZhK1iT/ZZlQqUimpI5mtz+5
7YCCzqkZw9fskYDPT7EuurEVKS6DcGETYbh4IAl0uWQT4RjtvbFDFhetwyAl7OtdpldPvG9+duZE
97isyEPWE75veQlVa3BnnEGTwHax6qH2HWfKz7RS4o3jvDbvICRQEabj2buA8CW9MbGpn+pISEvu
DUAHTzMDG9qQZz/SAcroM8rjG9mkpUfDVOA5IjAgtgjSpcuyczMbvHF2HVWDAxFSauqnxHQavx3K
ZE9B43h0kwS3l6IooZ2X8YNdKd9rzWlPQ8vcv/d33jKvI74GaRRcLqJXXX68qi64eyn4MyLr2Tka
D1mDtJLfo2xgBGPuk1PNwNqmbRGsymwQiI+FWVvgTQGUBCXE7Y5v1DE3nNaso3Guj61m+8lTN4GQ
p6c+WLUBLj9zb1+kYWttVGdXl1y8jyD1AKyKjEL1yITuvDlpIpWzV8oB3YzBMBXoFmilsgoE5/Yw
V2/3J3nhQzBYDxeGCBog1ST7MAsk6IYyz3VE0GO4V4xMCVKUHUDK4mwhwhZvamEKOBUUGERrvhz0
2fNEEWtpkAeJfxj6q+293h/KIiCQfr90jjWQTdtVZjaR7oTxl4wFmuN3bVBBXmjLZywiZjwqMWeg
msMrE6o6UvKmmLs5iwunifK/zam55rnvhi0P+EtqbriBLUti/T5cf4MGisDCM5rI8iLHPdV9iI7t
kX6enhWQ9rD9/Slc2YE345LyEUSf7aEQ4zKLZ4vsNOsp/ZmUL5sJiJWlghQeqOrFjS7+vh1Vm80Z
UK9QitHtcAIx2fC3RcSkJs960QT52G7kp1Z23o056US7njIhCIS52f1pZC9cu96ftrVFQg8POJOh
gIIgzLgdjqe4riCDa6JCB06PvtjTOY//xu0JVW/bmoM+2Wx/Eb/yJt2AHYjnPF6YSO+hIUoyCQ7Q
niU5NjsFX03zSNqgIf74Ccnm3/FLBepb95TZPuqG90e6NpNQ+ANUCqk+a0EfryNpqVIHG8SFxp8C
rgdji6l5y4L4+YcNT1O1ySsITEY9m5VdmScgfJmQxL8/jrUNKNoj8EgHwdCieQfRklpAVwLHCoWZ
l8I8GdQv8mM2HTjfOFNiL8srBQQiUJXoqcV1pt8OyM6KyctJ3UaJvU/dR6140svKH52Nu3tt3j6a
kTZEH+tgAafCDDYCq86pfrw/ZWsGgNUEEwlYwdFaIKb0w8KMzJ4aPHjayHVpoJWP1XasL6ZCmiqc
IJB6oKveg7SE5BaKCqAI5Km6yOFnx0X7sW+fhjBHiG84e5VcNf3YT8G4G48efSWpudP9DHyXQcdD
S9ujrFL+I520iAVuvkj2HFXWlnR0UOBQ2FGF5C/2ol+lf3v1n+sByJNBxwzDFzh6vCdvpzdRagR6
mkOjcZ+5ryhbN1tIlhXnfmNBukqykjM0AcCCMUyB2v8FSTZBPAtkk18NT/c3y0pYAUw7nuWgNNGQ
Qpc3i2oXbVOCsIkbTAmQa0Rtl2bFsQBbevDvprApofkIzmFw3kgPlMHuETmmlEXzoAWm/qhlSDz8
I0RC7APIUItIXNDZLaR+YXdyZ9DSR2WMDVmyQ5rnP516OrfDljTbWhAOBAsEhEApINoCpDgmGyhc
rM5ZlLL0QaOHycHmN58N59nJ7aA0sz1EXgLA+I9UsQ9pEf+zw0LbP7LzkHdBi+0CEwTF07yqrJZG
+JDAjf8U+gt4PUdjS8N8uUcE4gR/IBiPHIKMXOY8BUceencjTSmCrIJuWKcflHorA7h09egjx4CQ
/UNSDPnY24PFusTSq35mUWVCDUR7qbOTPaOhx/PrqQpa83R/O66YQwYMcm1gdMEfuQ4LPVeDDbnB
EFDbXxS+T7JdTwOVv3TB3KpbpdjlmQan53+tLSqxYzzOaaYBhPQ3eaLmxUn3r32x1XK18iy/NSNt
SQ3CI12iTSyyq19Qiw0n56Frv2vOYx+HhCDUiAHKzX7fn8nlxQmjSGjhkkZ+DVXt24Ubajp6Smmy
yDwYofMZnYyv9w0sw7ZbA5KTEpTVPM9gQD9MAXqifTs0DnVINs7Tyj6/GYf4jA8XZ5wXXdklMEOS
OjD7B5GL2pSrW9kIUOmAY8LbFbUN+R2nFWXTTHXMoqI56YSe2YAEqOiPa59ip9nw7isrY+JFDowi
mCCQ/pEmjqF90HDJwKMpq37PnARZQv1u1kJr2HoTL5NsSH7AgmhuwEMV2Ynb2WOTag9movMoPSWX
5tT/Us/dS3Jg5/wT+xt/6w/398TaVr+xJ1bzw2qpZayMmarxiO3ZCZHHi3lqdsbOOrF/v/FvRyZm
+YMlbVCzhhkqLJmvXtK+QZXsx7jdPi78221QBRoSFJrBvy7wBnJfD7fsokYYw6Mhe4yzyDKS587a
KcrZ7v7aQ9MECUqOnnbM5jLwjPpzlRw3pnTlACB1i+QacLT4W87jzGpMlIbXPPJcCMLV/qAafpo8
6PU+tq7zHM4FeMIEV3toFVeGHBwU5baAritu+eYbJGei63U8zWPPcQsgVcs+cUEvwuiRdq2vOvP3
GVxi94e9OmpBHYaQAZv3vUb6YXlrrtPBrnBI9OmYTn+qJvWbesO1rO5WQCH+z4j0uOgrxwLl+8ij
Ynjo0XnbacFozb6rfoagfJGcOvsreb4/rrXDj1en2FMAhC2C9FrPSrvUYJKZkB5qI7Paj9XX2Noq
r6zaAb+C+56NhNj77fGYIX5WQuuIRyTzfg4ThSC18lZmXyfIVNwf0aqPQS/T/5mSfAwHGcuQUpNH
zR5hAQuZ6zfdvq73fPDTAk0nfsfC8TvdOhjL9w6OJoiCNXT44WzICfy5z7RZbTBEL6s/kfyR8WrX
1mBaIFUIPM1umFEOxzdofbxvhvFVrbZ4CsTIFs7hwxdI+0ehY2eTFF9Q9N0109mrlW6t4+o5+GBC
Wkeeud5QAVIVJXq9o9DGBaDZtDf4Ft5fn/cGIi1hyduJ5AqsGEfyg7Z+8/st1Xyy0+0Aut0lgEgP
/RGcZsig299QkqfH5k/9Vo2BzXwQvlLUgMcg+7OJQ9maYOk6MeKU1AnH1pr0Kuy1nQP29f/P7gVZ
B0DvaPXSZDZMbZ49pzZgItN9Mwen8Ahpl9Mvfdzz3gcPz0n/fN/i6sn8YFD8/INnIwbXwCYjxnQu
TuMerVHGxpiWVT/c+oLc/X/HJLlrPhB1zBCe4cowX4r2kSQ+dwOSBg07I3V/sgr7XJHAnNpTBSRY
7lqfEjvxrZGe1AZ1fROiCMrkWwbcxrDh2FfCxptvk6KfokU8N7gYPhhZWYv0xJP9pOWvaHbxR/s6
dfrGi2LlQajhMSHqb4JDHXoEt/Od0pxTQ0n6iLPPKoiCmUce0YEMhJb+OI+fKyTuZ+QAS5UeOks9
jmmzRbi6tuJCv8VARUqon0hvbLtoVOinzUOkDB00gg5gDPaN7peZb6z7mq8ANAdk46K1HzxCtyOt
KDjOck8bEKUgzYLU+tvcThvefi0SAI2Ig4QtnO9CCc7IcyyRk41RO7e7TP3k6LuRXccxDptxt8Vr
s7ZXAIcE8wUeaSipSf619LgiJFHGSMn7YEizg5UCMgs5ElY99Jnjt3l+ULdYe9feAh+NSh63U1CG
L8p8xGvtT5rvHQeYqm92fcLD7b4jeK9zSF4XQaVuAcUD6AzyI7frNfStV6MfeIwc8BF2hKJ1pDty
lb00Ogvj/M1EkwLzW0IjQut9ZroHW/vekJ+10v+wiXsA3b9vd9UOlOjoP4r37fDb48+sLQGeK7ci
+5VNDIw4kgFA4uAxIb8kNCtNc1TLx6hUj7wO7W+W5yfjDnRiQVm8sV35i3j79E/l7sb4V9r6/UZ5
T0yGPFkf7UtXgZu4IwXoDHsh00+tozy7Y70VUYiH+MIGWAdVuE8h8Cq5ZkgYaoXVtmM04xKIY/7D
NS4QP30s6yidXZ8awNvxv4DL75zZ2ppgsZll41AWEQVrwLWRjbvdDQW3uGnEwxQV3BsC3Z2O6giw
hqUY8YtC+jfVmC5DwpQDafUWjONdmHMnC8dZGzbmYeWMg7VDwMWRdUeeX5qGXsGrh5UZvsRUv0Mf
RIWgnWNBdVwJPP5D9TaoYmSBBKQHwRICNIyH2gjSPvLrm7qxZQ6sn1B6bAItGY8mBNmcIRhTiE2n
uxIoFUD7puZnaX7tWi/qfvIkPhdZ++P+gVwpmYsPcQ1scFQlkcG4XQK3om6R0HmKWBVl42XmIOIx
Hpz+4Dq7ie17xzuAJfwBDXSnYc59lexV+8K0P5WVbOz2tVsLlMPAjaCGjj4fWUK0BzlRwtVpimj9
wBvEVk3o9f4M4OVF73fO4+x+c5ItCuC1LYi6DaoHiOcBGZDOWAymqCFn5Rw1EM4czdFP+bFtfZXP
KBUAXOkiwaj7OfQrGgOUxA46u/95BdCAAUgYKksaVkDO49ukHjtw4M9Rm32t+fCJ/sQUPUCwrw3a
ofXTuAEhRNBMkDuBzMAx4dTXkt99Vf1O87f737J0ODpY4yCfgDQumnfkd7drTHzmujpHfASc1m7n
k2eSrYrg0qveGpF2nJZXVupY8xwV7Ay9TcjCa8UOuvD3h7JmBVh1kP2BuAaXtnSlpf1gGR3r1MjK
kqB2dL8o0RTbv9y3sjZh4FfGuumAOyHhL52ebHAGS2nVyJ6mh0F3iG+U7kbubOXJrgM0aKDWg0KX
7cnnQukAoSwZU6OUn+PxaGtnojyy7FJA33BG5GZ4SZCa3cZxXBsaiJBRoQaQTuTDb4emN5lOnBhW
E7ubfHA05jton2+h9daWyQMgDhscmQEEa7dW0tyxCngmNarx+7s8PgC+9ww1xJ9NSnb/vlYfTUkD
mr2qUFlhqZFmzrt+eszrf6SYglMXQo3/HYyY0g/PHDdOE6NtTVhQJ0AL29r3jC32mGXAixzKO1Ae
lSvsOSmwBnmB7nRWqQpMTB6ne7V9rLU5uD9VK4gmYQWFFgMNADhC0nVI6r4EMzpOT9X7aeDhTcR9
46yH1Zk9Vj+aDXPLrQYNWbCOgHgZ/RDQU7mdNyelvYZB6VFiTiHrDkXvhvcHtJw1/GrEGchoAm2x
UHz3qKLQjBZGpM7A6hXdbkCHHwilN3z5cjcjksKDSxS8cYPJBYixQ4q2ZrMZTU3u5+qJobtpts4k
38LTrhiCL0C/EWRPMWeyIUcp9X7INTOqWLvPbHJtYvevQdFLwsqv96duZXHwiDME9ZJoVJGrpXi/
VSWoiZwIN6Wfqj8aONL7FlZ2GwBswESjfIjaL9jRb9efTaZVzax2Iwc4vRKKldMTjTV47cHzacah
CmArPy0yAHExPnolChX3P2A5m0CnwAOh3UUcX7kCR9AGOc4m8aKUPoKPCYxZj3aHFB7ZwP9u2JFr
b+PUJzTtUy9S0iyISeb3wPrq3qkv3u4PaBnNigFBAAaziXK6HF2Ok6p3U597UeM9TvoZiQLQ2Vuf
efVTS7QT6Y3P9+0t+33F9hAPcDRpiLZzaQVr26ryTjGVCNKtpp/rR6qd1Xq4dq7q87IHGZ4adF5o
xo/e/AT4v0+V381gIJChkHtA+vLfw7rbDxJL8cEVey7TnUJ1lUh/ArWb8s1i/ilmQfJSnfvH7nGL
/GdlwoHmAi8zqvCguZIn3EhiUA+7enpFKzeYrX7m3Dh2Srsj8YR2LkDwNqHci70EQ+hoREiA0BF8
AlKN0LWGJIaWso1OsWdvKlmoJEg5947yd1ukdd2W8GlC7QG75XYyWcc7qHwP9oW71nQmlL66lIMw
r4WsYWYZxf7+bhIB4M2rEEMDpBV1fvhs9GpIm6lrDNRwO8u5qD2IwtxLYx/6rn827fiL3edb1hYJ
Fzg1T/SEoDQptDKkcDRpGpNRrXcv3PlmO1+hqvxgQVvNgbRzhtSVCRoVnmw4nOUIYROxFU6oEPeS
uziLLq6RjsndS9fPdli37IrY8tD1MRLPxWQFEG7YrMiv2sShEA1mqC3JfnzIK63hOXMvbVdVAWwe
a8emhzpRtSOwHQ8Gj6GalivskNfV9xoph4B4VuNb6Ww/1177o3XpFWikOIrtGbxnffaPxL24yFDq
w10m1t3Ea1QKpp1B8Qho69xLpjB0A8+gq+bl16Ysn+/vr2X1RhjShToWwALIUkrxRqlovZkUiXex
HzHeLzM7zJXfN6HFXtES45NnKJudkFM02VbGY3GZwrKBVko8cNEpDNrE25NEO89Me954FyUrhr3W
oXERXX/uVv53zYxQ7xEbGkgCmd/Agjpm3BWmd3HUzv4xJRx3jZaa3jdHn+lby0o46WlIvG8zqEpa
n8ckT3wFvqbZj9OQuSEnKeQG0rnuD2XnDuq/BnyYBqHFBQIGiFUDtXQ7DW5C1ZKDE+DSzcn8KXEA
2Uz1aVNWY2UaoPAt+hIAGkahQwKh2DV4KKgeo8ncYc3DjODf87UO8m4zjxvfnu36kDuTuzPzwbpo
BqDSld0kARtKUDK6mbNrOMTavDIfNsa/8DkAdkKKENrjgOgBzCR5ONqOTa5meRmVul48mSTVDklc
sKc4gYZrStDriM6g2G/ddkJfFpgx7h8A8etvHOy7eaip2EhnA34sT3/KicqbFG1ITumFVa+SXT6D
ib4soDl639Ti6oBSFbglEDei+AstP8nU1JIiA9IqvXozHX4XJQL8nmjdcaKFivaZlP+8b2/5WIZB
MbmibUA8WyUnktuVxQuSkKtNf5njC0RVwhGtXeS10WcABtp9rASKmYX3za4MU7gsbDJ0Y8DDSjst
SfuOtLlLrpVhdke91ZN9NzNzl9u08clUaRsbaBFvgF34oz3pRh5qbFQ82zFK56EdPrfK5xxNIBZy
tEG5yXf5/tS/2S+whqgGoGf0doDdQPZajKUFRSb6OgTGvj96UIzpQy1EZ11YhJoPQqZACfbgJKff
9V/llWuBVQXDFix6cYEh+hDxDsJZdOW6ljRmRcso42iQvpYWknJVXgVZD5oU03pr4+ItTxN3Iw5Z
WVSEdI7o7AESBLv31kvp3DSVlhfF1SCftBm6ZPP1daLjxglZ27E3ZiRnoLXU7IlSFtc0TQ7oCnOq
5EFLyKHOd3USBwWq39xwj43mbmyihRfChH4cnxj/hxgZMobF6ORKflWrPLTGh6yI2vGialfUoPyq
uNhZs7t/TNaW8KNFaSMNSs5MHM7i2k0XxetCdkQWWWn2XbpVs1tZO2S0wWeKlL6Dx6s0qY7SZL1O
9PJqdkio9+RQki9GOVxmfUv5ZWX9cMlA1UMQCSGWlEkq3C7z2Kzn9XWqnaBkVoB5JGPgpfuszI6a
FlToJrIyNMXdn8xlvlyIfAKnhZoFmt3gDm7Xb+hqog/ODMoeyn60I7hUfYq0vbfX0x0rTxrUsTr1
oJHiaCvmPzu8W9vSSoKqexxnVYPt8Tl1Ur+ojiVPgunrxhhFKHbreoQdoX+LMA1tZ5I7h2Ync7O8
ra+KdqWWEdQ0OYzxp8x7QMYYOVEwJVwt5dd9q+8P8XtWxcn5cDKmiYxOVdf1tYeDy1+7Z+stf8qi
/sEMXZ8E9QGo6k/1Xn1A6240fWouEBQ9zFf1s/55OrC9ddo6qkt/fzMN73vwwweVInXAOK2vGlNC
Bbw81mgGZXfS1MpncxfEA/9+fw6WzuHWonSjdSkIttUZE9/Tp0SFm58fK7pvSUiGSwKYKDcP9w0u
ghJEacCi4BCJhD1oQG7nnJVN1SNiqa/gBgp6TQkTF1Tz1Ua9a80KLg/8gzsNmUDj1opHW9drIWx5
NWIfUZbyYxO/s8xmiXAT+1VHFILjKddz4mSs8FxP26sSgz0JRYg+HDx19g2DGjvW4r/RMVfDeixq
cNiN5Vf0+5QBTZzmdH9Glz5QVDRBYoFe7/dH1e1YqykmiCKs5krMAe+1ZA8xFPSS+F22RVixMqvI
DvyHOxp1cldau7pBoRZpueZa88mv1PHaAYeWoXHk/oDEhSsdS7ydgBTGfYyUh9wj4pklNOX6sr26
VdHv21RVA4vP7f6+lZWdj4ZTFGXBW4ecoGyFpnObd2Rqryhb7614OIOq4il7UMj0XVPcn1MxH9pk
47St+fIbo+KjPhzwdEgmXru0vU5KfcqzL22HrFh3LpXerzpo51kcQPDTCEEbRXlNOnK9P+a1BUST
LbYsagrAuEvHotedMS17rb3GzNrzkQV9z3dMqTdujVUzIseC1DiKVvKNFc/IaXmN2V5TBQXdFjg7
hbn7qbF/3x/OirsEcvm/dqTbyU2JNQDv0F4t56SDWt8gLxoEETgI28GVTDbgXeK3ydsSOg9AnQqA
Kzrhb9cu4bzMU6vrriOt2JNZZ/YXXudegKqhUI3Um12mZVskd2tuBqAJPDhEp+CSPsopkGptzbK7
Wll6VBkOd+tb2i/kVnPjM9i58L7ic3VQCrIRNq5MrlA8AuMwGPCBzpYmVwNEwW3AinSdrVrfVVAC
ad06HKv8yUJDK2GuE3gKKqH3l3R59kVxQIdRvEOQQxFb68MByQFCKAuF0uvkdEBMaEX6hdp29nTf
ykowh6wJ3sVopQLYa8ENDoJUVSGlicGVU36k6WSfrdYjoaFYCah4VPq5bofxS6Zw9G/bXNnneP8e
Nz5C3K23GwofgfwQlC7AR4vK2O1Y7dxlOaTh6dXoWt2HGgxybp33UxvN5ARhK+ir9oI/JLbKoC54
vSuSzkM2Fhph9z9kbc6RLcR9hkognkFSnqymTBVJE3rlyETsAB5hxzkr242Lf8uKFGn0boeiFUFy
Eay8ww5vFpCuTZTt7o9leUgxp2D/gbyqjWKT3CMXo5ubgpqbXjXePhgszkDlZP/K9PSQJIkVpPaW
fOLS18EgCDFgEohtnJfbRdRbUhqKB4OWOnkH8PT/0rW4Rst654T3h7a85/EgBhMz6AVAQAE0wq0l
ZDgdtDB27Eq73/34xeA/2/K1i3/ft7IygTdWpOd3hczvaLQ1uyJ1l4UEDIV+2joxWA5LHWzJOdpC
KmeLsEbeGwhHUBRGaQn3sYXGWmloU4eOP49b0HCwjCFomrZDgjw1NzzawpfKZqSx6ayp5rF1AWh3
KbigQIZUhsXwJ+7BpUGfnPTPNNETOl3qDRiYvEdku9K1Ow/NWCBV3F09+8uQHdj0OmZf7i+b8BUf
fcm7CTGHiESFzoK0DRMTleGCJvTq5D908Gd3gJP2lbFDO4s/g14QBMj+DDD7favamll4DoBVBMcB
Ut63e7Kdy65p4gnu2txnEXnVv9sv5LE/x5+qv06QnGtkjExIAtNTkZyzccOlyHtVR2MG3BYq5EgW
ibLOrfWpsnkcxyirkMK3flVDespcO4SqZwhFrY3QaYE8l41J3ropUj0tE41dvQJJpL0KpoDWp9WE
trPeRAPBrOTTeRzhnY5mNTr2TtEh3hAw3oEj1HKsmBxizetF93qjF8e4pY4bFDlBd5xNCpKFTU/V
+ajbBXA+RmPTImjnfv57f8VkJ4JRAACKlQKqEVURmTUL78rEZsXcX42pzw4Kyj+HfEof0ISUHeOp
qzaulkXF+N0eIAUI53Wwpcpk6wQk6EZZFMMVnYH6I4EU0iudSudkkyHdxUpP4V6aGYlFlfaBkTdK
2DQGeHztrA/wvNODetaPWdMg16go+inDCUDoVW523MgJCHynIGSEfrAA2yzk1hJlMkdQFw/XjMee
b+v1g+V19Hsxa90nMJAb/og04a61a3JC04527tx83kBiLc+SQH+J8jrgX0s+8mqojKau9eFKBnM4
I+1zUUCl8M3sGrYjylhHnMSvTmJctKbvNw7yeyny1n+IEhI8P7LpeNXK/ICFPhWooxvjFXpbbdQV
8biH7uyE8lE6B4hR1H1uoCWQaxAj8eayvthlnx4B8252ZdIMP7Miqy45MyCEMSig5yysAQkMtQqN
kTp+PlTlrkhb+Nmmc846jg5Ym/r8AvrDIWCeGft4EIFkto6twFanzzaZvX2v9slR6e3nrm77AA2f
OwXxoT+UzPCtqqo3np0r1wOqsaDvBXWziPFlAF6V5F2RQizmmnpvHNJIyaRUQfrFrfOjm+vXMQYa
S98jEHzGF94/liue7Ma0dEOgSJyawLwP10q3LlYeP3e29m308gvtz7myKQO6iH/FdkfpXfS9oyJu
yiEfbcB9N6rFeNWgIufWZpiB1BcI2aDQDb9WWGCw+qQ0gK0k5v7+UBe0arJt6bI3q547kBYZr70z
aT5t0Zgz62FfHCB6WsaQj/ficKrA32HS/DCQPUQWAkCmjWIL+rg26e+vG7DRorNEDt28TJ37Fnqo
1zTjPrpQVcQBPXr6JvoXiIuN4GMZ4oAHEx4XTC+iMcKUgmxn8qhB+xkHLFNQe4wt7Wh1Xvfv+wg0
jyJHY+D9hF6Z2xvRNdLSczN3vNql9dSne3s20SD4G/qrPnvdWMeV6UMR7l013EBJTCY2rp2EoYhk
T1fC2iNJLb9zv7TTyURjzjQovubN5/8h7UubW8d1bX+RqmRZ41eSGjzbsZI4+aLKsCPZmmxZg6Vf
/5by3rvbptXmPX16V1f1UGWIJACCwMKCdrZWmYFaJ+rOWGtrRSQ3vLPxlQH4nRWJ+/iT7uMsgBiB
kwHXko7EHL/H7aUItONp363DQMXrtLqcwZoL+PG+xUX8WNT9cfZ4SfRTID+Fy5t/HVvFIcSA9rRb
x4HWkD2Cf8yPGGfssZSBoANXEdwRuG8AlEcS4PY881rLpHBfjNZxWJcYZLkvJ0dZzcnRVBu3aSVl
06JwD1LoMHTC09hg6Ik3GNh1TabVXe2OksCYx1aeOWGUnhZlnoxcQ24MGhVVFoDTsBpvLBD5CgLe
gbgQiRK4Fg2pXnRZ8Nwa9TFpzdo8jNdtmDJkLFQ7YpX1o1ZEPzoa6NdaeiBlSkCDsWcgWMx2XW93
GJwpSiYOuLrbT+FCVNTFDUlL8Sn6VKeZE7F18XEge+ckCnUUnMXtFYphMoijAXoA6ecdPcrYamIM
GcrGa1x/JLVP0xE7OF/jaTDLaLx9rBgDmg5ZePHBjYPqlm9n6KpcDvURZJWI77Pjy8iwC0sEX7qP
FbEgFLsAz4L6ARx0q3ygSK2j8yEdr4v4Gfx9zqHFCN8mIVEk2rreLd1tHcI5jGjCZQRk4a2k/Xh8
Mks9H6+TN13yDPvktgc3Kxzk1KRpl9PG00YkFZFND9gw8qAKGpKACevTobdSMc8GSrrvtHWh6dP2
1KpU02LL/o9PCn4YdD24acFFxDOej5Vmr17iwlyXo7pgRlwmpC2KeVfuD4L85IBOQO+QjABYGFRE
PMZeVepEuYSKuT5o0p5pxr5kaqVizl4OWpvHixrYOXScygDsg+oN7WTcZSaPz2UaHQxzLZ1UHaNM
FNNBc9PhP3fneKDAl4OCEgg6XoohncflEdPK1+l5XExqRKF73CLV4bXESJPN4xXdbR7i3n42C/AG
SKMAU3GrC4YUHpPjPrHWZ0XON3EQ5mNHUswLXBWa84RUovfiAJZBTXcM+uJeKbgYaI/2N/NoGBJi
/YRYGJdjBe/GuCGB5jZVSsZxt25Pjoo+bb04kbAIXPwnu5ZQlgwFaOU72IcJBw08NtJKYAxEgqn3
a1cpV3gAxL31SPFjwhaLenIinxN/Qk6MHMnbUqPUk9hGcLHdeWVeaO8RroRK49HRUnIIjSYlY/tp
8TP1Zt+Pz5T3X7yMXouvZFxAzH2Afik+e38VeSze2fO/3R/w1W+PSmMfBwl+21lcJqtwciBT6gW2
QMzdvAReTL/EKzG1pARnXLKK/7LQSE5WFzJxv9ZzQpfe1mOC/bobVcFL44ygDLqiMPpDmbHdyHlf
NE+rydOXa0vusqQX16MiNVB4O+Almrfra80YQ4P7bWSLkVNMOvYe0clkQo6eTYDVtMf0+UC2P9ZE
sNS7tx4vmPP9nSq3sVz0gmtWv3ZQ8sYTrq634utr7VYIug5vVxfo/391s2SeEub45OJNDuxp/fXa
OpRKb9/sscYPnyBICPo25p6rmbNl83ypukKXFH9XsoVzJquniD25X8Q+khENyHTDXkSY+GEdvZLJ
mXLVNlkQHALFzyZy5y7b+ZtJljbmPq2mtCHbrUy23svjdd6llX539komZ9r7pLmMrQoyWTRZHGva
EfV7NM2/oSxeyDYbEb5x2F9dCeTsHcALbHpnKX5DQ5UojHkB/T4IrtVBa7gSwlk7nhQNrg0IUam8
Dp7+203jzNvIwYIM3L/iHxm0sb9P/Mtne5h7ies90+J5k1CRyN5+7yzgakWcfaNoIO1LtAT6LUpY
pOp2X5RmC2Oy8aa0ODoboTb2a3gkkLPr2MK8HWUfjn2mf3s/L6OJQPEER3TXw9a1hSrvoXizhUQw
6Bx/3DeFTSPiMZE63HHXcFrOF7OKOJTxioM191ymi5QsVquVP3nSJ3/Wa0Ltjw+InTaEfYvmV4ps
mo8lIykCscgIkme7C1tE1JlM1mRukreQUvot0JK7Vy6/Ts6DjM7V+aLJOLRoPmPv72eKWc1krfuo
lBDqbb7DT+HWDrrmv4rJA5aLYpznNcrf/mzm4F6ttwk7uxFTAKD/QRvszIu3LQnZwRVeCiIN4jxJ
YebjBK8pxS+dl8UiWi9iz3FCMnlSmTs33DkdUYUV1PsWRLgCy+BBGWEc63mcwhQ//T0JSSnIXgsP
kfMu6h6ziLL+6lmwC3Ocjjy5a2Lb9nT7I4xU7nA0vMZwfsUwwZyQNdCY2ft5Y9F8zULmCWKEfzAC
RIlI9YDchm9Q6vbAc4xH8RgrencS1kEpJ2vcpVMUlenG22yEfGP9tXXvvf5K5C6A0bm8jNpe4iyZ
vNcTNaMIvOpFS7xNJbhr/iFU+CuLO69iX4WXEUZp+Sl5Ye8j5jtP8CxfLqGJ/bzdbL4F2/lbWnq0
OO7MAnWUIa16gGtmn9XTqiNpxUIC9oML6ciEKBMyJxf7Y7+beluwHf4Abbrpnx4ekmwEd5QgRzV8
Nf1dP3dTWM1RHcVnrJ/FXtuQdJJuWbITXBeDzwTUFP6fCvFP2PKUBWldYs2oIRxftcIh3vPUe6nI
f7eYX1W+eieYSmWUXY7FAMHq04BWRERYdNdN9X9N7u9SuNDyqBYhRpBFY/+FrfSD3bDplDXEqxsi
UJTh2Pxq07jrAGPbo+6YYdNQ5sGfXWPjjTVqGBPcO//gRf4uqTfHq10Dt0Z5iI4QNJO20Tao7IB4
4Xazl8lMIOofrvK/ojivDwCAEu8PvfIvdjIFpyXFsnLyLtvv6XMyC/3NEcEypcnyjW4PIt8s8Ct8
paOpzDSQz/ve9HbOuzPxf32ZS4iNZ+sz7jv8YQLVH77n/q6Y8y+1AboZo5dZ0Rd9elbZcopwRVrP
vjH987Gsf7h7/sriXEveVqdDfIRuzmYtXTgScZyJWxPXxgNyiofyY3ECz8H3kTega2kPFqSxCOji
Tfni/YhWJFJNvocceLFKCeV+RRpppovGPlP/OEsKQHBEvkMoi0tGabncXS6j3rIXjk6LA4X/dSRf
9IYS3adjzoO0ZaAf9d9T2oFW2V28fxKfrF/f3hr2gQe44JSEy+LciNVmaaTHvdKPEOKZeBvSPUso
E8RVynBg9T/Kx2NgKitKMvn3ItktjpP3T4ngjY+Ajhi2S0yCYsMzGF5pSxAyCNz+oOi+txggZgzb
4st92hj+eKzmYzwQzna3YTPB7/d34N2VffX7vV+5cpD6+DJOz22CwNzCC0Qj4GyTv9uJ6KR48MXv
1XIlhnOOKnwweLKwjBcEw8ZiafeP68c2e8fExcvgQqva3Afn2MJSQJPowEksnD2oP809i/3DInKP
7LL+LyVyDvASh0GYpVl/OIpbsp1FrJhcKF40nuh6uaup86vjHOC+Kg2M+E7HfuEUrD+py7xI2PPW
2/yIsqq/ULJHSsEFTmYXpo2qYicryGEoqOlzG+a7ES1KoHy/KZkr5UN5V+1UHWvCfK+zv/1pSPgp
OCKB4vFpeO2YGQ0az3vFU+npuSZJS0+mI/TmvZ082LJfV3W9lPjUmIcQclp3ttPd93QqXUi29LyT
aNOGg6e/tvQbxl2JsswiBYgGp7NYHGRytBFVgFUSV64w7yfaPM45JIF0SisTkk72jq0c50KestlX
QmxEuHT2IqIwHL4+rlbGeYnujL6C+ohNHJOU7JDenDw9GXRdkvX8zUuoSYXH1l9Ij46N8xnxqbuU
QQKJ+xddci/U9ryN5aevMfl3d+PV4jhnkSdheAAJY+8sEPEaBKubuE9qX4Wx6RQeQ3BrjQaDmCuB
nMc45cG+lXQIlF39fbZYORNAGJfnL+r9bDb/Yif77j6wYWC2b88v1OvSlVYCxx5owH8jnEljr3MM
om56gKoyLVNmvgqs+t5x3Arj4pkGeMx6FJ9g1bMd0ldI7Exc19qgZoK/BDfkQCb6VhgX1FhSfUqB
T4MwpDhJNy8iErEJsZfnqi8JicT1KnerkrfiuKAGTcTgEmkg7lzMS9ZSZXoiOT0xYzHfU8XXLnjD
UMH9LJLJGXqoZm182Bdj3xrN08zO1RGY+rcnSyBGuJWcgUfZPk0uI6yN7fAyajAT2T5j2n1mbz2v
k4Rh773/ut1KzrpHB8kaNRWWNdstZJ1kH/IchvZYF0WqyJl1VtT7sMkq+MiGObuIqmu5oiUV5HIG
rv/bpXDG3BaXHKgoLKWhM5nGOKOQpLTFTGcgNhFwiLSw17JHWsiFAIZ5KHXpDHlsvFoUfiyRboF8
mNBLCTSPfwW1HagCCuX3iNI/xbNI4e594M228aDXI0KMTj/hdDD5ewclgAEjcvra1Uy10+hJ1MDR
H/aDXePfP+gSUbpjv2uLl/1H5ADsKXLqgnPh2TDrMD6D/QcLaje72cFHP6guOcnLEYmFmUCzBwLq
283jvIKk7Y20MyHrZcEksiDBpAami24bIkqZDxTfbkVxjsGIlFI3A2ycZJFDSap1BDmibNBAfvJW
CucPojRXQU4HKS+LXfXy3toWaDenFSv0/uG4talO3hJCltLbbDGTVosZo6cV6sao/Py39yUP0wdZ
bGNglDZ8014nlfsnngDnZXtiHIZIYzjPEcuJWXUtLuaGoibYHCbATRo00wmjTGBuAl/Iw60qzJM7
lxhf7GtkhmYHYs7br3grck0CI+MxoN0ZVBFN06ulRhbMdC3y/r7yieti6mVEXh67d5ERqFyokRVB
FMsyzml3CW0gYOcM1OEg8rV79O1CXPfojeqBC+HbKc4KRqFFOfZwwVbRaTpHNdWgDFQerBIl8AYK
BDf2oPaqcxWzySflLCf9TuJSCd4RcufEWU1Q1gkn+8kc2CDhbSm6x1TOpxhVUIanBstjcMerBUkX
zYQKQ1+RinDuJDyfzKDsIKWi6PpuCZJeZUqI9Ky58JQoNIjcsiDSUDnPcm5bK6nH0JJu9WJuTihV
VcJU0MDD7/a4uFCjiPIyaJpzH9DvWIeM14UF7iKO7McqL9o8zmF0mRKWjdV7yZR0s0zw6yJXz/fE
pseokOsaq0hfcp2Y0/2Rns2Juie5Y71ZojtMcDA8Q1x2PreWVvzuWc3kF1CqfFcKAa2lJyo4i1Sb
p446mImBXmCIYgsEtyPmyAvwbLzhJhMlBX8Jix44CZ5BqWqLPbrmIUoHZmCnF5j8YpEVqlxngsFl
8rafq+CeYL4/wueQyGnwwO9Tpp/HLaaX+WOUORaOYgPPhblFLF0YtuUCz0gV8kwremTZQuCMBfcL
PyNEyeIqTvurLClttaO+RBOg4DvRa0h4kpz7GAUISasCctre0CKG51fiIGeJEEuwooFU241N8yPa
RiDsT8eX4xiInRcw4pLqSVt270i2hSi9CRNuAyW+W3GcC1HqC16z/QMMoIjF8dMkfTA3E1a5e3f3
SD85F2IaaprKGsQ09GVnrBym2E1loxjV2bYHYqXHDmsg03G7Ku6xUijgHNf7J/MLQOSIPbojkd2G
ssvIjguPkgPxPIOJqHxE/phvsQoTNa1bpd/MqCbHgFLMCGY/oSOKjocdMkbwYGI16gA8yDDOL4ei
iVsExxVNZCJt1DMVBVV9GHN/Yn9lcGFObY2qNiqb3nnNLq82UhzkR1RHuesZMcFxDSqW/1kIl0k5
mWlx6QII2fUo0DOdpBSgoyUQR9PM9f7l++WvOC68MeJmLJ9bRAGzxW6RLuiZ0S3SiIKt653Bo53j
Ihpdz8Z6d8KiXo4yCUJhAHqforzdNM4Z1aVixqMCvx+Tl8WYjZZLvME8IUJr2GT/blb//69iwVNe
Y6Ds5VcBMLfC6WYLB38BZFp+WzRbnvakmVOMMyTUdOiPaB7rP0QFf8Vzjqk10kAtKoh3Vg4Q0HbF
hNll0UFxTmmfnfRI1foV7nBBA4i88n2A3kLXBggesNLpj8V+BMox7HBBHwWKf5jvHfOGFKtNWRod
nkQROczjZfIm/1FX1SSz45wEW9DKTQTOcCDiQYs0CKPAWYHGIYtb5kVLrTCoO9lvg3NnI7cdvoVx
iRGUh6OMGl+3V+a5abXe3lJClqNLdokYqRC0HAzsNZqKdL1vnOuHLnGWDpzYqO/mlv3jeXNIQjLO
bDN/fbzSgZdSDyHph0pYGNHNM4AZoOSW8/NJ8S+xD35Usq9EdBK/XDScbUOEiT4OWQe7628sdGUU
poYOA9AOKQjrY7JLJsjav4cFXSWoMYbL1WQ0e5Kom3nzV5007EiwUsWp5uf50n6u3a1AmQYXDD41
jBwfwyfcMaLmGKaOtkqAhyOkDMYnpp1V8nhPh+IRTUbHZ08BhknkPP95koKLKSxDRHcl3XXsgJmN
BmmO6O8mSNROgaG/HJi+FJEgDegLWAHB4gw2ZcMYa9wNHproQq4KBWJVdCfXXn0500oYoQ+kQtA3
i/4fNPBZ8t0klPJSJ+Ept+ABVqf3+jWYS9Ppz/hAtDUTbKNIEncpxCB1744RJBXOzCAH37LjEYuZ
N6uISQvnsbSh5wA6RPqJieh1HGHc763vzpOTigABng2zKsjilNm1QroQiZExUDJPNVXRaXHultLi
opPafUaJiwlUcyizD8QKpjWDrRpnxB9gG14uhRpICJmnyvLz4pV7svcQoBuym07o3sko61aN6HU3
cDdCKvhN0UKL7qa7J5cml10rp6qP7rGD5VWNTuV5fKaHp6Nr6fOqpZVBlP94zAXiGOw12tX6oSpg
7uL2W27iVDJA9eEjMW7XM4x0m2DY1utG5Mt/cUac/wHVBJrjwEsKEju+Zy2VDnp2OY0hiLUtZacP
uccXFC8JWemTEKBKiaQfNf5pvBhF9PWwR51oPAWXJvFMg4zWojt0KNK++SDucjmMrKxMJMXyz3a4
XCTOfnqm76BwIMYSo+dr0GfmEdmIkIn9rz7aBm6/gyYKtBAcMX6C9sCneA5D2gpUaSDGvlqYzsfY
o0oFWQIGz/gtuMMjtk9ml5k62Wsvj011yL/eyOHibLOywL8cQs7sMKns1qJ141hLlZx9aicZo+MT
mR5ywQOp359/3j9Mn7r1D4dSTcMKLZE+ZHa2VZEarJXBR3kBjlTzBSt8fFjg2rgVBo4NTT0d9V5n
lWnzMWbNmRyclGo6WU7H1NZ3OROmaUVCOX8bNYmEIebYVoy/lewLXWY0FPj0AWMECZI11jHmDywu
Kt9FCco6KcmbwPIxqItkbjZPL6xzOxo+S6tyUr9q7vn5gJenBpLHRRhTPXPiGJMPaDXpno7vGLNR
kjjxQ80N/jze8/vVY+iijLkkOtyEDrq72y2Xy0uY5lEU+N2J6ed5aaSTXAVDfg2YcJI4hi7Yint9
gjwMzMBYU1ANoW/8Vt4lk5UyP8WBv5Nt349A3EF2osta74/sVmlvhXAvAh2QT+uIQWL+y271x3Fm
Jp0h1+WM2KgmqZe7C4fNFmhDWE3Q0xp60Wr9Np3a0fJjuVyOp+kar/HNAei86XTv0Ol0Sz9EyZvf
ct6jT+zP5So8DPddqAfgcvEZEPafnxay5zXLAWdenIjvLqcATXXT6Yh2tgeoAGa7iaK1+/sPe6Th
NjL7aSCYv3n7Ad0+1JSiCAJUAzsHlEGa13nN27EliZevpDcRhmXwSP6K4xMeKehm4q6wAl81MdVR
32knwbNhwD3eLIjvpQfBRZk3NSQUTjbBwML3E5HBs3CiFo2W4duRXF4KKmJH/AVH8+cI1j0Mj9RA
lHM3Fmd/OpqXLM/Uvis2B7WDSld74jwRF7ijOdTpGYgZkfIMIJoRQyAWRecAsJ2I52/PLjwnweEM
Iigfj4oRA6AU8JwTWKiXHw3J7coGpxLZfjx2FL9IVW6lN0I5y9WzKBipJYQWDFZzJmhL2v8J2MRZ
7GbfFvv+zj3W1B4G3k2n04zSjZ4SDMrc/OfX4O3iOeM2MbhFKk/4DhWJICefJmy/CTfBekLaXWbr
r+qn5D9e+oCPvFk5Z6v9YMb2cKpUP9uT9+OY6JMidERR8IA93gjh7DE8KOckxyhcn1mrd/3PU5eQ
i4si2ubxWu6DlZvd47FW0TkzLoVSq77pRqun9XgqfT8WIFJOvtuk3R+NQLYgoVvJ7yUSQWOGjoKJ
S1Q2v0ybXULocyPwZgMdFFiWPlYw7QOc2xiJd2sRcZvmUpe02D20iqOHIbT988InUt8sOHtyDepS
jW7lGSZxZeRnIyILGYB538rnLFJSL+D/Ax87jCMFALGv4jgn6iN4WUxiun7te6yXz9toGtnImgvO
dCA5eiudM01EaNn+EGP19W7/oU9hmRcPgEs4dXv9Os8nSxA1RCIYwpDru9lzzhDx1sf/7ve8b0Bl
zkrz/IkuoQ/uybBtgEqmP+1nv+MhY8Iq1qC1XJ03Z5Lj9qwjnQHZgGOEKAW+JNsJ6Ta2na4/1PkB
KWhq/Rs8xO0+czaKQZm10Rk45bPtZMyH83NVQDDfDJE+D7yJIQkpOFDsIKMCEpVbfdat/SELwb7j
1zCfz9Fs4iZkDiICG/WIPWuJCH00wPNxK5ALvfN9aJSjDgJnbPGOUiB06MlkTzpzATEFt6ubUSQg
hNWeQdd6tU7ObnPAFQDuh1jgSxZHZ6ROkqUy/zb82SZ575ueRAWRocDrZmc5SzVAT2hYF0is6Iw5
sXdya+/ymlPr6Q/QQ26JStPH83OxiLHL1mSjrYyJaSe2uhQ4/GHzuVo6Z7RKGWmjKMWHxEC8LBwQ
uwcEjSHufj6fj6dHMs0ZkEXy/6IOOxQq3ewBZ7mng56ONEwOBTj7BXg29FXkLub7mkT2NsL+q4GI
/0YYZ6pqMK4vIC/t13lY15lf5VQDcY6MuUgrPRY8VweS5rd6zJmoIo2l/HjspXW0zuAH5e3b9AyY
46avirLHd51oI/lBvFqkSWEQdLCaBZ4XJqlRYUNHT9/PA8YQgZsfwLjfrM0c3ToFszAxUqGA0zMX
pylYXghx0U2EZja0HdPM3jNjIljffUHgViLnhvIojvcxRrMClfWyeHfceOIJJAzGI3+twOT8zrkr
UzNpIOHIHM0LyWhp28spnjuIfETJzuF78koY5232Y60YY8osvCozp2eiUOb/xgdrk7mSm3ipg8Eq
7CjQkuHg5Eos53IiKz0ooxhiUzJbLNBMgnjImZiMkC8ybxieelMvdL49UTOOyMWYnItJMJUtaXMI
ftnNEJI4zggeJn+WbOJ+zW28KqdbiWU0oQcq0tX+3O5eC1dr5lzMoUzOIKqFaEz1W+t0RNCxgMtk
Dpik/WHTLVJ9G/NfPAGvXQ1PiJi25gG5bAiV+5YqnK2f0qeJGzjuUgGqSqC6oiVyruYQxYmlVnA1
s5ne0AIF4r4S/W/aI26M0OqN9CpVUGqgE45MRfWjt2irfOuooUpvDZltRIr6C398cGgW52Au1kjS
5XgMfYnm2goEvPZiUb0U8xH7nJzopSRPT7gf50sFrfhLnSCcn9uG+xZgSnLP/BF//nc7zKfNDmEz
6qreXhV7RHCcJKbuHF27ka0+PRY1AE263WTOD5UZWNMvFTYZFioR+cOZXAjBmCeo6/PFRY/m5kdk
IgLnanHeqAbeK5EzDW+Wo5OstHIpT4Bn8KjELNbMtuDdCZn1Js1B2P54sb9IyUfnzDmkwyHUiqTE
YuOCMIPIFAOlnhwkJyv3FBDge4Fb7utBQMnCjmZstvW29O3tFaFJR9+WgBg9/qABpOzt7nOOKlJP
RXSUcQvoi5P9KeHlMhm5tU2RPanI92NhogiQr4yY8hEjPc7Y9/gnJ5WNhJsDLqzJ3h2lRPl669sV
jTmSGcyjH8gHw1E+/oB+dx/tPhcQ6VFcZe1BxaX6+RVngrMdQBbdbiXnlc7jfNyEDc72ALMl4Gez
lx/24wUIHgsjvuJxAT/lRe7g+bRw5pxI3BEMLqRoK5FQNpRIU7l4hJVPB2KfLE8m2bPAdPoduttB
sOvqYH/EQBh+2IUcVCFGQlgw1myufapfYI0SSBgMS64kKLc+t2jHJTABkBBHGyWd1xVrJZDMk5fH
OzkcQF7J4dyOVAdGNO6gizJF/dF216+vI9qDLxGrih7sw6pxJYxzOGkJAvn+ueWXmBRzXJk/dfo8
wtTjS2af/XZWAVArC9SxN9xHJ8V5Gsts6+w8wj7uf3bn5CWXppUpOKrht/LVsjjnUUSHczBKTVRy
ya6nwer5K56en3uSJMFxifSOC2rkSxnq5xYbONtnrMMgwM5kTBilinSP8w+ZEh+SaGT04eIOvUYX
mSSfFxv0GHv203gWyIxehHjEYZkYXguO/35IPec15IOFq0iNNPRssWQFR4iL6KeZ4RHjfQsL/r3x
3CvF/wjjG7cKrZbyJj5oeFWwBUtMZAZNQsFdIZQ0eMVafyWNbs34ZLYjJQz3Gl4XaESySL4T8jgO
vzivZHCuoi1AWqwpwW8K472OCMATrkKmICdKXIH+DbBWwLlfyeLcRd6VI7MNIMvyFmwMXJajTC52
+rasRK3i42HL/bt1nLMAJCQ7yYoED4hD6ktT76tFZR8n7Ewd/+npybXo0Z6787dqvgSLxfTnBwyB
wj6TAXDf7Yo5B3KxgigMCiim5WR9F3kwcaqJMhOBCAe4Rm/lcE4k3qtVdQhCGMCsZhhJhwdaz9KR
zZAPQu1oSrcZ3WyYiGhrOPK5OlHOpYyaOgnGLdb3slvsDKdadJvlc68+VPg6GvJePcwHo68wauVu
JmVd1adx0CSaf56iHJoTvUV6RHrZT9QdAi0Em98z9vh663WEN3RMnTTA4YjcKOYn35pfKJ+ORZGO
NV/Vc6Joe3IRwXh6v8RLGFs6UIKov4FJm1MPLQuD3JD7NZHjiBSEfoz+iO6wwXDnWginG3UVJZJZ
5xr60wl7P3/ES5nuZunPYrcHTgqpHtbO/xf0t0Nu8lospxqqmuvBsevFLkoW7fvG/zO6ngO/JGfm
ggzKLukUSvn9+NAGsyTXcrn7R82rTsKgvd5pGljvL1kSOCXn9jN47URByZBSXgvjL57cLMsiPWp+
V1HztEyDafcRJa7FRIwUg5b2V9Jd0FqetTpQlH47d8BCj1/j+bR+BvugaEWDabprQdylU2NAaVT1
gmJUgsAg7CCfDnZfd40uBkyIEXMZ9T/4z0YAHN+tmR1Us1Sr/sBiAiZCoLzpz7eYhUK4gdzlU1jH
OjnjwQoxBduZroFytwEY13EWPYUHwphoJ3+bPh8tjLuDukNYaWMFEpGr3y00pKp3kiefSGcx/Ysy
76Xnqm2n+NvdoNP2+Xlqd/Q1SwDKpqC3EX3P4FV/fbKct8EggkvdjvE9qDo5qZ27l6fa9saN8Fkw
dKIYIw7eJlSALAwIuD3RAnxw1SVtIEjKyMLaKaCTdULUB7YiYx8K/K4lcYeqgjXeOlSQ1G0RPksJ
NQhmK8HTAAYKd9onsgmUSeBihqz+Wip3sJaCKV+X00XzDxZpY5a6conUWbdGvadnw1KQ/f0W1Vv6
3+SVCYODTQCTNfC680inukL/aNFqmr/bjUC3lAPwSEYkcjSLHb1TwQJia8jEbmjlpQH4QltXsGjR
B3CHWqsBwkRF1XzgMYOP9Ogofu3JEQ3TD1WmwNfm6CRoT+54L5A8eIFdL5075ENxkSQMGdT87MxO
L6jQym8Wnc8rpJ4RahDDfaUycJHRpjuITnoojLwWzZ00ErKhnkQQffxS7Evhq8pEB9S9CoCDa5jy
Zr5ZFpWDWQy0eDLN0VMm2PUhBTd6VDEOfYThIdzaZSvDwrvIQCIapF6rxUv+FG6ihDw/N68R6prf
j+UNIgGu5XELTlP0c1QG5GGGGeLzaER1VpMAjYDHV8CZkf9unTl4ma25BubS3I7cFq1f3vhfdLZZ
gBxirp6ia1Yfhd36kLCR4568z/AT9C3JKomMTeNo07KvrbRe87nZqB0BcEdkZwO2fSOXCx/SwogC
dLcZeI6DlxqkGbsTWlr9zw629qROVP8rA/PvtHuflgtPmvwYwl4x0RdwMcWpVEDvp+ALQk97RRvy
J3paNy87dbqbnaffodN6gkMfSuP0nQEYT6phCjN6dm73uj2CVyMFTMxv4vXeVxgKOu0sdfo0zuY8
i1zt7bGW/XJ1cM7sRiC3xDbJ9mFSS9AyYLtHKY3o6sL2nlzb0nM6+Zhug+V2apPo5be+BNAAIAMl
CKtj9BAIPqW/9LhPURWkIzBSF2PSMCfwdu3n3DAvVnOWfDN04ktKVMM3PwvJLfZrDX1Ko+O0Gb/l
nUG05ifNnbjaHBq2ty5kLx/JUfk4HRfaoSAHuMAETKBefJg3e5Jmq9qk9WUiJRVVTL+QllFnn0D7
+ycV4UWHntXXS/iti1xVWNpj3pZHvZD80fb8My4nihWB8reyFsHIPm6kySmgdeU/3rehMPFGKBcm
tp0+asz0JPmSzArETs7hWxrZ2qxDOONQYq7oaCH7zzKwLBsRGnPoWX0jnLuLkig1osTCirMKYONt
nMgsXOvjp/bI8hMGbUlPSiZIew80AMBE/ioKTxlxGpsn9WIeJV9T6OnsBCYdKcSq/tSzT1AGj/+c
ikn1FZAvA8NoVfjE02EkugwEuqpyzrlLJHS+KdjzfhSlQv88rfrS5NG+SDbaSDGPwhMccr+PN8bR
D5oeo+UKHUPovuLhdmZlypJcXAI/NKmzyJfHrWofHMMgCeqFS5vWNhA9NF0JjPJXYx/J5ZSrOJoH
LVIg9zyalK/FLOyhJU9nOvaQSGH+QkZBLXGIe3ZcP2OOG7oHhM+HaLJNbEsHeDNzEzpeP96N+wT0
726g2wYbAXIm3k1qcn7R9UAJ/NMLZg6a55jUnyg+fZ5SVlhbSe4HwAlin3tN52Ry7smsyyCL1DGA
1sbXeGZtNDp9FlFe3ZeUboXcZTRzcIei8y7wkSRLPVx6BtnNjqyObH0du2i2MddGYGstkUEL5OAG
RpHvBzQSSvcfa3j/JYDWY/wgRtbiX269sXVqMegr07HccYCC/+pz1RNKH84sC9BhM40uAk27z75z
Arn9lU9aEaW1FviXwitLgK3r72phLDq7WC5THy7b2SM7qHgCufdx1q1cftZGVh+zADse+LP4Z7aL
lzmm6kUZid8D5zXe92A5oAz614u13myTzXYj0OVBy/670QZnYWaCaYnjsxn4uUbkMyllUtrSJl0j
qoHDfizsvn+kXyz6VdURhj+MDB7IUYWVVcpqJPkz1Q02h3U2D+yWHGxgmqg6BU04cKYYihG6HfqB
3tK6r8+jl2v78/g77uMc7ju4mHKEjro8H0kB6ATc+IRxnbYypzHb/x/OrmvJdeTIfhEi4M0rCpa2
ySbbvSDaEd57fP0etDYkEsQSOxqNpIm5EUxUVVZWmpMnNd+4BHqVq5e1qD+Wed9IO5E50WjZoxiG
lV3qpEUpGGW7jRF9nww/VE/2Vm0/eE79FA2LXa/614NlRbr0+dlrn2d4uUue7ajKU6MqYTgr4P7M
GE9MXg/Fzd0S48wp8CsZLy6SgMOp2Xtv8Y4n4Uo2223LqKtILxFK8payqj6CVUFWOaNqS11ts1bt
+lMmmYie6wrKqfEpZWQJ1WtHE4Fbt88uowYduu0p+/EhMOPSJkvHlEJ0D2N6JSOg0eHWrGRyW2H8
EG45/JR6Bzuqdxh0gZqUhwLRz2NhdxGbgjFDeC0lDNyG0KlDGdNSnCoilEyoSA9+umRNyeiF2imn
x3LuE51/gtAhidF2HE51sigMWayLXArgkKhafKw/mhDpVXEvXD5ZLdKbs4WUv7RIJnCfRboVOwUN
NqGUIuUZUsivaiH2kg/UTW6IBpz2pRFLc4ZDYTHGUsFYYcxZn1KChV2rpEEKWc2I7Tg0lsFZ7Tn8
OI32QgWYB6O/9Gf+Nd2jXgVYzReuTbuuyRK+eO7pv/kQ7laBUjmX6jTBh+Siyu8CZSU6Oks6+VBL
3xWJazVrF+Ya3GcPx32+WvvkuoZZT3dDCJEv622nZT+G8fGxXa/XVgY2u3Kf4BaLZN//nspcrc96
fGLGrED+juc5WU7Szt4glNN4geNQavozc1cxBsOkIQowAnWKXL3OwF+1pt19VqmeYtSKKUdE7Hb+
u9KRtjFLxVhQ9dFI3t1fPCFIlwI0gf7j2+3HPEXeq+sWRlRSnW2CHiWfuIHWGiw4fX/ScSbIEsX5
7IJxBJhfCRYE7s+kXC04CagwTGuJOqXMvsHW0unSoMz7VhP8vKCMg+ll5DcEcWIFmcxxu76uvTMr
7wAyIHFgc+Eho95EHuS3iUGRWBdBB+C4Lwn3Lq+5gWCD+2wlsGsh0AfFWfA2Z+8b+sklDp3loCT4
MzlXi2YVpkh9YDrOA3XwKrvLD3x77rrXEtm9DLPUCZu/sH2lcuVbw2rBIOnNoA4vQfspSaRBj7Lk
pho3qFn0S7XEV3wypEYrbiVOa4Ax9Kslf/EuPzeekCJgVDd6UzGXeOLGuFLm8JHfuGfOkBzMQoje
eAkOY5WoQ63yKZE5PSnM3CU9QrT4KXIXXIo/h3SqmSBUEETMEQZBxBRzKFVtXEa54J3jBDW8JxkM
/Br8uMRuPyteaz8HME9r5cuQbZn8vcpAlCGCWV76SlMC6EqQB5pgxGApMOSK1NyY2+T1lPocjvk5
VgjjqrR45BXV15tepwU9lgyaI4zpbBSZKEYX2uJrNpBh59u1o6IDnVG0dOWJhoMO9R8HiYhTtXUI
Rg4FmLxKqbWveZ8tZn85P4+v6Ky5UjgF83nRwwStnvhWXlk7Au2I3pkKiLfP1eCNJfLKI5FmgBGe
4AJpOvCIifq057XICjU9O65C41P6tCRb0CpDsVp3Mb0z80hiyC4NFpMxZgOXycRwx6zHS27P444N
WyZT/YFkT7VEq0LhWnm+bbZ+TKhITZ/lVEsoS3Cei05tjpVIan7pdt2bFHwLiymEcIORxZ+6wT2q
XMnQB/65QmdyZveMFn3ihPNfITD6sFOz8FS4hGU0SliNflCrlkGj9igpuL7ORgZlKwJJQp1pXltq
yTu8w5pgNPD4F+4S/BZUo29NbJwFeZi2sX/2bOrNM1LnqQws+lIi9N45uZqhqTpVQ+p7+I3Dj4De
KgGaBWiL/ccg6PE7+HG6OqbCIwic+Mtp14lF1Rb+OeqflGdcH2ETn1FmqPsDVftg8TGKXxEZ+EGj
ZTN/lpqFd3cmMgPRDCoszPjMYTLaZCN8Kh4KxqOCcw6AQUPKgaQSSX9L5zXVqX7d5mAU2TRqUe/g
rlLFsUuN3NVbWU2/3H0obB0Kbp9RBvvgWBVEWEhC3Dvxt1836tiVhS46rxy48esqtOt6JPDxMMEE
D1slPTq02lTa43s9EyBLeBFQgeAwSXnkkLkVmBdD3VeDF58DdpNhHsYn7eh1oOX0Ot06jgET45/o
wmI41TunARkw0XkJwXCf4MQMc5oDNl6gUQFjpm6gkxQB3XBhcq7NBNNunpx3QLxgXbX2tbajM700
HH7mot7Im6hALGZV5wSQl9AXBc8dkJOPd/XenxkXxMN3hyclCtO2kS5OGMlVkuQM9koXA4Ev7df/
ozvtPsa/lTLRFcZBV6XoFsm5ke360K05o1orKySr3cJKNX5N1Qt3Z9SF28cQPJ+KLGEIAhAt7DSp
ALxHRXGcl56d4lJ5Rle9NOnCIPiZ0PFWxsQVTP1xNm4OGZn9VrEqHazFE2XS66JHVeqfnxKP4Arm
WuIFaYpwd5TYZaumSs/wJepeR7YrAe94qTMv1GIn4dxZXcuaXLOsyYNIGMr0LH23BeyOSq89bxMG
L1S1F9/KmpSNEaX64wXO5FnheMK/FdH5j1fpj4niypoEdc4lii9lZ68hzQAHQnoLE7uhDIwd9rhN
U2pxqNNP3CWPBhX57Co8ubVFHVxlQwkfPhOoLKPmriUDjtWqQqCxMYkSS5LeKuqlLu2h1OXSbnxk
W1Y9PBO06PXwEwOS1s/OUq70XvuQo8TjNV4ruNPTeDhLuMbz2zY/e74mCB9psuXrhUDk3vpCBHII
yCCILCLu0R292q8oKR3KUYb8DLZvteueC8AM/CPdClZvJwfx+Ph47ksOigyCN04EuxT8BmQubsUB
Dcf1NF3mZyRDm1qVGNLYXmF69U60S604MkcBjdlKGMLf/BFzk1q6bKOhu73Q+ADcZgXZO/grU9qL
IIjbmPE7rLcD2A6UaC7S/0AOt2qzdUqiPNVWxi+8OPecXuOqr4ROfHqpa2mgNyF0253Y85fxFTxH
gxatGTDOrCo0dhg6kUyQnDwLNgka6/Gmzx2xMkYTuPeYOza99FnZOBzTVvlZGLTMUdtONsMOqGJF
0ZJPvyJCSZPHEv+YmO92WWSxaDCaMOANvD3mSOEqJ697zGjSuM5IUVdMEkZlWF2+5C81qIpyVdET
iji0FiU64xt1qrY8GY7A2aj+uhdJgsrbZx4gh8v2GjyzCK1GBYYGeaSIyOCS8qn7TTLSATJS2xnY
b31SD9vOs4rYEr/YkjSUlWd6hthkkTnrfvYAAsmRdA4Lk0DSNlUipmN9eWiE4uxxKl1FJCpeg5i4
uVGEPeHaDz81aedF8YzwvReOHa/x7TP3iyKTIIC0nyQKGNwMTtaV2ApQ3ikBuC7sBjAqVqMRiqIU
JllKp3nSuma0VDHwLwXksx8f0l/z3eSQblYx0UomjzKRFsTijJZ2X9EkAI6kLQdWrmFTXoYvoCVQ
AnLM5BezwN33QbaDwGAk0+mJJFtlQMJhxdJmr/WiFlRWm5jK8BTRG57S08woHOIdBW6fPkkf/pHL
dJ97dVtMlERhudfdPf9dObqUbjAj0XntqHVhcuJKVA4SgrrfPDCLWKP8l1Axy3AfMsZAWU5osAIp
dili7mzXB5keNjnhPXUw0Sjh4Ve8FSWogUg4iN+UuU4XBtOQvn3yvmpPyxUWqRz8/dQC++oJC9t5
39s5UYrxPbyypH5VcmIh88WZXQX2lnrb12acqxFyaSatgbzTU0W4turwm2FkL6JXPTEL0zeWyv/C
eGzTYxXRNADvEkQozF80cPUdeUN5ICaTizO3by/Sd7rLd5XtGQxIINxTvDESzJrZ92Qwwp2rSlvB
DHaYoIr0/DlSXwnYLjGSiMYMMvQa0uQFs3zPlmCyhr8PFqLHmRSkzFx/6SQw6ouUC0tKKs60VJKk
vIzt2uJzchRMnGpoeEvy7n3UW3mT9HKedRxXuNgZZl8YJeo148TaAbQgsuYZju0YzI7fR5hdXC9Y
4JkyzY3kaTmSS2gxhs2AbhzCF3fdCMfhnd+2MilLVazfh96G35FqQbhKBagG+/z4qrMzr971TnOT
q96GogP1x04rFkt8l3RIOgMN9ObiJqi+gZqcxtnpOiHCu0PKVaqna84ewSmPv+P/0E0RZLJoBgMx
3+QEBFRC2zgev2Odf4qHknTrRCsGgxURfa5xXehx3mNkZ4laX+jX7KnLtRyJll31QwdE+ZasOI5V
YZWbaaMHoeqoVKkqOaHAbFQbo9aE+/ZEMWY7bBxSabHW7FxWrb+CQwMjsgo1R1pY04z7jrOVOGAK
gKZgpb9S9NV9Y9o+UmLJL899q3kdnMeLmCpETiKrZjc0nZMgp3aF9I+jZkiFD4Wcgqwg+TI5UZlu
YsEXHOgyrzuRWr90nadKH97abZ7FJUbXmWrTKE1CmlpG0Cz92b6rNeY8C0gOFZRnD9md8terWEOs
tkX6CmAQn1lD8C00vlpxpo+JBTVJInbBo5i9ulcfMMnFBV7ttXQalmc+tCOAROF221Voy+W6W7AS
M2m/27VOrJI4JIXHyVgrvdpS++A0GPTnHtRBIomtamxlQ8avGtv2yWsNKp/YRqymRiQhlf6Zqblx
iWwLkxPwVBHXWIqqZiKCm4OYXCB0DHJ9zI8fF9pMZsUBr4rd8fEtncniw2dDehEBAXpT7m6pmIhI
e1bun0YH5XsunCLBEvZxCP5V6Sz267w2qcyQwCREATGxzSvkafWqe+/Ai9ibtL9//EEzGZvxgyTE
dPgcVGzGTN+1+slu1DciTl/CE157u85o4ffBa6owA5TaDBjhI9BEVgDiUSnnKSLCT7RKlgCcczqI
0BKsjGDdhCc9ST4ArSxmuVBBB8HZX+eG470M6bdTAmDgdAtxypws9NFKkjSOC+anucs8C8O2Fb3q
DDx29Q1HhkKGG8lC1B+Q+V7YXnbGY5BHZCpAKhKc2kkM6Ell06VDXp25di0zb/KFAuewJIH8Rw1d
kxNKIrt6XoYrNlxIr8zFg8y16Mm9ZsQszvwkq87FN/MVchzheo0XSFrJII/ySanWvJY+i4LZ7Ure
JwlQBmmxlpcC7ZkSMBBhV1swufRp0qYYalxWZ0wWtk/BswAz9y6ZzzKSxXtJYxeu2KxBvZY3uccN
n7kZzUCeQ68wbDBktzlmzGYBKi6HqrXlmjChSjNEaizppDQL1nTW81IYbsTd/z0gkxNXuMFJqaqu
znWMgkq2znidz4nTbbNK0AslICWDNoBcdcTTgq6Nvzz1Tq8lTw68T2qRKdFidA7KVq0TOMVSTOJB
d2lUAn/DUhuqzyT/jvvnsl6ziu32r3FFuvfHn3HPADOWAuEhc7ApNM39OUxXFiVkvE6IJGxADyf4
CSzovMYmJN/2gaqcs4+LvDsIqOH4BkPOgh2vZT3Qa7W0BJtdugLjiu92BGU2HpngkbVyvJ1Xn+KF
fs3lKUx6E3702ybXkWaUx8xI32KY5vBJpeuQtyWP+G/MXm61NLMeb8af93f3BWAdRYJAxusuTc6E
Hceus2Vcnpm3VBeeWiQEKzZSeVqn/TXiFECcShN44bIz+jW4RUwnQkk++K0Qba2KAnUw/w0Dd7ee
S4SOSL4J+GDTHh5/5ZxFRE7v3x85uaGZk7NKIGCbilTtc+LjdY3XeYYyrUvgNT4Wdt9aNeqHwspo
TqGhrtO8r8DEmG9aFngCCQiyRNUe0C+AQFPr38JTb3s6Un8L9arZm3ElcqIHtZSEYK8qy3MVIpuI
wNVzdkmgBdJCMDBTQLxd2xgsXClcUQcpZo//rU0B1Ui2qdEWx2nI2uvoi7DBXLrhQHQW6QkopR/v
6+whjojev5Z2EEPeio6SqJGyuinP8orZt25EigFSgnofSQsP6PgY3+n0laSJf8wMbaZEHiRVCYjk
24QSDLfMXx8vZ6aMM27lf9YzOTOXC5iGB5naGSm1M/UlXoLcSoDh4DZiotKp7W1LZyGZOOMBgque
ZxiRUQQWczlut7BufZeXGgH01JWnB7CNYfYucAs68heQTrbvRsrEJNROJ/sgySrP7aonvF7/5iMX
dqbVVq5XWvTkrrmvDkk5htBGQ3z8L0dau9Fpu0MfbLcLn5cQ8jOqA60Boe9YLZPRg3e7bqUQkLkN
qPIcta++hFHbzaFBW6pvcIih26b7b7b5StxEf1rfi/KBcspznvzWKYaryF9Z6C9ch9mz5NEQNB6n
iEkEt2uCBx4MFUbznmuFhM4l5tBNES4BgueEMLKMl4VmkOAXJkeZMV1N9UFQn11Hd3lMzK1Adr7U
VjarMID9oJ0L5RdWnr4hVCHyFDzF+lxokd1pjMb/euAgHdCWWqBNUpdtn8S2vA9thIzeESzjoDck
3B7QCp23WK1QL4/v5gzyBxB/5PlppBpQ5Z3mwZTWkZU8Teszk6i5mZ+ZL7rWXF0hpVEhxyURJKXR
cMzToPHQhM0ajVeSwZN1g8awTs3X0dJDP6fB1x80OW0pHJQ64ZP6LDFHXyRptKbalR/6mhyoLu+q
gKMhnWHEsspy7Wp4Y00RwzZexH7BNM49ABhgpCgjbhkItGkg0zFdITdNUZ/XMQrt4A6zm/1gScd+
36MbGsn1SI/VZqNlK2ZbLDzjM3b5RvaorVePj8PlchPSOJUORfWB2VZduvB2j/o8NV0YmTTCqDC9
RJImNrkf+DKLh7o+czGAZt22ytZObUXlE+8YCyo2GoFrUcqIw0EPI2ocQPHhH24X4zeMLNW8257d
VqveAGcCJMsEsCIB+eMWjZz9xgUbjUxazUJh8bHwu7wT6g88+jaATBrHGUlT1OrQpfyQRXlzSgP7
bcAVq76cPci+20268BpMFfdPkogqIYayIAc0nfLZRLWTRgFbn+pIZdt4lbX01gswScyrDkFvAzm7
sLFTJfmXQJAVjrAZNO9NTJbo02xQFXJ9oljkg9E32PDlgn2fFTHixlHeByZnCsrBKPEoCRW/OUUx
Kr2sh+aXf2jc/xaB5kPAjwQFhfBJiCcqHpXEftGcmEE0KOUp50LVdfOFddyVHUYxgJDgaMY+R1rh
bnWwFmumGUYxhSaaxUY25ZW8al/klWsxWqJRuqT7mGmT2wxRzNTOdrXtWazawt4tKOT0oRm/BGg5
nuZRFgPr92TBzCCXA5yl5oRCi28hopJBR6DGFMYlrT3aojdsatdf6bpE9eOfi5YV5GUwxAKJGXzH
ZBPoKJALJexOIioJvt5vU0yHD3b1MeSfhfLE13bDbkX2SUj0YAemvQX5U5ODlY9DhJAe5fCIY3bR
RLySeXmQ5t3J9z2SU8A9ymdUo0reLqWFyJUbz/PW5oyyODR2AMcBfOjkvOWWp1rXrSFLolU8rUpw
4Jstj2IdhZ5m2HNUv6Qm1gJEcKJkxrxHmurHKXWRK9S+ePXKVZi9tOU6Qq87tw4ZM010J1CziojM
CjDcZ6ZaianOhEA75vzS23NvMm8/f3JSQuG0VCFhqyrJZtEDy6io+LnHULlEoapwaqSQ6OO/0Q4G
oFoeYAoo6EQxfY93Qs9rulMoa1VplTpXr7N1s2J5PXtNmecePEmK3YQ74b0GOvC/kY4pMwiu4Yko
U8cVvf6VRA9Vd6qLI9/VpED/ce+ouM6qA9gjx6hsZiVygTyMTQU6k5K0fWHkbuE7xo291RsFvdB4
EmEl4G3yEx0VgZhBYNnRJzoLKZKxfAxfs08WjMAYfdxIAYIDQGsw/tPoE0EV8vYm5ClL9R1ask+R
HKpctO17o6WfmEB/vKl3vbq4bZCDGvyfHFjxWzlQIyf08cenbq88p4Varjq7JCgHn5yNTKmFqzar
eLN5b+1+7a18ZsG2372If+IlPLwAUo0p01vxjdRgsl4K8cLG7bZ+q2f+e8OgnMiMgNxhYbV35cO/
1fLwYmFfBR4IzltxfS12iEYgjslOOWNJuVUmesxhDlOg+qVEqiGzPAxRLuNsG9T1p5+Xn5h/RYLe
zJfM/OwJAzcpilAkBPKTneeGMEmZ8Vu6AuTFXWQOwbagnkJucdXjJk51CfBITmTRZwfzPtnkQch5
FE595iSUOt8fkhOfEJk6xkd2rO97iGGKXnPrfUcxKkBMWhjGCy773DGjEQnYGRa5CtAJ3O67KDuZ
1GYRc4ray6CYVXRga4ikwT4fnYScXnB77rKS4zljX2U0hWDOgHj3jKV9EnaORINoEHwo6ssaE2w+
9nv7ZDegpt681hrA3uqzhyZK6/Dy+ErNneu17Mlux1zJKq433txuV5cvxToH6L8azMdS7vB5f0uU
BcDa4NyNNabbLa2D2G8rKWFOW6wN7JC8iTgH4+1UIyUmyP5NMwRDtH1i1FAfVLDZnTkdf3+OXfe9
elmkELoLXP/1QfChwOqDo56ioxrJCaJcdOiT1oBSOSWnj+3H29s2JAOpjdbMtWhXmGvr+Xm3O4Bt
6/XxftwVHkbxsGGYSqrIGH141zXbAozchSVzkkq9PMega4jEgnDIvwdJjnGHnMrCgzw0w3ssJSvl
aUH83B2TgMjDowiytjsOrrhvXLiWBXPikNKMAO8urMKLgFc6KM1H18ZoVD53rKBXAoYVhhrXnvJ4
nIT2+DNGmzG96SN3LAvrxvEABtwqhYS2pNDjO+bEikYa6XmLqvZn9sKGRtOefTgzj8X9leSn8gDF
hxFDCyWqeRMbVtSCXGYhw5zEdBcymIJqDp2C13iH+fBViw6AQbC4SOscQ3G0MjsHLzwm3omh2Ykn
LlZFdyMKpMPwoWDQ6YZgPlxcfAHbFdlptx3KRO1jPVsa/HdXMxpVBc4lDgsWCfE7e7tLfVeB2aPA
1YGv4L0Nax9FMd5iwLD1fAET4uM9mlEMCZVAYJ+RA2fuCFSAewsjCjNpT9wbkOngoP59/PszR37z
+5MjGEQ3Tzi/Aof6D9IfAnp17WYtC6b1WMydZz7WUP+zjKk/oqC0EjQ9lvGBGETrtXrh/i5s0xRY
E0u9m+cUfp/RHE3ZMu+PP/+uUIczv/n+yZlXQt/QYoPfH/khJfy33fGrxlY9n6QLsmYegBtRk8BC
4dpMyhSIcrZfvi5sg8PjtSxt1eigXmV+Mt8RuH78ffbiGajVL/bZLAkY//xKgN+HdS2MKhWq6EdT
h42MdiOt3qDv/jLyDiyzwi0o8R9l65XEwfGSFtg1HuOHSkx5U9Q9oyICAzjkG1g6vTe6nXVZAlHN
OCU35zSq/JVQtChyRRxjmRheIRLq05KPP49Pau5Rgo1BegnpQURM0xgzpMQy7MbhWVt6mzwzJF01
av0UYIjcul2oes1c0BtRE60IfL+T+KTHKLf3cC3pvK+y6yWi1SUZE8VQGmQrPA4y6JyURPV29dKG
jQ/U5EGREV0hIEDnC2Lyyd3xIomuqIgZVQ+IOgLQgAmK2l5dknMXPY8tZFdyJruFSRAsT+EZPbko
W/OftmtzZvgECO1uieVh/KVHK5rsGRVmTpH4WBHY+J2FUHT2PK5WMfEBESAJaRjgt+NSBTa23Szm
g5b2aXJH+FQosnKcp3TCXNcjoOO8waGvIDkuXcYZC3BzIONlvbqMImDtxeBB0No9Gl8h4fRWW3CO
Zu77jYjxE65EuAK6FQIK3P7iauuuHa3RW5teeCZnbP+1jCnAKgA7qhiACvHkH2szelG0pbGcswLg
YoNqCD62NHVzpcBlHQCr4E6ojOYC+PzYYi39/CRAxsyiLOVj/Hx5CZ5Sc+gxGv2xhDnvC9iz/6xg
8hLLDsNWDgzA2LCfqtCqY6f+rhTz2YoWDnxpMRNjIvVp0nTIdJ40AdmTmqSnhaXM3g4MmEXlEf0g
d0maKIy9pmbAZw8O11T11d9SYxfnus28xmPy+99CJkdSJX3eRC2EeFqmK/84jTgawqtfn5wGLeVC
3tf49RSRMksM0O0IGFK15AXfFfjhf93ImZyFG/hNWCbgd9cwFfjwktiCwVhMu0iGPGtHrtYzMezt
wLUwWljP6LvEmAh/ykxt4dhnze6VjIlJx3nQqR9gLS8vSMsD+QF/BbO8K1dlN4fDYQmqeoftm+7d
qOdXhksR/crp8LqffMveSkdyfsaMpPXbTtucL4+XNmsir1Y2MffpkBWtHypwLQ+RwdubARxuS8tZ
2r2Jpee9MA3kCqsJ7FL1N6vL4fEa5lz9G1Wb2PkebckYo4vj2a7dXWKfTscKfA/qgph5RVNAfgZq
SBY4/NtDGUI5KSpBGCeTJuiO/EVjzDldYtmbE8IIKKvhkQer3BRd14BlJJBTD8S6RDZ7nUFkBBYA
tVjwI+YM5bWY6aXJ0GHW15iIIJu+hVjddBeAx3N6dS1gcmOc0pWoaoAAoGAu+Zl9+w5W/dK1nLPG
10Im18RJ26rvaAihI8xjLFXukNrinlm5Wmml/8U7fy1rclGCHFxHYgdZrMlsHCu1l9z5+SNBDVBC
LQzIi4nVB+8RWJ07zPcYFPSRqrwdDPCJFm7KnHqB+EJABhEZHOWvPe/KsFRiE4SFw3GIgN44rXhN
1sjGkIwgJwortsZY1Jf/RiJyLjKw50i/T/P9A+32VYqxCidfTbequ0o7s1s1O2IBeXgQtB/KqEm3
XzqtuxkYowUFU8+/xU5Uo0+dwKECmcMsCk2g1eA5Qesb2O20ywH8bpcLOg/xn9KSgU0VwGm25N3+
ZWOnUcD1B0z0hcZM1EZK8QHY6cHAE/jyUmnhVtLVp6fjkdk9Xzzd0y/Wz+P9Zsfn+07uCFFB1+zY
dTK52UnjtDGdBeNzCMnorYzPIjhzM1Azr3ZEZ3DczilAvQ4YYnVx1XPR3B9I5X+lT6690LB+ULGQ
/vIC6WuDCYlji7Zrvq/QJvcMzltfS8wlgNusr3EtdnLamGrBVGIJsQ5oweSfZIWBpeMEl8d7O3t5
rrZ2cqSdn/G0W0AKLWr7kYW0UxFGMt6CEzubQ7hezeS9lMqqpqIGcsoVOBFTddse660QacBWHX4W
bCg/9zhfC5u8amEVVpQQQRi/HRNlbaRylvOkHL/AMPbR6sGro8FdHzu+O6y4WcfiU8qMHMwZ8TMM
capU6in5BQWoqz1fVufPM0oNCw+vMLqKdzqN+ivKwCjwCOLENFZOKwqh3P7LxXt7i2wJSSpJlc2R
D7SzxqM42Tb/1DOAoNMkjHX1+zsEWTnGABdWpleAW5ZaoMtQ/5X1cxkTWq6RkEtmXi4/izZv3vgg
+Q9IgwBExxSEw7FulPYxkkClzh6yTYdhOKfU9AzvtbCN0ixV13a+E5MjK38PfkUt1dCybT9W1jsc
9p8FvPqIiRYFXZyGQ4SP4PbRhkMza/Qcb8Ozss0hzTW8df60RK042pa7cwJIATVHdLshRLr1kPJW
KrgsH5DSzZqMjMRQBI5UtnANZ909juFo+GAYRwU6wFsxWSunaOLLMTnqDc2v9mC3POAZGsBV+oLm
zTri16ImhoVtKU6MpZQ/AaI22MJrYnuEyU3l4yIFAGGyKmh2LrLhauIC9dGc/3QteGJrGhmErNyQ
8adi4+u4fUREw8CSQbsHwmECFx4pFuA0hQYWahKjFWXgA3skDaeszFWhfw2q5z4wc14wX7sI0GSm
UPlkqWQ1szS0C6H+DQAe/n8K3U06vg+aqqFPa0XQS9P5Bm1Qul9i6J55iW6kTOxaxFdZwyJuOwXC
xf2katJgystgRN1P/1OBrkLyFqtM908vbvvYiwLWYkFgpcmNC+MmkjiEo6cM40aciDOU4aX0UGtH
u52bkKwpngG2LnniCGePNRbu+/2Cb6VPFpxVed3lDdOe6EYb0P2QV5zhpL6a8XZW8USUrCJk16Bk
WpB7/4BAriyAyowDGyPNTxyONupruZdTwJJ6I2pWlFSqQzoAtZnpfLjz+kuhGIEL+rBuLQiY2aFI
R0B5zSolTvNT1Qvv2YwrgM8BCeDYUQwc699bcuXh8q7LSqFSdCfpu+QPQ3HIByulPpqL2IB24Rlv
aG0t0UPOmIlboZM98Hn4vQwPaBZFV7rMlHpRq023ySUMpwysvn+jKtAE2XLafqVaH+xbBrSElK8O
yWfPb6vkvHAm44N4a4hvv2diIem8aX1of3cacq1P1lKIhzHVxQTNngeXeepVNki1RZzUn295LxYk
NaBPQIpp2no5RG2aM03bnegV6xKJP0plZ7qsYJbZRyC/c5KRi/EuiMDJ/6ygH7FLt1lph4PNNVsu
InH+1DGtWnknrjdFfi/7+YJrNa770QdOzqnx0NJW0kAABi33limUZ/q1t6YSdli4jXeNwEDGQg3/
sxWTE5DC3qNA59md3OIldJ4l8D0jC4o+/DAzKPEkoXmw1zjAnrAF8arICetsqfIYMIciemZYg3bf
F3RizjpJgPGhYQLFcDSs3b6agj9kMucy3UmJfLnTkzgLicuH/KfSy4ORCPlvBWz4vhByR6eZbk0F
QEmijP3ZRnK8lIScGCsknATwGKAij64tcDQJk4MoOpD59lzVbdhih75/kUggW9/R8dYrVQqDPxZK
ZdM26Dt5k8W3DiO2rVB3m1RvjJIEe3Br7XKQW1fgDG4BkPmJNW+rWI/3fDS5V+r2v1IVHm0daCFB
H8ntlheM0LhlVXSbPl/7TqEmDUgt8/ciVznnR0a+rV4q30yM8ShRovGwoloAuiKRnrgNQ16EUZ20
3abS8m2mfq6WMuzjwUyWdCNg8sb9D2lf1tw4zmT7ixjBfXkFSVGSJcu7XX5hVJWrAJIgwQUEl19/
D2vm3s+ida2YmOiO7o52lBMAgUQiM885IGpRmpaN42GwjgvhRpv+z9fszMDqGrOEz3W7xwzcYoyh
rBr2NUlpXDhocDXB/g/+yzr6/jOtvMJ60f5FSZ+ujHFo5qLXYNJoLEStaNAPq9K9dk+uHjFfrKwe
MRPlaVDbuBVaUNNab+Df+3Vw9tPbgqhJQ/H6/ZzWb5D/NudatoXOF1RpV+soW1uW9oAdP4TsbkjU
kn4nNtpFug1IYqIspjdd0sbicDsjAXTQboDVjcTm4/thrCPM1TCA+jg/AjkKvn7dY78U+U5NFD3W
bti0XayADC3ySKdgMkOeS3dfvje87MOv+/T/Tj/40vfJ9bagCtMHI8rTEKeQdq0frtX+1pWtL7Nb
fO6nnQOMYT6XQTce/O7Au8joAfLI0E2p3pv+zcpErI8OEcEvu3DIpHziAz1Q1PH3U728ff8z1ZWX
SQGPaxxcNYenu6spjyvbCI+E8xmmomoR+eGXU9Mm2uAf7cKMXHaUmGquhR1i29mL0vKhYbGFeKPa
dFBCAnkTlNB4BLYL1WyESnd2UYfznOCmkcFtZ1xr0b7s91Adxb2LV+G6NxKoCjXJAEe415NujATd
d2B/QHe+cWWxrxlaOdjWBVqiHiac4s2gkd2+B679+8/5/9lU/5nLysVqo6mGguHIyAh0Zji1xgZd
nqBqVhwSBRGQ41eiosuHFM9A5LfRx+kEK4u+QXs7zfXxkAHwN/KatLIlXP3pSyf0wIAMuRW56SEQ
+/1Ml8fzlzP6yezKRaGRbXJKhrUc9ccAfEr8ldqgJaJXbpR1JuS/Tun/s4M3yvkeZkC76a0NO1bw
0+cJv9NUMj0X3b8dzH4o+t5FtbLILE38OwuvUYcu8/gyT0TEIOHxwEyyhm6btUNz7mJ5/Uw/WJkW
D/Vfy3LAzNaFZqY22vispdd20cXr5pPR1XXD+0GygcNoZZb3viZCB3o5udgDPuo4oDoKffPF9vhO
x3llVczma6D8dQj8X8u+ZOCh8m2hSXjlOpBYaAZzNuD6nRLJLvnUW0WMp/e70WxsqLv13rRrwEZD
rYgVMqzaGpCaR8VAjMPErqA37fzuBceep/uSXrke1jmkL4NbnOonzz20OdVA9A+/5jobJy0jGdyl
fWKNUdoeByzJgzHt6lRd2fIXryWQNiN1BQYRQDDOzValKNN5WMymFHDRRFohLylQAMHPeXRi39eu
5JEuT/STxdU+gB63ifIoLDqP2vYpvTP24968a6Jgl10JOS47rk+m1rdhmXHWACJ76MrY2DylkRs5
yW3sgmaQ30Ll53vvcdlrfTK3uveqJqtyPHXGg2ZE0xwac+QetL9aGdX3VXiVAe+is/pkbbWbmR8U
GTCR46GunN0891vahGAkASO5mycMbAW2gR+9WLoAASfgikDSFDs14zpqrej7mV+88Bf660UNE01B
q0/qzp4mampiKH1iqqNjPtXWlW3zdZ8uwEiQK6OAhOe8v3LNogPhHxXGdHjjgHzDI15LPX71iUua
DL/dBRuDb/3rM/90/uaps7KphgGPVk9aG4IghQJSndlxAyBuZf8wa/Xx/bJdnBPyMCANh7j6F+rR
dNKVnKk1Hay3ARnVHHrA2l1/Ahfe93bWlIHwLZjSJ0Or72Pq0tanCYZwus1Q/gJfrrWdXqzIINne
i0egSrvNnzb2XAL++DYK7oZfj//DBPJ/DwL5f1vH8jr/8mSfFhjVAXcEOmE6mG5IQagGhu/oGifJ
1zOBiaLEAQQ3CIHcdb4nSJuucjlQ9qWPZF4P1Gps5FE3XlvRi1/uk53V2SusYZ5b25kOOUpvBBoe
IC1sX1v9Hs13V2Khf23n55f1+ZxWF4Nm8KyWujcdxg0ERmO5kZENNsdh74fTLZlDJw6Wv8I2rkCE
UCQ1/Nu+IlDHygkC4asR+NfDfj6e5Rt8+o5NEYjCKH2MB08lnm9StyPetVlfNuL7QEGjeRmNyysj
o+IWHWDEtTcSTHwTZEpGecVtXXDYy1T+Y2UVOwezaGpXgxU7f628hyGpyo2NGIhb7wPYJcBmZY3X
mOe+xusge3EXpNCSZcI5OJ+ZzfxJmRQ2vWKTB7+HPPHkbR2EoPG5cuwvbFKQw+Ow4T1kAmK5cpmT
UdoWyijjIYWm/BNgwfwmPbVXcUcXPhVgNygw4FyDdXzNXSANfwqKrpgPda5jzfpTHRzmrIm/92EX
wgYkrZZGY9wxMLK+APpaynGY8/ngiZN4aA81ZlXWW6uH1O0JJFtSU/hu126FC3k6mAXKFnSFUE37
woXiIWD0igqz848aOVU7udFjEc94BGnxn35jsXA6GPG1pNbXT3dudfn5pzPmlgKcRw6sdiDQM0Hm
mhN7hArdE83zUGbbK2v7NTQ/N7faKSA8QIOZhLm5ABPi0W45GdonNezThwIMup4W21as2dN2YmDM
VL/+d+bXO4gWrjZUspwP8rf/DIanXGw1b7OVYZvQjYSW8cJMeeVwfD2GZ1P2V8dQNjOrRVXNhyqr
Q1t/a9zX6Q0Uc+Ew/P1+epctAbcELJxjf5GXtLue47bQsE36x1x71tN31v610j/iGgn4uk0DNyzm
tHRlu6j0GzB4vmv8QPVZPbH5kPceBH6zuGgyggtXQyIRAg0NyHBSHintMBnaff2uZHcti/71/l1G
sJS6UEZHx8/Kbc98NutJ8vnAdiKWLBJsWxu4mdJH9hDs0/Cxf6zu2Z9ryMuvsdtiFs1jAKNC7Wp9
W5ilLvWAYv9OQPa5pEdH3LyxbSLB5954e/Ph+y964d44t7e6N8yyl2XrwxdN+lGbH7ufIkT+VI/c
zCf1vEO+5EoQYFxcWCwoyEdsCxImK4dQe1YpvFrMB7VRGzc+tifIKS5/7WxAOj7yUCf0yu140Qd9
MrlyCn5vjR0d6vmgh8aNHXl7B10u1zIR6+6w/9qz/7GyBvW1Hi0Um2Glj6uTGYKTl4Xz9vTwS5Ef
NDLCpSmFJwIqqFb48f1nvLKm/wKvT07Wm3QuCx0uQM7gILQbEPm3oGs6sWn3vaEL+R7sl0+TNM8P
JoitpOEIWLL1xDbRm1HOkQPSdv1JcLTuPtUMTJ0qMXUa1rWxw0shnLqd7K842uX8n0eS58NYvU/b
rvK7McAmCtIfWfCruEY2fNHTfZrm2v/MFnjsWLN8y7J+8NMXbp3MJirsa2/fC5kcD4lBHAWE+QCg
uKsFrVon7XiLXTNuWGi/zGgFq7dyyyNvc6qItTfQneJuqj04FbrXq9YvXZefra/WcaB9p7Qc1t29
A5XLJixDtsmO7Rb0POhmxABAtthG9jE/ajv7Bil2cq18eMnjoWFliSPxaHXXenZllRqCdlhqCfJ7
7TRufHRQOVEX1wsTixG5QyhB8gk8Bd8MpEJrw7V47JJ7gIgSGqsMSEXhwjnf0yh/TZ1iaj6IF9mH
xUP7VN2ZPz0VVbfDq3kjQwv665AavBlOMvz+PP2TxVtv5M+2VxvNc7hf2Xo/H5q4IVNiJu2uvRt3
6V916O6RdrGjmlgJDX/+qMMX4EejPvxYFJ2fk9vnZx/qnEH4wMlPGv5InjqyywhqvKQL458H0OnH
h9v21gR5mkwen4cb9+FaTHnJ73we/RJQf/I7/cw9U5RYObDfH+RNeeA2+X6B1j0n/7wqOOwXhjpw
fSGdfG6i7io+8W6G76b86AgGZAjktLeaDrqL2py1Yzn06E6vOhUKt465J5pdCTJRlIeotfl+MJe8
Duhj8AKBWCmK68tyfJqu1JUxNZk5H7Lmt8dOFb/iXb96HUwyMNCnDv4WaPOsfj+HbkZqM8c/oKfo
rjj0h2p/le7vgg3w8y+yoz6oNBEGns8hMzube0MOPprn5kUHq68A+JRvRnBlmrspcglosHg8vH6/
chfcHNo/0DmExiH0SIDT4dysw3RVdWabHjY1i+dXaCrs1C/7CSEV78KkJtPOfoUAnJ5GM/QO7651
EV24nGEfzPFgqlnohuzVtLWSWkNfyhSEipDQ3Zsv2m3xXn2MxNwF78ER/MVPzZ1M8i3IlEPrTr+9
JkL71cmASSMwQfSko3cc6lnnC+AzI01r000PtCwicAE1052j3SFBhoTmYF5xaf/SlOdu5dza6tQY
sjYCALdSVKgF0U7ZT42Mm+BkJkPsbLKHjvBNkbjRCFR4Rp4eXNDs3t2+uuT11gjLu2E3xnpkblSC
7n4yx6Bdj77fD19P0tJtjByuGYBhI1jn6gM2Q926oOmBgU7Elrt+evjewIVA5dzCasNles1TOWrB
wU60jfPWJRCyA5WJeg2eIdbzWCXGHbuWS7sQTZ8bXV3maVmiK3DEtLoHeTMn2OngEYZoWHitreLC
KUY6BOqZkM8CBdD60vSHmpWjj/cPNJ9I39yWMQSNbSACZPL9Ol46uAsFDQ4NCFk8qEqd79tUSBDj
MEM7lBMUodmd2lk3/BGdVTpgNPou3bLb6eA82zf0lN5qh+ZKeLCeKCqKFvpnF0ANGFjMNZelUbpq
bGpLO2hI0dHso6qhrSAm0lpdKJork71kDEEAsnSYK1LZqz2T6pPpijmnR9ntqjvcLtuSzsSvmojN
V3po1+5gmddnU6udIqe2NWte0KOVprts9HuiNdqm6ZCooxT8NsgS6PTaE2Udaq2NrgKdcaJ1W5WY
X/t08vMoO7q7At4WW/TX97tmzeWKM71Mz17cPWqUYI863zVIRVpVzTTsBw7KVjOsNzzKo/YGKV2O
oMUlY9wSsSlPwV23vWJ73f+2tr185U+3tNv1NtjGYDuw0JBKn9w5GYYtPWa7sf5LZ4PU2cf3Ji+u
K8J3iAehngNGvXOLkzBTr9OwroZMTCdqRp3ob7mAjlX6MO287MqZuLy6cJqoeMOH4lo5tyeKweRQ
rKfHOeOPfBRRoypidOC5t3bWMysfzQy0ymT0bxpxyvk99+qwU4mCrgEDBr3+YwIE9/0SfMku/lv1
/4xpjdXnYO8FTh1rEIC0FAo16b4HImIa4CWKgzjktxwUn/Ux08nVBsRLZwndoCjXLcJiyKmeLweT
Q9WzoqZHhxjtMf9dv6Y/auiceSE9jPvZ2nQQeDtYzxOEna+pha0p//7t9M/GV9/eGCAo6Ncw3oBq
pYzHG3kqf4JGOSyO2cGBLDf5Od2AgfzxVrtTGgF31fcLv5ykzzc91t0GxmiRy1xE7tetp8KGe+wH
mx5plZT9qWP3Y3pnGtP/0szqQFvVMBkNSIWP3V+1hzzk95NYhwP/JuFCWB6CVQvp+Mox6Y6RVQiQ
4Hh99SPN2h3tiysJvTWj2vKhUKPwbKS/kdu31kAnZpsG3tmKHfOdn9Qbfz9H5b47OtujFrsf3RHt
/HwfRPOxvs9JekqRpdluUW5AkYofA9T0v5/ypQNzNh7zfNfyym8gOtKjut2+KP8ddUAi+khOv9sf
fvM8dRE2TzvEWvvRHQq0vDckK58d5Ha+H8eFw3M2jNXS+1Cl1TITy8JTsLamM9hO720tKvq9VSS5
c8Xal/otvoKDAsvC32UsRLGrfdSWzGuoGLMjAx4uLELjVYKXbCIz0Is2maGzBr0H+zTGSDj8nW70
iDVE3ABTsv1+2l+KMP81EKR37X/azf/ink+3xODxyWLukB2D8dF0SGXdDrSFSshI2LY4Ifl5dK49
AdZQhmULOgihQDSKyn+AnM/5JzfGwHLHYMqOZXdAv/4I7qxN6+1ze5Pdj9XWCjZ2E7npE88+KGCt
zD/gPQQt3ytTX8ysXMbZMJbT+GnqGi+LgbpzdrToz8Howhr9oml3Ku/SEtX7m75+MuuormLX7gFq
eP3e+oW70kVeHz3U4HtFjW3lL8eWUbhqLz8W7qvPQDbrhI6RkuJdAPWVGWlc1dew7P8ugLMJoy8B
rgX8VAuhIegkzydsOCaUq3gz/kNhdkiPuCEEDkMzVnduOL/hf7//uvsxRQU25ExeW1JEjEDeJ67R
xzAjWvmjhYq8ziBfREPxtocu4YCHURgBD0luaFQjUZYjNXbtPbGkT76MG9kAKBKj5AJh+PNxz3UA
7jC0wB5V/ZRpUEKBzD27chC+uN5lbRDhO2iiN03ITZ3b4GAgpqlQ47H3ajKAJLDIr2WJjDV4xcOb
f8ntARCnQ/ABxY1zI73UBh4wNh2n8P14o6Jt+NZG8+8+pltkPc3w10heM/JeYgXf7Bj8H1WUuDv0
9Yanp1NADEJ270+734qw6FWRNn68v7dItD+o8MffkuyHDfTmyB1SQ3jA8nC7NNXcGgn+s43+qvDn
3z5eCEx4OIR/3ZNNTAjgOeRDbRz82bDdPPoAAfoEGn7kFkk254QUfXKwktch+lGR5wMncR/+D4/B
akVWIZzf6uhEnShWJJm7J0eL9N9jha0JzT5vF1RX8gH/eOPXO+nTB1jXJTUlht72YO7m+A79VEDy
XwTZHT/ed8nDMTqedm2Mvw/xfv8zOfxpk7dt9P187eUTfzeC1duqzEZoXBsYgfsuo/bghrv30+bP
ZnMXR8AQgz42ViRxSULibXx7CF+2h5iQO7Inyc/ID69tyeXkfDea1eXrTrZNvRmjKUgTv3lhd2W6
X0P08+/rr1y9Ym6WBwMMyHYHmCLHJfe3/6P9dvtYlKTCpt/NcXcDYdfsXqvBnVC9QWvj+zX/GmKs
BrFy9J3vZ0bZYBCivtPRnIteZ7MguSSI0d0JHJdaeiMc5Iy1G4reH5SOCyic1teCu2uLvcoSgzYh
pZWNYWwWpiJyfDsJ0PzcFOQY4IQ/ERy+EHvgbbN5kLj/D0l8t08Oj69WGN483+MEflz7/F9vYijX
A5SLcgMSyzbuhXOHlCoVTHWm+LE00R+zg7xVJ6qoec+qV/CKii6PSv1AwacwHYc01AGtRJJZIm3W
QfWbX/lO/3j4VrsxMBbOVwD7dA+FkPPReJqXD4428+ObRlQUyR2F/qx2y09jVPnE2ea4mYAsT9qt
v8MCycSnJIWzjFqUSiHtmR/lc3Wt7f/CGpl4VSBOM9GtCAq/1RohH1F1RsW6Y1aBi5+Jhh5xGUGr
tk71JDBTaKA7tEkMMMDGsp3lb7uCMl4ViPK28DiP+FSxTeWbWVwFU5kMndCOEIug8Zzp19AiX29K
jBW0K/6SXkW2arXTR9OePWHm3bEWP3qri1T5mI/XpDO+urDFCL4UyE+RIlrTKQJxyhoVwIi7ZG2f
AnBqihB1cldc8R4g4f8Soy31BewJF9p7S7VhdT+MwhSN1WrjE6IaZkNB1HZm0qeZeW/31PhJbZX/
ntnI9dDVIbSQapr8M02+yxNAk1JQcU9ldWgHUDtFWVsa723VGLfTpGV/BS9caGaJIcDT2Br7Da8R
jg+BSE8zUn0vbTXUUP0ZnMIkqlXoolStpujWQlElGTSTjonRz9UT663cCXOXjRZpUo5GG0cv+mQC
ESgK+aPQjB13FH8FXtavIm61UALOB1t+NGPuv7SiYRYElTULmpJSZXlkenx+0Zuu64rQa0ox1Qen
7saGEhA+6vlfZnkpBcbPTwNPocW0G+aNsJ1K7LI+KKdNBhYLMyes7/NfoF9yEMxBV1tGuaNmRBLZ
BAEMl8p5gt5EYWUt8iCF3RHDZS7YtLssd25t4Yty1wUVAHFGndVQcrb6fohch89pOM05ui8L1Vl6
rCxEO6HVFH6ZmLPbZ1sMBe03GhXyQ1LsHnQp2wKSr2lnoM1eR0uc7+EXE5W78lX46YhD7cjMvbEH
bT5WZWewHTOq8aHhRVuSXjj1gXFXqkjVRnc/ljp9nSGs9qu1SxMyIkPrHM28CCS6mGb/sfHMoEly
XRca4ZMth8iYFMh3RKEARa27vEvG2i8oVO2G9s9oOIEROZ5oeeT7eoMLyoIY12bKrAKM9b3uANde
mn8aJ0i1BJByDfXnSiviTPgjAK3e8rlHq/cc4vNSsrADSRhNIPNVPoEoHngkM3OoSayctVokM6+b
kbEtBjuUQaWXMajH9SPvAvixoS3qU1Ux/uhILjgkpzIr25RtnUoyT7y9F2lm5Dczs1vMqWYyyYY6
BfmrppsTNAcCeTOM+gTuHUBt/hSuyLSdJdISWdVWmt1GAHmSk0nozkcuWk8QOQgexKZmcYu0o27d
t9aQQu9LOem47dve60nbdDrYweyC/Ral3/8OLAVAElTeZEN6ZwScRlQ+UOedoXIyujO+F6Wy10Pq
mm2GvNusypjXrEfbvK0CZKrton0uCggbkwalvynSyi4DR1TgUgWVOGQITairTOE0qUySnOnsrwOY
JCQk28lJ6pwZRmhpnoBJHY1QfoavsREGEA9Rn4E/gFiz0U/7IWt77egBG+sfOw24tdioMoEMhjPb
ZohKjPo5Dm3wNKa6ez9gGe97XQYJr9DLHFa5Gj8UnTpovmdIkYeGPqMWlwlpvcx2lj+XGkNa0XFZ
SswxQC6rVxTzFym2GPHG3n3Vy8HDFzW85g+wERXeSK0178FWiKMvcftBe0MCS4TufdnxEGKvQhKk
rwJOvI4LYIbGoXgxevDmhMhVt7/Gahx3hlZOGaGlw24qjwVNXPuKBuGCVduOIhihtO5SMWAEU4EN
opcQVvdr701rrKoFVULPFfKweTpHc1qyWG/a5YYXjgZVVQPJB+gzNM917ZT9Qfkmx2oVmQaXFpjl
B5dDk4V932Og2exyP5ROaWShVmcA4dtCDyZ0a/rpEzo7GhREUoAHCOie8Vbz7NL5WHRluqgaWIBJ
u26JZsS0NZ49wBenCCkI91frScR9cwc+mZDpWfFUZeX4sx6aggGdm3sQ02bLR+VBhpqkl9cdKQco
gS+bDA4hMGW711KgUEhRuXBYUEiFmtDszbq1zYHT/NWPdeAB+JXqTmwZDc0OaIDt9noxpajd4D0I
wh7dKozQtid8CDUEgxsbRj45EVpJB7yT7VnWoZ6W1ptrSGGHrdULRYJ20oO4GqnZkizr/Ps+rxBj
5gXtd5XL8hdWNp6WeH1VvgaVpbU7P+jAgaqPfZ2UTgOiI3wTrdhwUQb+kbEgg2SQDq8RaV1p9gSF
mOFm7Gm+5IcA5SItd/mxmxvhghdfk48BFGNukRIu+ONgal1+0PReGOgUtK0EyCkKmB28/hsK0sNE
LGOWv7reC2SMFEH2E8rSw+MEfdtFycB37vvek03oV177NEuOqohVj44TAlVsAb/klbpKIE4XzDEP
emSUMzr25c620w7KhT6tq0TLuKtIThvx1BYovG8Nt9fcpHOm9DQauGlCt1CYtGaX3q+xq5riBCkR
JcOSA2PwqDstqhW2lTb1cexq/1i7dY5O/MYTLLIEN4tw8BtQepiDQ6cbTQ6MRUw3lEu6yaqquKIy
QDE9xehDA/uzDl10MGEZ85yndz30O54QaQwGAUOBM9+UrJlgr7X9CdhvSevQMJFFDhkUWH+gEdp7
ENnAfuDNNuS4oA0rI06Qje2hG9Km3xalNt4XaNLMN02mIwbiTiBQ1ZknLdb1XhabejEWtcw3ccYL
HwrFVNZDaJm5HrwAKjJrxKemopFTtb0iPhgN3ykEOkaSYqE9omuD/dNStWaFFdD/R6bq0tywCnlc
khp6Ou6cpoUENcqDGdh0un6ij0jDB0VU9h0bQsUsHf0yo3D5nk4F9e5VBmE1Upe6J0NV6wpUUUt3
dgR/7qDJSfegLMIqbO4wDbr6xaeuXodFN2pokeZU5glob+wqBk0Z/Ts6xVjHZe54JzQULZkTyxuK
iA8aVLw6d2hwQDN0i0UpkqFtpA3ChEpd7YHDJKQWrCQ9bdDvYGoIaca2ZXKPb6GfNDef0pvO6Eu2
dXr8NBnTQLmJMoR88jK/ykOV1p2+kH0UzQ3NMu1GS2n9UeUOf5gcNY2RZBxtBS6t+ywOqBx8ZBWF
3e2C2bbLg9CmhR2BVmCFAA0AUp/CMpWxoaOh7sHso+ijsIqmPfl1x+iTI6X5XEoBZvwOtbPuxpXm
pHCbT9DcBMqu0bOXSo46srl2ijITIg+4Gzk20xDZGqLUcJKzRGOHrPtXMRj631nxugonIF+GLbpg
M0oQuAfGJpUNR6yHGBSdPKWlGF7JwlWbvjCyvXT0KoiF1/g1oMdycLbUNBv6MFeBySK/biq81Yre
4I/pmBo00qc0fwbURAzQxUm5ffCUN+fR3PU1TWbWCnSA2viVOzxo8Ag2xkJVPzUaePQxxRkqiaah
LSwaen/QEWEViJ8QLfjeMD2KQijztsKoRKS80XqV2B3vZuoa9Sad8Y+BSVreiwxPTBKgnffNMrSR
hRYANQ+dRuffjtR9FhupX96XqBzuhfLxVlEZLx5p6uTNru1L/cEafRSBl0sXYSU3/Q8kFNg7Cl3T
9FCmhQ+StZI2CB/61mEbnVVzHbLegASDUwuah1mlQAkoEDEcA6qPv22ufJ8MWQftpUJmkF7T3Bbf
sMUlZhHIn9n4qUnLD5YaAJaXom//llykz42nwLrTwDXy0MocXxLLB14P1aaWZnFaetCHVXOJMu9U
qXIDR6ZD7S736G2ObiMELnpj3uEOcTkp/Kn6ISaEOWjoU3hUTNmAczQWM7ixS4pVJj40bgO8P7ia
/hjSy++NIp0B9pPl7wBeLY2bTsExZnkDOhOEGsGrWTkuog7NrXpAC6zpGGQdw9tFt+YyBl+ildSS
Bff96JUv9WikSVGZqOhogZMUs+6/Uq0oD0qr1L3e6mkacjs17NhSrfEeMB2ZG9Y3OT6H9O1Izx27
2PoWg/C5JXqXJR7VGxkzEERVe7PXaxVnzgDmslGfwUCCOr9tR50t2+EWS4T4O/NbpNV50GqoNjW1
tqcOHsaxMxbNS2qCoRZpf4T5ZOYQWiYaG4Gn66QJVhk5FoEXF61geN41pQL8zUntLHJ6oYsIj5m5
Qug+o1CEhDpQXNxjNQtBNRM0f6bBw5pbHWVQesuhoZyoPOgk3BaunyOeX6JN2twpdw5ts2Jraco2
I1MHXf29h97MEgcTdxZPbKqpPALeG0wvHgevUKX3IHxRNlIpOl0iDdPiiNH00fKAb2/xkCYCqnEZ
wd3pvvVV5bxaMseDo7YHsyGanzfoj5FquNX6NijJ4BaFgxoAWu3Q76/GNpwE9TkRtJ5jB57aCM0W
BXfiMqdC+n1oOgqhTEjnUQeI69IpMavAHsTB7LMyQGRl+Psm60d0SrpotCWzr9UzKfQAEqx+5r1R
M7ME6aqpR+PtOJVG6NhVcBotYdeEN9RFYap3CpfYXQmFIZ9n5oiYqJ9+p9TjOrFUwPOISRcCvbmo
q3tRFNqH7vcecmyBKqdIyZZXYe/6VYBNydHBGkCQ8REIQvu+44P0Y7trvY40Gh0paUvTO2oscLJw
slEoIQBtoz7SyAyR6IA29r8tSjfggbCVDTEszZhDXTn8BIwZnu2lVZR/lDkUt0bBaBX7dYsjmbuV
n4UcURNEdLPC8iIQeTnAUOQVxuTYarrTdZa3G92Eo4FHabwn7Dz2qAbmI1enM6pFRsAFWgMrsz2N
o6BtzGcgkqNRYAHwO8RwV1IbUrO0KTI8oZSf763ZLHiou3U1hO7QV7e9i+ICNXJnwC9FAItn7Kgc
wtSgM4IIXL5Ki+cPHqR/kGfKEA7rArK8SYlioklYrTeg18JpyEhqG1is0qyLP3nZGvrGdijcIFN+
MMWBO7PfU9/NDzIbbHBBpUhx4I/k+Q1WtqWIBiGxVDp4tGLVPe1xMrn90xCW0GO9zV3gLI3CciMT
PQeUGIrOL/DWYxkVNC/kNvXY5EY+XnY/fJ7aejzkbnkqs3l040Dj7MeE1yrSQr0jHdLUCIcIZ9w/
AZhbgZGAT/C6ZqtlwcPg9JZI7KyAuBWgMHofD9CKiW0TLnhbopKKzvpWcGgx2j79Ydi2qvZ4TAgD
IWGPvGXma3iuorEScski5Y34PxSdx3LcOBCGn4hVBDOv5CQlS5ZsOVxYTssIgAQTwKffT6etrd2y
Z4YguvtPfU6dqImgDJP+Nu6dS8/7PjR/pmGTLxo8mh2rUx9Ot0nO0/g25vVAsV79WZf7phCRDJOU
9RctlGkvWXMsbEvVZO/dLUKa77bXGZVxjvP3WsrxIIXMV2kRHWTict+NjCy1jEZxIxpz6q+6ionJ
Ew39btZaMZSa0JiD4hGKuJw9IZ6TuuPmtsqfn00gNM117wW896Rr6qLSXtA8aiPM+hCblYERiyD8
CALZnF4fAP+G7bhhvaAR68dNGeCSHZtI0cQuMhyLhCMI1G67ip8riMbtNDc2ykrTMgecwIbf+ePI
UOsPEKemjtdvR6a1LZfJaIYxD6ryWXr+DAKzAEcVucXdcR/GwrZ0VCwCPgm2juPp4iQEpTBRLYq5
x5dQpGk366JmfJ64oeZAPSQdiyZO2t+HT2Eu87FgOOK2O3wVsaE+rKOuDNMavXs/1zo9V/royViR
akKfWbmVCNO6ZYmH6IjZU7uml1QfppbChZXH9pghgUMAYYe4zxhP/vmH9n4cU7yIS0J3vVA0+yhk
HSHu9kIl65I/j02dV4D9ffo8mnrPgQmtUHSXPV9Dhw2JJNrUQXYbwlj+zMV0vAde4HB8bJ79L5CH
ZZYJV9GfoshmZVa56jVnyWxME9FT/9KwpoyvKAq+kRVNZKmIe+CvHMhq4k1W7jJmXNEM7+vHrXfg
s7wwT4+Iw4ZoTp5WAr6q6+qGdCi8oOWOXXue6HnovA6O3qXrXO4sDs3KriL/o2xssvwIZ2X1uelq
ExWM16A9zb4ev7J9Df8qFybANyoO3rbJzQSTzfRGZaoiXmZNZGVYuET31NA8lH+2PslVmXx0+ICD
RnKBz3X4IcfQqyqXReAGGPKBe2xvGZ4q6TyPuWtLcfgEvX6udpLfzplvx/o0dDIMn4Wt7FL2XAf/
hrHP/WKLfP2kjQqBBls9fwtEPIRXxVLWpyybdHsiaBtLdtvMvnrK+z5pbkm6zeISuD0MLp23wQc3
vVS8ZKIKtwtcz04WSfyR/dYHxq9PHts/u9vG3f6Sx93gnYKW9QcFUFLalhP7btrn2Hld+7CHnaqL
WQgSVMyux6DoXdZGpZvW5U/YLGI8xUAr2TkPEISWo5BtdiYmNvidYXTl2Rz9tJUt3U5wPsJ6NuVm
gv1bxkrST9LpjSoQjHotg3oyP73Vy+le5zVeT5sa2OGnmo5I1F2Myfc9/oAgLUrIO517er8btd9M
5ehEqM+eWuNbDprjThJbgChULVk8ujKAnPN8kO1VOcmmeqifnLu09rJP0+LlazE1dFWa3EiuhlOK
Iwd/qKNgew58Zq3N8DrJfgAy3jXbibslbFhTSmOVFZvLrAHu1yEGHaxPGlAzyqpSyNoHXJYwq5d8
MiDDE3NZcxrqHEfbFHv9CTGnBNMzTfQwR1NqbnX9MVpMveUVqygRiN0BNNHLpdIsZN/adDqtKrA/
O06ZLrdh6Gl6x6wF18qb8bRvQXfvrYn0EMt4ISAMP2J/P/dUQNqsaHzQWw+UYwFLPxEZv5syZ2q7
mSQM5lOvrb+DfUv9uDSrz0eIVwQFhEgQz3Po9k/WZNyBtfPfAXV6dxLahTRMCtMnrcykuyLHbrkQ
p0jXBlK0ZP+JNk9M4elt9q/BmFJaO4fU/0SIh69uNCJSl4Iz+mfjcdEVuKhJr6kDF/6+hqb6RUfm
mrLpbNvIYpzGgOUCVrQtwK4vvftOqGm/HBv/KGCS4OCycJ0C0n3Apj7ybjJgIbe6lBWQa2YusZqT
t34S/f1eDwk24zGaYsLK8ci+15vtx8+Ef9fCL/bDb4Mi6/IemWSPgHqy1jkoq7V66A5QlRJ8JSTT
ftDbcTJ9ZcdTCkT83bWWDknrbn+tE1l9j5sj/jNV3aG+94o282WmhMRfAoq2uzuqXjQvfErbnA5/
jilt5NQFD35cBdXPXZuDB6am8VGMu9xKlQ81a5aXfSPcLEyn/lSTFPLDYJziMEQq+zLtGXaByt8k
zYlvK/Xmxn7nWpNyBmMNZldnezksWhKekM3JMvA/Z5F+3iM767s6WLQg6Eonk3obnCd4FuOWtM99
13XeKabN5Ukb3b4Og25RYTEtbX8H1S0ZADlkAWM+Ig+ZPJpQxRaD9eHLS1U1Xl5S93bSRdYtrtf7
pfPSgAtbNd7Jo1vd74kHEV9Bx5enKWWAu/Z0Ec25NlsXP7ljN7/rITMOQ7iKlk/h4JOSEDZOgmAz
LTJ65zqDpedPkney37bptiTWDqd1Tu12v8FWcU1/5EvQuYn1Sc7Gje+zS4YW5EEn2HdB4HF+zmN0
G+zqy9uyafTJRZzZpboi7O3FeeqqjBw/whKa+7E/eFzr5vk/6HVJ+e+y3ifpI5MxfJAgipjPFPG4
9tEnYkXqnY+3yiR9ALCb5zOdabydMrUmcxEJg7rLC4A8yn7ZkvHVMCMN5zbjHj2FdV9Nl7gTdXXF
HxJ+jVK6FH62rPVO7TK4nw1Zn/SQ61hV2/lAQ7Zcxb4N3d3C3kL1YEW2JqemS7vulPSLbL/tB1fi
XVfR3hCBDlTTiIIyscT/QmKGUdUdIrlb6mhJiK4Nsx+4fMV36c2j+9sudVr9Aamz6WfKa8gQ4tSH
MtFImqRGTPdHpHUKd9UOdLEKpIbWvvFucxRpgC7T6EfRVUBbsAKIFZ0FHDNRfty4qYxfHrnSxBZv
+pAPXtzI/dKMqXqeWzEhi/OOkC7NzAeJgo0JhrKdRnW89vQh715Hg1e6JGHHMcCOISDE0867z9t8
y76NQ0AS0nTQSxwEYw137uDxlGPmy/FUz75Or4ncdfyc76IlS2Ts59+iDRMUuW5nx/vIWuDklq3D
8pzuc5cUbl7EOemi46kKWhWcx4qW7xxqeTxY7ZukqKsceWSkTPc3aHo/fdr0tPpgUQBhNKmJTUou
nLm5D8PNmNdYBxaeQ0sfg2XX0+zWvYyApG0mQTiXrGEUCXBVbEoed8GUdV8aeDP08l6C/HPdhuV1
WrV73eiu2zskDcALitqYFOOomYiayg/e+TGzFyYM+9Qve/Jzy3lYhY6a7Zq2R5UVaSLnH0ecL2Eh
44GWq5mSsOYUpBMi/bFdAEh3k3wW4JgSvCBJcX1ME3HGgACOnN098dhXzxLWAhVnxXWvKmrBDupv
i3x0KVGvfhuxCbbSuFFSajRv0RS4c8pt/WV3o/plgO9eum2hD/N8o8uIxXt37QD2dB4dk14p+oXP
1EaDmU4y2vz/lBQhW4fGSXwfGk//qoPeW4txs5LV9WMdnVaGbnueA2M+76SPVAVRqse3dVC0amOm
4vPRuMmW+qPBhL9I+vcmORjKZdJA9SRBU733wxyjdPgA6hcG77NF9NDSy07dfmrs1u6nrR+SnPch
Mm85HDQY1dI6lIQAKaqcmzH/7hqUlXcDzf+nAxPhW91ucHiVmDwyy/fNPQ+eAYIWrtl+1VVKu9+0
A8INAXJ2P6uuTy67UN1dNe8OSg1OiIwKoEyeI4M8Z9SL8hsUUExD07EswoEBvFMcwj/ofGCGMthw
OLaKLQFeR3VnYlrH95AfcijgxUxfeEZ6Dsi9DX4l65x9modphMEQ09SXXrZsXGJhYN6X3K8+i4j8
hWw58i8uq3ofamdzXiFaA9A/rAOInW2F+YytLWb9Q0+9BsKr429rsDftdUptc23Y9NYWBh7q0e7q
4O/vXXsf2nyBndFRt5kyoQO8s3kkNWGX+fK3TuFACsBPdqvUgs0y7IZyr0RBqP2M9H/Oy147n1g7
0cxhGQ800cwQW8WTblx4nxL51hWTbbc/ja/wUVKUAWpFvE/7jR5yiwDpobJL3PIS0myMbHcZ58p/
marJT4vdgnOVRK7zfNfI35erGTUQxdLiCbJ7IOGSt8F+7beq+28f80mVtVpSWKRuSb4oT+mQiLZQ
v8P2H6rId2bgUs1Dpq986+BT3UTtUcx7m1+7kI4BDqLC+Czb9tVMRzDfTf3CoYpYG6sZEkl94yV3
+jZO3QC14ar+rZnmQ55Ek1t1jldCoko/dNmfowsxnq2y2l8RCPQvJObb57WOd07E/MFqMBQv37W3
6EeAgfqv25qZ0ZGu7dcyhceT7AMgnMwl91J8eFe2JY/fwqaJcWyoIflP2SPIz1u3JurNhlBtnEE3
3q0Lx8r4UfCN2eIDMt9SNGZbrfTDtDYDgfVZMNMP+cFdM7gqPc9h7FCiJX3zKx/s8rkfwRWKhWnZ
XcAnbVXaPbS/vEgpdXGrGb+jkqDryVg5mZxoK70YecA63++BI1Jz3+ttAoZsp+mul24fLx0t71va
hMf0A8np6mEWi/Usr6GHhraUqTddPFub6WGdc5jmJHQfp4wlVMct2YMmusFXBA10uS/l3TpuTl1s
YsPw2izeEdy6IZffOl61CKTWxOFvsNhFfMVUG5of9JY16oqdFB/477C5BF6nRcnFLX4AwKvkuti5
9c8D67X4AY1NPMYo/mrA/BRx2boKkhuQQC/xi48ugHawrcbpPj7oZE8BjPCPREGNnyruKP+shj5C
MgG9j5Sc6aO9MZdVe5nZvcovx7GQzBT1wFPXvBPDhL/MTYAU6a7/ZTkEFMhbt7ynDGUZpz3hh9wQ
LvYlL8TyZ8gyKRGHH9iZ8nX3xP1Eb28uoVwBwQvZTeqrqiFp/mT85/RhbH2vLc0Y5hROFAQrdEQt
w9Nh2pE8fgf1kZ7MwR/4yJ0W5Q9jNXdfhxX8nPukSl9il0T/rZPzq/OSiVEUtWvTn5kSmP+1v/qw
wTDxlyTuvP3WNfhEkEMzkCJm8olAdnO09VCm7CMfiqzpvfkc75ZL1nrAkxfsycl85tiBCsBVR+jo
Dqcw1G8eL6pynnwJdd+2z3OswUYT0BOUEBHqmnv61oiAsFZXBLa2EQqiipIryyGOWlWGJnB0rlMW
v/kiPzZIY8coGc9TD28v02ln2MsboLSQ7eUXZDC45F2E5AjWM1VQdWsmvvaB+OA5BjJ27qzbK9Z5
ZlsiuLfzeCmHJmf4Wenos8JLgUj3HI63BI7PfvMeW0Qj47rASNplrk8EeGTua8A2MmKR5b54Z6RT
Y3dvWr/jYB4NtNiGjCI5bwlTa8mFmq64pGoXnshNb/mBXCf1qZdBaJ/rfRYwvAZ+7jh7wcx2+XWU
rnmxpk5INZphoF7iEOFfw326pevLDpq2n1Ssj+Zej5vsn03iN/51i4Zgv8vNDlwv5873XpBU2ebW
JkOeMm5a9ZTNul5owr18674C4PUbg85o9GtoXOuzL5spt/0iqrjPWfmQQrqsLISP+YWBmb/VzcgG
GSUkGH1++PuXkPEsKRph3Ef4bjMPJ+vy3V3ziqX1J9F5uM+1N9q/aMWAw/ywS7cLMr/Wu4JWhvrS
90c2XyoH2aojt//eQm9dL8KrlD4pnTlbeoepmvJjT+ZROD4XBAvT3cvHMtP6thHgSn1Se2UfEN4t
skSjB17UxBtwhA8EBXIpd5WXa5gmWUn/seNDkgE+ObkcILLZYsbxtZYNSD2Fdj/Ooo/xTUxt/iEs
8vfEXfspW34w5dSfU1vDhwRpOwfljI5hAvkgfuu89Gp7MvD8rEvzpromRIHG4nu3pQsOvXbMqgsP
GSGcGmB/C4lFYzmN+6hzVBXBkQN9qGp6zLuG1RJRFu7dubVsnuRDhhZRmZm0/T4gVZyK1ATz9n7w
LfXnuUKZd15jGTav2wp7/r3OvD5ChFYR4B0LPdBz20FuzwbbwNPkyXb5JoJjG8lbSibeto3iW1ZT
S3hsLWaibMeabNK8qNzYtW9SwtCUVYS9ABgYchdQqzmqJ6d0BF2Upn1TwGMkLDIi9Dm6VzMy2zOA
dWsv45rjBd3G3IoLHWqWnAFxFBYDHnl159raPHuQWPrmsLN0b2sOmPXuZ2MT3CtKT/N3VWm2PAiH
bblgn0Nsb27vk0eh06W51pWVR6kaJ0gpTRCiPFV2wKONqpKsqvVgd9+p8bKDeRtSof3q+Wk4s7Eh
1fmnJfey9Uc0hh2nK6r34P6gzyHwtYqMKQ1fVp6OZe+gIxGMrORCseP7dvRVmj2SrpTm19XCL96G
Ycl7sFLWB1flMvP+XGGC57UIZRCJCzGWnTtPYVzlnLIlRZARz1Fzr7KdU7kjsrLXSfuJ+icm/2jR
a7HhvVjGPJdwYrO23tcs6mV87lav6q6oNGx/8uJNjM/cysPLKAVlUIt03F8Gvl5+U8YO1btaPbu9
+uS789EpV9VTv1e0t1Zu9R/h4ct+FH3KzZyAUXsPsIesKRjAewlpGBvR/d1tErD0YdahOddWR7Cn
4PDVHVtxqWD9fFgYKS5uO5wPuw/i4nM3L188KJ3lg7aB76PfzNAkAlJXzd1aB/UfkIhdeQWim9Cd
lHFVUmxweMPdChMAm5xLE1w8lXv7JfZjIthd0GX1feLpJbjGhzi+pKpqj5vnuqC5bhv8dzGbqPrT
JzXynBXX+QBLQtlmTfPMz/oheWHYYD5esVml3rieYMZR43vbklA+coo14jQTfEhJ5nS5eXr1zAOv
OUKG7JBR/1sNzGOFCyYRn/d8C5JTtK0xMJEIxoTYNKu6h0Sn20M+dYyAbvGIZVqiI7J3m+1YB+PL
yGsvnusRjISxjqIymGMUv1RJyqo/OsYCU9FLTz0s7FWjPbaFpOkxhb9li3eSShF6vVZBA7MN6AON
gUALh00O9Xnu1JR0P3q9+D9VNG0TmINBh4fuIjeF2dP0BwxxlF7jTIs35iMyjtzURVx93Ty1nyBN
5H61CqrnrlPhx7u8+JZ3v5M2gbZKLGXaRMlUTr0x8YN3+KwIsgoH+L1XewGH4IgBt4O4745ijD7m
K7MGoUO3okR2pzAAuJt36A5KVtY0ZF4Uhx8dxMwsiv06zk+qQjbBGDhkxBGtRx0V7TjP/0kdHP/V
SdclZwm38vnQCWhNviofG3CVHu/cHDiNJubQz2EOGXqdqtl+3b0Gg3+u1fwKoD8+59nUVoxAs3tr
CfTYr+2kDIu0GO4P1IRT+E9xmuICmIfOphWhi6BMjwRyMdkF6qI8W/6LvdlFtzpZBV+ezI8edMi1
5HaksfcLEmVpUd2NyevsYNrKNe+MLCu1oCgztb89kZGxkb5Ch8IKaZfnZBUuzk1Fb5fmm9/mwQ+m
s/HTJtF4F+ue+325oTYWNwPt9tcLom5EOJ5IU/ou7usTvOuMpzDtpidCjmuMVU2HyMdBHHxNEQLq
W+rQCP02wN0r0sCUY4t+XLb3wBTRRPKl3PxitTpDVVZz5s9oxliFyATBgevN5IMuzIn9l27DMeGJ
m0fvstQbqgrbzOK4oiTzHzfenv6k8ninheVZwDzFIc2rmdvgSgBojjRAZTI4qxBs7bQi2aXORKFj
Za+vDfvHo35RV6Vbsv94XXFWp8nSAelkjX93hJlH3UzDYSOuIYsffD9Hp2hGFpFQCyhaKAxsU1+S
tcuCcgtoOnjBZsW+RD9AjmgTCFxGrA/9YBKsFmuaRrcEq7ALx+aOigNebY6Bh97It7dZdtunBqW4
AoqjgyAMqyMJwwAt72da4+7msfV2fIJCz7/k8P/DOY1WD538LJO4ZOflEd51yFHtPcwBb4N3IKs+
y3anF9jDSaFj7YCFyqStJ0kTn9qvWcJ8VIJyivq6JwMcfj/npj2bREai9I/Nh+WT6/RqOp9GI04z
9WNP4hFJrduq5BasGZ/Z2PlTuPTZv1h33huSnPRlqwxag3FG7XfPhwH/sl0wDOWY7Btq8ykjy4kx
wP1Z2Keuvlsz+mORKhfMRZ90dfwCWRE2BOlJTwbQLHUkgrsBjo5jB7ksUOGjNT4bf46Pr00GfFuA
QLVEUi8hKad9NK7DZU6O+JPg6eSljk07PX5oaX4BiUuWZR1TO5eh0vVr1Rk6esnJuoco4eyHMTPl
RbXz/NawpIetLw4y8bostQfaOfvVd+77I7vQgh7VSVYj0JyZecPL9FC9/6TS0N3CY67R2rpF0Wq3
C/Ay37z3vqfpYZg8+xbTzLaHUfVzgQm6fSyRiBFqcITdNfbljMbf9PbN86LFsXwPyOOnWkLDvDJO
BPCRY+sJ0ve5iYEyevdZVk6h8UoM+yfSEV/JJRSBsfeSK+4LPEz2x8SoG++GbF5/TmgomtMUR7xd
Afri/daaVGKRTme3fdasKWK1VOPm5lsa7c1+4bdVXINL6L1v85Qm567mHi6nYYnt/a7ryqRoO6Lw
ccfNsSHGMiEWxzZmgRsowrFd0r7Kk8vW9voDlunzn+kost9qDeyICliFXzxp5u/R5PlYtCCmurNK
qtWVa3tkn+ex76i33DTmMiSd8DCw12RMIeAYoWdV1ofVJwSZ7XxatoyoMtqOeHqDTUnI2NM0omW6
J0TK++MIor046f9co6156eYmZH1W6IAah4Fx7VOQs9H9NNatRQ2zexPp4mrJgtOH02MCwbDmPdhV
MLH/0FVfdhZjjQhg27amJHCRnZmM5YNMl4yiFtWg0PRVGDCAk4dvyh+Xv/TPvX3SvQGzSfdtzc6e
CXRz1/IU/i3x2Pc/Ix87CJgUN89pW3fQitAYSmg+egf7D+O6Wc5JM9f9Lx5ggzSbCXU9WRIsSL+l
GstTEkb9r5Hy+Ozvvv2JBrePy+yI0S9NYovn8pj95Ndqwym+LNycLYNhMnlfRf/hkoN6pkorXeXu
d4iH4bkf0Zr9Nqaz3t2MKto/oddrp4eOXMHj7aihMss26UAVYHnBg8+YaORwB5pczX9pgyL/smSJ
De57a9X47AljuNfssYfFFu7wI7ExoUDpIKo+fFhcPFcnBIJrQj7OskWv8WgjYj06LoHbQV1g+Ua9
t2jxxmBrruaY9/7SRPM03OK5lun9Ron27sCIIUCFnuDhExEt4kR1bPxLHcTw4zXDGJhHVi+v7Zwz
rftxNL3vzZiwmjfJYHwFmqm3JF9acaIYDoSmBtjakVY00KGLzCYu9yMZP43OQ0uewD1tFyTYgk9d
OWTxbOGwCOyOkEsDMnxT18l4OnrkOKb12S7M8WUtAMKLCadFdOUePNZS4p/1brkvUPEtqML4eftx
LWt/934S4jC9DWYx6+d8HsLorHe/+p3MKE7aIR6q066q5m9toyos6iVs2yebOg9ABktW8xgQifwb
ZCP/vemUEbi3fpy9Dkz7rH9XKNr6aw9dhsQYpnB9q/A/IcVo5Ez7GceWd/FIK/8yt4tr7vYY+S/3
lN/sJ9+EE7sr9zmrHn2/CqhcexaML6xHadrTauYP/V6XpHP2M/KYFTikg/u266UXVyEMgvesGnPx
uCUH7I9VhwufqggBzEWkwUGjIUSwpeNZYbKYVhQ+AwI3UDBlx+Yaty4eETRoMYIHRHFKumN3OP4m
D5GxknnkPQkBLFvz9ooYGzJE9PhFQjmqiwQQOMpprgLuhlz2f1vOG3pKuNOU8Ucs61l6qveocx9L
mDq/28NfaR/OmIHycMe9FoOtkF8xNwf4M73Yvm/m9wgP9i93kcJEGBBs+OpZp+qGtY3ZAIwxOvOl
7xY/pwn3Ak8/LH7fc0UN9fjNYHqDPNp8/eMY7fbF+G4NX3NbswpKj6v6Hhi5RuUml53tgkqJ5Dub
BUaUoy1q3iJorOQAHvsElNjRTAXlbmOXXcKMIAy8OumhL9bN9iGIDOMPMrWjed5BqgQjcwtCs5JC
rP9E4wFwvGR6GdhFBQEoz/OeHe+ODZAvErOSoV8OuvTJB66U91VULfXjFjQd++Bnns5T5BtVf7ah
OkJD+5S3EiUD7ZVDQKlt9tkhcd6+QoyLH7MPQ3Qmw8Mbzs2C1oVrukkptOAL7JlWK7khSsTNF9Lm
+u22CVTW0DzWyuewCj78NnjudgZAdmWcq8GjalRD0/2BWPeB9xANrPlLYgiLexsyAiNZ5TpTX5BX
Zz+WuZNf+hSOByeNlMCyzK/iMvd5wmmqmiUoEcIuj1C/TK+zjuQn9M8f1mo7B3sRCBf/MKl/yBf4
T7onS9ByfUrFLH+CW4VUMbhItD9rrHFOCID3LenyroiPNsEzoT4Ezn4r9uwRPQJU27CmM+oohrCh
rPu2z6nLI9x/FfNf/wP+reu7BBRJX9oEqRJdB0J7brFFsKjUgyF6qsTQiHNLx4sIJhs2RJGDH8r9
uaZjbO/2tDvWq+8r87ODvSZ69QjdxtwvtrZIu2b6Z2Ob/Gz8aeSaUKIruy3rX3S1Z98FVpCfqdcZ
hIi1wFwo0myOT2rV2EON0P1Ps6+eeGhjgU8CKXu7nYM6Z0PpvsRZUaGVix/DZW/X752J16rgFU7Z
6QGZak5p0qJwXiMP9e+YhyTyd2oI4cInm32jrdamSDAlkPJU1fjSUPyjh8wrZ3lC6VrZD8+Gawp+
evqtrV/iqcT+vfg06bFxp3GWYv+xziHw4CC1rW9ZNEZ4RvMP5x1kEg196UEhNfgfHf6yABH359hs
4RNoxbKCsQ7LH2WzFL9NDBIK3ISN5vhHv2TfLWTbeqnHkXb0UqfoZ1XBLLWfgqQZSHljvmP4jnq7
lllbsX5inrQKTlVjsFmoqJFvOk+aEemITEy5bN1EbL/YPI1eo1Kf8W1y2PJg8+9p1Kvs5HtT88aG
g8h7OAIpzKmza+U+zUkj6X3NmEenHJC/pgVLuKt4KRB3GCOWb6zSmpNyTWH8KqJqNhi6zH6rWOO6
fzvsARhtgqRl27P5OKZ73Uf/gGt4Dh3+y+rmr+tE781rzVOyRxiUkIcxTzLa2CoSocw6pVPkkbWx
fwAc1fHRKk11iFN3zmE1EdS3/oNrc6ztgWyjL1M9TexvzAKEOEldz+BpteetLCRa1y8QvwpNzoAH
Afy/rapTGpj9gfUwHbAov+Qz03n/nCwVliKQKC3LWK/7es6Ozt+Kdf5wSceeD6XbYveMCmjN4AFs
ZP259WLbC7t17kky9LUUwKqyV7V9SDZhof3P1udH+bQtMBZ30GrbSEjgrP4gnh8Z0+NYfeIH7Cwo
HdpWaJA2NBeR9xqeYYsEBiNkjXgk9GFeZm8dhxNL7Zn4vZwPcY4jk/0KwxW7AVAoKnQZBSuteE34
LJs7DzzfvA5yQp3wIe3cPcn46GfKx76LSLAE1sy/JWme/FZ+p/l3UO1vy+D7j4yx7VFqWKf3uqJl
LqP90FgH1qr/PGNiEwXbpsnU7gDnCuTk4CsUJTS/IzDzH27fqb6gpMcyyCOx4cW2lRVFHA6O973O
iQKnW1r/J+28diNXkm79RATozW2RZVVWpt0N0Zbeez79/7EPMCNRdUTsPTczG2MUlczMyDBrrTBO
wSjWVy8QhqsvS6no0KJOiq2eWP2fpICRsgq1mv4h02ubF/oY+QsUJJ4pU4kjbSdVoPAfSjqXP5PI
hbUwRkqrrX3djx6RVW1J+QulOWs5bfoJDsAz3FdF8qT2ZSyvUUkDOemNfXhwmdMGIy8V0XXRc80g
+ZcUN01xwUFunfDBAuAvl+nbYAkkIci/qeCRUMCB5VOF3wMQkQAWORHJQVKFonNKTbMgjnjMW7iJ
Inn4VS1Sszzgu9o/qA6oxZFEq/G3RaKln3umoGngu8Kseg5zNRM2QRqb54D6JG9rILKxLARQXStS
GkFKQAGKkIcqDT3S1Fp9kOBEFtCd4l7t1klKJfPTmGjetetp7B0pdYqPkWjG5UNo6VS1ayVXgnNn
VFr54KbKBMxuLMlfxz3RO0SkaPwJjZj+EXkOgQ1pII1nGsXeV7MiduJ/4Wp/FIO6LrvrZ4xFxAyt
3RrQ4a4cO9Oy01h2L2hcBc267a3q1gm9pOw1usXSF7d0lWe1Dqvvoyp1BTilJvdXapyTsgJYsGoD
AEUSCf6qiSzmEBqGqw/7UozF8QE2TGbe4FcPT0oaAYjowwLa/RSY1YcqN/yebYyh+cH2oJvWx6Ep
OGFeFgAog05x17KY8FgApHJ3tAral1pOlc+UXkLmBjV1iLB6pZum7fle+W00TQWQdysO4grSR/C9
HK36q0UkxwXsVegoPeDTXzIREm3EijqODTy6bz93QtTQymvwihs6P4p6rKSevBhOUX2MIb9CkbM8
3BFJfORYQ9arK89MgEy3FCIy3oSRFmGjqCKsCdQx9Y0qEuffrK6zrKsBawiUn9F5jwJVw/bS652F
OINCapNSdRcA3ELodJGlElJANQkk1doWi6xUdqrig0SLyCkMZ6CxZ9mF6lXPaaS18OcaaEJ0fg13
3aqKqO6LKstp2fhG+TUvharatkkMl9VvmtiRykDX8d5uWoDOZ54g4Zb4NW9HkX50mmcUXEMl2UnU
eycaW5msqUxoFfenHxO7DWXyuEaV/V0X4ywO8OFd8O1BJHRfiHYSZJdodgXnCABN/Zs0LkVEI3YR
B1pRI40N3nV/OOewCD51cg14Nq2JJVaKLHfF06BaKni+EUwpP9fU4k/EpE2wR9ur/RX5EJRWAJYK
/ENuKF+1VBjOkThwCLMgy6NNWzT5Sx/2yZMRxCMlia4YvjU81r9aYCr6RJRqrqkfCLmDRvcgg+4X
QfUaZq89ae4AhlArTeVz7OeTKxgMN7Eh3aUx+0GoBw4QbOUqKGqUdGoVWJhj8TuN1YAv+qShNQHi
qgy8T7XrR8GTAp6L/j9+NX4q5N5/iRKzH8Aq1s2V6nCZcxRHyDSNJ5rtjoYQhXjNqxNtI0rQdVc5
BcjfxkCc6VTKGJ7rwYWhC+OsAvECNe45RoPOBaMrI93CqNEBks0QxN9qBpVDuOwE4Ko8jd9Frnfp
ACJNvxnU31GfgovYOpA50DFIO9GwaVF3n1GIG1S4iGF4Qa/fYvieKQritibEPIGN8D+DRgJRr+Vj
iLwq0h2foXi15QaJYq/YuqCePIDiVVR8H3nHicHESHkizzR9O1FSsP1iUJU3sCd9cAC35PEf612f
7nXEZbLjGCfNrhjLklNCSyng7Ko6QGgaA59R7mcLjKpuz9GYqd9KGdDpymD2MSK6ZUepW7Ag9AAo
0kFNURqunlWS9J8wPZJ6m7il9AfdjkJe98x+YioQPXqmZrbetBuNHICwR9RsbOjwiaMGWSTPafAW
uZwpthHlA/LpLEA4G+WYfaJARuvHc7v0M043PffEBKJNndYkWqqCplwZqh/8xAM00gpSWG8dB1Qr
aBjLoXWgXqxoO6CwSfSoogrQssyMamDZ1CZhohV1J0MFnYXLy1ERDQpCqlUQxTicNtYq/aVFl83/
Dm3F87ep3oZH4FOKRX0RZSMOLdiMnIJlv6O4UhS7ym+QVdBCQJS2LofM1BpU0ZDtMTc6uAFaav2a
EFanli6CuB0rs9MI2IuhfJhqyd8DBCsiIAqG8hJpskXtvO9885JJXVU80q2CY5aYk7SBEERSeY6V
tI7WjZFqX+rQGxAdJjq7uHSeiOUBPn3JpQFSSyunI01zIRhSRhwPpMhWG7V0ADIvTqkcTdgNqvAc
BK5CAcVRbEvifaMYpHNajd4F5Z7w2Eg6POwVDq6MnhJoe9ZZN7pUIkqrQ5jftqiKgiSeEWEhjdhk
YaG5JtDeRqt+jAnz+EqH6i1w2VViqkbXb5j32grNDTi+VEhXc2jgV20lXw4SOD3wARPv0RpQWCge
TAVkMJki+ZbirXUY9ZoBQQV2eLBnmp8pMLdZk2KBOLX0i+96ro8iGSCoJycK2hxieqob7iZwGZ+T
Olkpy8iShibRNwpQrZj+ySuvAJlJ17rrTkJmqdYTGPXRXMtZ1xF5iQEyCkpWG+6qUaTht4J2S3YY
XQIOWgxqnj53gZvkBx9PqDkN0ye+WYg3ideKfv7E1sbJm7+ENum8q2wMFp0bU44sFCr7IG72kZAY
4zZVOuY/T3oiFF46L/G+j4NeJvsh73xlV1Pz9E5Wh/jnAdU/fKZcjX7idGJo9E81d5pBxKmh63Az
UET4VDRyOD5UZqS5JxhG8K1kElRYXPREAUNI3P5aXgHIg5a1SrldGnErFJI1lY9SeKR4AnWnj2jg
HgQkNvuViAYMt2dEowAdoxhwjldbA3+WVnq7IvPupkJfwTzMLkmBxFmSdEXENwJZ3/TSCJXYok0A
7iJ80dpS/y5DouG9yDvrUcrHlIHGMiXPgQYjZKE4CYlseHdSEnHL1VaR4Q5X1dXU9kKDijeMG6m+
VIrJCE6PO35uhbZF8IDttg6CVlo/e7/wfkR8gHHtAwwXKTRQ2Vk3pV79TPyO8LFTAwqhRkIXyVU6
/mbgjh3MOVUev+ajJ7g7OcqFckcTr//Upka3SXVdrrZ15fbtOe1LpFdMUAVPrUWhD/AETOBd7+aw
TlH/6TgrRoT6acsJPI8ZL+yDbwAAAjyJd0AwKHTXtLvL3ZiMdbHO6iJ7HIa/750i9S+FQivOKWWf
XiYEmlS3fewatt9ZUk+lXIvgmhSN2u/cLPI/IzoSkDU0iXWEzoriSafG2TpWJc1YgbcAqxpogNFX
FHCbbId7z/FZaov6z+j7N4pdUrkibadcV4lkYFPhSlLWFUzMJxr5NKiVIhYug+9TuC29BOq621rN
n67Ta9JTLlC+DkFVkKpTL84oEsJLO3tQRF2EHzKp2ffUUB7MsQY63TOjnQGqaPjID42Sm4CtvQoE
hUiDtuBCJX249pW8YmmeW49H2aAYCjm9dFu7q6hNoy4ijSQkFfLD17hU+mBrVqY/0bSKQjzKLewC
GggCdbu87NveERMyLpv8VwRBMYQgsoysglDitQgt0JcLV14lK5kjR173GwA9uZ8L7BSRTN9o1G1W
GR5EEt7rbcYUkHGNOpj26BdoJjgod7Q3sTNpdDeuS+IESo9zFoN6e6ndQqVlbFWVY6hUnAHQieUN
AZiAehbEhfJoIDT2aci63j1nTJ39bIpD6USy3LRfB4XGN9X0wQqJe+nac7/p1kKXRRAUlGPZWiua
O2JqIxOKwIsUUopcgzwB6aogMQDsgtRMgrFZap/zKe1xXA2dYH6xnid7Sx3dl1I0YD3TvtWejFwc
HKjl7aVoy3gzAnf1QNPr9S9I/CB44IdQhUenj2RjpPgrrsnixQtyM9bEV6ZbuqICGcFYh8ItrQVY
Tkh3gEYGSQhyAnJpPtJul5My/hwlXew+mHEs9CC9Y9FJQh25AEsy+Wcr11A567RuPBUk7T8zyAZQ
1YUufPTHUpOh0kGOWYFDbhS6lSCMN6FEn59zZlUPmSi5MpNPrDJ9zFWPOkoqptWfVGrzHxmlYX5B
mZok6VQMhh+tlpTG2rSK/pJQ2upWQeoq1m9dFGgkKXTot54UWYxvGqT6CREJPYc5biZkRXWeJuAF
CuXQqyWdlCrVfG+f6ZU5OhaNqHxtNjJzdUyw9w/SJDS0HjK/veBY22hNuwksmoQ7ELbT5DblnCfN
0D3AB4A20aFAIu2LAIaYRVINGlCsqh+6YVj9Ed6IpV+pX1sq7FiIHUZvISjVCjFXDq6hL4Q7PWmg
ggWq4X+HNxCCC66srr74Xq9XJ6XpJ3RaKwUnFQ6Ff4maJFFPYuv2tE0gtATRBjSDycHtIoiBEhzg
nwE14O8WzIsr6CEw3wQUrYFMkAXjkX+Ws5MBwUHYk7W0MuzgOovXBb2oDEUIiDQUJQKQaiuXWEqw
LWaMRZsyJnHiZgX0Bu2gVATZ0WPXdA94OZQ8NUWYoESI66FG045dcwWWj5A5Bz83kTTxRnB/ta0F
aqNcvIqegb+CTxx0PGo+DI3SlnDWySM1oBGGJqPHtE1XW162s7QIeiItt0bZjGhzqg9DR+ttqgTL
HF6eX4fUdPTtIJbqX11TKNdERdc6tq2GKs9pYNAgUlSpLrq4TG+oiwegNon6RUJQglawJgjdjRKV
X34CM+lDqDbAEqhOCOgFTIxMk5DaILoq6afAaPWfMY4GDIhCj8IYW5WuT6cj/giwzYidrgSMDiac
9usmyaPa3ced3hpbtHrKamt1BCw8iCA5LFsMyygH8axbKGr2ZdgcsjSBk+y3pXLqe0/0LKrUvqT8
GFO1PMop1f0vBrAu6VoDQBTtchxq8zHM68I9WlAlqV7kgoBO+oiZbQHtVvgiqVWbMc+Xv/YUG9T7
d1ZR0tKHAyMDwoMkHqmJI7tecauFOpX3DbUFEwkmWX4K5cBDCl6UCa6LqAPfI0yEyJRmhHgg5vXC
fe9xY3c+u/JYlxJZplXWSA0khul/I8Hsqy2ymc21lY2iWged3rSAlWvB28Ms9kQ7b7MBThdUBEl4
MCneI9rlWr57c6Nc/hnmglfsc7PITfDpFlkIBF/9Gy6lRl+opmWHmpNnthHFBkMxaaFVAGOKL9nI
A5jDokv86OD7oVh/M0XibWoD8ODXWTAUyllDnc7fZSF4BITRUI9aaRTyGBAch170GaGWzpuQupr4
mBVVnl2YAcyIiVJRq+paWQWgt5EtE/ewhTxidlnQlOJZbXKdRnVTUfRoOxTfnKTy1eRK2bzvD4oO
+EdoFR0+gKFmLmS2plWJFHutOyE6Pf5SzVYLAOfW4Y8FEdxJ+vOtuKqMhCFYEk2UeX7lmbhq1CaS
Cf6pPoEeboInOU7WCUg8DAJxElej4D17Y7xpMmlv7mrbZqcW1Jele+qkpgzISGQ4CFNCZj+h0FMj
7y1+AlPtBuSuvTVCIg7okFOyZ2CF7W0WpwtM4qzvVq3I2iTprUBZnAmiCiyrjQ2vOXVxMazbkgko
JUAsusId4wVhEwCtsPBqUV80G0E3vqYQ1/Zi68sXD6KCuyBx+25KhSRbYEqZd2+ISKjOlcy1BjUd
P8uaE+2PdTvswuS35X1Bpmths99LDU92EHvnY6P9Y86+9NhJjQxDqTmZt75+zuyh3xsnTVjXtiE9
B+mpdBRvmyDHYGdMc7wkS5NZ7uz0G/szzVwKIL6MxgIM1O9k1HnNRFNtDalv+KWdug0A8x2dE1/a
+NbCB5burpwipsV0bJm1z1duBIziE+uG+Su5PTbnEdUMkh1P3KJAYPFQajm8gj+knZSd1/kEPK73
g/JH7oRNnkULR/79d6AAJ4rTdk+TpucDScsammeLctmJ7s7FKza00E5h8fjxbt81IjE7k/Nt6NL8
UNGjVfoYGsNJUpMbiL4HpXkM1ad/YYRUlTYAkZk8Hz0epZ5S66rbnhCz/WTp0m+46zfTVxZEsudr
4VoQgkAKNCzqipo5u6+6YFWiqeVoKQWfS+lRNl7MYsHE/IRgQhKBmKAmrBEzStPcpFdjH6S8tZgs
LocX0Kh5vS4hleq7Mt6Bsfj4k80v+9zQ7CgSQmu1SVR2CfNbHT1G7h/Z+lE2l4+t3Plib5Yzu2oB
MwvGuJTCS1X+kINfpnUZl4Z0LX2xmYi75kcxvUq+WKzaVXNReLyGNTBwvVzwG0trme1+LvSu3wdK
eDGCF1c7u+ovNdt9/LmWNmX6Ca92Hym2XrVaPlfnXjXvzKaI4eNQ/cPbMt/62XgXv1WgWolYQUnQ
jiXEMswvqn77eClLX2vatldLCWALqMBAw4sCASUSfiMiCP1y4XhNn/z1A/r/VkJgqUiizM2ZrQR8
QC7koh5eJi2yFY2zg1hDx/14JXc3xaQZr/Eo6mDd3q6ERA5UMwNRLn5+MVGUDZEclYJfZZcvGHr3
PEzLkTUcjGJQSFGU2W0x2lQS/SGKL0F9pLoRVEezQc4ZFOGYfx00qnb0uVDJ3IzyxTW+RAh8K4lp
93RmfBCYFmJgHy99LqY+/0Gzu9XXozoILj/IH+V1jAhaoMm0ej2nFHKIdQxT+fyxwXvf+vUXmN0x
RmC4ekVR6NJaW/l7ir5kYtLXXPzS8/Fz84XNLtpoFBRNCy++RKiYJiCX4duBDkL0zdoiqmdBwIz6
jQED4uP1/T2R8xNrKgavniIB9p6f2MaMJBF2SHyxUuECfRJc3RWJPfgAyPcJT9Gj8YNMsT0mB/2Y
INpEGXxpzsi9b2yqJj25KdhT9dk3DhVfawYQfJfc8Zu1LzBLBX6/li4tdXpB3i1Vk3QZnoHGZJ/Z
Nx4k0wV6WMeXon6k5LtCMy0mSZO+uivjpm6Q1QLQF9sLH3g+usiQmdxEOKOLBFi6rM9cQgTEq6TA
NFxl5DxE8tgKbQgGNIfto949S9kDhcGQgk1jbE35R1/E12kvAMAMiITlO6oeG61NFn7Vuzdq9qNm
zrAOgqFH+G24NtAvh/45QA7BQmCsoXohZZuPP8E7pzgZI7ZWkNexZGZnvPVXORqgWuLyBQzvkcrP
qix//3MDOn9/Gg2FDNM8U6JkCcRIy4drRxdPURDqFr5+bOFvmPPm7LCG1yZmaxDaXjNJzYcr8dBK
N4+++os1n9Vo3SHeTVt8jxBIW1gL+/T/sUsmZhgaAZg1uxvUfFFATNvhGqXnNv+KKKIjTOQ96yKY
iCH96BtEJ5emu727kCyWz2gwIZBBJ4SwbzesgtBS0NMfrwKS0nUCQYI7CXLlpPoLd/KeJUZjS2Sb
jMhgcMhbS2bhumXnFeJV9RBgR1jKDfeohwOUOn28gUuG5t/RSvtI9WLx2qAxcEbtV6BciX4uFzfe
14NlOv/CniFTn/+bzJizN3qguEBG3ItXuYpWcf1kET+hkV8k+4/tvHsQZX2qEaiyTHnUkOXZVmke
2CRwLyI0eONSa9G2Lp69okRYSaU9I1/bTHz62KL83ndg0iC2oSpB0jF3aAkM90rtBvFqZKirxqrw
o3J18yUZafUkqH49aKqSHSradge1GqVfVPuKnUoV1EExtjonIS2tUYIlvHK9MHnoa7DuaLhpB/RE
Vk2df6vhvUDQ1updizzFqqb1YQudcE5MLdyj7Ol/hWjuL9y0ex9SgQuDLBYnXtZmJxEwTQYNRRav
UveUfg0j/KA9tk5dnvOFo3jnTpPbohRJnQV3KM0HsdKOEbIqt7heaIdHubTJdX0djAfF7O0cjZ0e
pk43ou40DuuP9+791k1uhJnmJk7SILB7e92yKpIZ29GPV0MXNmggoAEibNrk4INfq5RvHxv7Owzx
rc98a232SSH7S7x87XgtfwJMr7+Ov6Qn8WBtwo3rqHt533roIK6s78nRe26e80O58O78HXfz7gfI
pN/krZqm/x0w9yrkVwUEfACjjtfu4D3STnhgWKRw1h51Z9zmn87BNWG2q7WvduEJRNbHq5feRRsy
q1cVU7MsjX+RJ4/0yniEOBIIYWO8ehUSTjCsHnxd26lh8kVK6P2i9oxCXP2DWRRbmGNOrYxf/s0v
sCi0cq5lhSLB21/QyxpoeNRHrlUlcLnKT9Rt927vdKG2h67+DbI0WHzdjFYNce3Hxu+dNCIeRm9r
0qTNOvNLTeCNYUXX/6qk1bN5qAzbStOnZPxj5tv/ydLfU/jqO/t03aGv6H/PdLZSYc7Tjz8kY7wX
OnhOZvrpY3vvX5KpbEROQKFT43mc7WuqAHuyIk+8ssJDo7sbpKBRhsgfzXbB0l1HQfkX1i+PMY//
zBRFZ39UxQSfdCn0DOLHz7B6Zi5cCOVNcPNVEYvrIjOW/NPdFb4yOzs3KAwqSVRiVjCqTdlug7qE
wJKf4tB9dl0ZTPna96qTl5coRTtofTVCdwisaJ1TnS+Xxo9PUfn8EvPaUKE0NCTa9NlJ6uWszVBp
Fa9pFwdbq+3/MG6o2/URMgEf7+y9M0sGpImWxCAjbX6SEjnVQLOybpX+WzQi07wDOJl3Lxoc5o9N
/S1lzlf12tas2jWWfV6ocSReO62B9cVkGZv2804V0hdAFedOVgQ7VPvjWJQ3mloPyag+JfF4DNG0
stGZDtdVAhhaQ2R/ZVhodqWSAqVLvHiIRftjffMCCRVDoRydjAoiChc0Zlzpl29qWxl4o13I7lpv
O0DZcrXg+KX3AT+tWrQvTEuUqX5as8UZRRgAPy0JSmQNXWOlPjdR81nUxtBO4jS3wU/+QBB5nxXq
N3qDp8D0D3GZyfCIlR247HHhbb/7exReAIqlDBG2ZsEYoScVcLcRrzWxxKrT5NAGW6suWLlzXU0C
BI3pNwrpHrXKt/42byzmbUWCdM1W6Loeum3WrcMLeOCw2CB99/EJen9J3xqbJbMlTH5BUTz5apbw
J3L5mBjnkRFrILfF3cem7i+MwQE6fSFFlK2ZQ1CQglRyCD1XeCGdvgkd45t/Ro4LwvxL/68WpimW
LIsEz5Y4WxiA6DFoqEhzM8hH0VT00U8FaAAV5+NlvXcsfEFCWDy5RcdrHvEhLRSP+oChsalQbZGL
cVsz3WrrZYq3EKXfNaWLNM4tZFN0eQo+X71RgjQkeUMCdC3pf/+BMhbYXtClP/VA//nxot77MBY1
pQNA/WRLNOdbhSy1ZnlYSgFkANmw4/YAnCJBSSuLF1oD0hTAvXViGLPQarZ0UyIRmbnmKFajirEl
MqCJHElgUHfGC8OldqrxXBvfEkAEQfAJFiSCq7sInqfiL4xnf3+xaZvrZCG4a5MW4eyspD4MwqJj
UIg5AGUnxEnotif6vzgoZHGGSigjgd2cWUHiTKI13clXgnoRZIwKnlBObfnx4627d6Nfm5m99moJ
IZ/RzfI1i3GCByG4oeoKFuxjK3fiUr7ZFMKwIs79vMebV2MuuEjSXUPl9wA2UoieawRV02QXxb8B
LK3UhOnqYLxvHxu+dwde2519xSGn/q4Yg3z1aOCqifpgdDsprzcfW5HkO2fytZnZV1T0XOnGRJKv
aYaygekqTsYssnVVUv2fUKFM9KjbPVlQeUbMOzggQJmcIiMKjgMSBQu/ZjI2uyCMrLdUlbeHZ2E+
QlytU2j/nWdcB5A71BrIfFHZWXmloayRIG7WHy9+um8zc5ZBbm7x/LCzc3MubRQ9UhEBbMNvCqri
1Mpsr7/JOSe2htnjNQ9+US3cwfdGLRHCvaaaOuU90gx+1CvfBpWmhcYWGdegkHZCuhqfYuXaDdIx
Ch9N/WDpC/bu7DCKFapFKKiQyDK29a1BxQ17MJWddZWlZl2gAFIFtyLaI+SOJF25KlpgJ82Lqki2
AecX57Hwle/ktYCUTSiZk+cjLp2O4KsVW1BozFAd/FvSfNesC5TVlRpuJSBxUW83wHt6VBj55Ew5
EJIb+MVxOBmwphCEKhAPa/SEwZS/LK1wPt7+e1/GMMlKLIVBouS8s7OfwZwGyiO51wjKDVAqsSJ+
PABMbwHG+0xWpTAE2fiLvgmWxjW/Q6tMDwGi4NKUaRNPzYe1t6NSg7z1vFvXyJ/ycp9Hdt1sKDCi
gn8ymn5tIdBaCohQWeM2S05acJWEnRdUC1fuzqMEgIMgnuSMkIUk/O3uwL6BJCVF3g3OpKNon8SR
qkr5lP2UwW6cAPCKmWejteN0+VfDW3h+31eR3hqfPfR5qtUt2hneLUrNTTEgc47ogqV+Q/TdzkH9
Se7S1N/ptL+983xsxPYV3icRxfHZbQgYZgKdTPFuSDhBPAxAtSEnae0QTVnq09y56VNwwbUDWaga
8z4N87vGwRgM76afEJdUg33an43OWsV6tM6Kr4K5cNGW7M2WpobMUmFUm3fLm6kZhbpMemwY1Aeb
30FK9OPL876sqQA8AWtEsYZ8myj37bkByyfr6KCEt3E4e7tY3Q/eSQ3/tGxgFD43Kl12dPHzzaB7
57ijhGxL/c/QQZtJsGVhawkPFaLILjqqRS7YRbeFKeijaB6HwVKi8W7P3/5UZZbPMFIRff6oCW/Z
J/8rG25ei9/FS79u9vEBNNqLC1R94fO8i7RmJmdevmN4LNMLu/BWdV8VRno3vz/+/O9eytnfn/lU
xOWMSnf5+2qL6IhZ2BCFi+B723z953ZMWafKq/M+KvOQ1WzLOh3GIbzV3We1rM5mjktK9OEWeJ2w
sE/vYnHWZKrcFwJH3mVxtk1poXW1ELmsyUjSrdhnMRKkBTnwmGe7amjaPbzPhSjrfa6mAAci2sAd
4I0p0b89xuJAYoqA3HhqbGaZrLstp3MP9yFYhK29u55YoriqTAk1BZp5WJxoEBWD1hNPVKydfi+c
A9vciLtg4VV7fzLempk9aoNl+EkoMO26OfROtAO8Ki/lt+8P92TCoqkBqmKKn95+MyswElFQA/FU
76lOO5CXVpXz07vaBySnjr/+6Ql8Y2zeGaJeydy8kc8W7XzHsuWjtP/YwPtj99bA7KrGU3w0iH/3
pVv7tnkEPrCwJ/J7D/TWxuy6FqKFRFLniyfjCV5IAqkF/s1jf+TzfXYvge2yss4JrhS9z91P6+au
uj0clI1xbBYu2bsX9+8p/M/emcrbvasZ/VskXSieqrVFX8GyrUPgGAvrfZ80zaxMJ+hVyNfBrqkQ
GuWEON0a1bqN6ag/V/KKWtbCeu7fqv+uZ/boIXyWNG3IeuCfPYSOYBs3eSc4S2bu+olXZ96cXSsk
jGEbp+xgtQbN41AQxE+k39vt0nGUlnZo5pHQxUBLuMWSe7N2zXq6xPBLbtFL/mCd5b1iFxv5M7O/
LEdZeLSWbsIsGmOAPTpqMpZl27fzB2XtLX/HpdXNfMdYtFEBn0s8jRtrk/Q75Qfht50+qCvJRq7U
1s/WFcFWq3G8xfXdP5ZUNAnIALMStbw9lkUaqoHmx9OxbNbuIXbkfeGAI9kw+2nBq7xPLqYr8MrW
zK3IsssgQgY2nKZNHNbRzti5Trrzd8o6c+L1xz7srn95ZWzmX1LNVMaJOHXaP+6WXsjp//smYp4t
ZOYxSopWhQIU4NRyEoN1wrnvnH5tk5c7weeP13H/mum6AXqEIgCdsLc7hB5OIghpIYIhj3Yotqzz
h+ian1w7XPAbi5ZmLkoVUKT3FSxNF6xauQ76X4f04NpLt2rR0sxFSYgdi8W0pm7d7qtVsCYedNRj
uc0WAK53feGrjzfzUTmzaWJvyCcf1TuqPT2XxqH+3z/d3EOlzZCZGgtCHXHf70OnXkl/bAS9Hv/H
0zBzSOiBWFKosKByg47DqlpZ58iWbKZLLZyGpS8380oNQ+9TN2JFDa9iDGmEGNCub+LCgu46v/9u
0Lyx4uZCo+gW6+md6fGV9zTx7SXPc8eLgwokYJdwcvSyZ7sDVJ/2KARnjPh2iJHhmPyLa/rGxmxj
xlBlAJn590ijM+Ss6tUq2wv7pVf3zvd6Y2a2LbnFACyIJtO2MLnXFnn8mEmxsPfv228A7V59MH32
KnhoIARjwATvYgV9366PzBl1Qnx1gPw4ZJLYNpdMKu996huTs8eBIV0qclMsTLnot8mvCnaKkvyq
cUTn8GfJL9x792gHW2Q31DxAjc2+o4Q2YJi1xvTu9fv8a/7Qc4uM74HD1L6Fpb2v9k1f87+25mjr
jtmjRl7/tZWcW5SbHzu8UUU5glliR/nJvUh29ktexQfxwX1cdLaT2569Vm/Mz74sI/pKuJF/zU9u
PXaAj/69zcWG2Qy2T5634KSmv/jOImBHkJp8X6DB/PevYl1Z0qUYiT4+brCCX/6Qr9VVbzPy3Ubj
eMHD3z2rZKvgQikgaqo2e+jrivJ7XUXSKUkgWfu09fWbRgr2ZexumneokpsMQkl5ZkTuqoPybQj6
0nrvJJhTwvyfnzCd7VfrlfwiiNCalXjOZDt2rHP6A4J199Xd0Ve1zbNwdO3shygu2P1LIZx/59d2
Zw/22GsCkhjYrdbCBWXx0gkc0x6P3Zl39Sh/CuwECW2G1znupf6OJpVTLTXw7jwTNM4snbyXVui7
agjaL3x7sJ7k1hqzfR3/OXgMHicvy8SlTXJkdhuTx/zH9FyuImfJUd29Wq/Mz58PoYopuDF69OQf
tUvtnMqjeqiPwW6zkc5bhvN+Z6rbn5Gjl24Xzvi9W6VZugrFE3ID/z7bc63LZHGo2PNbs9Z21cnn
zXd3kxuRV/LDcp7wtyb3brdfWZy5LFFvB08JaumEth5zitedbTx12ymkSXeVPaxJLCnYoFr10O+7
7ZTIurvRthB0/8lkxXhVbJbzI/lOKAzU5T+fQZu9FKEQQC4e+QzWTruYN7r7t+YwbpgCQ7DFmPr0
R/WTUfTb3GauBQl9QWKxsBN3Iv03P2Hm3zo3CNFG4yf0Tuwwm8DJTu5V3o92uEtPDKa2heelgOJe
KvPG5szpkK5VusB8bLYhz1fRTvmbaMOZd4CrdE/WbmGN02f8YO/nSAOjVLROMUvp9E158InLew5Z
blvOoqGl/Zy5lJpZ8UkssjCF65SdK1uw0YS1EUfpHGZp7xfWtXCLtFkiUCLG4o7Turr1lNe7BBnJ
oWV5ydXFX3j/Kgl9s3OzjIA8yyiTcNo5LsuUhvbHyjYe093ggE1fiqIXD8os9Jzmw6iCy+H0j62T
nBlo9Hf3OgctokO+9CAsfc6ZU+rrSTXewEU0PETtHpoa09ic2kGrai3v3Z2LExBuGiF2bhscHmaE
U+ta3NW7j8IrpzDzVKaHjEGps6tM5P1bF0Jlym4vk7NSHaSv7eo6+QHLERaLecr01n5wU+ahq87k
QmY/sb/mzT0UZ1zhmkmbZ+9z7QCT5qtfKPNdgLztLObKrtpD/EkvndFmVn27Mg6NE5/jMwNc/2UN
8PXZ02eeijHppqW1HIZs/alaV9Q4r1vtJq6WnsW70S2oYUvS4XsQVv8fad+xHDkSLPlFMIMWV+jS
giiKvsDIJgmtNb5+Hey301VZ2MLOvJ4WhzFjIFVkZISHO7HJ0WUfhU3UMTtxN/6WfjwG1IoNaITY
i4ncuWDv2haxw0uq6cQK7Cc/aUDmqTc7q11BTRf+P7W9Y61KVryfrsUQBxqUMepjFzJt6fv1/jtU
YsuDO7yB0gHMN2vwYGpIHOPSC5cArUuDJHZ0KHJuAKp3+CkNkbuWHoLT5BYhY3D4Ty+hqwklr1T4
egZ887CFqjvyqq3j6u10e2L5WJX/b489wCzRsgCILMBlxK6MuRgJpoH5c1rDrbwDbTz8BRZv1eI8
yKZvPF6y2agNIaMIPgYenJYisWZJJ3lJCmHHHcQTv3udfebqlVPojFVsqcEA3ZKd7zLT32V4aFKW
sBSzzi0mvBOoISQWxHzkBDcDaJAS6KntFJwMGTsUuFcNXFk6ovSl18ncxX1ti5jcopHpuAb31G6w
8GLfKVp/rtV0/f/xDprOGXkQri0RIQlIAfuKDzEq6QCy+PfWkewQF6q8rb/L93RfmDyKAK42nB8v
5j1sY2rKu5pN4vEDPwPS3BYjhDjoKdu3iEmFjauX39La07gvWq3BNLJgc3YFgaObUFGQ9SSdvOu6
TFQKDYt7jlLbQ7b2DKyihT5pevNfHIxyZYtYQQYUMkEx1tgt9lQMDb6qFQDtC0Hs3I15bYRYvFYQ
SiYCIeHPmZ9cJ8J6S0CA93jilswQayWUVTcpwkzzFiH33q7BBq8Cxb1wwGfvn+vhTHHK1YO4HHIW
BeuWRWG3PVQnbuMZGTJVrcW/BAv98ktDIiLImu1YaYSI908NGdLalQ69ZOz2pRVaHBNxpwa442SU
41ncqVO87xmTW+41V2V2xcvjZZrLj6PH6u/+Ju7UCFqZGeNhUKWOZpt9YPgoL/g2grf/5YYgPHGW
jmBamjY36Pq3U05q8vsY1JIbnFbhzjldDYi4P7OMqcRJURK39HSnRTb/PuynRyrIFHUw6+tjZimf
/7tZlIi3Kde6TF35MDqVXGkkZhJtXIPBT3MX/NFPGxgxPFC10BxS1TJkAUjMtJSAATnmBxZlwm4f
2QAzbDn9dw0UQKejN/z9goNmFE9Pnn46LU3tTAB0Y5tYwgrEmgkaI9jd5jU/ska0GVVwcmutBsOC
BvZaIzFja2luJ0/xaMTEgtZSweVsjxGPW5R9wZeL5D1kcLbJsd+LCDI5Z2ExZ3Js18MkMz0ViO1Y
IcYwJXXH6N4mNw+ro5Hvq+PF/lyY0xmfcmOLcPnhCPwzH2JwjQHNWDzYom2oNrawcPjm4qAbO4TX
V/o+AB8vxvQK8vA3WqMACxhXqy8AfdW3N9YE2ybE/bBdl6Bq/MzqMT8gH1EC0p+EeVZBVLNKX2Ay
+WafFOUliiNrYcFm7miWAXqJR7cCut346Ruu7oAAuB+GG6rpyP8pu0S7fFPvpyr9Irhifjx/bRGX
ABi+OdAsT7a0nxSsr4L6eorsptQTarK6Qi0+suY2JLCqE1BaAd6PJsbXBEPZNEzJ7kKxQgukQdFv
UvItSoukE3OGWBrQWKAmuYlW7XYim6SJEibk2R1vtXjJo4qJ5NrqDHSswZrINeo0rvCFxZtzKtc2
icEJEQ8FmBg2mYN7Ss7Nc7qiDU53IJiklUb6HO8Tp95zRmc/Njy3kNd2iYXEUySjoDTE7sAyCsEG
sxK+HhuYC1fRF/R3NolrHIoxnsRHsECBi3HiQ5Z0N9/QLqRZMiNt91VrlflHk1KrXHiRC72EBPAS
/nzOv1x/A3G9g0CTSWt0GOxozV1Hm4/I8Ax6N91PIO+EG+10lDEguwm0ydLJn8PS3IyfuC5atoGo
XMuxOwjGGtG+XXFbBi3NrdqqsQoO4UEXTc4oNbg7Z2HqlzYVcWfwTM6iiWC6qT52HyCmVZ2zZR1R
GOitp05dqkLNVUeuR/rjfa8cUJJhI0FbBk8vTbRG/aNQD79ifQVOFFyOIm7mcnpPbzr18387yT+f
dmXar8FMzQyYZIg5oU5LqePq4FjHKQvyDv0kJG9PS2mDhT31k6i/MsmXrNSjfDq52w4mQxPEosi2
L70g7gmdwEMKto2JAwCtRhzJdCiVVACdKGHaP1CSCLeteTAPgfr1VRqlAammd0/7Xtg30zVIxhrX
JolrkqvBgx54mE3UagGvyNYF0jz1ujyLdq4tVrRmXdDVAAl3C0G0uvELDND3kZE2d473czTYV/q3
sKb0XH88uiVz0/+/WjeWp6QgCWBOiDJ1pPd8Fi5Y+LnNH80f4VSVNoTqhPs/u5HXeCMwMg3rNZ2A
2C61b+gQLdicPeroYlUgt8ajuYDwcBRSLOANENld+upBl7DV8xfAbgvOgITwv5o/8E4KeCdN1CUg
CJJQgbydv1ChoDYO6XUnhgCHwwkpv5I9SKw+tkKM584K4bpAnRwHXMz0jvAaIr/pbjpGpblzxL9D
YeaxKfKGIm2RcAExRPM8VcFWRG2p5E1Ovkb3l/iLTbcBElU1qqmRHe6z/okd9iNCxoWhku0vf+yD
tBZ8kCAMAM/l7Yz6AdDfYyr0Dqj1IcakJ60BkmFVWIW7AfS15vPj8ZIlxDt7/K29FCy1ARa5d3gL
NDcCMp72MJi59Q0ZbNRtO3v4wB87MCGTYlOr2NKX8hU//FFXJ+TuE4gT0qJjU6wEtndk+i2WDzVd
qFnaGllog3unCzfQiFQ7Jjg0Ua2X2ZtYvw+Zgc4SUDZBwzbbRP5XBl20xOT7TZ1DM3w8j6kVVcJe
hkYCNEzAf3SsagjRi8y64zttWHixzG8aAfBz8I2iEE/2PLu1KDaNL/UO62uIKqzpv3LFmdO/vtZD
Eoe1/PXCVplO8d20iVMBXJHAickR76R8AFG4wFK9A6V2EYRkWREasjfwgdrlNZKP0gDM/Qi6/v+y
Y67sEhdCX3igRo3E3qlYUAC1epB2ppBzGu8epRg625HZUS8MmOnbXaOsIBQCEQo1YFWxE3RffE3g
aT2hg5jFjko3S+1UZKLoz2bCswpFcVArYi1u93MsCxU/tliKEv2iYvAZ53sBAo8yuCJX4MWTOkot
IRJXaAuzQjy4/thVePBCSWjjAt0XYZfiOwHab/BRfmv+PEpEeSO6kA6WUx26yarnxToXG5S7KXOV
ZnZ57oSVzgTouGwCNRm5jeRBwAOtpuu8W+QnnPk8GT2eDGgdIGsFMNft57ViB/XsXG6cst8nEBLK
gzP2as/jdY3mQm5wPEBmhq2wejwtM3sULRkcaHTRygJ1YHJWpALqdxXVOiP9XDGZNYpWlYEYOE0M
bokGmojBphWALXHKhqMXBMWN2yGiqiB3Hgi+IRJ5yFFNbrvniDJFdtvKG/Av8+fHQyPThH/sTRVr
RZFZpJ0IT92C60MYIYTpDFGTPYHAngUagfdB8shrNDolDS6WihNkm/InaNBI6zhNs4VdN3MxgpoI
3YMgEFYYmnzl53wcs2WgtM5Z9if+NWhWZ1ZGfcYjwF6h9XjA3DSBhMOR0XkFEgRUbpD5JyY4hrgf
Bfr+zonEId2PvECdY6mmwIoWeaLWcXW2nkRHVS6HvKoHyTMoIk1/lMYIhpHdUqNcfFEiN2iD2yTr
KM9ys5FCWWvqotk0gXyJWB/KJywEQkYpAh+fm6egyoMzA19JbXBQyISURW5RDci0KdDJGPyAbv4G
WUGo6g0CELkNB38DavpxwcXPbWT4PFD5iJCMRvfk7eaCSnjhBUnUOW2cvoCQ/wTaNKk7tcW+4i6P
55lELfxsLFB1CPglcujWJDZWLNfdEIM40OFdQ+FXYeauQOqopZCDzbtvSMjpVZJAA63TEomCKHK8
ENSRIev/fACqoOCMBXPhzwdeRcU5+oBHCdqXTsGbbi9DnduHZiSyZJmO5vxNOa7SYJ1AZ0Xkf9PN
U9akplxAzXh4TUPv+Hg25ra4yIIMA+0RDIpdRHAABXSh5aHC5FDur6L5PSgHKK6XoiplewirPrY1
50GmJA86/mSwNZK12EGCTqGfNp3DQpBglGKoOomIwYKD+Lud+Gk9rWEXCijzi31lk3DMXtmzeca2
ncO51G9OtkLXmnQLO2+dxZVFjYMOuUozYHrVTUedBabz8ZjnYhcMGFOMfY1GQDIbOeZQH4SQSOeA
0oEPV0WzFeJd1BzoHVMbQa9lIPor8w0DVU1+1NPd+C9LfH9229UHEEcLKKQCpMDYbZxPGUKcqL2Q
mi5UVl2rCaK9lPILMf60Ze782JXBactdbW9c4ZChE7HMIQTkeqZaFRClEhpxvzCzc3fu9cwSzxaq
gwibEmJmB6qyUWDUaYjX5eIqAElHKnEaM4yq3PpmCMk5YcFZ/z/21T/LSuZf3J6FoC2PQdaxuZvU
PQ0FvYSvxnh5quyFkHD2jOJWAD8FdjJm9nZCKbeUqbaCLSl5K2i7jp6gQ0sNZ859XsyAzE4qRAZ4
brKGd+etrQAiQWxAl53TpV9dsBN9SYPYKGhVk2gLnZHMNb+z+l/mQP5sUZBWgABo4pa8i56yOqXr
FocUSvKDDEyTKeC5BK2lRqMUtRVsualXTW37X4+3EDt77VwZJq6CvFDkOBM6HM5xxfhnKC9fRqi6
1YA9QkxH9UXIvkBMmA6eM8rbxOmq63Z5LdsKgruuDjWoRq5C3vGLY0E/sW6j4iHCQOvW7aFzCSkU
3l5kvZtSuHen6+qTiSgBcjp132SYK7HV45U8NqrX2TVVLYQ+c1MDcinwdYErCdUMafqOq1Ps9x3E
s7mqd0JlJwAlkzYaV0E2+9kVLOQ5YgBgPZy25BR/VBeldKg0NbjRhQAK8KnUDi94MdvRDLcu92Jz
7Eer4+we7/vHKzhzNCYmLLCv0wxIB2niK8H94DM5Nc0GWCLXvXsSOAhnxfrAHwpIk/4XY6A1QVMF
bkuacGxuMPaQahRwDiE5DgQR16kMrYrRbzrp1BQ6j4/Nzaw0xvbXHOHfRAbyUVnDdw6w71vXMsEk
+NjA/OT9Y+AnAr9aYmhVQlqloDsnjyutoEVjSN8hL2wJ0DCKu9Z8bG0mvL0ezs/L8spaAd1Jvhow
nI0AsPTjn00mbicPcvPDCRfJ51wdQQUeoUX45NKVwUoV8i38KvVQ5OBrvaoPFMB69UrGSXF7mlEL
PlGl8lC65ZoN6l00LObJJ1dJnFR8k4R4BwynIDglXKkAiIiH1izsTTo7KpKb7/0hTqHkVLNQAO6G
6K1lhC8E99JaCKsyVSH15S+EdzMODm81HA+QEIjoYyDOR8uDdQ8KuFji4uSzZ/Q7ucDXe57Gs6uF
JZim+G64V6aIOCMs+kwpORGno5AORWrXr0UL8ANEEWhqHfwuBT3cudB+dtOF63F2Y+Hl8JMdEHF1
3XoqDgLlZclQMNxkskopHa8qPWS8F8Y3E9ZMz95/zBCRcgV18XCQ3c6hB1sOBrOF2KDW55Bue/Ma
C0osDeQtobymxkOjl+n7EvD4hwXvfoL/fgCxlnXOhGUMrWEnXvVm6zSRGqiQ/7UqrT4eBJMzf6EU
o+9CCCPp+xYSNFpvQZFNFbPFHuHZbcXzIO+Qp9QDiVfw3AFyhVKEhBzQr9AkqQQVQmBUqcflaxha
iP/Uij8Xr3UF5NqoueNeac611rhvjxeFxKb8OfdXHzKFM9dOBUxOYxJkSAsdIDT5ivlnzlVi19Ju
ZKwkV9MYK3KWQq3Fu5XttmN0ZkqzBkdo1Oh1YY4CBKt8Buqe6eXxp81uF2Tv8cCbEs0k8VCFEFiR
g6B3uDZ7DZTic6g3fvL+2MjsOgjAtkJEeqJRIbaEzNWDwIRYh7RnKGR1QTHi0oEulqkBPbitEvYL
p2D2rE2Sa+BTx4VLnjWwxLcd1CV7p+jScM1VY/Q++GG6AGKdnbsrK8RR6xXOjSWmwNxB937rQvB5
k3M+ZMGFWnl6PIM8N+e2UFpBsKOAEYsjbMkNnZZBjSlEPNWatTmsWYu1wJJ8oUzfyl+xW8z+tx6u
6DV05oZDZnnbl2g1mMqvxvRWudGYjAV+wG//HarUVbPC363xFJjxciP2THCORsC/30osN8f3HC/m
8AAh66vZoPYMsgIumIZPkIxV5QJ6ued6918ycTdmCc8OTh4uEGtsZSqHFvavzH1quZWcHgRoiyfH
nIGXebwos+t/NU4i0MoimYl8Oe4dqQ2Gddb3pZFB7G4lgmZpIQaaS8ZgcEhhQb4CKl5kMa9E1T7x
grJ3MqNbg4XOSo+MTv0Wn6bVTb+zrWimVmU/HuDsub0ySgywpXpAl7gU/pPq3E3ocpCRLzNwBFS+
oEJ5G/zKk9DNY6Nzb9aboRIBZZKllZz6GCrbZUZvCzXYLftDaXeZWaY7ITZYF1ldg0qWvMb8ev4z
x+SjkmkQabocvDQt1AdwFoBs1ZCpbsEZztUmrsdHqvVBoFqIIZCAQpeCNP8xUmStpdcBOgukT++t
TX1VYp6gJ/t4Wn/wDnf3MlLUECyAFCP6BW/voMRlI6bxYDagbS8BBwNypnVgQQtdhzNeCT36b1yz
oREkpJ4O2i2dZ45V+qZU74W0ot496pvtNzxIy0V+6ckyl36a9Br++Tji7DIl1aYRh6OUuIYXWlVz
qkNH5qF/u0oMqdHkCEA8IdqEjQwJVOgm//vE7o19YqdTgZKC5QtLn6doQzCSbBtJRg3tVSlfSi9O
83y/DhCM4KcyEbIXt+tAcRBT4EvcGi7/yg622LyJVKz61n9a7r9miHDTFb10pPnpYUyZPP+ioBTC
y091cqgE0M2HuoCQh1WDXtZj7DUBG0LmPTVD/JFINp0deipX42DDRC3oCJmFM740B8RtFlB8IbNt
3TstMhR85GupawpUdmoQeD+eh3nHiQDs/043se17NwMMiG5wK0SZGQbbSNkXRfiWK0cFvalevhnp
N248J/Q6rG23afSQqtaUvC0AV3z8KXOD5pGs+pGVQ8WIvV140KPXvZBBpomWiv6dD9rJDg+cci4y
2zZJhKVZnjYtudOuDRI7raoV9KIUABF4+0o8cnStgluyCcwgWyfsUrlg7q5AaZEGzBT5eVRibkcn
DzXH9pmLE/zuZR+Vv6IhqNwUktV9PJ7GOUOosSPZA9UG8OMRC+pSQiezeTc4fVFAwA5OjGouednZ
YxYcZH7JW889jyVgjZG0gVQE9GVvxwXZvBoKoCiNjplkRc2l6xMzGVtNbtacslFyZs0F30paGY9H
OXcXXZslptNjai4SfGlwAvYkVeugeI0i87GJue1xZYKskY9CP2QpJQ5OW7127aEse53xzSDmVTly
SpDgPjY3t27ImjJAIQCRAX7Z24mkArfgqIwanNpHGifCsw+caI0td43to1L4b41BtgSyRjj3KHZL
pFiZJ5d96Ps08CwArJRmy75zvzJWlaKFe+P+TN/aIY+YHIVx4MEOpaxBlj5KrzmEh8+PB3P/mrk1
Qrjyuo2FeAiBjAHSAUB/3qXXVDbQC9th5uEOMwJeS6j+IJtKpreViBnoNuTwSO0ZrZc/EP2A67jr
DSjTewBQjoD9vUJtlRqeE2EjDZ8DMgi5T+kCUAMFH9p+/dsPvnhAG4Y1JKVtFvJAme7hpuka8Kku
Tcv9/r39XmLusy4IBKkD6izJjsN4qu1Kb0U1Y3VQuz5egCVLxAIkAKpUXQFLpbTy5VUkFEbkvdDK
pGZPA62xgE2eQWNhZLggkA6bJIFl4qbAoCg/6hWMLIp3XOvbVW6U7VPP9WrRNU8pbYGXuKtotYtG
FaCSkKc1z0OixbVqegW1eSZ9D9N3H5nfRFix/kK18t43oW8UaDBwboAWHXqPtye5a8Fk11fsgDoI
RGSgXDFA/4pC8iIKvx5P/I+80u0VNnkLkNxP7D0gRybcIJcxcjV1Tzh8iSsa2N3e9DJDGp4U4TyK
Rl4cWtGHDuxT6aHPJoDk5CmnTjVgRsF3KGxCP/ydyJ8Se+LTN7F5FTmNajwzqxc2yIwbuP5Mkg3U
Y3K4MJdnnZaPWJMRRwPNOcEaCdfoCPbgpT44ssEe4QzuPwBcoACGEhhyW7crUOJWSiJ0ZjqbTEU6
DahqUfv4+OC1j+P25eXl7e1tv39fX5BiU787ECp8/utlgX3kcdD1iU0K5bpb+6DmFjuFGQXH3wJn
oYpWbwpmpSU7zwqsesNZrsmdE2u0xRVjZAfRoC0pBLdSeGnsx58yg7+B5ikPvnyEA3jXkPS8geLJ
YqzEoiMAmKCadWG46J8zqLfKXoIoztoCPT7e4OjUBmnVdMVdpfEYP5SgLy+JDr3238DqYNdqvk8N
KGkv3JWk5tnPAk8tO5zEgAH4Li030FzIDY0iOpl6gKio2mmvB0/94tGacNy+rX21U58fT+QPduX2
qKFmCwJyqHBM8RupbiI1UpfnbCY6+mZXHp2D+cvcgYlrgHit+mGugC9Hs4Cpwq2cq6Nt25q9NgwL
bAalpp82C/fqzIPw9muIg++PKJvTWS46EpgJQfNeXQDkC5zQ1rRi269jZJPWS9CmJaMkIzd2NIN+
MEwBHpzP2q/ho4gN7oXbjvsUAPTnOlKzJ+9pYd6na+rBvJMATjoI8QT3C8y7vtN/7YDkP6S6efDR
ifarUD+mSTcTTeZAZVfudcz7U6hq76yaHeyTcGxUe2EjkB1xf/Ye+KDhWxDyMiSMtUxj0Rv6SnTc
XXPemeU2DsztC2sqhjV2usZ8nYDv/B7W0hI8cVrT+5n4a5jwKn49ID3MwvDI6KyW7ZQnyJYVEd7/
Zs29Pp72mSwTNpg4oasnwWKafEb0SlNkAV3jhCXquG2VSzeqrnjsvZ37IgVaePY30bAwtfchMKDB
EBNF54aA3z/F7Cv/IfUh1QW9Jzs5VlQwLrm1pPQ+t4VvTEyhzJWJNFD6tHNdyaEtHmQcgRGagUFp
rfrygmqazS9yjyxaJE4qgAgNF3uU5KAvBOxXnk3ty010Yc6snpnYoCCAWur1/alKEDuFV4RJkJFG
EgWQpdtRikwxsF5cYZQagBcbX1OMQvuYOvYpDSqNamJmZqqeC6tYF1a1AxrCnOYgsaBVaZ5jPQAt
Q68eBatUQyM8+Sp4UdTp6yHirOZgFohVSnsBfFHrNsIq3lGrWvNMV/NXhdGpT5S51Dk0uzOuBkRs
fTEpk4CSSsnRc9M7XbLDEgnST4GAmDIg0iG0ghQyDjfZwSihTF8nrSQ5NThYuY17pM45NDwxY8Zo
R798fbRB1GcxLxALVOUNqD82vlpbtQXh6qN7ZjEPtNXY7r5bvldnXCBqNXi9AFsJoOFP2fxq04Zy
G6RyHMgOh1atxvhVrqBFv2UN1XNikMm8PD76M5lQYCOuzBFnBOagwZeGstOAoa8CNN+UQOiLSNpA
Y1hghpZvIKYGU99juyRL4uRYb+wSJ8VzK58vOQxTtOR1vcr2gdqrrVoaLwXoLNr9UgfpjD/9QVuj
AUhgkcAgKvtjGchgX+5lx7VCnbPrDRYW1P7FQgi2ZIYIRjm5YJA1hRmEgXa/8k6KFaIpTHpbmL6Z
M3IzHOLZEYNaViq6TnZe0xUacMzoBETs2duJ29Fq9BQaQWqGpOYbs2R4+sHk0eGgmwcUH/icsIyE
t0Eon8XCIDv1tliL7yIYukuDB0P38BT9FhagENPmI43xiMJQKAXmF9pOt8bo0C2YrvUVhysMCN3C
Q6GI5qE9YEmRcy6aRfb5ryViPr2a86FgECqO4oPHUPCBa91WnB41T6LRgUFxIaSbXNj9wMDQiUXE
vUtqdlRoXanHJFWcdBs+iU+sPv6nmfvHAFntr7OBGdzJgLijbCDDz96WBuHOwi68zweivQAPDTTO
g9lcJNP3AKUoUisWisPv6PdizX6W3+E5Ndgzu/CmnF0fRAkTOAdyUEhi3e6EJnF58Mh1ilOCZfoc
/pbAbWmimNn56vguLUzerHO6tkbkOOpIbAPBbRSk5ya4GJpkspN3AgHWRtrTkVb+4kKVTdSlF/7c
ob42S9zkYUPJLhTAsAkP9SF84j+Zr4ZWH6/ZnIO6tkFcrkqWS0wQtQoCWr9Vu3d0hB3K78yslxjK
5ra4MPX+4DWKxiMSdsAELoQ3k9R19Agcv8fusmKPg64JWrVljHVwiC+PBzaTKIKAGUBlUC+DSCTe
4rdbJKbblJJrGKTXklpYPp6kwqbB/emjKuwbvsqaCTAAnJYcoHGx6T4o8/EXzD1Ub76AmNu0rr1+
yPEFpY6GrpMqGb7JfVSWuHrZs3qiK2/xJbSKf+1LgIOYimcTX5oEuafbcQ9ymTCjJLiORI+mC7mE
klmP31TdLQzvfkGBR4PQAITQgJBDzebWTikWVdXkFeXQSr5GHPq7GD3JTlK0Y4J5hV4IEKafduMh
eSQXGGQx8EJgsIums3IVBg1cJAZ0HrFOTMEJR12Z6pkrlAbLNZz2eN34uzOBNLwIR8bhoY8omixG
sT7gMcPICQ417pliTecbOVzliiqhE82lXlz3MwhsJdzRgJl4T2N/FCBTzF4QpWkSZ/WftPfe2JL7
lMfaeGFQwca/X+V7ltmK/NSVGo2eJ28z9IHauKYLJt5Kr9G8IIZqWRlA9zcvUazWrSEWCMxBGp1f
+mjDeQsInbvLFKPEFYq4EpKtOJLTLFzNKN+UdZJOL8rUl12jqIZWLySkEcO8oYw4CAvbZ3PPKEBH
t7Bz5ixDNQoAXBkJ9TvELy/0nOBSpeiIPcVYbB+5Krrn81XVY5IDQUksqYrSk6AMS4X+uaWdOpSQ
mEXyGOlT4t7oqLLwQmTFAL8BTgLEEq6r0tFaSC8co+a7xDcbkLVFmhjuRm8dygcIoWtgj6Y7jWZs
n9JGXxU+lGEzjmZVqp54ZBqgMfNfrGdHssG1gVqZVPYcfwfFLqld9HBaTfzmgTlDAF+IJm/Y13Qt
8CdaHs0gVN3OLOUt9JIW3Pp9HP+zg5kpUz51Y5EdUiIfCAgpkI4LafaI91MJ7HHM6U2Re3Ze1WCZ
amNWj0quXRVCdapjkdbBk/3kiUmjs4wra4ICmbIk/U6mEfLepLfIQQ5LZbmEUwswnattKvWrx2fv
HgAyYe0UINNkAOTBXEOEeJzPduLoyfGFq+R4pbBMsmcpceXHcaEGALC3PfiTObc3lRxnDTn43BSS
sFqYvvv4Ah3VgiRNj8Epk0w6tzYDUD4sR9fJwyRTayY7geFhw5edmqGxoMBKRmJ99KXngFnwPvfJ
F5iW8XLnAYMV4V7Jc+mKXEGXtHdJMgtSe5zdMWZLW12tB5euXgOOKbhf/GKX1bTzbx0szGLMzCRx
KoO1/dYdiFHG0VGVepewUWSDplAu6lzaNYas9a0qYBLIjlaVPfouv2Z9qjXRVwLx6jHXZc5HF15X
1Evh5BRkE5+Ed68CKg+IMSKbThxWvq1TsNZX3qWMeGTawkoT6UjQ0G4qmCWXDWYDSKEe1YVsKR4N
VtWwSs06CMOVPLBLCIX7JAH0IBXsSdw9EmJbMvXnhXSQN4D/XJgn2deSaDd805UajRoaSkO8s3i9
64w0MDjIJfBGBSWwRsv4QqWTQwxpzi2L/u/cTkIDohEhqmOfQ2sJ4ToTDInZCJyuKM/SxeM1iVqa
xyk8JedxotmV0JUKdRFyRyWC0HpZ0mFHPbsQG4dKk81tk1Mj7QsenLT1a9Z9DZtwtBJxXDhIPxna
O9t4faJChb8VMgobuI5tvTH3Lqy8h/Nwde88UIDGqX6+bmSNbe2IP9aCSUPyQS/fYwi4dM+8MfS6
EG6geGHwrModBSeR9Q6EhpShiMss3/cXPpb26iOJQI1vCkHyi8y79PArB6qyes7gQA8KzhM1qA+M
wW+Sl/GV82zpRMHrlzqj0cLCMv0UhoipmtTapzwUJgr4jdsTyKEztGsE2btUHdRGT0PxnBZG71lu
ponuV01t29wqmrd0DFWO3/rD75LWRcaSgAvqBZVJLeQYWqMLtwWeI3RuxK3OU9Y4oDVhH8dG6B6z
SONLg4rsRoFQtCGcuE9USN0n5VyHqxJUEjWSu9QXL558UBBMHOTrsX6TFLX3oOa+Cp6iAdKk6boW
ljCcP8qqjwZP+H2eSlo+CXjvIu4q0USzo1r158DbKa0WrYPwpSjU1E6iF7Q04dJGc/5begwzOxL0
0d96tSkKL2yvD5+it/KoMw9keLaWBr2Bx1aqg+jGKgc+HmymtL+gDX2Yuke0oDtKYJPiVemXy6+k
9hJHqyI9AGXow90NW1Ey+XGX5psYuNJAbamVJ2s5CsfZc1rquWQU/aa0AumUv6JJ5fFNOHODo9Ak
AqCPEA25FYGMeKWq9mhK9C51ZIoF9HzVwluFqgLtmcyMVTaw5FobdlmNdjUD7W9gfUY/11qUNXHY
8dXC58xdSzefQ9wPcapkXle53mXYJTzafs0q0jsU0X1azfznetB43uDpSJfZJTqNmdN5Y5m4EJuY
7ceEp7wLpLeTBPo3JZQFKkkVRLMC/WCaqOg4XxrujM+con84ewZYBYlMmKC9m+PL0vMvNb2ncPOE
Y7/zPahm5sBTpGrPQQq7GlTIya0ZBM2tjOPoDytFXuIPugfpIUoHT9GU65jya2TLdRLmbME3nH+B
gFensqhi7IWG7a2ihfZ5B8W6bSXFspMx3dGr6XoDOeFez5KhV0WfYV8zsVG0gY4jnS2Y7DOn3CWo
9+wXCsj40HgNQiidlNNBPxIooiBEeGlczi6DUFekUgOUvZKsvDL9pjUqapWGre5n55B6jsutUpqR
BLjyx+Mzc19vQbGb46Bzg24KwLdEwpGLOc8NYpJFF9GKAGliXiRz2MFZRbzGuitWsJExfIsOoApa
yjZM25/wX2CTgnHcsBzqgkSs0gKLwVaKH1/EYp8qZumBk8fOoqPkXjjxdyjtEgjWod2C3teiUcmV
nrr0a846PRgD/BRCilwGoOlrRwNZHbuanAdrmEpVqtY44dOXwRXjLzwA79JL02RdffJ0BK4egAwf
8xTirujCigl36eGGzLCrKqB4YtZIyjDVeOgVrR4v0V3WAEZ5nCdcc4DHI8i9NUqlwPgGdBlfSkAi
ttUSuc3cMlz/eOIaCdiuBE4dP54Z9tLw3H1K3Drft7K2lNj/qQndLjiyEOjXARgJuW/kmG4HApEO
N+P8KL4M8bj2wh3/f0j7rt3ImaTZJyJAb26Lpp2a3TItaeaGGJmh97b49H9Qe7Bfs5pont2FLgYD
AUqWy8rKjIyge6HSjl77UF7KUbb7/FdBt52J2MLiZO/l/jQuPFDwdp76tlToLoLEjMm+pCInt17g
BZdKmGiwop7EFB2fTpccsyoiabXh15pZb/fL3CRzuBIKriihM4LLGBRmLLYkkQQ0YP0aR+WbQ5Lp
/ghvEz6AvIP8Xp7IgiDexByoIc0HVKe18CIFPWRz2rEmfA4K2l6LzfuWbov6SJXBtwLZB8J/pAqZ
uczL2h8ELYoueXag6qPfjaD9Qa+Z+I2MjvKn6+wks0tHiEj/oOono3HGI/h5SFuTTDzEaxXc27wh
vkcC++3k7gVNMJjv0ZoiikQuiS4Nd+wnegnRTLkn5dFzuJEU2S496ShJUlKfpYuhnqth6xdI8w1E
y1am5rYpd/oUGekDwEWxGOxzvOCHtMrBlXWp5K+ieOmqx5o7S6li0sD2Q6J6aOqPLspgSagVy3vP
QHQWb8VWJGJu31+mpe03OQzgL1H7wWUzP3BxXg69wPeASUkSwiGjzTaVFEE1BZWabaSVoCeVMT//
uVGQM01q6gAbSgZjVInrQEiDML4kga5v5a7md337S2i6A1BII554kbFicSED8sOfgJUHC+zEFTEf
Jy29sPYoZnWUP2W6o5pAxhTvDbkm6fOAYLwObaG19TVY8NKBU8DbgxZ8SJ0j1zq3K/ZtEeERHl00
tRuPAhhO4hS9Lk01rviu29AKCWMQUAlIsIDEj222kdqep5oexEhwBCApDOG8Vi6ZJec8M8HEzh58
M7r8o/gS1AIR9Ji0I+L2LwnQhVc++0Ul4qO9FazZAxlWSlNL2/R6dEycrPqSgXCojC96oWigZhk4
M0oEQJIKDc9dLddBO5Wmm/98m2p44aN3SQXikY3AxiAQRt6o40tDIzTMvnhSaQWSb0ZDgfOYrm3R
21sWK4gWHRR+gRPCTT7fKl7excGYY4xoVxWcvNdF0mRDuR+F8YkLKw48WxrEsRCrboW2ADIsQquu
HLSh1XAVqBD0MbNjYOydtla/tIhKoLbiwkM6iqst7dOFz1zTKBEiaSOAFhbPKCbIaUCMUaSjgOVI
Dy20jHS06hFdcuscXc17tKby9SZe4+tZ3H+YIokXDSQPkU6bTxCfK1SSqRJfjLS2fFpvjfKZG800
e0GuW6qcFi/0QT/UvIWeX95fi4Kmo8oOGq16U20Ucjm41+bmG94Ti1Eskgufd+GRy3W0UOtJco7k
4BJ7IX/KxnzcKLqXmrTof/3HexH5C9TdgNCE3OVPjH4VViqSHxdD0SQXUBOh2/YgKVZf2nIGSpbf
9y3dto5jC16bYlwlmFUNL5bq5DIRGQe7dy1xGs9+a99DEwQCduKgCXNfxKYGmYH0FMWEbv2TulqN
vo1pgfjV4cwkHEAZ5an5dHdeKo1xmKQXpKdrKxcFMI7FoOX+zy/AmRnGQZd6nqRRH6eXdIzQpbwH
11QgHsAeM6zlOhfeUbMRscGtWPoB3+owJT2LmzEn2pv+S/GJbnEaWN2RAgudoSeofT2vrOi0M5md
C6wyQICIxEBM8JMUudo8gcRFXRUW6WWSikTC/Q+91MfI+Y6giOZElg5wSW/VZ/XgI/dxwP2xFnwt
XE6zD2COjkLVEBjCLL1UfGYQqhqJ7cc0c+6PcyGbggm+GicTV/hyDuR+kaeXwlK9cwvdSVKItp6B
C9PhxG39IlZ7NduuWF24m2ZWGWeo6nWlyAYGp52+qs+UoDYVW/L7YCITvKtMaW/a9OPxvtGFuwI2
oWAMajo8+H6wFVcryvuiDw6DJr1wMV6UoEb9wKWRbby2i82wC7lN24uDKWf5GqB0IfU8PceBqQGw
DDlVgzmWqOD4KBS1ySUBO98paoYCGm+JL7emX3ACwFhKOerPU+7t1edjCr20JK+UhyLPm9wMaZy+
Bn7UfcWcUXdfeO/VFKnoruVAyWHoVYD2kRJMspUgF5XFR6o2Hn1lBI9IWNWFimJEb3xyEmJlZ4hz
OUdK0VBsIRmCD2kI/dBqh6iKj12dDJmZZypuBFlpst66P/2LR3kiAcMtjQsQRaW5cxJzaDeVRZlc
kElouM7SayL4oEfwHjXD7B8UFKx1E9zXSdCb6O9FZ+v9DxAXLiPp+gOYJznwQlmUgPbkQqNtq/CA
kLahStJ4X/tEkswYjLOfYKccHEhiFCiNOEFNlAPXgmEZymDce/CKWU6ap8bHjIfESJ9LqAbKK/O0
+JmAOoMeVUGgf8MM1aPxlRbRmIA97Dv8w2+jBy6QQcpbOWFrdb2jVqSDXKWmmaXfmpXyznluCiR2
ZxpVYg4IzuOd59koU8aiWcW7bthV0DfOSKkRPnpZmdSlkwzBeIQXMtCaeJnNV7VFgpwbByG55HRb
qoe2jEkcOMgPSuhljqTvtg/tBrn9LhJIF7/TjMTePhQHfBxRUcAsd7r0akB4AHqB+huNnijgDalV
lRzp14ruSx4Abyg85PGen55u82/lgirsaWQkF1T1O8tv1cIqU+oRA1Nuo5yqkgSyGtuq4tbYsRae
NBNSEDiVqSHH+IkfrnxPUuVeGasyZknl/W09SNCPkujoKmlZrFzOSzEACo8a6sWaDs4yJiQutNJX
qjGEQ5cEGXzWLbUjI39FmWfPx+VauWTx/kBQKwLRhxQQyGmYOUV8GbbgcbnwKdqcBMOJWtKAFqt5
UamDekD4Fo8WDdaurclZsNfztVnmdvT0IPSisk0vpUrU8qwpx5Y/6A4OKBcfimFDq83KRl8KCEDe
i8wyoniAwJkra1DKWgiCMb3QDjkIIIuIV3+IAKvXpBXfUAzRzwGiocjmIKUDoVxnImEFqN8Al/X4
V6B7T175pCV/BrwMaG41QGe0n0rW1abiS4ELW45DbBQYEKijgCoIjfIscrVylHgjOAh56Zs8l4Zm
C7rnleflUnpAgosy8PBCaRxcWfOVjzUvAKd5nF24uiRq9K5RVPcgnajtJWmTDc0m8R8rvbbDZs2R
T1N9s/jIvshQNYR/ZMNcWUiBIupguVfIUD7WfGYZI0ACkR13qVnxuVmrb13zgF5+4qeOotZwjXgL
Fjba7EcBhbzASQzwirlD+KonFu+Zq2JEC8dQxnaZsjV4fSHBMJ8djjZKJKRCdmk8SHNKO7/uwIlx
NNbwNbeQUBkIJry4jSk9qQIkMjdUlq2qF1B1uiQP1TO3SyHt6gOx/vQkPH1WRFzjclzKCc7sMeeg
H7OuqQLYy8kxcOS/U9PG0/fonuMHlbwVkAi91NH/x+29cOJndpmLJsuEWh8jMbt0n3gHxPIhC/5k
2kbJC1BmhBu50omnHMHRxQ/PNXfw8DmFlcT2gNah9pAXdp6sIEkXzt/si6YtcHX+uFFWPTw7swuK
5FOXQGF1fIpdPxAh+K6HVbKQRXuAqvHgp0RTJ8suRGkSanUBe3RA++QWyVayyzfB84A1B7Le5IlZ
HKcuGbsrTXPbE+srPXg1eV3xhAuX2RSb/Ps7mHA27dByHBjYAQfQkBCDSCgIE9C5Yt99t782tfWQ
AdJakP3luf94fFxLvy6lgmf2mWu8zjqpFMpp3gngrOAgrB7wasmjzbDPIdxMAjwKQ+vR/7g/7qVK
x7VdlnkopC1YJkKMuzWpQtBkj0e2mXiQt9hY0u6+sck9MC5uZou9VuU+TPQAY9S1QwcW2Kg5e/R1
8L9XgTFLKaKZKeYqTfVYzqmEYUmnFO01yMSgM7g71D2etqSS3eh3D4ji0VvLaC97rn/2EVtYUXwf
QUWAE02FbV5CVczkj/wrP+7jbyBzxtjiQLuS2+WzqK7kaxad85Vlxodh+/R9MmJ2eelRFQCli5xh
MMXV4HjRZ02pbJC8AjjBsmlUvcrJqg9Mp8IdJsyj4qQCmh3AgL/j8opoU20ndqo/4huvtCavO0bk
Ij+ZokhoVCt8AEv3Ndb5n49h3FXWCkkwCFjnqDh2UGzCu4YzobqANnjomSmH1OLW8mLLu/gfk8wl
OD16QS6DeZaUByFyGvCiyu/AFQurVCKMbwQwAVnVKxklxidB1aE3pBIySkDPpqOpKhB0DiH499l+
ASt9/2wyu+fGFuN/eLWqwPSmQ3oPDWgPT31BvJW1Yh4qrAXW09S1j7slxGiK1gS7xzRtXxBmQakA
Oez7g1mZOLaTSQn9BJAzbRLrDXGPHEe8iyEL4Zt0K64iSJjz8K9xTRy2CFZUAcjS+Y0pJclQ50ok
HdPIc7rgQaosowOB/JhbRvBlhK7ON5ZUpM79MbIu7sYuEzuodZ9BcQR269IcH9SSpL5Zhugy1fEj
HOtT/7am68U+jP5lE0yQvKaiMA8Q8XysCt8nBZgHpWNP7XTbA8SKTLBZf5Yp+HIhhWz8WjO5uJQy
MHsKcmco1jL7so7KSm6jWDoapYVEOy9bmULCL/oSXYbVsHO6gK4uqH8ND83RSKtDnhSKBPPh5SFQ
0W1WSMf2r/+Ubjs0FEvu8Bq/xI68Rja4OLB/20Iz3NxW37Wj0hsZphLoQjwyX1SUzV78r9zSV+54
xmExo0Lpe26J89EsoPWwpAN23jn15/C3KEkirm1IJoS6scPcuUARq2I82UHR5Rj+RsIJPRcF8GNm
fKbb6lJ/aLteI+rl/kFYm0hmT9YV7+kjUPNHPJOiEFAC6TsdrUbflcEDFx3K/O1/s8ec9wAXY+El
GCYuO68CFNTRKhKfo6dqz53/N1PMEedDIymHCPuRe46fYsjcexnJXygwgfb/Zoi5Rj2u4wW/yX/G
pL8Kbx5HQmQdHsH7K6yV727vAVB3GtDNRSUclX+W/CvoxziZwBnHodHNKOaRnypssTglYUm48iv0
y7WNOe2A+bEG/hgcyEhT4XEPDP78AMRlVOhCl3tHJQCAomrs0tN3maCRHjRSyA0D2bGPq45wqGEJ
1bn1OYtyyLrcn+Pb4zH/CuZ4gKao9cHF7B018ZvGmzw7gaLufzPBHAVO1OKOA8Dt2MqiE6HBo9/3
SMj/F0Ym/h2sH4BDLAoQDQ4UbWSdd6yRJeqKc1M+tGukmLdn+qeiPOkV4LEJ3ON8xWSFckIyjoGr
o3voXTgVks1HX7VxSjKV1NUK69V0Yuf7Y26N2R80r0aUzITA9SXfMNs0Q+dSLa8y69xufOgOT49r
CMVjSCzoNegDoE21MHIbSAem+TN6rIFFzBNCS2pFxWta+QCVxjbSPlA46qWSBFpBwjg5RV1hR2pn
e3SN/WE62POhz7+JGXopFlwT937kRrKxL7NnqTd2fvLYgdDq/q5ZCFd0HiBbtN0g1YhuBcbFJC1a
KuU+jlw9bNAK91ZAjAwFxpMfWMYjTwJXRLbh21BWXOgPcw4zQhAZIcMpgv0SkApmhNIY1g2ft4nb
2nRDzdQm2lNmRY6/8W3wGNs1yp6DWZFqg3eLhWf2RnViq3Euwpe+kl38ARfd+xbGBYwQ4wEFRJe4
CR6fwRkpnxDPFFXqSNbiRfwhxJC8/JKUTaRDAAFa1Cibccm2rk2Re29AZv87TC29PXCc3ZdEid6S
7DkNrEkayT9VpRWVJzzik99StYvRDce/GcnaA/f2rOjIjqJtE/Kg4tTeOD+Z0RhTsazUxC2T/EsX
cgRGw/P9rXLrKOcmmBULCuQEm0RLXJ/HddftBtWi1Qr+cWk7zsbBLIWsdZCJBbTb5TfKZ7sZG5SR
7CHbSsfRNhQowhGxsOla0Lc2NMZBo4FRoSKFVYWzYv4ArJm42mo2TQ+zyZCkRTMSpHcBUWF9J9/7
vuLVde6iG9OptbNQPctgX+3DGFJ4VqLsjKgifR1vgnblhXcbaMK9XVlmFs7rh1YaUd51U/35t5RX
to4sMbYvUi33dwibtUKoObfErF4NorSs8NvchVKZJli+Dl5hEqK6pm8ayNT2a6WZxZGBdg2wH+B9
brrdCylNI6PJMTL5F9egVgndO7H4VQLEEIprAdKCT4ai8T/GGE/JAx2LhsACgwOfYhSdpPaPlm+q
frV4Pc3SzU5BdRN8fnjSoQ9mfpa1qByruMV6BX1p1sJODfYI2jWUgrnoKHjPA9CvaCWbDuGKJ1xe
QPS2g7AXcBRRZ1IbxojMTc6VueuNuwpEnukl4UmVb5r6ovHnynsYopWLgM2wTntGkZBhhqagKOG1
zo62joteD9TCDf+MTnb+4Mz+LEtEsSHNaokHSN6jhmqtRdY/dRtmkmdmp611lVDn61BvaaQVLm3/
yN/IM5sB2qW4Gl0bD2O+VXvb+xSjjawf+xONjQvQ9MPwS0N/uuqvRPksoutmCphZbwa/kQtVKlxu
y5sSOJjQnbALN8PBsOPEhFxXaEKLhAQ2yKnA80fBWcWbup2/yastwLcR3nw1pt9fTctIC5/yBVYj
2o1O6eYjQY7LzADp59+NY/kQbf9uM5M76/aaTMxCGIYdgHo1EDPKBAOeWwbnHVoPsqxwISyInDde
p9Q348GJRCSHiqmEveKtFg2CDQBlM8TLaM2YG+xp4wd4lRdurbyDisbk+2MEXoJIBUwS3W5rnCML
7kMBkcNEdzzpKrEgr1IbOQCcxcJNaeDGXrbhvJLkeBujU+k/d8OQ9EX5Hx3NyNGwra8jKEeEsApL
9zfab6x4g+QMufgncaUmtRTDXdthI2dflYDAjWCnc5KX5mV8L7FbohNnl1Z3kBHEIZhD3U63PGcw
/0Dq+Dmw9W0KXYr2w382dpVzf+ALQRC+B8gAGYxC6INiz7SaRXBeaelWRWTmeWT2axXJJQt4+CC3
DRcpARM33zNiAQkZRcqg7hqmwmEAoNuOtHbtWhMXbgBUm40JQaTjNcey2YGfphOqsindYieaJZGc
eMvbsq0cBvLgm+p2tJOnwrz0YJy6JOZabm95kP9YZzxybnB5kYktrAM6Z6dZIZzFIKQrXk9YCLpm
g2RWS1b6tAIdR+mK++yFewdqmnA8iayNYMoP+sQTkf9aYYlZHNnUYDNx7gMdxyxflYHnrQbhgxuj
g79KD0Y8rDgVttD048uVKxPTqK8cqAJ8nQ5VntI1tuI++qQl8X6pAHBOhD/eQf3wrfTj/q5fvEGv
TTLrNdaCHOY1RhXslE/pHRP6GlnVR3YIdxTQsX30pEMH0bCMlxXD06OCvUNBGIaZhHjIlH2ejzX0
o7AODJx/JQOwvDaRLPIsvtkYm8w/Cngl6NGanvpShIKUM1CyYG0AHINtrVeyOtBjpJ/dibVQtJ1z
4lZkvyo/Mn36zdAm4CDGh85KnrkHEwhWcxLtS1cCl3G8TRyww+A17IG4STIjFPmlL3QBk7/RKgp5
emvcsfwzAVcbqEozCiojWFZOg1XtBqI8JQf5NJp/DKs9aCtreHMIgf5DKQs4tSkCQ/5vvoRKkYPN
KIPLREtWblZa0G5VhSZ2hZeYdX+7/DBXzEbG2GIu3MATjCjz49JNwWMefX3T30FnNhbXHKgBmLV8
qlEqKR6hs5eC7gPkX7/xL/2ohn138Xc1dRJfXLsq18bPrHNftb5Q6vgmVXoffEsAnbvwzAW/yjEw
efCI77p4E2kWqGw4uhl7UxNW7iy2VAqdtesVQPJuvgLovhqAsccXNP1fb+t5f1NqZuVplAD5Hh1F
e83HV6E07PuLcbO/p6wLisQy8kyoZbLrLhV8E3Zq27p6n9qF+tgJexGNdMkA3hf/676tmzmeVF8n
OhM4CWiAsaw8oSa1ZamqlVumyXsR+06G3r66bV/vm5nc3Gx7wczUtA7UJcpgyGDPJzIblF5JRpip
qW/n0nOoFJs+R0ksX9k0S+O5NsT427jG1KYtDPWK+BLlhamnBrC5+cq0LYwH9+OUHAMABjlq5tmu
yXWhpFWI8RRuMQREDy5a4eTGWol5YStgIyDOQJCL9DHrxYVQjiO5p5VLX+WEyGZ1LmW7NZz7q7Mw
aTMrzOEvVIgE5PJYuRqfAbl4Du0ROeP7Nm7PEhryEfSCCRgdykiCTXHVle9soqSQoCtYu4LKgSSi
KyXQZApVh77RwsojRTXj2ovNootL0xD9kgw1F9tdE69VgZfmFC3xqJdAJwYkK4xb4dOu6gtFKl1e
60gCUWg+/IzlzPS00JJBn35/3LeeFePGZQWwsYrWSYV9W0RZ1IuJ7lfuWPwa/c+8FFHjtiQRhTbU
oKU+33LFOcmDy1BA/q9v/E2TWhA5D/itInYmahGq1qJZjyTdyRi0cu37bgKFn+9DehJ9cygysVs5
ruIu43u9dNvK2DZZZqqfAdoSJem3sAfNRPxSaCSQthy/T+LQ0aVdMRzrQNuAoo3KRzTPBcnr/SmT
b52FArY7UZCBX0afK7NT2naMm0HXEOPS8q00QrMByu++iYUdr0EdaKqVSGC2YUvkgNsHYN4uG7cQ
RksM94OvklhdcRILGw30OWBmlyWo5N4c3rCttXKM68bN470w/i0Nw4rAsyQGI9hvk5Xs7IJHmhlj
znCS+4KaqVXjKhW6OttTUHx2xXe4hpia/gzjyLEmuJYmUV60wTM3IiosQ1cFeeuqzQcnxUQ3KnRv
iGAbPIr8RUEp5v5C3T638BgA7zvSiADOg4yIOa1S7xegwOpbF4wTUhOh/uCnllK/Nw16Xwy33gHp
GWo2/cxf+EO8y1+M7mKAoMfRXfVQrxHK3u4bdNOBTANE+5Kgozdj7sSSNKFcIoetm2bnRv3W04dI
y1dO5JINpBcBaP4Bc7Nkj4GcJ1wqZa1bRSh2+KcsR56p+0/zzhjClO/AIqJMh9TpfCBFxqt11Bat
OzoN3gcZ8WV7EjVcey7f7pe5nWmwV15f0AWllhvY0SmyZ7ytR5so3XQj0auVI33rNSZLONN4mwOG
8rORrixBPkcuUCxq3VZSA7MRhpOY5WvefGE4SGWDywVIPjyqWPaBuvT9URSUzoXoQ2wi1UzklTTv
tJ/nBwzMHVcWWOenlkYUgB/NBcTFKU30fe1053EtX85K9SCDLaMZd+J2RscOriXmWIWakVfo+e2A
1E+PUBPvEcE3O6MqTbDmpMHj2BbvoFrY0drbJ6NNPchsy06tymYr2f5LUNg9+uSTY56ZUvmch5A0
HRPHyEGF9XTfAyysK75UQ4CKZjGEw4zH0Wkr4HFSgnBdB2lPk3Sh3dX0+74RljHo/83HP1aYgK6A
nlpV0Lpz0/HYQrlZNhN0cYzyn+AsQ7pUOfl9VhIjPw989lr8VQMnGm1fTLb3v2NhsAB149xPBW+0
KzOf0eWqV+hZTd1IVEGs1RJlZaA/4Qazv2ABPhURJS8jKJ8fyC6Ter5IO4qERAYP+h4/RS/t6/DQ
nEF/s1GthPjn8Aw6j2C0651IvtZ0eRbcG6QNEMyiFx3aPKx7g1ZWH3PQo3JB7UjUNDCF/JDUjXV/
Im+vQxmXO14doGTB1csyNapJnubj4FFXyIatGqFm0aPnOnsT1xJyt8UKpABBjoLeevS/IO84LemV
3+mbTOWbuhpdao7WsJMOxbNvi7vB7K3MpgdKwrNv/o02a53JS/N4bXf6/ZXdMA3bjOfK0X23ziuP
qIVYfT6maXav/rYsRo0YVfjbBpE3H92hIQlRzMfYWUOdLkTHc0tTDHVliVYah1ZZWKLmRwrhg/yo
7+Rdth039Xtt/am3dMM5qousNFSVKsuz1zRYFg4EwnLQQKLaAEIVOJj5F4z6qGVln4vuQPvYzCZK
SO4N1JpE/ob2atqaKF6amgdhrqdcfK1qJ6+gZpD1pxAtFZCrJ4U6brv8YaS2qK+EArfXDTBYPNwB
qhN4Zv6s09XsVEEK8K8vyO7IJaOZj4JsjaIabJOhgBKFnKoOp/IgQIwkdXP//CxbRoys4eGODklm
XTQ9R4YWyUu3AsakB/Yi01N01Gz8XV6/h/oax+yt3wPAZRI7AdYHsT/rlUCBFHFjFMluWKlHhSuc
hgtXIp6FSHIiSUU6DQE5eGUlZkgC1VLUFA3ZbQK7OIN0Q2t2o070TfqduOlDAVrfqRm1f6hSS5Kd
BpSgwllAB4lgdquZxFv/NP8YZtdFHpreY0+XXfrIlyYaZtGjid4zPzTDYVdDaNNJy5fxdQDSqUGf
gNHu7q/vbWIaLF2AVaEKxWs8BFoZt5XrZU9BZSGDcZUD4NOUhMfw4GnZpQARtdruk+AotvtY3ysC
0Ubd1BMnUj6i9mlNIfa2UvXzJbh6Rajj6TeErJxSaqU6RoqLrusEqG8iN0+xf+LM8KyEp1SxW26T
lsfyIO6DPdpQHtVTtU+exm/IGYpEfBO0LaBXxlYCEybOyMpFchuP/XR5oggO6noJGopz9xBXtZiD
/UpxafPZQl66MR5T6e9fuftpTc6Lt5V1WToJyJP82x5zP3MynJGawt7QbbR9/+Aae49c/rjPXysD
k6ZIch4JYGSqgiHhikSZgIk1/DTpxSyOFVc69QlBF35zHkbHfwrtWJmay5MNNIH74Qn4Pmha+Ify
1RAc8dj9Gn9r3RH9IrItgnhMe1TUbcYNZuGP4CTjNqFcrbjB26tu/qXTSK7cYBNXTaepqQKQTIcu
356MIxjLzyszP433Zj5Qe0IBA24CIh5zK2IgDL5W94rrUTOu0AEl4xXxFIroLQ0qMilyyw0xIOy7
FhHdtgjgBCiIcXUwJcmosDOWDaXOacp1ihuWnyAa8KxMsDLoo6ZEotsmPFGAwlv+aQxXhrw4r1d2
GR+gUE9olbpR4Pleq/Alw4oX/9XaTbwpGN4UdDLhe9X0HI3zUXHbsHFHLd52erORlGHl9Tc575vF
uzLDbGYUCwMVaoCKqyTKRukT1dRo8VkhKZsYXWqHSVusBEkLN+R0USFnjrUDkQgTfwlp6SXACClu
UvyKq0PYgH9Weapwr/RcuA0Gzr6/P5dGCCVXEXlE5EMEhYnJcjXWpNFXFbcfMiL7b4rYbyLvOctB
tlylK4Nb8kIT4BYpOATPEFOan4U0rIYQMhTQXkEGHGLChmbnWaatuKCF6A+g1oleHzcQxA9Yib2g
5ZQ2A9W6qyYhIgzoGsVPafIqg1WDl20VG2WwDZ4Mdt/ZmTai4BRnTmnsGkg+ho4h/QJhCWl4CBmk
ULZd2VKLAYOKrvIJvTZ10zCToLTh2Ipga3BBF7IHpzvxUvTGYX3RoBGo0KcO8DD0ONPzQIg9/knQ
NdnWGzDjSdKLb2wL5c2QJy7riHQtZBnXUmO3RXq4DRUN+6hCgE4FTCHzRaro2Eg9dE5cgVZEkUyx
Jn1Vbz2rLcgfzwI0ulWewnPP6RblLyA3+S825JV5ZnoGGQk7bHcEp0NakiagvQ2NjtKqfTSQYTaB
jTCotHIKljYmkOegF9UAngEuej5mvmi0XqO4tDyxrjdIcEWWTI3EWRna9O2sO4EOCO5hvCJB1Ma4
E62QVC3uJcSKL4jwbVsmT4b58OQT57dBnM9NSI68ucN/NZezTNt+2L/Z3+TPw5/Lc3swKfkKyH77
bG8efm23j9vt+8vfx+fXnFgHy3ffD3vPPDyuQaaW/MP1JzOXZKH3XVNT7NZmhFo7SBPpoddKpxNO
AuAa9+fnFkmBrXdtjLmxvNQfa53KsisBYl9UewAeRe0iZ47wwZUOiLdBRrHXH6Li4Olr9f9pW99b
G+bWQmVHqqMMayMlv2QkL/vKateiPlZeHfmg+QCZs+V7fFE0gya7h/ecDA5A8ITH+z4n4ibZQb2J
iDYoBcA/pplnn4hQwXjA81izFGvtibwUgIK9BZt+yoRL7CmPwbQtJTHuGZ/+zodtN93TPmnGU1gf
eMhOgPb1/uIuHTHURESUqsCrgca++RErG73kwJmtuqXHEwUtVMFK1/XP24JdQSRp4bug7YGYn5lc
IAoywLgS1XV2O87cvYzkW7Vk8qnZmvntWd/n0CwtldhTC//zVtsl76+TcDV9+lprhFs659dfwvgw
nQ6yOHbTWJUDdT0JFHLhbwAhVi66n0W6N+Lp8F5FsLXqBzTTMOKU0H1K3t8N8nH6qEGaUD28fzgv
O936TsGb4FmGef7s3yHrBGFUJJjRje78gbSnGTuPh9xuD6+tqax83dKBgrgDdCcnMnckWucfN5aB
nkFJRHU7TyIt3XfSNk+7lV21ONNXRpgZ4JSmQo9/rboDfIUOhKWgkzYkWv7nv9i9V3aYC6LWkC1u
Ggym9UFj1mo1GkXKmK7ER8tTpk2NOaB0QZJmPmV8pWfG2A2qKykiHgoPHd0K0lqSYCnChC4UKg2I
kaC7wHj0Ps07P8gy1aU6IJOv6EkoLhqoFXkkJ/KP+9O2uDxXthiHLvKeIldRqrq+cRg/+cgqysoU
6rWgecmZgfL0p+SM25slQhC6tq9UyGe7RUH6SNrVNQ/i5tIahkcEUwOKiYbxdH9kC/ci1gnPW1zj
BvAHzO7WC6iYFImkuoYC7k9dCEq7CYXNWEDXA1kisxzDFYsLDlRD7Ayo60QRBTzxfHMYVNZSn4NT
kSrhTYiQ4enql/uDWliumQkmS6CFuZjxLfyJEMtEAqxXRtpkdNJ0jbh1YaODElnAIwBCCoDaMRs9
GUO/iQUYKssvIEMCdMvTYaWXcM3G9Psr5zg2vOZrFWw0MXQrT622FYYVOPTifCGZKUPLBovKoo8N
lXZJQ7G9hwQSBt1IX1QVT3yZqxMSo43j/uosbTk0ewG4B0ouHk+H+YBEP0vzeuxVlxPzwO6CXCLC
CM5nSAqjdSoNg02bBysH+EengLliJm56DTzI6JXEcs2NtoUXtELKY4hOSo4a0chrtHmtrN6eaHlC
Upon8PJo9ubpfP511q0nQqG6/QDpWMuEigfZ/gVjP/kvJuLqm5iJSDmACsH1gN1jNC9NOPE66m1m
lSjEyBMXoFLIKxaX9tL1LIjzWYgqaBOgG051dTRmVk+RuEvClQrtogm4E1Cu4Vxgjecm+mxIVQ41
dVceTz0YZ9FGBZnj+xO35EIAMPu3DcZpGX5dcWEjw0+O/ecgNJ9cXtv3TfxwLt9smCsbzI3cSHzV
IpOPloo93b/WNt7UZoO9g9c0fmJSvR90s92/S6RyEAS/fOcmN22sGFsLzQs52L52Tzg+OxUNQRO/
McQmTS/4P9KutDdOZdv+IiSggIKvDD3Y7vYQJ7HzpeQMpwqKmWL89W/hK93rxqhRzjuREitHyqbm
Pay9lg/uVKhky2PyzYEP870Lmp2v+wc7fPw328shSIiAfgJglOWp7hprHMaCYrFtbu2gMe/seVa8
lKNzNFszu3fQMxVuzBoWdzlpyJm6M1oK5VlrMWnw06XR05SebQqdjSMioCJJAhM6VtftrG0y5JUg
XTP39dNlQSQb27GvjZjCjUELg56TIkw7VN/7xu03jszabfU/UyiWXu7nNLfryrY17Oem/pJY3Tdr
ML/T2FC+w0c7EO3Q7a4P7j2v82kWwVE3I7zec56XJnnqwmac0fOLCmcgNe4qpHPCNEgQZ6HbK0jB
rqz53U6FbtQHL2Zk+EhJH1AMuP4lq9NMUQ5CbyRY6peNTTmYaIfUqunZ024051HX/3jwfa7bWJ1f
wFKgSA5uTIBtLwerUWmPkLsDo7EATTZqYA8NJMNa20ZOmTxMyf66udUhuTOwg0BaDxnXS3MAF0xm
zBQ9W1ni2+hHK9w3NX29bsRce1BRNUWeHI0wADgubnY6CksDERo912z0RX/bKzR4Hozxn0E96CmI
aXeei+ZI/aFykKGz9lULhrTbfIJAySHWnoZO+qhzgCgc6kKsP3EB8qQ0bNoHfQt6/LkrAUTDgOjC
uZ3lsz5xufSDqptajfTMRAaoONkJddsj0ONHU4W2EThozwga0/sX6wCCWZQTZgygvcwe1j1xwdpB
6NnoocFKqXrUtDzbMyQbNyqb75WJ5XH6aGregR8cqBpCGY2WwBTo3kFbPOxsFMvHoPCRrkCLElBk
T/lxCGeOvsq/hxsA1t2A33XRhN7F1H/g+z888u9izIIvvEDcPD62gfcvvDwK2AcQncAeQWX38iOR
QM/tFAwi53hynuEEPTs1rQI2mPrGeVvSbM+5G7hBM2AI4SyKDgsfQExpmY6ZhzsaL1V6lH4XGrsx
avx7lLEORngf+386/1fq3xXH0nd9kESg6mtEuOt8DPz6SXmPLz4tzoevWZ7HKi9FyfE1qTP6kAH0
Xsbit9bvbbVn+a2TnRPRBMRBzs5Df85PzQD8voDu8nEsIqs3g24adiBZ8o0KsGzt1iNH4JbD0rmF
iANJIASNcFoGSkmfgPZD3GSzirO8b9pdo0FiBNFv4Li+fo4dVLAg/tA7EHzgR7sE1/IWsfKa2/Jx
5uf//2EjaqBVH6aB4lbo0GwYg1doCyiwdu+gVIx69RzTIT97aaGRssQZ55DuHB7UZPpp/OwS0JW3
G0/UWsYG/WIE5RacYQAwFmcKRQseixzLVuPcFP4LOJlCKPyB6JL4eJVAiwHCy50TYDM9sTse/fnl
+r9+Wb7jVzhYKgr0X7P7M/pu9ChDZCL8MAm2CigrGQIK1AqeLpQPIfq1iDS7ylSUiMQ9E/6mj2/5
TPrN36r8zbMhcOFm0fW9/JmMYz5ZH+wtnrKkGioCLSjMvvtT5ydGdlV6AKvamQq82mXl61WQ9b6V
ht5tnPSBN+xYfoQomO+Mj8qU4KEZgtSIyEiwAW8RmwcMWdPsS1OFqfE6GsHEOKSl/LJ6SrtvbvcF
6iT2JA8SSovXx7L6LMzzNjdxABOyhHIObV/wys7cc3p0h1cGTj2BYtPROnTydrLOw0atdS1lDi7u
/9lb3kpUOp6oYK9TKpiK7Lvtfddnqe57G4yp3mPp4qYGOcIUR458BH0hs7eISJacve8348dvWN5F
AkQFczfCeWD3ughY/oWaAKiBgdKA2u8e3R+m9QgPJiB0N2WB6IeI6m96XD/V4lAK5hubXbvzllle
j6jbghoJ5SIAkecD/+HKULrQ61hiS/VY/zOpkAEqfpVl4Dg3KT9UW5JxK9C2uc6OEiq8dzpnOy/t
VU2ZawUv3XNmoy0ysh9sYM/OfHitAgVFxAn8H8Xx+lZbKyR+tLmsgSPLXjKHF5h2IKBB4bMTwXDQ
IpD3+A+u/x0aGz7o0EII357RiB1mG4XMz8QtOLYfxrzMR4xO1Yhmtg+BI9U4t10JKc6sC9DG5jR7
MTaBau6hl5blt5YZNsVWY+h8V35e4//O+TsS5cMatwNPlN3DfuWVN0R7cUlA9aNO0D8pxMa5Xt1P
8HwtkBVAbGiJ4oCgkD26rMaxhqIu2KMgzBqm8EgTeqs5DyaE2sBDf31916+SDzYXz15KSlITAHfP
hETWvqdZQDG5KAQD+eA76nv51WD/XLe55uWj9o7wEIxC6ItYnGTXTiqiub17jm09VPmLDjROIZ+v
G1ldN+RqoQsD9kqAHC7Pyli3hlXUYIxPkiyIzQOD7iFlkbKaQOMb/SvvkfOnTYI9AvgzMnSIei+N
OVoHvHqDiwDd32FyTI56gE5Ef/K5D5Zc1EaePbzDAixQqMJNoeb/RBXs4Nw9FHd9+DpjpJifHe++
9v7vNMjhyoEcBVUUc/f19/VZWd1hiOWQeMDEfIqXheaYTd7jIrdFfnYZdvAobyEnhihkJ8fhh6wr
n+cv142uvfSoSM4KXjNweumO6EbRoh4Oo25D/BwCat1dtm89UK8V8EmMjfBudXd9sLZYi0rVMqls
bGgHV2Jp/rTM3yOitetDWo0h4U+gvRFCGNjHiz08epnMTU3g6te+ZW3jp87Prjm2/TPnL6k6pMpv
AezTY7xGpyQ/Z8ZhsCnIPwpgQX4m3mmciQJa0FCNZVST8rvial/H+9Ldl/3h+reunAR4CGD9seEN
Qm9gkSORFplEP2L6OSSWneHVYk/oHPRl/1AnW4RXK70IgOMBTg5w3qyXtoyUpEfHwkvnKwyOPvyS
6iDEfqKHsbb8ZBDAKPuTkqFEkq7zhwl/aYIS+NnuN47/6r02YwPBWWYgybaUIeXGpKpS69yzwSNh
R0Wxz57aGqrA8JUAjTaeQPB/fZ7XtvlHiwtvgGYWTxIxX2sxYnU+aa88B6s+U+jx+lXL/qWHS/L/
M7lw9FtWtEk6wuQoZTRZ8OvV85DeF+hS5mkfWZq9cdNtjXFxuDIMb2q6YTZ4w26yJr6T7HfFn2js
hHncbezctdsKFTeES8AOzJSel9eq3ZqkqZHBOWcOkh/1reEees13gGIEga770mobK7ia20MH9syi
NjftvfvBHx77vu5zoCeAUzMBkXFvBkRN/FA+kB2YA/0fVgSNkJu5JmH4z9DbCjr/uQkmitA3ytON
pZ13y+JJgUAwOCIA5kSX01J7w+DdCGFu5IexkSPKf5plc1DU9Yt+i5tp7X74aGmxpqlWpuDagKWU
/VB67c+xkOG20J1AdkzbWNLVYVlQREX3Hh7/5QxDd5tXSSfoGcUneFDJzjK53zhFYOhbueF3oNOn
KXxv0QD+BCXN+aX4sJqy7CZeVTGd0SdxckQjwESPTvFrCjvtVQ6RFGUov7aar36Oxl3cjAF4IACH
aY9keB6dvSm3KpJrt5KL3l3HQS4Jl/ISm1VJr861DMnjrM9Q9ITe9JPlRsL5UWrZkRYPhBffCPl+
/ZZYXeAPRhfRm0RtwYHCMj13uHO14Q+Qi6Eq/rToE0H9cuNlnM/kp0nHg4iCK158ZI4vJ13XiJPH
LYzpMQS90hQIQi2ttjg/VrfRByvLi2+KU72bSiTkjJsxQyUO1aAOXfC99ONxCzCxFneBFwbvGni2
QIO5TEv3BGSAeLqRBntRevhzgtQaA+lOcuc+8W/pBsJodWiYOpwRRNzQBLicwMmokjRPGqT1k1dX
4RK3fjbNd1PbArWsLZQDjwzAmbkX+pODTOOUdNlIz4P7HE9nV/3++103I2zf/WEXyteX46hpxxS6
I+gZXMy+Xb0OIIHw8m+Vxf3efrtua76ilpsOfTbzdKEV51NLfEX6JEnQ5oaO0Ggya78wv6QTajCP
DdLXWzfzWnoN0NH/WltyoqIekprAT9Nz3rhHUpz0AsxSyWutHY38TYBUiwW1jZtNpLdJKsKyNsDx
M90MaR15Jvwf+X1o+kBvjq74RgcIR3r3rH8URdSxQAPb/YAkd3wrqxtDP85twFNzA96JI7jO3Q4H
9wktwmAH8XMNnSP5HUis29HXsicKCXFzS8d65Qm+GOsiZwnqZxaD/IKeG1M89WrvOtDbKCZ0Ut2i
5ac/KmOr5LS2L12ctJmhBPCNZUmvh/dIJKqm54wmQZLrJ1crj9e3y9oRg3ADGuZwqpFImQf94WHw
WNuOoKmkZ0hJWn6Xml5ACYgA9AwZpZJzuvHokTka+LQ/IduJuiu64dwlGorqQmatYvR8erH9EFgX
QDG/zRn+lx+nn0n4s0By9gW/cx8l6WDO61v4tXfSoPt6fegrLZ9w0NEzhWAMhWfwel+OXYCWmvQm
PsUaItL6GQ0z51aKg9Me9Qk6izLoz6oB0/eNDrDbJBC37OC7gyVRbdF3zO/vh1lB6GTBr0HYDGjL
TMyw2FvAO/XSUx052TEDED3Pfa2Pd50HVsaNQS/m/z+WgJXE1Y2kOESfLged1xOHTjgEQkpHGSe7
Uz86VaLUkDvlLiv4g4H2+7DSDC3oqMFDaVQTaJqJQLNOdV/FautULfb4+/egbjsLv+EGRnvk5fdM
CEx6wnRyKmXu19kfwr5tjHhtbtHcgbZElPXB3LII+gAqgC54Y0AtxNJBF220pNm7FUsOhTVCLVJv
zPpbXMV9HoKRMBaov9SpGbZNCingJtZatC20CmrrwrQLlLSxF5CNalX2uvGd83cs9gCcbROkHDNL
EByGy5nwqkGUyeCQEy0b8KPLlEJFt+5uCw4BkBFcgoE9gaeFENYGINT62WrtuJFiXNwG82JYIE+G
UABWhCJhdPkJvS0pkH2tdUrcN9Le8Mo7QGlll7GtWuf8Dy3HinIz3nawFiDvNe+KD9fOyAgfk7ax
Tm055pEFsVrIWmuOX5dpsbf1MolKVPR3WqrEvhvIlhjzMov/PlAkfsDmA1gXGr4Xe4JrZVIb3WCd
iti+tfCwJHryMKrmMOjxLZdZ2JGjFb/FBgBXlgq4bYRl9tBNbXh90Vf2pgWOEKSgHGPGfC2cN8ps
EEeDn+RE0fxQAfjlUy++hTT583U7awsL9pU57QSqEByCy/n2dKnqxCxtCBZmSKVO+1FP0Y0Dltt4
w9LqiD5Ymu+fDytrxrVbcLewT7Kuw1R9R4P7TaNvODkLN/59+QB5wszg6pgfk0sjdVkym6vBPtlW
E4d2P0Bt1h6/Sgol3bR1nGA02vpfLBU4AuDs2MjqfKLxs3LWYIu79mnoK+vQj3QITTe1dqWqtvpW
VlYLtHHIpLnIoiLeX7wGqSBOg9+sEy/LBwcSbpPQ7+z6d0W3mn8W3uI8kegcRvMbcrV4dpZlm7GM
hVdUlX1KbecGUp8liUMBVsnK+EnqP/mWUM6yhPIfe+hYngt1cCuW/iJ6x7uyVaN9yuxJh/wxByk8
trwx7o12GmrIeAvvlheefHGhReEBckLMPdXypAxGqyqaQ2+M9rkyvFj3O6eTwD3YBJLZLpt4Dhln
JX5bZiZkCHBXDxYTPul3I6WlA3QtjX9eP1TLhs//jAZYIBuUYKZDl4h7wgynJegsPeljYAJSSwGi
STW5L/nr4OpBYtRhqd+30vDHfvAx8q3HfN4Ii2sUdzWoVmEdP+iLw2aRyqjd2rFPlCeBVbCnPoXu
UPMdxeSz+k71m6ztfaV2qTC3ikHL+P198BDCQuRuYvSf+vCHSlKLTlDqNYe3eLIDs2Y/ZPMAfF9Q
xoNPSRI45lD6tNlfn/aVtwM4L2Qy58I+kprW5eHPZEOHxIZWNwOrnM8G3kUiU9oh77zpAEWVAj2E
LjQWtRLRQ+oNW71rKzcccEgu+FGhAQgtiMU7XZFpgn/Vmae2rUnIhyIN7cQroUAGftbrQ30fy2KB
5/KEB0Zr15gfzMuxMjHZZBTw1pIpiYhmhYn3WsXsXgJ4zwgw900kgULreQdc3TNHZ7PWHcYcTYvn
kv9Jx70nYt9gg98YeGGF6xNjRxVEjLcELte2AxCcyAjgPZuz3ssvBdoDf5uSk2W8sioOq8b7Xecy
dM27xsjQy9jt6oEcGtnsrs/Ru4d4OUcz4yWSlEixg+pgmUeD2pzmJnCc4NHyg0n4nrEDVu3FLYcA
fPOOe6cD3mBJe0+JCll7ELE6sHzY1TYoOITzdP17Pr9N8+fA08Srjo9acmTGnmNkIh2dE4AzvRtq
57M5fode7b+wgrMEfiHAHqGcfLkxaionW9S6c9JtXgTlpMU3MoGOdVa0+o5bpgX40Raa+fPGR8SG
HlUDkn8wu3yWRpK4JWMxPc2o+D1rWBkmpgnR2G5MNsLEz2f8ndhsbr8AOzBy3ovhgR8fJHiWAy/C
C9D28VjHTYBOGjSpkp3L2wB9BvAu1MP1Wf388MIs+C312fvFCV/MailsMfMROSctfx7rBzH8Svmp
wTVy3czq6D6YWbgvppano85d50SSYlc05R9jMkDe1t4nvXVm8EQFd8Je2yhYbA1ucUJxcPOshQtw
wrsqDwM90RtXbKADVzb/zEaCMGImOoaDdrlunWhrpM9Teqrqnu5N4fBbMZTVMU1zyPdopYrcshEb
t+TavvxodLFqSkwOFZLTU2c5egiiFHSEdMULr5iKri/cyi2HDWIBkoCueSzgksknV2y0e4l9mXtv
MWNP1DvgZgrMVD/k5q2sbzpxAExwY7+sDvCDVfNyVquys7NhPg24zAHMhK/b+XzaiP3mpVlcoxja
TFmClcMdvpjFEnk1wTPbOTlZaEyHaqsfdX0Q//v3F5veKS0gdDv8+wjx/FQ9c+Obw7Y6mreMLPa4
mdZNrrXzyRqMsKaOzxL7rrT+OhTALkDCCBVklFUh2XS5HtxLHM0pPFy+HudRUwHw1mb5bxfe7e76
hltdFHgbcDBnShGyGA8HxKdCbR2FczuVB8cA2XsptS2C7DUraI5Hn9tcR0OC+nI8bqXX0kOS7NTn
RnF0e6MMka35y6IwHEbg80BaB88fiWkwOF1akc5kO4Ip95TrWRPVWaUHqZe6AI97zQ1aJya/L6qf
qaBbybXPQQ4uIzRf4NTOXsIyq5FRZxw1fXBPrJ+A3XXAt2WwIguRJZ6iIaHpwVAmWAhkviWBs6y7
zWMG84aBFKOH9BN6pC/HTEif60Lr3ZNdPk/6N6HELov7w5Slfh7/GLwkksbBsrWos2+6Oa+DUqAL
0p7EGn2vKQ7CbW6QlN7HenxDGwPJiHTj8lz9RJCSzS4buG1NstzMWZpAmk/DuVdp8qfnRfncajqD
48aqe0uzisCtiAyRRrH24Ei7qyYHbqhbiaBjhha6grQ7CHDb9xCe0YM6sdyvidc7AXecKmwN7eeQ
TfIp1rV+42ysvKIQsQH8D8EP4nK6uBXLtrTcdMStSCcjSEY71POw6L4L/TgVv1T1YNivf30YkT2E
CzSzDSNxtEgajfHolSPL6Wm0tTYyUvqDqWyri3tJWfC+ZYBNweuCJwbbZnFP0qoriqZizikdq1Ph
RRm9jc2TykTmS6CoPLGbxp8O+5Mnws/EPe/OI1O3HG2qrARNYr+L3f62QTgELGIf1e5z6x4q865o
whxaRwLipp1Tb/hN73wdi8cDk4JiNjpVoKblLM42+labhuFWPOmTAVnHPK3ZF8OpvedYOSoLBkn0
vdnSLguTzMIBt0zh8UBV+fhPa8UgyKyIY0w7Qx9AOiJEVbyy2ou5T02mA2lA0/zoWL0GKCCVaPcw
Mw1SHHamfg2TjepW3suYhIacrF/Q+rFFaJI414MGfjj4l2LW1aEsVJtGmi2zPixF0mYBWE+kHop8
9H7YVQM8ga2Bn4y5HkS5a85MkEOkdtpGqjSnNBTe2NzAZ2RPbpkaL5aQoFXoQIBp+oUtDfTFeEyj
fpsaMgmA7PL2qdtb3/lE6t73Brv+qkSmJ37dNfn3lCqEarwpOIIW22v91OClDMu+Jl8LZmo80LwY
j2OTjU0bjlC35zdORxFf1jWStJHdFk68z3jtlMdGNe0PvdMMM9JUXFh7iEtUPwrkwl8d3mX5DlME
NDZt86k/AD1KiZ9Opl1GwDvmX/SW1HTDXVmS0rmA/iErB9FZ1IhRzvAW3rtWT0TTQEx2rocEuC5H
8jpF16xrl4FpJgbaVlpkUonSisHXNIi7W8JLH6hmorlWTN54W1QsD/TJNXek65PSNzqj/+3VKf+G
1ujmL31WdJd4SAEjK4qQDSoKiwMXN9RTU6MhsRfr5b4wlHc0yiEJvaJjt3FvqogJ/W8d5f8YRQME
kkeohC3r6DqaAvWii53TKA/tN9D2h1MRGc1OxX+brpgtgeQRjzueorm/4PIJqnUxQ0/RJq95xGfC
+eZV7RF5ob+MLmaUA+p5yEKhXx7rv3jpsri0Sj3TkQ7ScGDt0GRO4PZ7QpoN52sJQcDuMhGCgUYY
bzqwpN7i3k/zkk1dp+zTmPwemhnxXO377i4Gg4rqoOjiEiDgH5X03mS/RRy9fHNgG41doPCc9wpG
urBtV96kTQyeHxvVXpjJria1n+f2DU1AoA4EvlH7zlbv0bxCHy/XpdHFcSI2d2SKnsQTEW8i/aqJ
wI7/NoaabWD3Y1qBuMYPCxup5zQywct3atEHLRTEjbQm4NaWdtMnbwN20CoK4mCkQZBDeO9m/lAe
aFtI1Ji14Z6MInf3aePq5x69iQAim2AlbJUZAqLDA3OommMi3OmlcZpy53bei6RmeztmvXEaGTyl
tLbL3WgrKIQ74NWDlm9ytLqsvmV27uyYIcTGvnuvCS2WYYbfY8eB+AIO08IXB4tYQawmYacYxD1E
TjkgYdnXjus7nd0xd19Zt15NA502PmfaHeQ+orwcfRA8BCW47rUvtOdRzQ2/FuiQBTXzde/kUzYa
6V+kCUHugE8Da8E7ou/D1ALsy3Xk09nJMP4ILGJS7YzmUUZWxcNcn6Ia9JAOuP5ro7kr6q2VXcYQ
s3XwsoLBbOZvh/je5TVjgj/ZIA0EuLPOBsI7hs6YYM6GB7Y6RuAAUTuYzyB0FC+taIagZc1t+Bl9
9Q+hZeRBu5D90VhAtBOYfJ9t3u9sbuySDrjTRH++PsfL8BKDNGft3HdiBuhNLNwcUZgo/sCVPbkW
SF71bKeLJGzqv+waxw13aWZxZROHCe52o3YyY2AN7L1W/kYPeXB9LJ9yGbMVEOKhZQdhLLzNxVw2
qWNxyTztVLtyb/ad32W+0wN+YL/WHShS04YFbqmCdEw3XtxlA9P7AEHCCqJmVH9RhV0+FonSOhOE
Lmdm7OuShppFD7BuOw9g/QlGVvsTsX8ClPVFa9VDm1m/enQJKAsu2nBj5g4S2A9xGrjj0/U5+eR8
z3OCuYdzjz8Q3i/mRCBFLp0q4+euiQj64RqJns74XBU7qAdT6o8aoNz5U2aWvp3uFBB9ZvFkQV+l
69zQyA5Gnflt8jUpIhDgtPXOTPKoHA5JAsJTtw7i8sZt/lJq4H0y8eSisjHPJdrfL89E0amEMLPE
N2u7UYfyjeOi9NXGRVQk0NKGKrJfuiD0r13/+mx9fpcQpwBMCo4xtMTh0rk0LERi2ZOp+NmLzXNP
oZoKsRcwgkUyE8e/NfVe5515VZHih6DXpSkgzLiRik6CzMx1Q0WTXWMZYO7Pf4z1tPtrWzNrGugy
jZkiwl6EeSkyF0ZmTdD5LgFLQH3vwHN2g1pfYNnZxob77E/YF7YWlV5qpmUFeoX0PI0pw8KxPizG
MfSsxt3lwn1JNNABCV3GR64nzeFfDBScnTZIXVGeWTq+FcN2QuYiPWvJnc6BJL9L6zj02q0q1orH
ZuNA4ZYxIIAHptDFfYZsdp15WZKdEZsFLbf8ov5aWv8g8RBNqPSmHWSr91WuhXZBN9zSz88SlFFm
lw1OLmLqZRM5cYeUeYpnZ3yZ+pJWlnGb2ZI8Xp/J+b66dA1gBaklJE9RsYdTerk9q4kxlw4yO9sd
gwoRKnSB6GgJQNEw864LnXzNkEcEmLGu2cZ2XbMNZxjxHDGgmLK8xlNW6PmgNdmZZQJkXJFuVTIQ
UKXqgKuWJnksSfny98OFrAXSWtg7+GFxGiujNTWvJdmZKwibTNizZE+TF8zzDjpJgey+Xbc332DL
6QXLIHxTBJXEWk6va45FTgY7O+ddQiAZmPWCa2FZDH3+UA9FYu496U71AWgj6f6+bnttA80MGZB+
wu791CamxiKtmmbKzhNEhf1pRNcvoq0tPpo1K6ir4Wgg3EfVa74nPvhupiYLYJL07CxVnuFu0417
rzQ29WBnJ2w5kTOvFPiOTAK+lMV1w7Nez6Ri2RmVRZ/a0Nfp92PaHdDVGwgx7DSbR8pBv6X7RWPt
KQUjwfXZXHGi0RJoenM+1kHEvdytoAjLcJTG7Bxzs/B1J1G7imbQcMveTLtlu3aYIAlZUFxHg2IQ
cJneaKUOSa2PO9Y0zj5X6fOAoxZIBGMgKzF4wJXZRpRk1g7i8f/i5QE6Bil4BOroPdEXUwad+DyW
Eh+sPChYyPgeKOW2qSHUvqWxtPYWAIKLYzzzdepLSelK96RXWfPU1DvHuGn2PIr7myTf51Gx1Zow
37jLjQC8D4IE9Gq7wDFc7reZdqbV9S47my2T39zWY2GR2sNDn3oWdp5tRtfXfe0EI1rGGYZAnflZ
h6IlXu5kOEV6+sfzpA/sT4bHvL/J+Ra1xJLdAP4Q+Lxnzhwk3JHs1xe3kyNoXlmThnmMtfJRdqK/
hfgGZPi4l92JBJiEThVFoGcaQOiZhls6BZkZBNOhaeXUxQ7Kk94dPH1oW6OLMKB93IUpr7XHjHP0
6hmNexg9RcOmEfYttIjlHuXbe44Wu8hKcghiJoTf6KR3fFNV3R/LFcCkK6h/FTpaSkskBI+j2SDQ
Lai7Q1aPHXgs1cbbvvYqIAVnGCCeml3ZxQJ3KfCsSCnm51ab/sD5fxY62v4NucMZCqyGB6MOTO/1
RV7dVDOCdObUAqZ84ThlmstM6C/l59gzbmtj9CftzhL5iarX64Y+7ybcYLiPEWtCuwv793L3SqVi
Le/xHhRwmnSQnRlpqHB5yIneZ930fN3a53OJRx0KZxAEQ8oHqgKX1tiEmNJzyhwkyb9AjlSh9Tyr
/br/x+LpLWiMnyzr63WL5uwvXB5PmIQyHcAPwMiiK+XSJB9U3OtGXaI3uSuwbu0IgmSpxd5vJQpU
AQoD2yZgxKuLADkH1ft9k2r3RAzFd10W9leTVu7o066cWnCzOqT1S12S46Ry87VoWfnFE3b1xoEi
6UI9y/jgj3Zp/2icge0sADg3BrS2YAbwp0iczHiV5fPW8bwCLq7Pzxo4M/ISVPB2DZza+Cxnsvg2
2erjW1syRHGo9WEK8d/8PR+e00HwRiL0KgCmcI7jCWI0PIcyGnRdBdMPHpG7dlPj9fOJm7m6QFUA
qJaJ53V+ez/YHDvH7N2R52enTf3S2+XOj8otbgBLaASkwRFMX98kK141DKKnzwYNxgzenI/jB4Nu
ZsYUCO0MEqMaete6qmEvGQD6N7wv2VdoEKANLCPS/SKANnfgo6VIhw5dAZ5WYQ/APF//ntXxOzNq
BjOA5p2FDzxNqYc8f5XjSZESTUCoEoq8I+HQyRwlRK945FYGRnmmeRuW57tseVqQk0W0MhNSfYpD
W1RJdF3igLqDFXZzV47cE6Fv8EWu7SlorSH1B+ghXJjF7caMoR0aNuZgODn0OiAMyVOHUk9fTAHV
+z0QWRHSGn8JyoAp5NVAEGHOXIXYyZdrbHqyS/Vxwt3T28iS3CM6Dq8v29rkQScVLahwyubc5qWF
Kuce416Rn2u56wv4fvKUbpb+184/mdHaABigzrwMqQVlBoHPlp95NQUSPRYVuOPYFwgCAsfydH1A
n18htNHg4cO8zQ3vS0o7xUFuNA4EU0bSaOosOLhtQPIpMrtmoz9xJYWG7BnSLuhiRQYN53AxefFY
K1FVxVlqxS3jX/Tyq452JXSfwXPL30b3R+PV0fXxzQuy3O0znTt2BtQxgYO9tJl1ZgM0ZAGbWc92
DbWnMOn1anfdyvrQwEuCI/XeofvpOhsadBA1xRk8rIEEuLl7EOAgY+NzfqB6GZau7cstD2JtMzpz
fgdlsfm5XVxpHVGSTqZbnC16W2bPqX1T61vZiLV76qONxduAPE7eic4rzk0y+ro4TuU+B11PB/Fv
ErRbGcW1nf/R2vw1Hy7pBmLplNS8BG11GrXSBOtD6ZPyW9Kog02Kv852YFPAV4HKCfqIgMG7tKb3
bZJoHeI72wZYJFHw81zublXgVk4Yuu0pYH5wUgCnW4wpHYxKTbksz9zJ86iZKKkAfW/N/Thk8SFP
LbJxpFe2PMaE6BhSt+hdeXeXPkzi5EF0PIf0z1krSrHjqHv7cWxuiamuWJllJtHYjMgYKIbFwRpc
N05Gt6vRDmiy+651ZrCitsX1tlIch0QhkrWzZ45Cm7swowHULotqqM+5RFa2fy4HcSf1Z6vuEeBC
QhyVZ0XG4/yngDgpKAVRaFR7Djku0PnvkMoPmbA2Ns47kOziVkGWEdkc5PvwUQb8psudg7izsxuM
+dzRdnhNRxknQZl0qMf1o1UcVEViPWhRFkhCEkst7KD0vrcIWuhCo80qiGsxRt8ksBFvamTmTccr
BTnpxqibYExG6zGZ4ho9ClAPiJjeFzSyFHjJgqpuZkEgu1JokABxy2+tNS2+01iinACFz/5P0rrD
sEsd1rdPRe6o/lCXtSR+VckGyo29Z8YRp92cucyZxI98dICnKM3Nbov5yvs0R0ixId2NTQ882eUc
mdIre68U4APHdBydrDwyHTR5Y9OjORmoxoBOioKHTYjGBEUeJ2jg1MHN6fXxnVtU6QYZ+mcHEK/2
3I0EyA2AdUibXH5PUgnEokDdgIrOVH6RkmORqZB4eyMlITU5FH+N3YRmLy6Tx6lnGw7Rp8v63TyS
XQgvgYhd8uPHeQpqDAq+977hu7xyDMQpcSBYEW94up9u7NnQ/3F2nruRI8u2fiIC9OYvWUYlU2qq
1fYP0dOG3ns+/fmoe84dFYsoogfYezDAAIrKZGRkZMSKtaga4Jpz501fvIbKMmojGA70c25mgGHQ
3kgqXhCpXTUHaWwee293+/LbMGgsjqhVWgowr1w/M+lhtxLNnOLJqIsdE81Ihf4WrM+37a1+SerG
89OBKtMV21loGkHTi5w+gOHdngpH/qCE6p+pZa6DYQJ4AsJ8Ul/rkokFpH/zQ9H3+lHQxPI/fFNQ
23xUevNzJeXSpdI0ULs4HwGTVdKutY4qdKrjlirZmuNQIKCYRreaF8MitSBBS/VmYHsbgI01HU56
4sR9+/ambllZnNbUomTje8huNPV9Q1HTyI6qtpEAXjsKrk8hnEbhPEP/Ro317mJSjSQArqcqZ4+R
UWYBZenOi09FlThK8lkKzQ2/fOvIXEYgThrjJXRR5tOwLHwEYhNm8CmoZ1IoaIA43VAsjrO+bejK
8YdR/SbKn0VK1KKaOQ11q6obD/okPvkq40PJ1o25tvx3P2f5JGp0f1D8mp+jKI+qV+5y/bGxPjfy
YYge+myjx3KdkQJTIukARoCH0upYuA2+H0eGJsCG0Ij64xDDn+UXwCE9srkDaNPqLKc+dwFXittp
8OKWhhdtpMVXOQK/weTxR9+ThV/RJchKEIMMhRk34X6k07WL06+33XbNAh0A7mCwaHDjznv+zqXM
SDUiC1WucyEKqhPPjPFiUoh/HVLnEgXwUuoxOkd9EVLrHHLiib0+521/EJTfAIAfhfBJPclhsuOZ
/tdhBXN0UABuzMyp5iLn7kIhljshZttM8V6TKaFnGvoCuf6XuhH8fbp8vMn4J8hZMLSXu5fJcSHJ
AYwx4tg9ZHUDDUgeupJnbZzEqxR4YWf+7+++kirXNCpE7MT9ZJtJwKP2M2DkfdH//SU/rwjICc0H
/u0NEfPOUoiLmx2ix+eMoHAwW3gDRd9P7BYs8s5LPOHUNZN3J0mhtuu9QTi0baYRfjJzf9sxlzqF
b3uLjjTvi5lLEs3yyzWLUQPA1fcQmhgFu48bJ00/B/I+S9VXj3HT8mhMu7IYniMt+1gMwyv9wRnw
msTlxi+5qsQAMJrnDOfUgyC4HIrQ/RJELEzvEGcp9JOlrD6VidHfjQokcyTeHcOnnnQoG984eaO8
JQuzZp5BcIsAAFyeMsPlPgR6WURWhnmht7QdpcZdYZAGZpHxqIjWaRLhZUNHT9gSObh6Sr7hqgiB
FDZnBNoi/tVVLmoRjJvn9kcZ2yBQvIdBtbdYZldXN3Oi/K+VxbUZcvhDf7YiuqLTfWg/dZFDn+R3
udWnub6fZ5jYv4bmQPjOsaVBbtR0wpCS25QKPye/b/vr9XbRHOAZTAEDiC0AgMu/H3ExM+6htWd1
fPbCrxpFyXD6bWYnb4sJ8HrLVOpzTJ/ObMTcS4vo5o1CrLVTNZwnC/I2AVGIeHAE7wsl1rJXqX0K
ji5ulbivIxBGZ+TWrMY7K5teLm/slaDXfHk4S9oLeDGyjycj+ZDpW4xfK9vIW3i2Bf2gAVXFpZ26
FetRDIzhXDJ92ZSS3ZoZY/pA86WPUlhuJFRvQeQyw0GJZ0ajUfCkP72kPLKGwItpVYznbkc0/QaZ
9mASw50SXjOIOnUHXhr7+O3Tx/ZLdRTuk++g8JtjeAgGu/g9/C7c4n4mab/tSteuyo/CkaBFoc53
VVYpfLGtvT4azwwoPfYgOgphPPpZtnEpr201tUvmeaB5vH7PDWZUCbQmx3NdM73efwgCsPtIlVdO
8ffUAfN7/72xxQ3WmgxgQIU3no0J8nLREfNqZ0EGryTpn0z9UdWPnVA85sVduEUtubabJB0zh8YM
/1uOEYuCqHZe3IznQD+FhnDKYlsHgXT7k63u5Tsji9M/ZXklFmI5nqneHg0V6rN+fGgf/QDxha3v
tnIUQV/zP+ph89z3ImUbmGu0DKTGz0oE6DX8ptSyI4r/GMpG0rGSAcObQRaAZgJoLWAil2exMjh3
md5OZ6FiPMI4ml/Fhnm2XU6Ov2sSmDc38rZrvK10aXFx18W9HMMRgkWjnQ6mmr+0H6bSRmDq6OfS
bsgfB7O4ywZb7jYsvz0CF4EAXAIcyUwaqtePRGZx2lCU++n89etTaB+ekM20vz+H9rOFdsMshPY0
7Ejx7cApHX9/ivfx/C92cPjnn9KubWlmnN5/ePny+Jp/dWZxkJlbGo5nW7arIw/oY7Cnrm2HO9l2
7zhuO2P3cW+/HB8f7/+4D4H959ef2x75Nt94a0WLm7WyzAFdelak2bn9fHh46A7yftwDIHasQ/00
PQBzebb23qO+s77Xj81R05zwuXGdu96+B/pu3yn2Rntp/fu+2+XFJRzF1aDr/vybnr0s3VfFMaWU
daC2r8c/KhdYXj29bKUY8x9dbASC6rBwmhx//rG4UuJI6MdSSkT4yKmJh8I+LuKNeuaS241kVWVM
j/YITB28x66a9o0pxp6Wi2cJhbN/Zskcy452oZPYXz4hxCraZ/Vl4/uuhIELk3Pce5fQpKHaTb2F
SVX5pjvxXbITnMZOndevs8N+h4fDrg/pV4UtPjt/YJk/gdez9X1ryzvxAD8HVL7cLfLhW99sXGAr
GcrFT1sEe2mM4tCQ+Gliouw1oeDZp0UIRjQwwHvhvh7Ds1LDm6KKG2F4dU+AJSs8+xj7WKKnJLr+
0qhU4tno2g9dfpelp9r8BzHkb7c3/3qBjNkyWw6FFuERpcvLvQd2WY1V5EtnsdvVzaNVdHZanBVh
N8qdk0nK3qh/3ba4EoyZZYaXUWdqnpb3kqIindSkkWJdOsPOpk6pHdVoMEZ/+gQOLwSB2vu4609o
qH/YsDsv5fL0zDPUzOhQhebxvoRCK1pr8m7WpHP2KJh3kypRkB/3w/izsy0mYJvsY6lne8nY37Z7
faHOZsl/AIzRnFu25qKkJVa3pnSOal4eMOUL35sOPu/nUNiogMzX5fUC/7W0CA9dIcOkORh8yyay
2x+i/yqLnxH/3QX3HlLDt5e1/hktoClQA1JXWkrHiZ3RhFrEuupxPz1bZApwxnhab1eRZBeZBxXW
L59r9rbZtTWyXzSoaR2r6puKwrtYEVpwr2lqJp9Ng5lOCy2zD4bkwHPXhj8EcWND19aIi9J7R3EA
pqYlJU0lhvEUmbmMWErh9P0urG2EZuEQ3KfcpOWTgIxbMm5RTV6f/Xnef2YtojAKDf68B+/WWDSB
Pk5RIp9L8QmcaRvX+2x89dt+I21e2UvszMsjI6JrvAhupZcoYalX8nkoasfMfwSSgWhVAfqOgG9p
94m2YfCtrLvw0AuLCw9NsqGbNKPm6+WxHSd2kOd21n0FWCMgRDyUx07YqbXlyIFhU+mzhcBiVmSX
86/N8LPWygfPOjap3Ze1E+NmdWgcM18/JrLhaApDLlvQ0lUPAOVJuJiJJfG6y2+RR6nc6m0pnwvh
EHlUD6Jqlx0ApEvlwR9L2zMY8/c2nHylrTETL6A6QjFh7iossotglApQLR1+F2i/PD9BGy3ci8qu
4I0s/uLxaluMTLZGc898wN3tE3adZMzMC3g77TEGHJbzqJJW9VNbtTJJualBIVTnh8lL4sNtKyv3
Djplszgg0Blqtot7p6/KyUwDD0+Iso/eMJ3LSXHysN0JegY1gsjnVKiGb4m+ru0sXEyMwc1Dt3zO
xffUg6qvBCrl57z7CTVpj4VR2CVoIZEVm3aY2crvWpB3t1e7anbmm3o7ZiCG5Es3ClAqK5C0pf/A
jPZYIU037gY9tc3hpEtfi7j4pAsHOXyEbnIjU137nO8tL5LnnBGK2Ih97ZwPZcX8PwJWgN62lLXW
PifXAEwhEjkLeOXL9SlJqGSRF2jnyKMDHzO43/wZy5OQq47fdfveLSPjuLGn86NtEUyAu8zsgaCW
GadaPOrESaNLzJFFk8QW9834UYZ3toyOff5JTIxDP8W2tJFDXG8mj0eSObLkGSdypdgCC4KAkPV0
TuRI2bdtqJ9qwahOt1e2ZgUsCqnRTPZ4dQKRFp2UPCimszyR34+hJPOC1PWNE7hqRaZkQnOB+Y5l
5ld5YpzFZTmddWFKD+bMGG4OSrgRTa7vsnmA6F8rC8fPU0sH7MI7qeuS4dEI/Wg/os5qp7IpnCxP
7Tf2bsUe9yYlJ1AijCQuAbODNcmJF8fS2YsU/XuuWeNB6kzSA80LKhtU0RbV+HVRhjz2jdn0/2W0
i0AGM49V8Swj6QJ4xpCF1wQMXMLjKORls8W3Px+jS5c3CJg80JgG55gt20FBNoAURSjqXKWibYy8
2gfe5dGL5v+ezAdlS0r3ejMvzS1O9VAKfWqBDQfiGDlaMjocOKfWPlV/36u5NDSHl3cZj0znSW18
EUJxI/+JeuljEEaT3cq2bAS2gHKZoM3U0e2z6n3rlS0mn+sMHetzPwQqC55aSyIfwyx0KybPPafM
z/8a/ZP+rUh+x5BG/u25ZkppHv5i/JpZrKVvJnUYlIIXm+ep8v9JmY/hovO2NCqv/REjjHq+8aLP
aKzLrZRyYxjMHKUmK0lDB2Ava6LXzGhQ0/+X9bwztcjm9DQz9QIiKtrHZmYbapHtwwEu6v+wa++s
LJyw96eoy2fpKdNLD00z2VO+RRO35gDv92zhflll1lnn82Fgss8ERDlTkACt8WpCnl9F0afbC1o7
Ve+sLduBMx1Qrntsm6Ql9cFqvXbnT83H0fIf42qcNp6fK40BHIKeNTwVlAWv6GbVqa7CTimRWxqz
nQw/otfUT7Ul7cXI3E3dvdW0x7irTqrcOuJ9PCZ22EpH9Na+W5H3tXiJO+O3hQypMh0ViccPrcIg
lp5TRUe5emdAeYYXHEeGcXJ0EOKOlPTl9oZdf57Zj+VZO4V/kLpduvRUhfDNg6aDw3KYwM5yt8u7
Ztip3ilTza0Yu1LaQy2SPIaSCO/2K2pxdUgKS2Pog+T7S2TdMYGe5h9rmpNBBTlu2I6INjd/FOFD
kMp2mwp/TQjBVPFMDkxSQ6pBQ+dyubUwQ86FQjl3sM3u6JErthqhAnd7U1deNkxcmNgid5jZ8xeJ
oV8KAjN6oX4uFXRA6p0q7HnzGZ/lQ1299s9ZUG1YvPZ7+mCwyaFIDQKEEszluqyciS/fq4BIdZJI
Cab8UqQUncT4m1Ba3V+mvaBNYFGiiklXkVLm2+rf3SgSHeaw7hLfHXPI6TkDf+LJ3yIQWKZQGGEh
YD6ZCqXLZyzufrOkICtYZuA+7zfSpq2/vPABUbCkofL4y4ItORtbcwWGWv7sxZc3mjZPDc0K3DH8
Al7hpKnPwlc6rxmKMlYyHRT1pMWvRXDOfOi5qydfFh8G3alM63DbB5ceMf8QJkThWGLagAmKxQUi
Smldo/4duY0aQS6cxPuqagqnUJCFgZfsL/0Pa3Qj+d9cWoGoYrFsAdK9JFPlyC27yQZcZ0sBM1z0
tbbEfVaWBTMHSDMq6KRqS98by7GI28qLXNMUHibIw6x0+idiJNhAG+z2Dl6BolkUOFYkJHVQgSDp
FodKSxPVDOMhcsMo+DAU39LpKHYf2+TYDf9o9S4VdTuSnmX4T5kz4v/NUUTyp6KgHP3WhWTjffT2
AHqfoL79HGInnQMEoaQlsA2eXGmsxS52RyrOYBSjTLEtqy/sog/uLdAfL8NcoJQtX4PlPTf3gxYH
p77T+ge2MkAvok6PG1s0f9fFb2LSHrEMsB+QNhhzxvQuFBggj0dpUGMX+dZXXgTPsdnuR7Gz5de8
UhwlP2boZ/SG05mMyMMcjhDn1mdavlXZF16OvI1nthEeyYskZhy0JGiSKnFz/YHi3zmKXcZfA/WU
G6daxg0FdMTF2L699GUuiFWohOGPgDSUis7y4oyTyjeLjq+h96odmshcF3/aYItReyVWzT2KN1J3
k7rlYm2o8YmVVoaJG0omuHRom+y8M4WNZHPN00ElEc8VKgwsbBEsishQPc3sE9eTUwqEkJCTkwTN
KdOOCuroRT46SRc4kBvYUhPuKvOhS37BbLqrWsFWhacUjPvt7b3KFOb9JU1AyIArhrb8YuV6wOin
18iJmwTJR8szT11e/dTgUcqsn3APw8fj2cIIvOo3uX4Tjxvhc23j6aHMnToiGyykl44tCH2mM5WY
utkwmntpGMeZwWlLr2AlmsF8wGEGymIwgbqwEkVq1ktpk7ppBzq3DE/j9Dql0Uch/U/rIbeBJoya
Do+ky/V0Qph2gaqznVlOhezERNqGE60dCAAiTFjPPAHc3JcWQmnqFRlpVbfKfV6yvf7TG9po7wnZ
JuJ45cRDGQjhzkwbwdDDwlScTGXelkXmjkcR0rl+1ka+G3TXC19a+YMwvpZb1AQri0P2hMIxy6Po
oi+2DwTwlKYlHyruZBTg2k6wLUE5ifKn224/v4YW8ZTrBsGpmf0RAfmFQxRW7o85A/uuqrw2J6g1
RYAh1qemfYyql0reIiFeZv8csgtziyTLQ2B4SsYsc0Utjw/GqHS7tmh+h+NA76WzqnvF9LeQNis+
j03ahMAkkRdbIm30rpY8acJmJP2e2uSgqQUaUm6YbWH55gix3Ev4ozlXJAsQZSyDmuelgprUmeuH
ThNZTGXsh09UvzOaHKKSbNwH6pqLUBnDOah4wD21eOh6GSjpADUAN0om/5FJiXDvNXH3AUHvYQdt
aH3sfXHYNXAKAmmQ1UNZybKDvtS4y/x4OKid2Dm5JqM7LSj1ASkaxdZL1XKGqNBP5TCIzChZsMj2
TCVEQZQ/wFgt3VlenznM8oFe1pv2UBGvDqE1gFMrxvhURUX0WJehZndBKH9KpMlwPDbFrsSeIO4H
2UsM6uFYpZQombT63Atls/MFObiPq6S4l5NAfK6nCi5co203soe1DwSG+A1aRul32YmpZG4b/mPu
juA7j6BjswM5/+BoRhQ5Q5pIh64yqk9W0m75/VXPYHZ8uuNk4nSA5kByGazgc1XqVBVzF8SyrUpO
J8lHczr1oTtox7iKdqU4X3fFoUvb0+0jvub/vNVIk7FrQRF9aboQzMksmyh3e9P8mFufu7BwjTkm
b+RFa6HkvZ3FBQpxjZxTmM1drzwo8afsWVQFJiJnDSMG7v9pjA1Uxfy7l8ftvb2F/zclyqHQoeWo
Ynw3u5eeeWPrPoZWv8B7bm/h2lEDqcOYi8GJ4yV/uYU5PZewMa3MLeVQPXVmCG+JSRGmT5rfty2t
biJQJKiH0CdWl3PbXpfmiESwKLV7zAfNMWvoCKPgqWl/wn73JU+ea2vjCfnGgrLcSCapAZMjDwi4
dfHhBAv+IKUTCJDBTipAa6AkVf0I1dee6UEtifZ+emdq8cHMnRyMbU/CHdnaHY9p2DjukSEhy5bD
XWM9oqcGQ/NgtxrMMlvCK28N+uvfaZD+8y0Y2lhcHk1gWkFkEfCK3dwlcmQdCjWHRNvfi6f6a13Y
iADRGBDt9uPffxVY1v+/5cX9D+zPDD0tzt2sMZGZ0Q81PNVTHR8Fsz8UXrkXy+AznYyNE7Xm4Qxx
MCRLzga1xcLDzTKVAiUqcteErqeGyzPI/oTWTz15jayX2ytcC43vTC3Tz7bIs6qS2VutUiquhtBR
paR/MvWhcBQUdPeGllBeTID43za8scZl2WWwaiUT6pyYPGQfJ721Ud4uymI3hF+T+NdtW2uHi2oV
E9u82uiVLfYzRlxm0rsqdwMP9HL5nE/uFD+LZrSXrfDcJ09itXG2rjg+57hPPxMOIlDqNLEWkYOX
llzobVy4k2TUdtmUd5k2838opeokNHwerE6jVxdPwjEYpuGuCYL8UFrM4vfKBGu5Hv4CTtfuagQY
70ypS+4yr+juZK542H3TjZR67aoAokJjGww/9+Qi66Qj5MnmwC3lDRa0KUmansxk0iFpEmDtC6ot
foW1uDo/t4ANgytHTuQyrnbmVCDLnBbucDgNzhb6cT6Vy3jx/q8vTu2UJLRAPf66YtYHqf8Yp9/g
L/W8Zy16hi2vzX90pg+Fw9E03NuOdqVYNn92MNAg9yl1mzzYLxfWFpk1cogKt5mKPTgx6hYfG8Vy
1NDcl3L7sY1/FcpOH+6H6qVMWtv6MCUPowaZK/SqYds/BOJRiO+apL/vksTxins/slNhi/326tQz
j8YwFVPLjPzPgmWXP1OcIj0PIvjBdGN8kOrSGbwns3usRfGuzKNXoPPZxnFfe2azBnMus/IqpNh1
aTJQhxoc2sDOdH53DKqBR38iIV0hZ5MTVXJyH3Dv2QPc13eNpo1nORrTY6i01q7NGKm//aFW87KZ
thXWZsaYIDe8/DlqW0ptLBSFqxb+vpTualBA/ikz7jPBmV4UY9wJ3jn+edvqFf/fm3vMQDRGt5g/
XLIkUSEbm8nMClcMpQNC7nkt3fu/kgChZ1/7XRVDCoDK/B5nhxhYuWD6T33fO30xcfsLX/0p2ENn
fVcIf2qYrM1ua6pmLU4ac/ZBXX+e9lgcnEITmM8e2sLti/47marlCHD+2KqZNieZ6X94v83kzusE
dS+0+aaU3ZVXcnhmDlGeNSCm+CGX36Qx20wws7JwkbIYQQ0PKTXHCL2zbxbvnce+1FFyUKopgwso
NO+6roSh3eqU+tREyLtCwOsXDyL0bl+KrO1p9eRD9zjIagHLlhZrewE+qG+3v+iqH5Hgc5bIo2Z6
pMvfrEeiXxaqiB/J432ugQQqPTvKSHuhO08/KvpD4DlTpTpMY21kCVfNn9mbyBA07plZ2mcJa5MS
JDTiQWa/vsYPCVrhCBw6EWnQf1rjv3YW12cTDzFTudjR0z+G9xSYuuMJL0nxbapMZ6yh99JtyawZ
y97I9K+vCU7JTKjO+2nW615E0zKpy8xIOS6h6SS9ZxvBr3STSGzLyOIugiIXfZKY20J2/Sm3u9fa
e/J7ZiYqBP6iuzT5pHwzNEhKqFREaOyQhP4tzxWyQwxzoj8wI0LAxC5iY6mVntqMPdehmhyUtHvt
xOS08RGvS1m8BCF0pgYIGv0KJ0rvUOwGZKdcaWReVy3thE4vcOdTCC2kXziCwTyJ+Dn3NjKh6zzv
0u78398V7hG87wtJwa6uP0zV/SAdVesIM7fyt+Jn8ybOusGkXArILnERvNJcMYUMqj231izeTkHr
OYKmlMAAfPXvTx62uOYJh5R8rsYCq0FoPVmvSjfzq8ewUZ+KBjIWhhgEn+uqLO6KSHiQvfxEs+TD
xoec7+bL7Abb3FxkOLxJqRJebmjpTWM5hGPpMsHW7IaCRMMQA93u0wilHZXpxDHf1XoEDLiumYoa
wgqq+L4+5XVVnIom36pxXIft+QeR7dIesTTqYJc/yCPaaSMcXK6SyR8FPXrRu4z9N37m2khvH8Ks
YWv/52+53IO5oodRUL0cnkuTmtx5ScM4otvV0d4IEPVGCmjsXcrocjnuGA21acQ4MWJJGchu9mwj
Jq4FDXruc5mWnAbGtcsfoLRNGtJ9wtn0lswygTkugXpvGnmsbXzv69zcwsa/pha3YtSk+RRLPWvN
p+/DEJEq/PH75I9fSPeTUTmV0j+GugXpxWjDMvdQd8A1A1QFPPE4andDscXWvLZ2GkXzCB6dF3PJ
R9XGpYX6cVK61YSCegL34mTPigm31722bCak5uotsjpXGN9YTeKhpdbj6l53rAsohUTrd6EWd1K5
iSdeiY3U6ABpzrusqstpYrUUlXBorco1PWFfioUjdqabNNDspFTnpk54zXMEYZjCeNK3wOmzpyxc
eZ5oRDx4HgeDherSk+g65MZkZZVrea+5/nM0NjKUlX2kxgPwDeoU5EmW4aKQ4UcXwYK7IhNZcmJb
05OcPPlbCsgrTnFhZhEEArVtC03CTPVV2akf2tfb3rD656FdA8lAKY52+eUuVfWotBNT5m6i9I6Y
7Me4IwfZ/QcjM3EqJxo6oiWsvBaNEEGCoXIntXLKIHQiWvC9fHfbysoHp4n7r5VFNlW2vimNLVaq
nWr//aF5/7eXXR0x7BqdL1G5EVxpRiI4ovKnlH+YwX9xqn/XsAT+m74YlkmPnak5mZ7PtVfZVnQs
IOe9vVkrWASulJnnFXU9Yv2ydC9kbdRHuczRTEA/BFSYO/oHqR0KB5Xn8/gM2ViSHck+g09dZx5v
m189PO+sL9wuCbO4LxOsj9PgKAolRn3k3SWA9dtq88+ffREHIBbhXge6Sslo+fjJBjX08jqpcT5d
PCilkBwFuRvuVOAmSQ9mrwplcRdTG3zSJX/Y317o2vmC2hVaXLSdgBnMG/EuSysMI5dyOavdsXrx
GG1Iusiexi1B0JUiAAoNyIqAZITM5YrESICspJX1onbLUIqoxHWHXJEP6Co9aHJ7sHzhsUjvxqA8
WXq7iybloGnCxvFbAU7Nv4Feu4lkE22RRbItG5nQSCYsSZnmfyvQJvVQrRLE/WjNaukPLQWXYhbj
6GVbNurMLqXyUZiUu6DyD532igbTxg2/uvc8cEhZZy6ipSwBOlFmPvht7YZgezSoRpMAHcCNgsdK
kvb2ivo/I/LlB/YB3yqC1NWuIEzHUWeKfYTl7Ifpv0jiSdoCT20tac5h37mTGUSykIDZc4UGvs++
je1Rd1OZebHbbrt2Pue34f+tao617+woiShE5OK123i2mr1a5mQ38tdsMwzNt9fV4aT/TysI/Bkc
kZd2OrFQg3YUWQ8Mh00r7/3gxOSdXUvqftxiullf1L/GFg4aprmWaj7GMv2PZX3zzU90rRWKx7f3
bi3gzM1qFRoKOGKWbjeUOUnDMDZuyftIzH522tcOqGA/HMX4VfYf4vzrbYPXp38GWM6FEngMmRpe
PudDpUN50xdysvbSgaF/xyygXVroinB7iHfxY9SW6BCHtgbSpt14h1655GwcZm4wiqDH5OUsNtzk
6Azk1LYS6xMJXVQ1dt3Jf7un1FWZR2MSjnRSkZdFTr+BjW7SdQoW7ctw8k+tfjC8oyQ8KEm3C7aQ
qytLurC2yCSSWGjjUdQKcHqQfLVOz/huKU8b4em6/TYviheIZc6EQjDsXjq/kVle5Flm4ZYCdRij
10snMcr7wQdNzRtM/dArkbpnrCW8Y4QgP8qCLOxNJqYP1dg8cFuWNiWefhfM3fbbLrW6AzMPNK9+
8HjLjM0qzToOOq9wA0eNf1XTq741qnx18ufFv7Ow2OMxiZgFibBQh7wni+zAsOeJScO+Fp8Uf2M5
19XES2vL/K0tNb+CbAcnLSCKjcWTGjWIJVpOnJtPKKbaFdXFBuljokNpSHe3d/MqM11YX3xooemn
pJmMwtUEL7cDffKc0Ci24AJXNxFWgG7R/CH0zGRHl+5kkuSYnccazfQ4FXeRdtcJKDicUlp/m1q8
80++CNyzMV6qc1v9bVT10phSjCgiD3HpaqN+XwXlL6P6WPbSvoidyN9VhrSvR/gm6Lnty0h2b+/n
dYF2tg6jKbcGwqLAMC6tZyO6GmnFhgZqAI3TH7VVd7navAZa7g6R8NQZ6n3Q+y/6tDUVfnWHvFmm
y8BDnbk9fZHPTXmeSlrsl25Tiscmqw/Cj6q2jp0cnm6vce0EzpQTyN6iG6gtx8+joBqTqaIQIiYV
IzCliZSSWQGToJu4cTqu3ZOzxTy1Mes+MO+wSGG6duwQ55BKN5mSyRmMktkVvVE3FrRlRbn8Znkm
aF0T6qU7yDtPsMtyd3vDVs445Ul6bqgMEbBos1waEJJE534zSjd4rdvIzmH46pNjaD2PMLDr3mEo
D2Z6ToTPt+1eiTvO9Inwd/KApjeJgOsikg0N1JpSHfKWqdCeKgLSXm0gYQrFQjjGiSTTjdYjJ4nj
ftfrpmHngjneMRhBdtAlnwDuojTuV8WLogbDvsrE1ymLqruxaHOnF/v0gCr5ofREsiJVfMlVP3iK
RwPuEV6K+95Tu0NYmbABGMLWTMr8yy8P+bwyDjgN11kzZhG3pqnsTCUJKKEo1T6qgj0zv4e82XUf
qP+1Tc/Af9vtb2/ndRR7b1PXFkdb8XoLx/crV/iSfoq/W59bG5XbLZDEmjPSkEcqDCpU0rH5V7zL
bzWGHGIzLSh7TBbQdnGKnWYSy423wVvFbrmBM08gPBLK/C6af8Y7M0JW5QlYjMqVkXQKki/DyHx5
ZkugbSgeHZsi2unolkRGvxP93PH96RxMkd30gmOGPxVG4HPE6dPcKaj2xslz0Z+YKjgKRfn19q5f
hzW61mQgpI/AYq5Qq7GSFrT208pN44/T8OB/8pQPifR828j1lY+RmW0SsC16ncuRdOAKw2SZVORk
7wNU/49R2DktnPNUnHdWsDE1ex0/MSbTgYdiEDHBJRIi86xsGuKK8pwBsCku78TII7XaIqNYNUOb
EGacufmzbI4EDQdUrsXKbUIEEabcDGn4KOKdPCbx8T9s3ywlMNP8o7G2CNOV4lW0IaTKreX70BJ3
Q3YXoL2c+F/8ZmPz1g4+HR9UQGblOMYWLv02DMvSj0ajcqHR+pUCDfN5Ofe2WAHtkKiUi8UXsdwC
k64apfnDENKse2It4mjO5CojDtSEjPboecND1KF38irljkIOkxrHuP11e0OvsUREbm7W/7XInN/l
MsVJzGUh03HIo3RKhN0XxVEP4wElNxvhOmdwKrvZV0flo+l4G2Fu7Sy8N70IrV6vN0U6CXxMwRM+
alYJv0yzK6oSmqe0z/apr5gbDa5Vk6hMUyUiFJEqXq62MmD5i+b6TBmf1H1CCG8kZjKOfrrFXLiS
n5EbzqqWnMCZcnPhPypKbbQNKYqMw/eQZNuJIDGPdZjuT4GpHUrxxaq26HPe5EGXwXbWzCH3I76Q
0lyur/BrKp5hULuatMu/l5/yT+On6Nk7CY6xH5zxqwwZX3e67UJr9wjgSV6/JN6zes6lTTOQG0XK
y9oFdQHYpkG14tttC2unAoUmBkPn0jl4iEsLaeXnmSoNNanuS5R9H+q7hNkI5C6kTNkHfuaowVaR
ae0Khj8PFBNWZ3b0S5OmEEfqWCnUzXxGXr9GeXuUXhKr2hm+8pkn40b6uWVucRfXftIanqfWLpSw
ttcrNnQwB+g3flTKkyQ/wMW+UUxYNUhrlfYfQxpXiKkEhUShLRCxNz1tOvgmgikFAt3HOMvSO6sf
mn3e0BfzYn/aiKtrtwUZ4lyoobd6RQRjVkpUw2HKztboCg5lUB98I0p3ud8ku9t+s+aZ89AVZL4k
INCiXn7ELiiHsfLCxk3GvNw3vQwHgc+tcdvKWt7w3sr8K94lOIo0SbFoRY2rI5kYRtpeDV58/5Na
VhvfbNUQl+yM7TKILPN/f2dIbzrNary2cSuxdGQh2Cndp1D60lhbhlb2DYluZGQZGMX9l9l8WFhV
3BhB58opMjli3GZnw/Pjvy6aQacBihEKaRBZ8G5fLqdLPLSGu6RB/FP5BAbInYLwIGrBRsqw4m8U
5eYhOFmmA7KcGUuTzKqUwmjcDuom2uo2u6ZAZH7bCVYulv/h7Mt25MaZZp9IgDZK4q1US1cvdqvs
tse+EdoeW/sukZKe/gT943xTxSaKaAODmQEMOItUMpnMjIwABhiTtkKjAHmuvBjTTVaa13OceZkd
GXMDjR8+/maAVx5qDCE+dtzTyW0pV4bCGbI3UZ6iUowqwTxm9UYGm/mPKfsIUngj/3J7WQqXwyWC
3i4oeD0B5L/+RmvnjaChbeZ4NNEIqzixd0YH/Ohc+mQ3ApKm2UaF5zkAeQgmHNDpQXnn2h7gQ3S1
MzLHzUj7wzp528ns2vdK5uK1Ks4QAe5LzCHL/JIk2fzEK/mMKtEWWcnw2G7g9T9bPehZq+Z8ewtV
b3IMiSGk4SChNCxfJWPHzCzNCY9pbS0fsqkmO2oMdoxpTHJn4D0bZT3le6837ENl5hB4sj12GMpW
xzGm8lH0pDDhjOQHR0IKh71boM/tFzy2Jg+KLQZw8YO17Lyp+Wx75ccV7q251hRVeUDsUIvDqDdm
yiAzdv096diNI3UNFnvQqNr5QKjuBivPD7QrJ/Q6u/bDPDXmDrmF8QH3TfdQpxQlCxNDI6Zv6CSy
FXnE1a+RblkDxaSFcY/FywSZPadNpj3zqBFlNW12S+nk93PnYI5vHud7i6U6ZJHizgWqCMkEsMoY
1pIL+LSf8rauax43uGj9Ifjuj09T7UXb9Hvrtzvop+porZULvrAo/vzixsAgJk0DIF0xfjweW/at
fymT4U5MUjnh4j+u2dfbvq4IFyi7YvoaVUF0euULF/q5RpN47RJv9NVqYk6XECoRaAdqrlxF5IOg
E6qPGNlRzNw5PiNkKOgC6bP+MPdViK7cfWP9c3s1Cito5ULvEpBy1Abld20A3N1Q2XyNBwL9CQOz
xqlb7Y1ppPvbhhRRD7etUKiCGBdozqWL3eRTujVs3uICEqv3a+uPu76ze03i9daKADqAgA8RAGxJ
chzqPVBD05mw2MghsdoOoauDk73dMFhAJxiPV4ymoJZx7W59lhppmsDdxrXf0x6TEb5fREavk9hR
hFRhCDkQYAXI7WQd8hJpKbOWicfm+mQ42WMPzU5vK86i0WdDB/xbk/1K+M8Zqry3v9RbB0eXSrxD
wEmJwpn8fnTzynaTalzi5WdO9wyop3ln6bSfVNsopomgQSzSFiKdWidlmYWx2iUe1n5XBxOGmNto
Cn7fXorCHQDER5MEDCtQPJHJjkdm2H6ajltsph+7DnTA24/bBt6GO7gCJlXwt0OYCM+Ma2+wGCsG
r0nNePBbvu8KyLea0EV4Brpv19Rgk+5sYAMWiI1rblyVYYhTU7zegLrDxXNt2B+JVZVbbgLqH4QD
VLqW0NuMaDGjnAGbUE2a46v4Xuj/4kthHhaVTnkCLA+Skrss2+J+Afkqv/NKFi7r8fZuvr28UYwC
HBSDvnhrI8JeL6pEiQoxod7idr2rxx+ZAwUr86Mo6ZNWY0rh5CAixUpQOISTE6kus3bNwh06bJjU
CA5Lxc4b93Z8Ikff2E63V6VwQkFji/IzNhBszVJKgnrwEOQmM2NWVzTyZzPbDUPfadIQxQdCfw5j
0jizeNTLNfzEryAzRxczTmseNVW8pX3k66gQhTtfl14EAh58zPB5z0cvW/pA+WBAxckx477er9tH
owyiHLy8mXt0HBZNdbK3zdfbu6f4UAQoehxegXtCZefaJLDgILIkhhnPC8kOxViXkVFANav0+tME
NTXNx1K4IFqqJh6EQCAg/ErnKrF61+293orrDwNpot73D4n1EADPBLGTw+2lqWyBjAek2uI5AEr2
66W1s027MfGsGJX4PF9245JHeZl97OwH/um2qbe8MSD8ANkBSNNcimauzO7orNZcDNVox53hHpPl
KTPSfcWH0BuqY2f+WMcwTVMQxFgHt2mfKpbszazZb7w7zZn1oYOQpJnQr7d/lCKGXf4mV/KmmWB4
tl06Oy67fL/luyU5GN795B7r4GV2J80BURQrRXkN1TUUDfF15RnNJQs2tHVLMza8uyqtw8T5nA/V
bu0Pfg0F7hc0eTGpqfnGisOP68FyAbHAswTZz/U3ztvB5ZPfWPFUr9Br8NmCkdnEOd7eSYUnXVkR
h+giB/Zrl/nbWFixWFdLMLllTWEzbFFqr6FTaMRVVNZQUMc+2nj5YIbq2lqNkldW9syKRwsiql1k
J08YC16mXT1qPERx+MW7yhHPKkHqIu2eTcrOTFLXivPB35MCPPNZXzBIOQHC2lS6crbCH8WYFKIN
VHKcN0O1PeENJ2tixZSPu8RLP4CvoyCfLfbdMtIng8e3P5ri4Yj8ESM3RKArUDiW9pEPflk1FVAT
NgpqPfu8tb+dZoLexHoiZL+0xiFIfsxt+UhL+siSReM0iraIyF9RyMVli4xZvjIKf6q8IO1x/up/
1yL9utrBoa/NkzF5953vhCtgSOXgHJE5HQrLfB2XNUo9durb2PeNF6hmPXZnTJzf3pa3M54Iu9gT
waYFqUB8/2v3mitW972P4kE7DTsHfLup+zwEscUPVfCtKLI9Sv8BGlXlr5mGKUYnBsC0qxfWbeFo
/sq5+1hgxiyhuh+mCiD4YQD5AloILWH5e1VANqSAjGG/8HhZhzQs0nUnpAJ8f96ncxCukE0dqvU4
zq7mWynCCAQ7MMuHnA9puYw1tHpeuVPA7XieCQ2ZwXog0w1dl0N13DCQBVIokL2IIdLrneecWA3g
S3bs9l8WXuzIuKGU4RySRseWpggh4u8HLB3YsLexeCxyJwuc2o6bzYEIaroD2gVUPxAqBvlOp9Oe
VFtDlhzYSJnx2L1eVw2dWfCd4MPVReAfeoJnTYpR2MOyGEG4oGTx2+BZ8/5MwoeEKDoPYBcVyPtr
o7nngaPVX22AKr6Qxt8BHr2fjScOolmv0VV9FBhD3C54kiJ9Fu8dmYrEHbJ5grimHVvGtm9X0EaD
Q8ZLnf1mrjsQKUSJ1915+Yc0f6VdcT/zfzvrjjugIFl1hMgqL0JhBNQEeH9j+FTa7cXjVr/Zmx0H
64mOXzn7XPif1ubudphQWnFRsvAxhI8bR9pei0E0bZkMOzaL6tliy5Mz1O2RBNOPhHo6sMpbzDti
kphsAuUe+hJvRrZWr6jbEhErriHOZgxHWh6ACD+QsbxfzPFTmp8b9rOj+wkqgxs193Y17arax//7
O7/XTWoq1o4TCiFBDC6jNOBIF8fW8KUpmsqN2/pIFw6SoDoky2fwWN3e47fDI8CJXRqSNjlNiNNU
SwlD7oPBgVBJy906GxPmJB+hlvppDc7gNRmsE/RM9wA/fqlH470jzAKqhhq2i3sZrxv54Vn4kG4X
SoTx1iTpPp9adpcUgxm1LsYJbi9XEWQvTcngUWsoc7MvFjeuWzDzLtXnEiyKt02ovpyYTQHeD/BN
vDuloOCCFRVKX25sNhM5jzZavDVvjdOyrPzg6rsAKnv4hKgk4VWI+VLJXlNXBuE4PTFbm/1App3n
v3TE3aXvFdgQiMJLQ+KHXGSg1myWBeIB9q4HQ0yThzzQpEvip0pvTxTnQRWA4hSOoTwxGsxDxRZ7
JDGaQX32TH3ApjXAJdUxv7Ihbde6jp1v1gOBgWW/dlE2nqhRPljJeFjNU2cDS7x14JTfzcszJex+
Hj528ws3DwOGXt7vKZfLlTbUXAOW10BP4Ias9q09RmJTc9rtqe7WV24sLikk8i4qWHLJfiXjijcj
NraqwAXWgAjqxS40dVlVrotCNrI6dKoFN4UUsqjX9yAA8Emc1FNVhaU1Is/sCEqb/sB2beKkj7bF
zsyt/Qpo9/zkJBhJaWe/ewzcTDdmoDoW6PbhEMJr8R/p5UkodNEblpB4mY/N/MDGR/KidVidEeke
BHNdsvagO4xb2w397SHJnqsEAg5/9f0uFiOVLPIZGDuTURIPZRfWxXcXjInM0GQzSie5MCIVsVBJ
q/NywI559dFe7vLszErNs1IVfi8/ivjzixDSzmmTZgPWgb0a3Z8cagrvP1L44tBMAlc0ppWl2yyh
gNiYdPDijP4crA1w0G+bM+PV+vvddtBI+RPeQZyJ0vD1QhKQZbHcbWAnA3XV2DTt3qfJsG/LvH/C
6JhuXarijqiWoheFUU8g+SQP8LtxGsCN78Xc/GZD/BciHj6Hfn3zocrSyAMZbrl6z7l3LLywJv5d
MJ3YiytY/PeNjuRZ4fVQw/u/pAG0/XKJcHbbrWjA+RYneL3V7dkYII8wQPFJN+uhcJcrQ9Lxmoc5
6JB1w128NETnFXTe70894Cgo2gBDhEq73EIv0cA3t0R8R0iNdQXK6sCcJee/cJYLI5LXE4EnzdLe
iwf7cfUf/foB1Cn83dPlIBMGpgYVW3TFgUiRrIAheQqSbvbE8UWbPsT5BXe55nypWlYAAeAVYqLj
Aki3eIddnGAGzT6yotYR91WxPnKSvBjgL9uxHmAvv2pMcOhT0AzitdSdLBYEx3IrQTYOTJZOWE0R
rvCuhNwH0DBC3E86gg7QumvLKj+26ItPttDxDr22UaY0gmI4IJCmIDASf36x3DXnC+/9yUfJ/QS+
J8d+SMbn93sHBg7+Z0Jex5x2pdXCBHVQYcus17n7Z64w+2JpIOyqY3tpSPp0mZUtGKbp/dgZvpWZ
kER5SeeYzbo2sM6OnAcYCaY65hl2xtPGyac6XT90ef6Lme9GXgmW9P92Tgr2pAkqNiStD4/HaOsS
jlkQZtnv259H4wFyHpFzXiVW2/lxYaLVjPFjlt/Xye62EbEl14kvap9oAOMBhBYO3Pnazfx5Srxq
pShL+sTcI+7ZkVeuzn5oNxrlmNrI8jS7y4JJVw99uzrBHgIgEQiykLrL9cHNmaqZto0TDyjGZ8VH
H31nvnx5/+owygo6ZjxSQNYpJRZOsTh+4g5OHPBXH/g4jk5E/lgmp4nvWavDMb6tBAnReh+vZvB5
4NBKbm6OQ898e3Fi9E4xfFnke3uuxr2b+7sO6gvbxDRJzVt/h0HEW/wj3tIySyddlgHtKsuJ+bIv
5njAqEdT3adUJ2Tz9jYUdtBMAioBtTuZhN9Jwejboi8YDwBARXgwg8ostXTQffVq/rMiHaou5wTD
HLYDniAWkvEo2gxLCiqsVROOVK6HLjB69oKU6s22VWPdFwW4zWLXMKMa7LR5S8LE01hRL+c/K1Le
lC59T+oJy0Hz7MDLD4PDQs8awt7TPH90y5Gc3MhQ4WjB6RDD+8K5OWf9l8D/fvsgqTzAEyoXKJXg
xpOzzm3dcjI5OEgjCjYPRZ2zj4IDSNNFUwUj1C3A/4CiAlIEKetq6cwre5vceKafgvQjwUztmYIo
qbPZp9RwoAdsL4vm7aE6tIAVipcaYpEpQ4ecvpsLBimbGEy7+2D4Be68rQZnNVt3vm8fbm+jyicu
jUkRIkiWsSo6Az5hP3X5N7c7QQIqIRqHUC0J4wvivQ0KLtQwr2O6wSDh5rW5G9u8+EKW/UaLyH60
vOxuQtPl9opUtv60K3wU0JCZS5/Mqfp8RgxyMS+Zs+9eW4ep8289sX3RafZO4YJwPbwFkWeaUCgR
x+AiIbLddHWDpfDiNNmGE68WUKhV5fD+9Ygoh6ElAMkQ6qRTO2AIcpjTEmlXMwN3x0jMrCFqPVD/
Gknxg+TpP7c3UOESwKKD+kn0ztEbkT4W2dzSAxDZjzucPnBA1STye/IgFDYjspp3f2ENuMI/nOKo
ekoOOJUcpM4jrK0TATEbS9HX3UE5Z5mjxd6CHx4AJDpRKLECKcUQLMLQJQMVGw6aFNch4eqs7oZb
yugxlO9E0KM3mlPRBB/apPg4pLquuCIeQgIekHi8V6ExJUOu+7oExeBInDix+M5rX+tsibZFhx1X
frcLK9J3a5xp6/sWccPe7hxmhc2cgm+BgZdHc4/oliNtX2EuJYHQqhNb7jYfaqt99XiFtmDSZ5rw
q3jqAwmDTwUSDsR4y5S8o3d41s5F6oJQfTm6W2ys+XOfsocGRZ9q+kCdyF7bsC+buyFgIEb+6PCd
kUZZdrfVVUT6XgfkE2t74zqYIMJUqeC9lkdfG7sezKRLHMBhnyaa/F4rO8o/ZN5xS+JuRHeg5Olf
nBCAKURrDXxLYE68DjMgXsGMWd2hYOnYoW82B1Z+qtdfGbiGbh9FxXdFmQh0doJsGCUdEe8u4tnY
rL45GSgYrcaHwIjRX2Gepsag8NErE+InXJgotrUrRmdCjWHb8mPQeCeUSdkuKUCRgWjTalakiNAC
TCyQTVC1wC1+bS5lHMxCQYJ7p83TB4pmROg0iY6mSrVvNrShwTdHsX1yoS2A0Fg+sZLE6VQgmy/Q
ogexilbIRXGxoTGErFpgNYSs2fViRg9J/MoadATcfQEmiqoBE47RovX5Yi7D8bYvKPxcTFJg8B8g
KrQApZ2rgV2u3GpAXYuyI+a4Is520/CjWV/GKjuYNqidv/yFxT+6I0I7CXSl18vrKE+Z28Limtov
TpaV93PtvIzD5EcYWMEdVOXZia2GgXFk0G3fNi6WIx1rDI84GOXAPSsKOtfGmxUilXnRot7rHkjy
6uyAsZjv+HxfTIfbllQnAMxC6LvgU0I+TVpmjzQpMY0Jp9lwIIj9fZmzsErGqKTxbUNKd8HAF2Qw
8QAE08H1kjxM/HnuhsqkMVX7yfw1Oa/+cJ5mfuBc8+lUphAzADgAKJiClfLaFB0xIYMQ5cVWWD6B
5HOJPKr5QAo0ioeg9J8N6QtNgV9UVonqZMDWQ8H7l9QbQzr8aps6QiEuGo3lOKbJM6AWmiCi+mIA
UaDDb2PCBs/o69XNgM6mLd1ASOY1JNwcH0pHSUQm+jGw8t+3P5pi2teDC/5nTHKPKc3BV16sqFyC
DjiHihjGu/c1qbpHn1n0pwXc7l3u5N4zheguq7fuyRjn8vvKjOCQWcE2hwl8PI3G0tbhF5X7gC68
DWgA5ArlA1pk3OJLUEHNrG9/rtN3O51B8FF/rxNtI16sUj6OGAYRbMnQUvHlscgi6fv/uybaFdJA
286wdknj300TKHOtMGv6EHTyv6alPtjW6+0voLoygBoFRBUgRtuRq0Bu3qxelydoLpR7TMftb//t
qj28/NulZJ4kxLAwU4onQxqu67GMqu1Yvdy2IU6CvHm4jEzMg3gYcZEl4aZgG1cAxvw4aD+kGU6j
ff83r29sDQ47nqeIljKdSUWqCQVulBuT+qHFWmYdVYNqowASREUTGqfA+Uj3D4TeUt8CLi4GPQuB
qCJUDKynfNaUq1RbhZsGg6poGABbI/78Ih1ZvaQtxxUCfYN3xKRq/0nbFVXGrUsTYqGXJqymDhYG
E6aRHgH4P1UU+muBEZVQk+nTaFjMUz7wqAA9820/UG0hpjzxlAMhJg6RlC+gVovChYhbbbLHZNXO
Gv1wcu/BbaOJzarL88LQny24WCKtmFEy8HTGXgYCGBZZ5NGwUJAzwH9aWyF1/uaroa+OzibCA/Dd
11s6O8MaWB314q4joUlbzLonYTn8RT1YkHX/fzPyYJA1bQ4vNpjJBj/4WI8Wv1v48hPEbppcSxVy
oF6BaV+8EgFAkmK+AUqvHsVnP578NKynIuJDdXi/L2C6HAMgqMCAYkyKO+vmYGx+SxETDACY+RgB
r1bboORpjPfflnA3HFkMo+LjyKjRtVsyA68IL/bNLxz59jY8JFa4NTpZQ0XOcWVHcoJkWra5LrCi
ajj5wTkAyd3s1zvfjld/1jxDFWHiP1sYHJQyAMpnaBkKhzMnJwQcwAiKKHDv3v2JQFIkwKGoE2DM
SVrQtmaQVSpwNSBQgPbNaaBlkm1DZA2YVhhsX0fDr/A64AktuBua9xhCkiIsnawgCWwUXvrpZ2t5
wGF/ur0g5a5dGJAWVKTbZiYAuEAi+FtZfRidDOnC6bYNRYzDIgCyQbkKebvcLCoh1jB2a+PHZDpZ
5He3PUJLaSx12af4qdKVemVGCuIucyxjmLGUysuTPRna8khr9ASa1sqjcVxf53Ymp95r6aes6jTh
TtFnBpYNU8ZiOBGDkTLBlEPnLNmaJYhJMUY2W+8aFrrbC16cYeAMd1n2ya5fZwI0kU7PUIFjujYt
hSa7N/ot92HagU3Lme6HYTtaWbnDECj/2bhVlCbLPnXcu4ZCcjCpNIVj9dptEE1bQMgL9anrWM/L
wrR7VgYYKGkP85Ler1V2jyLIfkLH3U0ebC97KMSsYxG057b857Z7qc4ILhlkoSjFC/6Ca+t95ZZQ
d16D2GZjHlaVXUa5aerSXcX9iVYgFXpz0KcA8P3aCsZ0qrbugfkXbCPL8K1oqwMHLU4Borz8wOff
txelemOgsQB2W+SIGNSRCwmk8EpjSUzMGACIvnwqg13bQg75DsMnd+DU3k3esNuCzwZbXro+HCDt
yqiusaIK33jOCUJhNHHeqJJ04wxvnWoaP6XTITHvGERHjF2lo4tRmQH2CTA/lBQorvLrrS0Jsst0
RYne4N6eU3aX4jk1p/vO806pjoxBFYyAm8ajHhaBYZACnj/3Xjly4EGqpeOHoEE/shodcqrtzjvY
Qa27AlUBFjUEwKBQwxZD2teLW1cjNcrcwcOUAg9kks4JUdOHVm9ha5ptypWBggrPX4EMItIFGLCq
JZRhZSub7qbRx9wHb62wTx+z3NPcg4qBGJyCC2PSkScTQIwjMtp4sXJShHytvLuOtEEZAlzV7jZz
Y+BScsedk+bt3lrqPbGLNnQm+3ObtGbYbICqcwecLTzxredg7Pr9UvXOPV5FzZ2xFgVEkEdNsq2K
FGJr0Nk0wb8ok41maNiaQ+0BC9SuL6Zjn7BbmntAbQKJFQVRkJixu/7cZdY3K3r9HnjfvV+d1X9f
zVVHE6Q6LwIFgZEKQZEsDw3aaTku00Sw94RHAHscAV55WIIkSq3hONmZBrWi8ivUtMUjBQ00PPeu
lwQywTpvwSoVbzW3nohToVm3Un507Wz9US0Li2+HPqU9EGQSAN1wlVIpHNB5HT1GkZxmjheSdTvk
YxuO7dNIm8NtS6qPhfOCCV4sDCmd5MS1AcI6IN2RBjM/PwAlxiLP63VyF8r1IKl3xGAIpi2lCNCN
ZG29TqRYDT+WdnuamB1tHV5hFdVkWsoFXZiS0sWA5Lm1eGhDgvaZ7XJQcIVB7ek4l1QhDcko3l0E
iFIiPyVtAbdIsxwAsARUZYYHmazM39ghoInuSaQzJX0hYJkYuqoiqW+9I6+9IJxz6LlVy6bJg1Ul
ABCBYPAZPSxwj8hSHUk3LaXnFnh8Nc8F+234mEuojtVyyP0yhL79nubPqQ5GpXQN1O/Rb0d67Miv
19WifUELGCVde1/PYqawfXYz94F44/kvfB3ZhOBVF3p0kmtkfcJXVqFWY7rVBydDS9BsNZeCajV4
HSP5BdISg93S1TpVqTfQevFj1k8nTodDkaRfusx8hJbuj9urUYXAC1Nytl3xoOy3AKZKd7wn3q/c
+WrP/YFiyKyoNbZUywJDvhj0J4iB8kg48gSGIk3gx7zdp+bDDGEytq+M4+0V6axInr5ZJi9Q0gU6
VBCpnLtlh/p11x7ebwW0g5BMwFsZNU7xKy6qQFij1Vk1Ip491495fm+nGKld+sgANuvdltCUEqNw
yJiRMkuWUujUQxkGj5Ku25oIj65/LEzUBxMkLwLa6x7/Cn9ABon6IKp48EC52gQYvbM6Q0bjZcyP
zUaRgeBrRqsBJtVy/lU7SaVxdkWoJRhggrc7KIG78iXcAM3Xz0tLY+JVv/q8zqN6MWh0exMVT1qQ
WyAfxIowZiaP2I4Y+6k5n2g8zBFkvoYTPCMZ91sfdt9b3fyrItZi7htJBbrXSCz+vEgufKO2kFUE
+UxjCwNFoVnYaTh6+efOJRpXV30sFNLAxIUxF9DtSolqQrN+y5yBxoX1a2zu6WAcPBirWjvyna+3
d1C5KIp2jXjE4N+SGyIl71Y6rDRO5zNAbo31VOrq0+KvkOoO4p32PxNiuRf7VhZZDv4Thn2jboRG
ySHNGjDuNLuc69hDVTuHx5B4v6CuihT72pS95HXPe6yG+T9Y4dy3L0M1hFv3iiRRc35VrgecCvrL
UHXxMd59baoaWo8ydLNA3xjmPqjy9h+Ke3Ai8U/oKN3+Rqr6gSCj/J8t6eJYy2BI18HEDlZRfb/9
AIKTnvNTzsK9Ue6D9w88ehfmgGK+XhpPVyj/QZUg9vPHYXyw+8flq2f+e3tR6v2DagxiKpBhcjEX
A/vGGGCILeb8+5h/sdyXmu74CHmz9KPtlqC907w8lL4BrbH/b1BKmxnhJEjtjQIRBg16r9qbUBDe
njE2yvpRE/xUpwq8lHgUAEL8ltGwZaa1ok1G0YmPR/6Ztc+813GjqI4VUnNxaE2M7lD7+ittHgjr
a5CVxszmEUjtSLvsEve3bb/e/lCqtYBaQ4DYKcoCcnupyatxskY4epJN5Q5g0g4E0Wb91NjN8bYl
5YpAUYKnBtpl6Jddryid0P7Y3AR+53wxXSts8zNqK9lfdF5EgEAPAe9vNBilTKJzp5ZTc0hiTDmV
JAIhRe1/vr0SBU0HRmnQt0RFF+3Xt3dFPblWZZoJxAVIccDujqfAmsZocEHAOvVZ82hVxVcQww57
1NK2iPvcuG9avznOtWV8LFaL7dwt24515ph7h5XAZjkglbOhIR9OxPL2t3+wiFZyjBZADhSzQLhA
ZLhk7/rrMmHgLcZY4lMypM+N8dgknyrGjgStqZV+u21PdRgv7UkRLSmytGWtkcSA2NMRqj974B5e
07+g/wDW7L91ybmpaWC/LJIkcUbsf2li+aGgdB5QOQG0JcxLC0+XBAxVZTi4urqA6uAAgCaae6i+
vjk4wVaVa+kENM75KwgQQ2P6EXS6WofqzIDaVwya4JEEUMP1mfF5FTj5VCRxvfqVEBUqj1bpfJt6
dwrRwOo0V5Hiu4GUW5DUQn0ARJfi51zc5RYHEdKUIegQcrbz3/3MxCn1MjDnFRqXVFwQeI0JjAbc
ESTJ0i1EO8gCpl1lxKBv2bltcczqNbLY48owNlhA+goS863uVld8M9Q8PUC8xTsQV/v1+hJMIK1V
54tzABImUBcZaahzSpUN0FhjnkUgu7G8axv9YEAGaXWNuOD2kWG4JGnsAy012/fWioAKomiM+xsE
Sb60fanVk2Xp4Bg2zleauaFDWWi7mpqq2I/ruHFt5U0sTSwKJE8Sew2PErfdZToaj7cOLiyg7Qs1
GBxk+Z2UmAKWyJsE0sTgPvkH3Nw7Y3qq2fPtgKTerv/MCMe/cOyZm3Xi5C3OUWMMDzl1t3srae7a
BmQgty29PULXC5ISx3wZ3XwGMUbsNxjH2WU7cqTHZfkLK4INFPUaqKzgrF6vp85HJCDMpmJEq06C
yDQPPhBVxViEpaPJdhT5KRJgMKlAZwVXHYpD18YGZ5lqq+vgBdOhnj+aK4uI+7jyOjKqg1c+V/bn
lBuHiraagrXinhWWBYX1H/opGZSOl0s3dgSb2Y4/rOJlcMLG38KuPnTe0XbOW3YYeyDs8uBj8twM
B9PYGz6IUD6aWfmPmwSfh1o3rfY2bOEXYTNMaBhg+2XKiyxhxMlR48dQ1/eGLWHuRay9x+WzvNhz
FqWa76w4gGjq/lFuxrwITvr11qO4OEzIsJM4rRAUBwb2fTBpuZp3tuJ0iDQd3F7AMkEyRPz5xeng
hplunI/Y5hXhqtwjJQx73VShYucwhoK7BbkdQV4mlnphpPXzkhsGAv7WLwc6RhX7kgGli5uzW3fr
+rP2/719EhU1TYhior7tozMN5ki5pmk53J2aaTBivx2XYd8bllWFBkZlyjDYpuWHx4bCDjHvUX82
0Jiaox7wXUhojhN9P5BBODA4VEXrDaqT0uLJyHojaIgRWzVBc77vXxeX6QYOFdxAsCIuBDyN0Td9
87Jb2ULX1sGCgyq07frk+s0O5AuhswYRnQ5Vsx+np8ApP2Jk4TAbmNd6P3gQP0EgeR3MeYEqWXJY
sGp5KRq7Rszt+2L4msyQsY6IjidP5bCXVqTt7Ia1JAn1jdjo/hmDZ2dtUDQ83naftzkzViIqQUhQ
0LGSDwUolQZrSMv0jNJJXh2PPn8p2t36qX3/yCOKMxir9NCBgQSgXNXY+GzxzarTc5FCB8Xbld0T
3YpoLr/dXpBq0y7tSHeGP3rzOHlVes4KAN/W/r4Xs3ud5rZQ3H9Xq5Fu2nzrx5R42Lai2NAcuRfk
UMQLG0hMM90nUjq8L9Q8cCuhqi9zKPRL381WMKbnrf1WOfvK3RVWcAdR6GfinrKu2hXDM6n6cInB
63Sal16Hv1PQE6EcdfELpNDp1VkK9aMpPX/JvRBIBCf0+K6O5wfofmZl1OUoHUVDEj1GtU7iTrXT
uJVFfQCcOcgFrwNqb1cBriOWnkEbkqz7YjxOZoQDp+WAVjkOaOLx1EFZFOpx0sN9M2wrMDwnPVfg
Vur2wXzMuMY3FWkguTQhhQ1uELtNNjc9iyKi4YAE1/ngV9lRO/aruoWgqgvUsS/gSnIuQ+sm8LN8
yM7T85rfj/mvZXiYOkg3p69gjkrMXAcOEom4lEIjivzPoPzOaTYyuIM5ZefG80K2/eqNYt+IBSZZ
tJmPrQUV1fzcVcWoecup4peYz4V6JIpUeEBeu4fou/rzBsPl0B3KgCBN+srRRl5d9PSeAsh03g4v
qk94aU/yknaqcW/6Y3amsxWOa7yVSZgYu1U3yKGYtwPpnInkV9zq+B9pYT2xnWVseHa2yzuyfu3G
h8z7yYM2HPxHQM6QCrfpkz2KoW5r+740n0YDHKrsmPeaG0J1Li5/iLRiP89MDLDY2XlgD1X6fbS/
ZIvGfdQmIHwrlHaBNJfCS0WLZctsJzt38JMpsSOzbMOJ6bpVKl9BTwxsY3iIY8xVWsky205BPVAm
TtnOar8vXf/Fqu+K8+RPr2Xw+f2OcmlMOusQXx1KPgUZ0vcAaab7UFrPoKCxRx1BvsojLw1JWUJf
W0AejX52zvNy162/LNATu6OFwolO2UfeP0yg4f4WUwYo+FB8ruuz5k84zU5S8Lhv9rQwD6O16/oD
YIu7bNvTRHPF/jm6lzFFNifdsbPlFhizK3ns4sZDn89udlb2Y/N/pt7Z9qxdsP675geSa5Aw8oUD
zBDYe/BM+DOrSGWdDbsjOSGJY8bb0B8qwy1CN+DnYTHqqB3L05Sbv297isogXluoEYluLUarrre1
toaBeWVtATlLw74BR7j5xZ9w25E8YnmqCWAqa3hsocgm+PqRKV1bs3nrgxWps+KlzJuIjP6PpDEP
yRD8M7MVgnyu7lEg30U+jrUYZIWgDCpFaKJdG4QIbjt2GIGIN7OMoC3z2DjbF9No71HXjiDN9+z0
yX7qdWKUwu0vvUcyK4MH1txPvbWEWSQWvymSFGqOX25/OJ0JKUQX4LzAMzND/be07+tqOqDhub9t
Qo6MAv4AIDoK7DhG4AKQvtbQpVk3+3l6pml9+H+kfWdz28qy7S9CFXL4OkgMoihRoizrC0oOQs5h
Bvj1d0Gv7tnkEI+ofe52bdtVLrsxqWe6e/Vak2FB7kDaxM2P+1Zul+jayrxnLoJWyA3FQ5DhbS4y
qP1A/rtQLDuXXrIs3UbISXTWAYXIl/tG14Y2e5sLo1mcB/LQwajSo6c1BBK0hKyNtHKa5wm63gYY
2kysDhgooG18BnFM1aliGqyoRUuUBtIULbXRTZola7CsNUvcbgissRDSsQhPnbBDdoGJIFL307Wy
+uKsQTMJBM/IlKON5HrWqFb0rK1gRQN/dWGB16V2Vu/jm5wCth0SlTO6B8cWmX/OSi1UoqkyvIUp
MwCrDwXSGmg+zp5ar0ij757nFN1zDjgjnu/vitszBcvYxHi2IhsG0tXr8YFbX22L3sJ6RXKOxw20
yliiGt59KwuziCwFXo14a4B9gs9e64UaQv8iwCtOLrbgUCCdFG5TfYXVdWFHXFmZ//xih4dCJKcR
gBAnyTTdqDhX+i7qKk+oV1r5bwLEebkQvyNAROoJaad5uBeGmFIliprjYaMEn2mfeyZ41LTiuWJf
dfOYtx+9KJFR21KGtozBB+DEvT+d/J3ybR8JYaBYMKloc7u2DzA9gLBhEeOWlJxIi52CnccXIPTX
Xt9L6zZ3AMzYfHBa8ZoscpibrRUhkkiCyS8G4yAOwsZQn+4PZ2nd0IhoorgB7A9iz+vhMGAHzSxi
8UnSYjC7GNCZOLYi8M/VSuZ30ZApIngBmwBajTkXCKHAxujNMT5ppt9m+hY+IxIr22CBfX9ES6fK
xPsCfFZAqQMPw40orMO0GMT4FCjRRxDmKZFEMGrfN3LzYJt1eQCew1bE7GEXch4QJAWFUBRVesr7
cz4+90blTFK3zVTPTEsP8A97AiM5Qpi1pqCbPorZMsJPVA9FgGZwoq/HJ/ejaIaKkpwEYyQaqIQn
0xd1NKUfmTBtaiP2jcru471qtJ7Y1U6TvTeJujL+20kGgBDdKaDsgN8EOPL6I5o4CCohDtJT+Vyc
1ohrblIwGCJ60ZGdQC3+e1te/+uFSishMcLsFOboZdha5TYNTqzvH+Ih3YD4PQX+Ln400so3I98q
2NGKNiUUFeBxVjbT7SGc1SaRjYE8HI4Iz/jfqDHIdYYxP43Zb6X6A5xkTVc82pIJ7CTA/IAyhVYp
t19jeZIGCxj0U/Ne90fp8K/RaZhN8P/8Y2D+gAuPGUWZVspNmZ8CTSNCva+IBGlo7ZAgUX//VCwO
xYLPAvIE4F9etXFMgi7vaZ2faM+2NNjoJchx1TWW5FtPAoUJbH9kpM2ZoIe7Npupa6D9IeWnaNR3
KuobcvZLDOqnfPxzfzgLTwNYwhmbMxMIovmEixFXYjgGMpYma+0Y6pD9e1eAaCXdlX1rS2Ni6yoe
kcEaKm7pAFwZ5qL3KdTNUUhgWK9OEa3JUJ5jdVcx1c/yyk4HwanwS2pDOkTBxdOPX3i66kgXWqf7
U8CHwfPeAXUait+gJpi1Ua73DkipAOKe9PxUDz0Jk5CE9LWkWx2uRzVAs5yv7KBFe9/vf4CTAenl
Bm5EmWkgKYLzJo1nterUhmRV0SDVyvQtVaTEnqQi85JSHTb3R3p7r8/tnHDoKC/hicHDybNyEBiY
dEAbqPY7PUMkYDim6MSm+oMJbMXYkhMHF5iFi3BOeYFt6npe60xr6gZanTgpOR4rgJ0c1aSKnb4K
nESglZ13cedpuQqZWysS/NI0soegps1WKvNoE3Zj6pisyFYgd0vTj+LsrL+BJwHkBq4/i6LxsRjr
Ci7dKh7UQDvnerZVsmA7VsFjXRybBPDF+/O+uNcN9FiClAbhHyrS1zY1qY1YH+vFyZAe2XtE/UGB
e2e1j8JvHfpDHZFyeNKNnSy1ZAbJpG/ZrlpjJFy40FDGQ/PRLEoHTBW30Uto/5hhUJSnJkRD26TU
pisNybhynSy5Lggh6rNIK+TKeYfSSWouI3YqT6aPctBbZjjiygouueBLC9wBUrSxkScRFiI8QWL5
D8Qk1RUT35vzOs7Ecs19P2j0AFqc1zJoaSdTpHeK0yRaBNUZVXiHJiH9rfrmCEW0ylGDjRyJhEIN
Q99l2Sc40ug+AL1t/jWW78Uj6Bkm5tLOp4i4NNnrRVRZ7m+rhXnAFEOJD4BsdPCq3Dx0Qp8UTEJ3
rp6M/ti1fyoVnKNRs5ZnvelVhodENRr9rCgamWCM447MlGu9VKhDgdBezYlRmU6ciDYQ4W6v7cRf
VfxWoTpeaXYaOMIqeGFhQ11Z595hVjFNtIiQFxfBV2U+TvRRkHZp/PlfTOYc7VjIic7KoddHNNat
dATAEW4hEBDopKSrUyeJ1iKe76Qqt7GQqp6DcBBGoDGZe1SLhRUIQgRXEE6btoqIEB4H5P5bCxI/
qUuTQ1P5yUQRwZa2ZZ6K2AMGETRotpzmJDZ3yTmOjyHzOmZLVU8yi/mF+QBd9p1AV8KZBX+ByAjZ
YdDd4IXIc4vGHQX3lGwUp6wEDZRmoieyr9I1UNDS8gILBkIiCyfO4EEGlcUmNuhqcarpZ8hEPwZj
czmBy/3r/gLfJsVQE59pPtHlBNI/nvlIhMytmXZZeaqNFwuA17j9ghatPQKIZv2i2TMN9JXzuXDd
XlnkvH7CuiyJUPo4meCTqwunTgqnSr/kOncGYU1sefGQgtYJ6G4ArwGE5DawFCm5Mqm0PI2jnZQU
S/VWGk9W20IktrPDWH9L+20zqMhZqM91vJIbWQoW8aKYSZFwvwA8z/uIDIg7pGHwlisrAl0pIsbR
ITAHrzaEJ1qNH0UJWdB+eM1ZS4KpnVaunaXNilOFLLgKFMcNEW40xsEQASZ5KsRA8NquLn6MrSCu
pBIWrMyMtABpI17CZcqdXkuPsiSr0+rE6tZwqTmxbZ400srTaWGrIiuCxxMi+7mJjZvLVtBryxjU
6tSr71n4GBeCH4jSRoolz6oM24CwgzL8S9AkPDtgckA1AmCKK49nmmvqUm96qaxPedqZkPooFXsY
1DXa0YUjAQPYHWDKQbLuW33uIk7LpqgIBaGtTyBIeRUzNw6HjRFSO9b/riINFq7HK1vcvVGpiVmX
yA6ctBHlx0ndR+240yy6svNvFwubXkTKDAgiJAp4UKMGde64rYvmJKpe3zNlo8q16jUs2SVJ9SjH
zUfXibJnmNFa6+btSxaWQXo7P7WA6+chOBkOwgits+Y05rsyQYhkPSITJCSpo1gnMVjr+Lmdz9kc
EAhzwy1y7/PZuFi7ZpCBPDP05pTrTjvshfIRoJkVl7kwmfhigNeQkEA1i2+7bmBbsrKiO0m03gMA
dzTbjzTeg0DSQ4nvo4xdZfV5c3umrW9VWDzMEQiiK/B6XLShcm20SYcpqzRvpAmE+XoANO9fPwuz
hy78WQ4TDfJzquLayqA3RSZlen9qjN8CxLi0EhJL7/dtLM0eWm+gjTXzL+POvrZh0bSOjUrrT4ki
OWIMeT1k93dDm9k7qP5+pRWkmtXWv290IVsNXDq0ddFPgAQC/r+2WtJCb9O0605arhzLzgJaUdla
Q0hQ/Kkj7WGKY5KmyXufRo4exM6QPCZZu+KYF/IY81cAbgAsGoqu/GMln7I4CfqyO0EZwdGZi4uS
9Jnbjj9V5VESRFKWg12jJ2Bl9AvremV3XpOLUwHl8ppSSH+e+i9qOqZKUuFUgbRncrTH6M1wx8hl
qE4pxCpsYy1MWbh1r0bNiyTl4aTh0oV1MRY/m+EPpX4YqoRJrQsvPrYbkGmBA8dRceneH/itJ5/r
SBDlnEGGEjJv1+NmSG8aydDAcvFH07Yy3aYVKpo9mdrWvW/qOwN5/Wa+tiVf2wIZaJoiAsAOmzmZ
/Co4dupbQUFjABEMMEOPtUCqXz8VeizaEBmNh9z6jSJkQ122ss3WRs2F0OqIun4bDt1JjoatZoEN
gvmZ9pnL5sOoxivGFmKFedxIhcMtYT75IBQiDAZIDvPuVOmZ/MdUqLhDvsgayVSKzVc/9bSx4zHo
JjcFuUNPzCARpW3aNEXpqQPt3SlI8uqp7lCiCnNN/dUWSZWRmGXGS5kXcgVihpRq7qTL8bOaNHLr
gKI+FXxJzKrcj0qtF7es1RNlbwpFdIwVWqwxxn87pZvFhWYLJCfwBkEgcL24bW+lTNZGLC4R3dJn
m+SobIxNsBPdaitABoJQCN3uX8pfkOfSto6xkpte9F/IBf3nA7idHDcKa7Ri6k7dO/SpVRI+y26e
7hn7PYmbpO6JsW1qJ5VWHqy3cQ8WFyLhMwoUyA2T39QVTdI+wrj7uM/sSg8C0stFvmFGMPww8iA8
rZyieSJvJvrCIL9306JsLNAMnRJWkzyuNzJwOIa8TY3S6ZB1zNlbrk62sNaetXC/osSBpgP8jAwr
T96Ec5qZlSR3pziXFTsNU0q0YVrTXF3yw0DM4wIAlzviO+4WErSu6UQj6091vu/in4H8V/7Xqp6A
zCIJ8o8N7qVgBKEhhtAyOunauzic6mw3NC51y/qBgrKg3QMI05510u/l9tDUnyEA2CtrOO9Ffg0v
v4C7bQqZTmFP0x6v9F0U9oemhep18zdK0RPtdntT6fYN7V+7dI2rYWkRkf/Bdp175sGTdH1Kq6iV
LaGp+5MwmeJLmeD5gs6A4Hx/fItWkFJAJh5FIuRLr62AoyasK7npT5pWittMbuqthk7iFXjiQqiM
rB4esCCAACIT5ZVrM0EzJEGVKv0JvXue+mn6ul3a8rZ6U+zusVBXbkp5Plj8ol2a4+YuUoaur2K5
P9EYLbdazFKwxrL+Q6V65ExV0j9UjTAd0UqIln1FKvaKHiAPJJkQ1Y6N2J2msHOQ0xAf0b6doIKd
m9uMFYMnRhP1WgF9uKoc1G91amWPpTiBXj2M11qIbh9YAPrPeHVUD4AMuOHiHxH6qG1sDqdcqKI/
Sp1FdkEb6amkofQwtVWAPmwlA7MBtBpAwFNN3U4Cm+zv+zvk5pjjKxBmfbdKg2mPj7Z6xRjaMcko
4OPKNgYvSROF265bY0u62YizGWxD5OgUNGPzpW8hGgHUknuKk65l76HZ6Qy8LhS9DveHc3MJfNtB
ehl8z3NyivPJilCkIR0beqpRhXYyJf8qBjACqtkIlaq4dO5bW5w8kNr9r7V51BdvVTkxtSLEg+mk
W0VgW3omuFMGlvcGiRLvvzGFMtPcZYyWWe5SLdK6YUHd0hNKDqSWg12WD44RTyuX9/I6/WOGu0Rr
gH4SBbxZp8jUXtHaHuzkwYpWIvzFaQMBAIiE5fkK4LxSLPa0iqMB05Y0fiExV6+bHTUl9/6ULe6F
f8zwIK3eUlNzQFvpqZP/dsOOWqM9JC+1zFbsrAxH4ZbGSKdKEzQsjYlOZQPVjKTtid6tSSPPXu3K
6yGPhDOEdCTQPWg+5JxsZaVynAaMnsSkjn6WRgBG06gJBkJFfXBVYMSdIJZHB9Jia1mEhRGCLgvV
PVBRAL7ER/RZBRUDI8/YqRda28wQCOqNK6Fr+v6CLY0QBKrwFFC3ALPa/BkXxymSYsyaVDIks9xK
PcntSOKMSXYTYWi9CZh4vta5s7BHZup8dHICroE3KzepctWCQ1CeGFAjSk7qpi+JISZ/46hEbwbr
xs39Ea6Z424us1GUIdEpO1FKPcuYWtKBP4BUQc4cLTBX7uWFw4wGd2wYZEfQs3sDn+rkplAikZ2K
LN+o4uCjuPVv4aPYlJcmuKOs9jIFX5zMTnr2Q22p0wqHVP0MgjV5nMUd+M9Qvi/Ti61RND1Q2bLC
Tmn2A6IkrpRCOtkaVxzTt0u4PGPwSODrgtYl7l40Qqjc9QFBtrxkXTCdteOsTxG45m4m2nvJHobN
9C7UfvtmbnVH2udI6R5awGHmpm4Dd0uIDscdQOlm5b5FXq6R5Llf2Tz88fj+OJDDoosI6Zib6DUs
Gd7j8SCeg1pvoHJTV3Yppeg3qyIBXN9BRdIJVdGYCbV7f9veJAxm03ip40giCzZz512fTGuCbhU0
NcQz6nfy82SeWCuTz/GXsWvALy15sWqzL+YDg6BEePLFr1G8UkDmN8D3F2AboxoCIjXAH66/ADng
Jk1jQzxD0IFCBDcfiVxLhl2hSrFdGS1/bmZbcAggFQFDEhIG3LUuanUfsbYUz05JPmry8d67H+17
RXbVymvlWxuC32+XljiP1/bgxFDEXDznZHA0khIkMfG73mVOuNF9i6i2aKOd0PFAA7UryJPm9zHp
X0fna2XMS5vr8ku4+Y0zo9A7DV/yXn5/xEEiW/+JTHbrPOwSu7BXHMdNUz8/yZznrTpk2Qrl/xns
HIM4w0Cc2p7HN7ihbdvUoSv3y3c15N50c+43aUNZCXss7P7g/fplPfq70LFF8rJZGxwfofCD49xi
TA1ULlAsOe8Hz5n2ladubRQpD87zyrItbVVcXOjXwk9Ah3AOS0M6yhzgN88l5Lzsj6hxmx/TCeUZ
PSD2SKLe+ZP8vW9zaafgjgbSBxme+SFyfRKzJAAysGXi2dMEW0L8au+g47eyVGtGuJXS5QGnMIOR
bGsR9mDhVNhisQ6MnT+W3xGXg+EWKjOElskSfCpKTOWP7Ke6Nd8S0FEda1IbbrYv8R6I7SxB9teN
DKL+NxtFR3VVBfARASdfcqKl1Sj5SKWzk6Oxj6QqqVUyZp75/ni2EZHdX7ql3YKyDjoIkWkWNZ58
Qa9r06SBOp6FUtqW7V7K18KU71ZEfkIvTXAerTb0XJsEZTxPL0FK3tLPD08i3rbZQ93x1JGMWAdw
/xfk0d1snsWQ/Lk/wu+b6J59zo+VqQCcd4IhmmetcXPifLzGyIICYeOndIcOdALnshHgW0DA8Get
pLc2wdzZECVG88zUxnOVsUdTLzd4MK9xqc8juDdC7mi0FY4lbYzxLIdehG5JUdyaaDNsg/r1/lwu
GgJyB+SU1hx1cGdDayJNnZRkOkvRea63dF/l5Knqyp5U5rcDPx4LxPpA0IFbBlXKa38SZzHLSzMY
z28KwT0gvY/2e/PuvB8l8spIbkshOdGfse26FbEjMu5fzu2Tveayl94Xl1/BrVydGsAdgLHpbFSg
ETsI+p4m9r+fz0sT3MJlsZQjgMHCqWJJUmO0FTqSpn+YkMW9b+mmjDXfP+jMRMUSnLMzdPB6TrsY
qtasiKdzstXe8420bxCV/sq3eUUylcS/7ptbfDZfmOPR1VpNzQhljvEMwG9v7w8MTUmOVzjb0vYN
+8Gljnv+GRx//MaDzXU/X55BALmyWW/SadyQ+foZzeMQ2fZoOsvjoTYGElXPoumEQD6BWQMcTJ9x
Dx7NVbKVhUMy91TgSQoM2oxtvJ5pwILDNIWa3Tl/1N/CGvnPfmc0+9JLpm1AokekF6ltPaQNGdfC
5e8+G+7kQHgb7TGoBAADwic4jCzLdNRTxPMQfjL5pcx+xJ2KcwrJlc887vyJPkUt8tqp+tLFwzYR
Ar82C2K89xqSip1txps6cPLus45KRwu/tGki4goMZskh45mAXtW5Yw18NNxWnCaU2lKVTWf1cHiX
8KDe415gv5mHeCXDW6VsnOIxtGViv4TO89v9nbm0Ky6t83HjGAJMDbXY6czaHfLFBlggf4iCx5Tn
uHVw+tY0pW5S4diGaI9GxxJ6vRBF8vnUojQHEMbq0zlgZIT0DAstN4ASz5g+igIBAOgA+MlOfM1l
V0bGYWW4C15s5o8B5BKQEnTxc7400cW4jzphOve71n1nnlOOPpKSdoLZdQZK1vRkF1f30iDnNqex
mKB4GopnVmukUkLSURucj8QEt+uvPp2ImdkN2h+q4XcY+lUFqOlRUIAncEJQ2at+E7tWT1RmIZe1
4gQXnnazDido1dEWLBk8yBZ9JEIn5B0+TSIfYELSP9t0JVu6aALYkHnNUYfjcWVNFyRWM+AAQpUb
eNONdWZvaxqJSzEiSkT/GOHWNM1QqNdlGNFI48gorMS73Idj1W3Hm7zqodhqDx7VbYjEYEN1PlxA
/RLtxH1xiL21HMTy/gYXJdh2kKFDx/W1v1OkCpVxoxLPoaH+TvrYldttAwFKIftSg1edeonwt489
Q6Kk0JyV7T1HM7zDg79DpzzaDGQgxK6NG2XBEmWqxTNlAmH9e0zEXrTRyJZmu55NBKkBSG5KXhmB
dKh6y5IVAMF3X8HNB6BbWkRrLEQf+Bxsn005sKdYiyB56fX3qnrW/f7NnGW8PfVVfYF2HVFbEUAR
v4XkceF0/VFZzZPOLpP/Cig0gFsLClsKZDuupwEuqJobSsWzrBNFfKrfGsuJt23kqI3T/FsJ9dmh
4QjNdA8oOgMdd23MMFuAYLNQOkuQtYlxjhSV9O1KHLR0i14a4S6JsUZWPhlgxGp9pr8lDQFHWz68
r+wfvmLPjYW/MFNwQMuqIGD/oDJoWD+74S1P9lH0bGqHjLkDLYm0vW9zySMjdQbO3bn9WOFrHSUz
JAEoTemsyK71OKypyn3DgG/2wj//Pj+kLq0H1oulfFZC8DmQVlTjZxAJotclFPWsIDEahkZSJMX0
KdEmfxHQtAhIxhAWtZMgVGREtQbcTGoYx5ZHxypzEy1gGaEW4m+36FPrgSllixsskdqBBF2PiGYC
NA/wErMuFCSvuylycyqkf1ie9R8RylcU4mATbgSklCCybLLc/OzGcTIgqzemCYlbKhW+pA20sysE
GUCTCgiE7aLKtaM44G3i5kqmvpVSYarOiG6oluRa3JV+NYLtMdEnLUM3Yi28N7RhzLu/ZIuPhos1
4ws67VDmVt5jzZwOjaTE2OR+jqzUZI/QBfTvG1sKmJFk/M8G+Q6PLjLbIgUHmzAk0rl5kByvtQcn
20LtZ2P+9WS7O04nmXSP44PpiU60718TsiZc9w0IureFZq978QW9qI66Vs9bVHwywZ0pkqE9aspD
nbnV9BSCp6HamIXpZKDWrN+BMnAGvUC/zvMYeWk3uIX5ZGXpylNmdiv3PmqOtC8+ClApGQhqeISs
deF4xAkaTz9kUm/uT//SDX45+9yNMrbdVI0VzIQjSZQHI3IHcIgg05S3K45g8bWOMr+Kpxk4nG4V
nSZ9AGIVC60BroPOUKLs47dh2/s5HGpC6gdIxGxAA7bJdskz/VXZYKxDxnk1CTrf0Lcz+893cDOb
VlFRikEunVFA7p66ymF786GYiGubzY/7s7uUcIUUJPpu0aMMfAifcBKjjPVjWUhncXR1P8w2EjTf
JAdCFO+74Hd7rCY7f1lZ0sUnyqVRbk2Dqc7HUS+lc7TFqwwKU/o8xQ2EPBzzOJzBg5atNSQu3l8o
s4E/YO4F5BmzIQQVaGZXSch6ybuycPrWldcafBdPxIWNeStfnIgwrNq8kmBDUGwRVMyuWJxLpzSh
zr3yrF28swwsnIz2SoA1uJgWa1ZoLcAcZzPzg+yXpu/FNU7fxSeMqahAh+N9AdbZ68GgIYkqDOHi
GXqO6JFGWSkJHyqdiE8a28baytlbs8ZN3QhkV6aUsNYEPjOIfAzmNEja2S9rvf+L/uRiXPMiXiyS
OHVpKA+wZIL8BU/g6KlO3GH4layxRi3tBghSzv2KaPGCBsW1IbkBoKbDs+kcf6Hc7+ldTKTkZyky
Iun/zX14aYsbVInMGC36Rj5PRxGPCQukH9JvhRq2VdrlsdmB3vK+31jagJcG5/W8mEW9jzUDgjXy
OVUHkhQbRXvP/t43sbQlLkzwKSsTBAqlEsBEb6u5Oz18DPvizQQ7y0r+Y9EbXRriAqaKsmHUQhjS
6mkrhKYdTW+BTEnzOWHN6vCRqS/9Sx31hMX6yr5ffMlcGuciBZOVIQQxC/kcWbspcLB4bYENQorn
wo7X2FpWh8o9JAKLte0gY6ht42WdXWbbsHoS2l31EJfo+2U2KMDiHl2a7v21XLxmUEWZYVFzwwnP
j6i2ap3LWSufc7BpztkdxzScUN001ZG9Zp4GDqMuBMmtk6EE4E10LS6dr0z+SkUbD8BZc6+EyMsE
yS1ELnBGkYgDSL57KSp7dJituUq5kxJf1B9adctUx3qy1sj4lrLnQK/8Y5o7KoI8Nl2HgPWs/fZA
hOlNWxzP5kEgk5N5nmAHhQ2kRGUHW+MZrQsRyXbyXhaJjB+CL/jqw2T3IJX07y/J0oX4z2fdcFAn
GkCLSE6LZ9QNCNKvz8bKnC+dX+hIQj9rJjsCLODaRYRCXbEAcMkzRWbVryKHVoSBef0VSdcVGM0N
oH0OG4FsnSkBEfOjhfDa1lhqUPVTGd6ijvQrcB47e4cK0nNgr9EQLQ0Klweqc6AVgD4Fd4DY2AC7
RSXpDOQJTUGZDAk3JrcuHVI0ndYk7p4ydIXfX6obXonv4WEWlZkBCfxH3F1cBYY4jJWJ4HuTkyl6
tEa3fdLeApI/uenLvtyvve2XyhNQewSSbNbUmvvSrid0AApqGlNLOqdk3zwcqA9IWe2BNl89rYxt
6SbB4oEpFrGsiI7Ca0s1a9IIqo/SOR4/qPBXMLY0/KO328KtfFDpy5EDleUGXR8/E7qv17htFtfz
wjo3TkFtRysoZ+v6vi999bMOf6TmtgmPGrLC4krItBRhGADzIuk8g5jQtHw9WBa3+KMxls+jn062
PFY2+DKnd6VwJTQvtinyRG5zKNJN/rut3Rc1c0skzMpqo20lwWHhVxEC6DH9vL8GC84RkB1I3cFJ
gW2Zb/FtJ9CZlCaoWSxE8VMde1a2VnZdOqFXNrh7rh/zQZcL2BBa1aNC7qmC+qC3Z9pvWHNIwgMT
HPA4zJBjr6yPUvN//gLu6BbNKPdTirp3ObpxO/jNhEi9VV2G15kk7Lsg3A+1QsoAygKAc6tWvq3b
FYzU4kyjzRk4f/QNIiN9vf5oR25Zz8TxPKKbmYGXTUiSlcW8wd7DWYCQ7R8b3LvTNMrKqCfMNBgy
/OQh2kbb1v04guSHhH5H2AnJpa161MnP3UtP1jLAS/WGmQ8OYNTZQ+JcXw8x6TWJZQwF9vfDx6+Q
lLZg5363SW0fhf0z7l1CSbuJ/GdzxUvOc8dd8ZeG+Trf2AGnoVvAFfST3+qPRv9Ji/dMX4m81qxw
j0WznEo6NNhFXR5DYbXun9rc3EwJUm5iL3j3D+b/ZzJnYT40PcIRc6emiv53Mnu7cw6HY+G1Proj
yIlgNn9CZXhbey/Pf9akkZa2KQI/oJLALTCz+HBryERtHCBpfZb0HRQCZL1YcYTfjo5frAsL/ONe
UljSIKuFoiyho20edH8AlO/4is2ZkeTNOlgHZnfkd24z7NuYFI7ssm1kv6Ks8vcHEXadr9mSjew6
WOgJXS3cziO8933cMgtZBw6+GN8HsB3yi8j6gZ7KK/3yEDwF29z23cdz4qZe4+de5iJ9a1MieIWN
R8f9LbB0EyN6/M9a8LLmuUktwB6m6Qy8oWorMfkonPIwPY7Jf7PZLi1xDlI3GqmtwU2CNZmTMph0
DNncRs5AAMr5CdUi8oJXIt0XfrZydr8fg/fmm3sspvAmuaV/2/54nWAb/Xok2oJ6B7/DojPy9Lv3
Kncg3ebvw4+KNOQFqV47O4ROu19FCS1eVyjgoP8HhXuQ13Pfo6qtogTRNGIumtcy3ZTPpkObR1V5
ySXJib2iN0k62sZ2ZbUX6h/mpV3uNVToWm92GezKfg6gTfs3sIidexvn/2hndnMX8fsQU4WGKeyA
9ccTd442EftMyZ8VM0ve0gCrHyDoBur4PK3rAC0vudapCDPa7+Pxtfa3ISR7nemtLHAPbILHlTLV
4nG5tMgNbApR55EoLNbVU6FBHkm1aYZ04lZzhofoYGmPwRpqaCmGh7IXktQoeoLYks/0CKCUrVUG
KORhcJD6+4hTP9xa6IpMbXMtkF7aIJe2uEgnRl7YlNMRYVtPDu/ovy9tYzo4rrYm+PZdQ+GPpIER
oQ0bT0K8Vq63iBmNgVVTCRhr0bR7vzYeLJxCaZdvfXIKyUS81rO/igO6nTL/ea+8vqmPb5ZTtnCF
a6s6H7fbb0GQ903zg3Tk9bck7TQVkopRH5L38NmwpZ3d+RF20BcO/8qmVRYyhCYYZv9jjPP91MgC
Gjbzcu4n79eH99H71Dd3Hrbu6WTZA8n2T69/3R/uZ23/aHx2zuxN5lpO+LIeby6BsE18iwi9XPDv
aDxGgjIzzSwBtYBuUIs9mvGdxspMrPmkuy2Q9TsNcmaONbHyKAohLqtgNPZQJyqhc1OIWw2lOT8R
J+NxKOMMf62iPjiTjGOL/0jch2sc4otPFmiXzmq7oLHFZ18vlTDFUTUJwZxXcALfEIkKRULRSTYO
7kZr+1z++hKczV7bonnfXkO7LC0duFrAhjS/f2/A1nVRmREtkYFvJ3eSfinS6yh4Eam0Ncq/NUPz
hr3wn2aSK1GAZP95MM4fal/Z8fBcYUKrtZ75xef85ZC4+Ux0pcSQkEaBTqHzvsd7pEfp121+QpRD
c5FT0dCV8GTuK1sQyJ/N24oHXzp5kDVFbI66ye1y5s1ghVkO8xWYBzPjoCl/VVDF9XFsq8JXIDS2
KNgqKNwHnbTVTgpd8NW/3v+IxT2F/AAYclC1BniWc+pdUQUZmMykcwHlrf1ErM8fred3IXnyXTf8
+bjbPRs/4XWktUZ+aeECs+azhwK2iOQL/xI2c0ExpgbgwX6XkgPSLtSFImn61CDB9Kw89WTlube0
3Gg1N5B2mScdLNTXG4ulZqbG83zvFTBkMvKj+QIXtF2RR4JSSGFbTr0vbGX7ttncn+SFFy+IjuZA
Y2ZXQlPNteGawf8ojSyeC/S9FR91+LujD5lI5n47JXEGea0+Mo+E8+lXBrkjpMmFZjIk2s7Jb6k8
GFLjQIt8Jc5YOKYItEHYoiK01uGQrgeVy6KglzVs5MNhHNzJjien6FZ60pYwR1dWuO2p6pAHiWJY
mVo73B3j53QDsWgi/ZYtEMA5+gZ34ianb2LlrmyXpczgnElAig5KCiBp4+6qWI/U2Brgbc0i/h/O
vqvHeSNY9hcRYA6vMySVd6XVctMLsZE5Z/76W9x7jr0aESKOP8OwYQNqTurp6a6uIp5+NoR9loDL
wwKwpOgbs+QgqvatqWTgaFw52cftTTMz9EnzGEgvAGwRLV/RXIN/M2nHWgR2VDxpnxMUAxrSgnbH
v7gBWQOFAFVpazzeNjsDiLg0y6zrKPtcqmcwm5YndfBMaKDX8sGw9W5dtkQPYpJrtoFuW5L478oD
jzyHYsr79smIzKJciE6ufQQ+BsxuUOlQUEhnSWZbr6sivGVFhH+bgPi7BU7KmbfI5e8zBwUpdKmL
mxGDBb2Vqm3kwKdILVJl3KXlWVY5ylcHIzSLYZONh7pd2mPXB/XSPjPZSEL0bTKNTxxI9twfK+UR
zAdu8hC57+M7NCe0jmpfGRkI8Ku3F3omtL60zRytXBtaqVAw9jimqFm1VU647Ng/F9W6BE7akqul
UsIUQF+6JVgEN7aOygUwjGzzVCPW0KwskGuXQJ0JtCbfJlArb2I0UGropD1HrsifmypozaIdR4WC
qFWRSFxGqkrkgge0sE0UabD7Qg92YxLlORn8rv+Ixm54z/hk/Mo0r0is2xN17eguv5p5FoxDEEMl
HAgh6KcTvlLXEnDbkb9T+oqGerxgbWZHoGlhwu1OWE9wXV+6VUGocz1Ds5QTKM9ysdHDx6Sxbw/o
+joCqyXIIAFdBice8naXJppY76R0aCcMDERUwOc2FNWG8yNTA2dJbHYxtKyypRTI9KPM2stg7McF
jNgRMClmFjWjMZoG5EXOGJWT0Hn83rc+t5DrmIkpkFSDChkI6OAvoGhxObS0g9CJG/iio1aA98fb
qiSBfGh8ESBZ125bKExU5WjqjR0kL2W8ahKoYRdECT+XsFUzZVl8CsQeJoIb8DiyKoteFTVq1Cai
4x7yx4IWpmJtgm2+q0xLJ6MFYhjp8fa6zpSgYXJCfKNrCZcGmxLgfH1oeAWluuGUkQq54YTKJjjC
6V1kKv8hfkMWGg3ZqECCYeeKxAePJk0Luhggghg3EWCM+Rf/LtKEBlQXCCj+mxcV//Ghew5XCwOd
28F4tAEELIjoG2TnNhhUzuUQfDh+RlDHAlPCGjy/O+2uRvJ2V1vb72ID2L2Dp+NCFmnGhcGB/WOZ
5RdDW2YSe2IuOUIbgdxqxXck6QDdBPWJ6foLvmDmhYqq6x9rTAjCiWOXcRzGyf/kZnEnmRtvm1B0
g7r3pSWjPcxFArFeRSAEXqqnzR6lv7bFy6NU66OcuBFs58e+Js0qNb2dhJ47yvsW5cAIvMP80uT5
P6R8LgfNRMs1Ivgm0mAYCjHRu0zje6XfK5R/RIARhwsBxtwtiLySBBZtpJIU4Cguh5nWSK7pRg+E
Sr/rW9oa5MtT7NwwgY3u/PexWoLEzDn4PwZZkkWIlxij37a4dgHgH0gPLALiWAi1EGXb7d/d522M
N8jS633JKrOTkOju66KH1T7Z8ymtmlWj/qeRgTYC8ulw8uBvvpxKrhObOgol4G3Ep5qTN5IwTlRw
RBGdQiI6t0l4/U1IfyrXjkVbDNecu+6qhStgxjWAQGWCmuIWBfsrs56xH2U5H6SS09F+E380G8/G
fC7FTtPmZ26zv1bYRcyzHny5IqzIh4TIb73ZrIS34iXboIy/lMCfebfivsfDdWpzBxs2+0Qfalwz
sfo7JBNUJmDvSmn/oD9+dp/6pyMSQyDqTjyM92j49W0pJ/JDuvTam/F7F9/AXKx9NSpRpuAbIrTf
GDQIjtIWPCfdh58tLODMu+tyuMw2CmI+1JppuPcjUb9W3oo8E2n7A/2/9SJD8MyxQAcJQFPT1E7p
WGbLloMb9pOtg2J9Le6S+V/HGw4kggAq/kIW/mSyGlH1MkPKJKe000eR2sn6IVhVJm9b2Su2iblw
K06O8WpTTjTY/2Nu+pw/5spI0wHEndaIlHb1060ArMZ1yN83+3OzbpfEB+bCDTjNCc8N/AyI/Zkb
ApLPRR6ljeS4CeTPtq1kifoh/AhOoHAh8rEFifW4r9Il3rEZPhZsEKgdoK0SegI6S7jXhEimdVEn
OuaLuB3xVAnpnU96pzsjcXRawuvMgMymHNWkS8/jD+TlLqe11qNmgE4WgCWJlfNmZEBgPDBj8I2L
UmR5sW6mbow52Od5QLo8I750EjQEYH5ntYMjxDt/3MaZSKtsXQMEku8j0dT8cydQuaTqm+TjeWny
7VeMOsoix+PcwYXEJeIzlLmR5WYOrp8DNd0pjeg8maNI2vUmou2ah3PEC69A9+mDuDMrDfliEOrc
3o8zvXuYuD+mmYMM2iwlSjzcOcNJPKHYZ9ame2pNg0A4T3rmS8t6Re6NygF5fV3dtYd1utjYPrtH
8RAABbiEvjk8DS4Xr/fQ1GWIuN4lEiKLk1EX2scU/aCnJW3KuYB/enP8Y4qZaZBRAyc8wtSTab7I
28IDeTMRDjwCtPVaXkC7SLPriiTfxDaOTjj2LY3sm+aVEa5W5aV6hyTwrjfbR+kush41utoLoJDx
iX8qnfNZcpySEOs5Xe8J8rnnk2cveJ6ZLA2oDf/9FmahtX6QUonTAcdGoykomWwFwi6lvJSxmBsy
5ILR2Q/sHKQhmKdxqxRaNOij5NTKQ2iQJF15Vo/QMLWCyLm9d+cib3D4/muLuRgGrhfdIePhuk00
xxhnmY4fgcNZg71P33Wy3a5z+kMXrM7l3i6sMh61RbWjCsH0BVUWKg9E2Ltbdds+EtU8Wvt9SUT7
fRypv1Zo9XV7wHNXFfhskBVQQcUCSO3lOQncOh2bSMVLQ4dSg0e6c9i93jYxt0sg+4OEJlRjZeX3
/Py9nsZACMQKg4uHib6sJFKzD5OtvxDRz/SUTc8WkGkgLz1lmZjdKNaeriUchtKhnWx48p7ROjxJ
05rtmpBk/4kNiifxZ0u+OetDqog/rISF2VTnpvPvNzBRaKXIvicEuuRkSsahrSmqYmUFaWvj2QBr
vFNH2fDoge/wW3UNtTGzxkW3uMz52qH3RvQCGgXEj626G1IBHSLFIBElQohB1DziP8REBjAna1FU
IkXBVQqVoCaL4x66kIYZhTBGnspT0s9YlZPYVt1Es0qugTi6ItwNfpODNbEcm1fg8ZvNKPRNYSYG
pziaWKmPWZ7GRzErW6QsajEvaDqAy4lKqSp5VgVEk4d/94fXMNNK5EqFPF9zcoLArNYMAM79UD9E
ihSv81gb136uel+igpovbWQlo9BiSKFklbT1Vk9FbgOlOi0gsZBrLc3FuEnRLh/znZWWaMMkoBIA
dDr1y3c+7kqeqF3XuBSNutFHgqmqQFYo8EtcrbM3xr9Lp/LMSeiCFo2dGrZP+FjoADkrZ2MA3VpG
uI2/cy3Dsz1/ISE3G/L+tcl6G12thhQlV8ffq9Q/34emdxJWAnghYiteKQsHcabmhxOCCjIaqHHa
rzoG9C5OjTB1sTstf2+29uEQrQsAkzLyotyDAe09y6lcmGpMKZetzIXbYn60KnKbqKlM9B3M4VDk
wB3UPpEduYV00WnMTtGTjEahkvAb7ClNAmFRdWj6u2EJGzf9MhshQ33qfy2zN4iXiUk+KoHsGC8i
5CAh+b0Ss30G1eP2eLrt7WY9AGILCFnAp0II8tKhoic0Kb0+lfHgfjGGQ9MCNLBQvZj3dH9syJc2
knwQA4WHjdI+7EAuAs4g33z4dm1v31Jibdfnn7W2edIX37+zgwNkUgZ7OeCov+7vjyvnpJEbBG+U
nV0AM7cnbgqTrtboz28zEVuD1LEmTb89ONbW8QEAvP378wf8jwEmTtOUPlSNHAb0cO2ufAALX7IW
JT0Z5Twth5LhKWugDpztu3ohaPuNNm+NjbmaQCOLDVjAdGYdDm/3NtBaBGKl48Q2uN8Xm7u7rUjM
sxYSz1y6Fueipwnm+r9rxpy63gvz0PN5eWo7OAw/b3iPENlCg9DmId6t8p/n1+TxbusAQXJaI4fw
nw79v+ZZVCon5LzUhRh6+yLs76cHgGs+aHS4P9dAP67ChV0062TwYEPcj+fpJBh/eTb6MasEUOpO
j+EE6AKaKGZtDY9b8Ox8uUt8jnNz+9cYM7dGDy7vcVCQRpCtaKvR+GEtvC5s2+kOYPcO1g4eRQEr
JtgOLweUtpFXu00sI1Vh5zvepuvT13qJmH8214QnPfIVioBQjWcjUJwLyFjCQwYldX/sjwJivbgX
Pozd/ea1tfwHvTTvqBQRp3Ui83x7jHMRIoB+E82zoRhXPOmx1iRS0YqyE6ofxfA+ZI8J9z6I1m0r
M4BYxPV/zDBj5CQpjdVKgvd6mbymT9tjCMRUQT4ePeLjPMiE7LmTTro9rakagbwysAfCmYYJ7q4G
FYfbHzS7e4ANAToValWokV2ubO6LBS8Omuzwb9x93K3UZpOJJjoo1ON/MaRCFQXSsVMkfmlIEwvB
yHRfcWpTV20JGtDrNLWgEJ4bP7ct/cocX+1W1L0UqDAiWcOiCjnP4/IkganMqiyNcOfRHiUab94O
dkDyM5p2v70pORUT4RT/WCmJHkGlmRzRlRyYoPZzbn/PXDUD9WbwIGkSEn3glb0cuptwhuD52Frm
oaOHcp8RlPVp+Rzvkr2y9VXa0KUT+0ufzc7BX5vM9awrrs/VMWwi0ED2A/RbE6Fuf7axzcjqk+yt
uqDWeqJgPZlPCwOeBnRlHJzlE/UKSIt1xl1UtTwxHcDfcuc8NmwpftH9Bwk0QX1qgfcs7HOqFyuE
Xxx291ISfvaORcvTP9aZO1YO2jGT9WEa+sEsj8azxqP1l+gh/QH73XphrFNIfj1WSLX8klkgG3m5
uKPu9gIXqLKToB2m3hQrr6Spr5lR2KIvXDf70Kz9z9tGZ+9yhCL/GJ1ipD8xUBMMaZUjvEXM/vTi
HgDlIof7imy+u+Px+Jzt9xK9o+s1fVpyFzMBEjgDgA9A/A6eNZU5xVERuqFaJYoj/oCkBBpdjQmu
mp5b3R7gTIx3YYY5MZnsxVHd53AWypivxlDHnHJBSAcXFYjbpuayLYB2I5IFjSDIddknu6dGuTK2
heIgF0kmxtSH1XFFoT5MzsCzLhyNaTdc7BZcbrCGcwHtTVwyzGMrGnlIVyte56R67Jl+g4E1nd8s
3DLXWerJDPTrVPidKf3PHMAOmXil9PTW6e+jO8GU1skBafFv0HWtIOF8eK4t2axMoz0tDM+4Og2M
YebsKYESpmC06RxPvXPLHXeuN1KyCXwbqNa2ftfEr2SgPlX3aLrJ7Mi3P4z3WLYSPM+NV7ECK78J
9XozOBTO0Gyi4Bn8FLFI472/Kl1StejOqMwKYbPlPWb3WUzbveEI4bOeUN9MPFLG932+UgpaBaAD
W+dntTiWQk1KNKhxJFyn7wU4UCrD9kS8c+V1jjbfbQAQaLhPBLMTzYRGqFGSFAg/Rbc6CXAUsSbR
XT917x8KJSFoDEKxveaewWaCvIBs+Qf5IwQD/8K+nI7S1Vb5s4ZMEGm4AYrRutY6Chr6n6qCSjXo
kPcCyPzwMdpJ4azKt/SH22av4oHfBURNSkAh3JBYDWM98odWmxZQsP17Dbkq1yNLVHZLNhjv1WYo
7pc5bOzkFbrf8p24NHfz2/DfUTD7v+/zQS88HDOQ1ZvpfQ2owlOELUKKnft+e8KuU+/MjDFbvhuK
VGmFyRZBs6CSraXYUk53LsmJQAu72wn0bCQL7YqzUwgIDN7ACN7AmX95ASSDWlQ1H8FoXTV248Yx
GYSot7JuUyZAHPV1/5T6/BJj1TUudBosihnodYYbA5aKsZuFiZa2WLowfONH9KuJ6Ia5SwNhwhNX
EIYH42S/Ur8CcZ9/8/elbkJWAGLJx9uTPkWlV2fjz2cwcw7c5JDyadhN1f7UhnaiXGLIrhWgnlPc
J5pk37b3Wy29ZZA5jBAJG+W+xnzLhV37RDGgGBCEm1I2689MIdoIAYEMlG9UPeqBlUCJbp19Ct9t
Z/p4Ylv8lwAUYfZ8+6sWV4MJ3is/aDItiKetl8VraKkpAvU/vPzRoElG5E3z0gX7CFOSkko1I24X
DAvu4rrOhg0xibQi1INwB4qrlxsiFZOqSXKlcyp1F6jIER/TowHxsQwu91VxU9KvlZTEm0KBtgJa
RkJiPAjBcy/Zgw7PbvVoflGQy+2IFK6k7qDKG2URZzPnSqd7cCKwRBDOZv8HVMdkMVXxkdCW2YY9
FlA9pfJGrVceVC+DbaS8VcZRkc4LCzR33aNVemLKkDQeL5/L2ZHwqoQEdt1DvWMvBA/V2NOxB/10
ERxD6a1XeVD6bEvRFtzQ4gJ8nPFWNgvIV/YpgCZH6BNAEhuKd2jf0VgxmohztUpp0GT1Iq9esEP0
kOiveFiuslWyChoKpNqwjmy0gRzcByCrTPWQAkqi/P51e0Im9/DnGF19CjMfHCBlQPOPvMMD1i5F
HYn4O4C53WRhzOwbgDUkMP5RAgVDG3EwVILhMBC+eveoFzkBt52llIpdJzTZSU0Nspy3oUkXvAXj
na6MM0GeF4ytnFU879TZY/buJueR3wbtOhBMobZVbiG5xlwFV9amzf/nLSDwnF5zA5Y3QjFHfQy6
DrI5jZmU90m01NuxOK/McXdjg+8zBW2Y6Ya3vMou+HXa0B6EOyGt4f3XitUv0mv8rha7bYC3ALGC
oIIr5ffB/3eIQTloo4jVRDm0hcbhyrBD0GlDLQLoS+FjieFmdpQTpRFcBYR3APO8nNIm5EGKCii+
E8qWElOlXocbQ1oXwxFBpB//VMaqxI0ruJ+3jwcbt/+uJa5XHmlDsNEAv3tpeIwKLXQHtJ9Jje8+
qc3QrXoRFbUs9UQiJf7wNgRt8sTpUrgReG1YJ9yANrw4e03G8icSkm5VaXJ2ioGFux8zEbglXnnP
h3BJsH3uIKMQjk4mSVRlg8U69wnvZ7GLDw0qu8Ft6AurzJT0JZEwNl32OyFTpAEECYSD0S5/OSFt
61YdyhkgBC1N1IloeARL5zE5qVb41a1q0NxzlmLtNTvYKKvOTDa8XaBUBnLTU2QaG4gWIF4PbG4p
wGQSolffxe6QTBBdScJ3aeK3msTr1q6rwOqR1vG8N63DM0ZKqbJglTnpaFyYgIXIM+CRaoDzmglC
RHEsQyMVUwf15MgReCBx6eiub+/BaxzAZAX6BbgrEeQBzn055R0Ek4Uol1PnyQbA+d5HOSzoSZ0Q
ug3xKB7Ww7pbn2lHhKXV/pVS/HPO//8A/5hmwjoDsBIv1qQUT3G7+YaiKAms1Ebqpt2k0CGn9Cc+
ZB9dbnl2VC1C2Bi3fWWdmV616boorTHw8rOyAKfy8dhrHqn0xJtbo7FK+9QR7CrPXC+s63W9YJpy
bRK9wnFCzxfjwgOJ85OgCxInlj4zBNBSZqqFT8IxIMGDrj9VUAqv4Yf8TSfiiVuCtXSh1+06jsMn
QGoEEs4oUSKuZy5MTY5R7+fLxOnB+6evIABYVwfPEq0hISIdvpPIHkKTj1ajvDFW0aG8L1GeX8m2
qm/SvfA9Jpa4rupdGKxTZSHaZ5zN78JoAgKXqa9iYi5hdmQIHFcX8YljCLVvcpku2sWQwnSY0xbt
o5vbJ2A6u+wuBN4V5ww8/sD6MAdgKAW5ADoncZJ+WI8JOu7ksjwhwFrdtnPdkI45x6zjSMOWhtaU
y3FJQ5TJrVqnjppT7aNFeMIdkcMwBMo/Ca9uQfjvKu9p1UFobhuhPG1zpT0GtP7s+xWfm1poxmjC
S8xY3nrBWhC30bO4lx8K8VgHK7en4o8HhsXI9BfxZtNFxM7R309nlsTt0EXV+E3q6KrZ9QktOop+
i7g78Eho7bhwg8aWbN3dZwvBznXmc5qzaTNMPa1wU8yFEETDpF0NH+iqFMwFqDpHrommrWNGZaoQ
qC7UxK9I8QWwK7jiCbpDkb9R6GdckWof4E2kLCzjNaKB+STmLsDt5fttj0+qbXOwZGv4tjfqEUQ+
LfnMf+Q10FqJzRN/1VBx4fnF3o+/R+PvdDBbyBdqzS+EMYXcjHqK3l/kn/vgQdupm2Qf0HLnhava
+oGSHMob58BWNncC9e6phKJnbYtmsOBFftOX7LaA/4JGgY4nD7BWlzua57KhHookc2R/iNAGozVc
S2tXSl6Ap+Gf6qAaWlMKhgIFPjFIz82Y8E9DrScvmWTEHr19wOb8hgGnAR1BVBP134X7EzYOPv5f
pY+Z09T+aPNVltJIBgNbzSvntgRh621z055nBo+UOBhRgALC36zeitFrIMmqtMxBHAs1s0AQ7Zwv
BFPjDKCkCj1BN2EsL+w+NmScdgBQ5KirQRgBIHIWRS4i7SPkTZ05YmyqQJuFFo5kiSzUA5SH3JUw
PMhmcSjVnSSsgTCISlteL1F0XScipo8AEBQZNxzMa22KwR9EJW8yh1urwkEsSQd02L6IbAWtpSlt
TH4DRrZUt8TGHnOSfy4S7DAB2e80gNME2TCA+1D7Y65QQN5EzVeKzPn4iKyCJm/ZY43s25Lg0nUt
DyNFG6mq4qLEk569HPJUlEbex0jdMiYYaDU+AlSHdtKeFJEI5BJJVFILCo08jjTgVhhHS3mKjIYW
yhJZ73XqcfoYEG7zkySFgvr85XFDTNGCHjPF2pd2nW2d7Zkzt/LeJwhSvp4WXK8w4/Mh08vjSpTA
enxV6SpbP+g9ZchQV0NgghBgVyZERZh7V7ioTGupnXOL0I0p7mAPFfQVdVDMIssksJ3+Ol7xQsPz
mdPxeWdyxQAS6UZA4l5xURXPwKurtQAHxr7+2BmeuxpbfqnmxSZQpr2Fw4XFRuihgz6euexaAVUv
nHx8g+vyz33gcV9pD7iLmeIREBKhzHzohcZd92h0XZADvqNX2p0bKYa/Ktw2iszIH9OGcH3sjbQY
mibcG1JQRSY/ROJzmkvys9anUY/2tqoDMkYLBNwZWibsvS7mDWKInf/k5qLyVKZVW9mJxsmO1IIV
xbrtwubuMpDHTuzg4IhFNMjEwHHcy6Vr5LmT+TRULSHH9I5mBjapHEWX4kN8xedwWxEQ0GNXgLME
XG0f3UsBoCcaL2kXQnmCrxcc61x8jFoEvgf9HggDWT08sR+TEqoQnmPI+UqzBBIhZXanaivwztZb
bwPBUg3E4r01SguoqV+Op8v9h2ontHcRnEP0BT1dl0esaDxZjyDohn6Pt8FKNwe0lW048gbsBiaC
3Fcg+S0gDeSb+gb3PZnknn5OJ7p1SWfu93CDZktj8koBmcGf9UDO55SC8mNiOcvpdrul56X3xPW9
hwMjQRQNQu/4dvbea+o8KSTDdR+F4jUFh15VbyL/6PcLV880dHZq/pphkhW+myl6M3DuY8MraEW5
q8oQlCIKTcadlJQLe+Aab4gs5l9rTODnZQUuHuQyH73OHGi+0aDWW/3k+8PhYINIbvP9OUCvdNtT
sh9/oqOygOmaORmX9pkoT2jrsuMn+6a6qgMCGVuQghCPbGRU3Hk7JyoCKhGLOgnx3T6V1w+SS9NM
kAdeMF2DyJ/7qLm2nP8I0X2kqAs2pum7tZjMPofGgZfArbiPfuwUzUR4vHCSZm5OjAJpcLDkQspe
YilFuA6s0aOUcY/J2j1+r/ptu73riPF1kMhOgSLc7TmbHNXVeBQ8FGAOiX+2As4XqtdKZcM9ojMJ
paFNIeMtwN1pxUetPnfKQuA7u0KT1DuuKVRDDOYidsVSBiq1hTWlAvnsKtGepGFJiX0muob8F96l
gBIhwr4q+g1jJ2p6ynGPmRVZyUrfoxfkxzN1gIlvT96cA8G8oLl+6lrCQ+vS6alQldSq3uUeey+x
+3wbVhKpqkNR/99DZozojyFm3qRKzpQghyEjBR0yOg1aGTVECEUE/GccL0kbz4Spl+YYj1VVjVy5
pcE97sCt9dBZ4onDCcb7+lOgVmrRrbo73Z7JuWOFkFSfwKcTxx0zk6VUSPEoY4Cx0VoqujEUvNtv
m5jZewgABTxC8dJEUMqYyOOqbsQg8ZxYLZ/LoNwXnNwQP1iiIpk5UVMn4hRh/6IFmbWCtm8XtmPl
OWmVbUVPuHeV6MVIgw+pGEiRtLYg8gvHaiYrBR2UPzaZBevl3vclPfOcgw2iYyA2CP7Rk+/vDVlt
CC5b0HW5dzHetOeFaPeayRZdi39NM/eNUCpqVXcw/fLC0yfVeurosMrWCjFte2NY+IQJsQkcIcAl
Hkl36KMnjQn6QmQJqzWqaObP+vZCz9y3F1/E3EAaJxmhUhceGrSMtTq6Vqvw+6IXUOqpaVWJC5M/
aw5OZnpVybykMvsqFHLdFRPPc6CgqolW0ChU1ddRvcuzJfXMucsVzZoCKh4o7oDwihma2EZV3cu6
Bzo29L1UHiZUIqlO+k14Xx9TU3Fp5ZI6xgULLkQ8N6B4iAL3e1eUJHt1qwX/xxaAEPEDCvbne5gb
ty5HAc1NouegaC28HEKZhrZ06H/CinjUXbgZr/POl8aYq7f3SiVqK8MDueGqeGj3vLB7V5BIUg7D
olDInLMQwASHPm3UEJB1vPTsXF/zSQFhS2cHYPpIBMEavr52TyCjoV/dWlrq3J+L2lBI+Nce854I
XV9p+QD2unDT1jtBc6Kd39povAp5Erhr5AeCkTRgcYl9CViRXRvcC/xLYmzEetdZPE9ybqullqaA
Jj/dR6BWv32ofh+QTKBw8YVMymrw49Hl29B3TJmiD8lG0SMjQHSQ9svb0jvhDUCxmtTW9+P9vf2w
51bxHT2fzJfDbn2WP4L7wETnsGt9gUB5Yr4tnm9/3/zR+HcGFSYxn0oaYPF+5DuisguhSPdchaYB
RkqVhto2VDbZdgBGTiw3ohmfBkDUHiuB9O/1A5fSQTvl/kIyfibhhO3654MYv4DcSBB0FZZU0Q+1
+ypwgqUYa8nNza42HCWzs4p0EnJPPDQxo22Vm5KpGd+lftDR2xkDT3Z7hmZeh/ggQBsUvNGhma4z
FxM/qH2R8onv8FTfyla1Gp/FY0D5F9QDTdelMeUXTuzcVfjXInMtDaloJLWf+Y5WrtUCmqN2DIWf
N6Tm/aUc5vx0oxAB1MqU3tKZE9Qgw9sqA6a7kG2gEcXElM/lnR/QxLC6uxgM6pp/X/EoBqxGK6tJ
PNJFhe9pBq/OiKKCLFPWEbv/JuX/JFKbQS0TI2uw5JC2VksIFUrb0HtHZ2UhIr+bhptEj1aiq5GY
r6iyVJKcC3wFZPUU9Aui8xqciJdeS2knAb8U9oeVQoqfjKjhBLdCo3lkL9z7Mzk1tCdIALnhCpi6
XZjt3Y6+h+00+E4CMQuveopGK3HBlc6fxGAXqpOcHQ3QEiu+Ak/icSavUUV7WtjSc27670cwW3rM
Dd7vk9F3Gu3c6NTQ10K413uiZ+ZwivzTMFSmkAWmjKrcRsQTXy3FhWM1U4ydJgI1yUkwZmJnvZz0
KB+FeITAqINSqJ1AgKcmrxAKvUvvHMdJ7MjMwMD7A5d3+i+DnzLJoi6BYOtKTKVS9NrjVXg8mlga
+tSgpbRetZCvV+hX9rEkUTd7RyHI+cces+LQbpHBkgp7zdbs9+Vjeoyseg8A30E1/fdyLd2NW251
B/0uKENuQS32MfHsLC353BkDn5kO9SH0P0HO6nK6S69sxCSu0OffnmPeDE5aaUG0XfS2mnGXRHvv
i9uiNe72XM9GuX+tMrdf4CthX7aw6kvUfnk7+J/NqkJznj3dgy94macbsOETaEgG1hHwPjIEKKbd
OXf6ugRXv3MenndLii5z3nWC4ytgc8KbgS0iGXlUG4nm+k6Qr/z6sWx2qfiqSTu/z8jSrE+emvVs
k1NBbg9wFriYy1mPUi8fY4lHeq+zQNGxHQ4B0cHRcScSDUIU/+XuhGOZJJ3lSaeeiSuNMilKKeIC
J2s8S5E/PY1AnTjvK2IYdqMeeWiMVxaX/dTFd7FPQtPnQqrKNClXMVjaby/+ZIwZO2ZXQa4XAk14
6TNrjzJYUQTAwTtGvVIhEMqfOncVLolcTb75ygpan6Bcg646XmKs9FIIAqlBCqHQtgWJfi2ZkTX4
R338uj2a6XcYO4CrAGkJCjD0VbDFdFFudL1WuNiJGgir9oD/h8Adb4JDKa0D0YN4drjw8J6ZPwlF
RTR0TTKreJpd7p1AaFU/6o0Yfuq+3g72ErZ2puCCDO4fA4wHLqtwcNMGBrI7UMKa4ne+A/YD8R4x
TOOx+1iSpZkfEDLdiKQABWEPHnDsqlDLsAf6j7Z6VrS7dNyG6fvthZopp2BYqoT+IdCKTWpZl/Mm
JEkpVkWYOE+VlZWASmkkfKz37b4A6Qje1JDBaUluHVOSbdAiWD8JSJMvadVORtjt8vcjmIPvA+Dk
tQ0+Qm4kSx57knkft8c5M5uoEaLHh0dsCnQ0E7SAkE4TuqoAUKvHxT1uAhDUdMXJW9iFMwPBpYEu
YxjCXmRdSgn+p3wALN8pAQzU+Fq3hbJc1Hmc9jIzXRdWmMG0hiD7cj0hlIz7tt1KexeqA2HyEguH
IXuRoMwEUHW1FItdF/9QevszNuZObEq59MfcTxDZR9pZGX+q8RQWd6n3KFR4D23CbnN7zWacCCJc
NLch7YE8BBt6lBlIt9MoSpxOIeATJGH0MPSvZW33YkNy/7T0Hr/aI3CIMIRWPiSN8XKZ/v+fwLrV
xBha21kKkbyQQl8LvBDeSpb0gMbg6bo9titHzNhillDWy6QXwih1hEozQ3BN+rydQC8tcMEgyH/e
Nna1K2EMQfSUlkQHGgZ3ObAs1YZKC4APauGsvPajLauv2xaun32TiQn4AOY8VBbYUmUuxGErCC1w
igBW+KgJtS8vgktDxfaO4m63BLO+fhgA4YDjBYgFdNh4lAQvhyTlRRhEsZyj/A2HtYEkDMSUvKmp
TluNFI0e5Of2CK+f/oxFZsVQh1f7iJNyZ5f/P9K+a0l25UjyV67xHTPQYm1Is02o0rLR1d0vsJbQ
WuPr19GXnFuFwhaWs7xGcXjO6UCqyMiIcPd2/QG5LBPq5eq3b9Sk73QVePCvhRp8anN8nVNTOyT9
BjFDNCOjI/B2qIlne4HveBkkYiTtTVnbFLEN4rDae2mCkPxrrt5wd+wwUDRTQA8FFyn6rUf2HC8R
AaNtMos3oXTC6q4BSAggNel3O5PUvIstR5ZGL3c/UpBmlGCp8r5CUTtXAEB33cxJmxvOcDiuTrXg
U2xcD0aAS+rUmF+ICrFkWzs+3h9zZsZXmEgFbG4zmZXpTkQcH4loRQcdL/MqPHme8djYfTAyzBwk
g1BkgHAc6OxuB4U4UQhwPDJsf/FNfjOiN6XYVcv32jwDcDCnUjRpjke9/5ckaKDUujUnlm5Rpui7
tND3KpG1954lRsFrF0jWgUVDjGaJEO4TLRggYDrwJ9CZgRbJaGvQNp8WntPkYA0IOgJqxzQ0aJEA
BYmsFfEN/klQwScp2WodnkvqFH73cxHlfd559A2jnVN7UY8nYJmDZ4NUzraqtBRU9a6qpmgUaOf6
yYc5vLnUR9ZGc5xKUm1DGC4HhY+zCNdzbPKTbuR6Rkceky5cmUvEIrcybznI7WlbQ87AYv/aBtqC
O0hP+dwmvQtTRiMabVKhCAI2carcipWtAO3BF4rF7vGjY2avlAJts2QuFTi7bUYxii+lQlBy2DZc
soWWaw95u+LC62lk+J8pS/h6n0QViVh0S6MxEIqkgcq9olVmVthrjJIB7TE9NBMDGYCkDSLr0Z1b
NgE6EKmosBjnFLVaCISMxEB8XC2bhd8c+3k2owkPBBYvPFHQlI2zP8bVIYbvKi+wC6vNXwK0w1nh
RUBKMhra1P2dTKRtvAYcqV/JBodE0WOPNKzlaPeKoJsHBwKCzwGLeushaLrm/FBRCiutXvwKdHti
fY5SIvMzdiauDHARDK0EgAOhvD9aYDT7RTKTRCUgr6eeW0iWk2+xkRritjM9JtxwIMZDwmsSdRkF
1Rl5fO8iJ5JVFHLnFq1XyMF8oM9IMpyVZz1t/ZzI5B0MTYIKDCVNwD+5j1VVP53z7/VLRrSANDMD
n4o/IB2AXBSNfkp4/NH57bNOAX2eWFphpbqRQRlRpscbby21P1jZRQhi9l5ZB+VS6BcsVNuQb6c0
fif/hC95oD9e7ft0JCKu648ZHW2n9/y6yeUSl2r9Faw/wG+LNlfSG4OmJSoeBIynK9bVJdKsQWA1
l7oZdtN4aQQgwoZkGTScxtxETJGKNZV2lZWLVEtshevVKOVnR3mXj8Io0emIV/HQaYgA73ZT503E
2RU1mOlzwiwo9jnMl56p1KSIdJ9RpYVbE0kiTg8wrZmhmboA5Nwn9bvcXFx57fPrqlIT9/Xx7P9m
vW+HD5VH3PoDhdfw36OrAo95vwKBWGvl4Ps+2eAiNetc5z6h27EIIXnvmC5PIHvdZJue1ZpEZ7h9
6JOIXkix1gRrNINXZsdoafFlawyl8wrxE93uvwK2Vx9/6wSN1O23juYwCoMkYBy6tQqyHbQES+0N
VYOhc6CHbLGnP8XrdCeo51Ad+LhmjN+7xFvjo22KLKMnJ1nf4sn6FqpQFkPOMiCt9jEkT5+2Cnm7
gHL4XQDBoqXuLu8z9u9bXMA9yiCSRsUe5/ZO85tS+DaWM6FFmNaEJND7RYT2wwBkywTkkZpAABfE
PzNm7x3XrdVRAB9xSgmpDqW1ShAnCojPwkJLIGrPzL0UuPtzeGtpFKWxQs/zXoHxGREx9tpbp7ZG
pfeAikEnQtPVDbLUHwO9XGQqak5YLScqvVbhrclcnvoeizKa6+Fbr+J8JY5aMWPs1oqe4w134Ymt
9YtTCFNgBCeZWmLDOV+KT7QjygaaPivzcpcfGX3A6FRCzYFjmQof4GRfTLkGAWvJb4KKJ2z8Gvjp
0PgZAjI7s8XvfRSWgEFeZqCBGBi2bodNeaCypBkKw4YUmuGeD29L6rNc+gbIbd/fOQndsPbe3kE8
yaQdMJfNoQ3uu4KGYUPNB+lIXPvwSLcfIDiewvayA3rzT6MLwXzkAQW0gornN/9lnpbh2QRWUFDZ
D373tfhRc3WuKH+P3Bq+AP1BEPkBtgStV7dfQFGhz9tR1FnP65f91lt/cEa2GygVPXJK16Zp7vRz
B6Lm92K5s1ahDi6hWD3OiTgOyzt2ytdfMVp+JizZxGZDzAOr1vlFKkBCUXkzyz114LCcWHG8iRj0
hd8OFa0HqZQXaWd5vW4Xkh4yiv54Q90HWEMt/S8LoyOdF3YiunnWWQXUbFohJByHgwutXUbShADP
zW6OzFu4jx1vTY7Wj+n8FkqjSWel2vN2i2JBQtbd8QXS9q4KNePtE654LWbUU0uWIMi0lw554taD
PjjIzHUrYYjlrnDbEeWwOPtkpcc7gGOtn1j90h5PzpRnHYScEOKCdvEuQ8hTQ4E2wmFrIrRVCEe/
f0t53YvkmWWetPNLFAEiQAA8RveWb/e9Hw1nKkUufEh9ygiuaBENFOXP4xFN7dqhsA4IDRq9oNZy
u6FSm0vrTgk6C3+ogX4fAIMi25AaGdD/L0O/XFVX7rloMHfhcEiV6NVm1yVtcczLYxOTs/bXWJSR
J0KOp0gr3u8sKaiJ62wiPAyY4OKkc7W6mUkbNxjXleAouE07q+JbPLBinMM46QE5cpePRzR13K9W
Z8xVKJRJR3WgurfsBm8qBXX+pPwfrAsQNQhx4ToHRNHtBqigVZLQYd5ZdVBpTIjmUWc3y/nyy4A0
do7XVkZL00htw2YxrCBVtImGx8nLdk/re+OQLmpyatenU62CVfT1nWfJO0004DMeT+VvvezRJ4xc
J3onapvPsQFTCPyCo28gud4axv6Eq8rsdwfuGJPNu55o5wX6KGY1WaaWEul3MPMAF4j+htGR7sAx
8ef+r1o0iUOYXQ7eHo9waldeWxg9jYvUFx2/xQCLAD0LriY6zykz16H3f1nJv8YxdhhCxEpFCCue
v4jIM9gO0Z2wX54EZMStU3P45EmD2KPWG22HaG+YS2AwZvzjzFB/ky9XzkRqfIWmZXxEOfhH5Vuw
Qsf492cTRTy8/QCghLbG6FwwdZtVktPhXAC9XcSCYWfyMlPm+sUnXtIoFqKnhwegTZCAqbk9f2Hg
81zF1j36XUpt6HZslwCfa8tgS/QNqzlqvpLeU3UxBy6byG7eGB5X11wFRP5CCcNgJHVN8d0L1sUb
fchqCPaZGb9QDnM6tlOhBYJE6ATj+kRNb7RBaSb3Sy4peitCE1MX6zyaAvzqhHfyWzDH+jxM2/i0
ww6w/ICggutpZCsGD1xWNGxvyaCOr0DBw6RayhH6hfKPCpeuomwOszP52Ls2OVpJv4yTJCq4Ho+9
dadWeGuyqrN447Qnw7FIVKkx+h7meoZ+9+HdQFEbEpGhAKZhnAto2Djw5Rra2X1gKKGRtTRpg0SL
uItHkYbeVJUOtOry8eGYKAgwCBn+sjpcxVcH0KmUNlYyu7fqSu1EEtc6moglXq2rH0ZVooN3YEAB
EL3Y7OKx5cl1vTI8cqN5WIMhOYVhVjl4KwayCMErnby6nJmvojmRgKnA9HqUo02USDa07eLBmHNs
KHBQfqeJGbbHud6SX8qk+0WURRpeQEIMOQq6AwBrnQhUXNZ2W6hrA1mkRf2UQWTGBIpR9Qxasxj1
szP0d6gnAee5SM0fX6/Wx5n4dnLAYNsAgzmPgzrG1jKZzXmNovQWMvWcbJQLzlVjdbayMrmIV2bG
81okFa90MBOn23rfZaSBIwCDlCorzyU7d0QmU1Agn6bRGYRkPNgAbjdrUTEeOstc2mLIcknpJ0d/
2n+8CQCN7j+Wy9MS5CqGA33nmb7k+xtfQjMbSmbI0aGMKo8WNauquKpKqrZoKCtTQqoK3JyX4+4v
wsEGYKVgVUCgSI9sJLnjZnkF6kVENLiJRVX5YNa4iUm8X37Hi8/LIGuv7lZFCWppyybu4n21AHGO
pDmXxwdzIv9y+ymjWUaHQSqFDkgZnznC7UH+QRgDDzi0EA3qs+ySXpqXV2DkdsX+fMzm+lTv+5hw
FK9nYpipK48kU1IUdwHMy9ZL9wPsv7oHffBgHPGduPm88HsRole7Uu2I+/aDav3j8U+v9l8rMfKI
fcAXYlBiJdLuEpX7TJqplU/s4tsBjjxf2TSh5PAYYAr2rdp4MSBENaCvSoccwJoeLTcrkEx/yRBH
fDyyCWd/a3l0XOWKbqQ8AbFlEYASOKLxItUUB0pBgRqCyEUqFkpousw+Fw5hvI7SWbTxsItv3ePt
B4xu1r6U6b4JMLcceQl2byjGuNoTt1guCa+ZOm2s0tUZHnEuypyIzW7sjmNAye3bgBnsrmuEZuD5
Co2n75N/0W2yUl19QR0WAMs+nu2J5P6t0dFTKaIkP2ITGG1UoSJaq71tP+rzU3B8SlbLpSnoF0ir
kZjQxiuCQ1IxQwm+IdpcZDpxKd1+yOjB1AlNnHi/viXTh+Pc6G9v5ZNC6iFBsxXVJ187gbcfQlqb
10TQd/Dh5DzAbkLza2YLzp3u3y16dbpZpcqSJMbmpxbPL+C7yBBbiaqxtLVyPQjdSPpGl4DyZwlj
rY5QZ5g53bMfMBz/qw+o2rqDiAFWhd2CFJsM0R3uD0yCR5YtMdPFgZLUi66vMAPh9uiaM9139zfz
7WKM3FvXyUJUU7DvAl5oN2s5tRhQm9ix6mcz78h7zrlbV/qLHb8aqy8rVasMrjTTI5T0oGSyX+rs
8qAzq53K4iIBF+njTT87vSPnxhVpWlUpTKIrQTAYbemeHQJxMkgGw32j3WmziTQ47hUQ/ZevI/cl
nuZw/RNp5NspHrk5KbApz2OH0w5Sg/XQqIBuBXo1KES8BWv42nWgSurhcqk0GRQSOtcRHbyTMbH3
EK9kCZZ+sZhZ9nuq49FajFxfEEeZk9fDR20bfY9cI+52pD9PEI2A4/MO8PkOdju3nFmQmcDid49c
7YFecakoGOwGZBA21srN1pCAtYVUz6k9bQh1xFZAlx3epTNHbWan/zrlK8s2mHXsgIZlLsuWyFcZ
XZqsvUEaKOiNpJ7TgJlQHLhZ9nG7W54XiRulsJdrL9n7ltsgHiRmY6BEd8AQz9DInFnUiTfbrclx
1Ka4LBWEMJlq9tY2BcNb2Qt+b6+7Ob85t4wjtxVG/7rBBqzWdltv+oTs9zGI9R1ib8wDUm6xSHac
fsY2Ws/JHs8t5chplUpbJMpwokSocRSmDcR9lKthv6SCudtqogx1O6ej+CuQ7TTNFdjqTA36ri+4
ojLIR4TwI/bydJDUT/n8msCPadbPEfQG65ltOyHDig+AXBGngJRdAOXY7Q0hd2Hh+zGiJH67fqmQ
2sxU4xRsoc7tNarpIqNzXLpGueZOqFokODqeocbH4bJayP3QszfbyDnRMnL7SaPVzxxPzksfn9Qd
+QBEKFu4crKUevSP2sYn2SFFd1bxFpiZisllv5qJ0bIDGhhlEYelAD2VJqqp/Bp5qWpnZsSoj93U
bxfVXWR4ZWq06okkKGGt4N4QSHesP4fHMY3gn1U/YqBAsfT4N7N+yrELljjVux2rofiboAIIlK6R
P28uHNp4aZAFQQQ0L8mJXV4q49XfCSsdJEHaETABdkttxG5ukoa5f/TloxsPPMJsy/NRY1U2u6sC
2qIYbq4+P/0mw1YcGtrpoUZ6uyczO848RR7CJmSkpCFiQTbKxumX9H6HjjSgOnRgWCC33JC187HI
ZuFj93sBOshQfYLIChCcSE/ffkGfsUUtlShYVnSo+ZDkqWwqV2k72rGyRGJaCrXHW4IZxnQ7sTcW
x4WmLK6ZxnfjztIolgTfvq/6Or8+Uho244ype+96a2o0vR14qoLexeAalTaF/Xotq+stuLAQs0DJ
e+ZUDVv5blyoy8LDDPmvcYcdUydlXrcYl+2qXkaAd9VmTtNE9yTGA+c1tIkqoDEc5by9Ami/rkch
FvQaA+j+7c1ZgJagJ5duL1dkpx77OXb2CR+FznmQiEHAHfhCwC1vN4iCml3rl06POaz0Bg1jH/tT
vxC1wkCfb7IkquXrDfnxIcs1s3rDTx5PKLAlOBYDohZIz1vLdoAXBVUJneVXq67RU0kENdGuKNHS
Bd5XqfwEYQOJ07mk4hBGPjI7CjNrlnVZL4NZZE51/HQKQebGd1RqJoS751IQgBa4Gt/o6PlZLtUu
0OrWM5JssbZHPiRYP4EnD5g/ZV2oH4W59/RCZZBtDMErvV9udHa98jQLdMOmlRjiojZXq9rcZcYZ
amylukqMM412xw7Y27lGlqntDYojpMsGlDHIR25XQyz9PkwFt7eY7hyvs8xSPCNo3JlFn3hoYFKu
zAxu+Sq6ZPgiU/IG241dVceMB4rjMySmru+GQtXPOdTVRWkszov3QAvNxxtuyhUiHwhXDKUYpOpH
O53N0iiNuLi3HNtRS2Vvc+hH89cUFwEOKc8Ym3g4yCCnUlhwNKMkLo0V/hTbRxUyQV0g3lDrFCR5
2AIUHg9Q2vxAje4iYxVtQm2RPcnNuV6oYWuN9/i18dFisnaR51WIBK8TLsTnVESwIyHLy/4UcFt5
hgCknCWemPL71zZHK1srrlI7EQbMbFpAeNOFJKkeBf7jnCMdqqGXTDo+XtCJOF4GAElklYHUDE+R
UaDDNHFYcyFTW9IFLh+UxomR8RqvbGvLhuoMbT22NzGrN+ZGwU6VR1TmtHRt8StfAyYOnJtMpFLF
wXFNu5zJXk/s1htjw+9fHRQ+7IUyLDA2XpUoo4u1LH/J9qUz02U9OYeIDIZOXpRsAUy+taPUpejL
SdlYLR2GB1EItnKTZMS1O0GvspxaNn7EEB4M1lHlKqbAd7PyAcPOGO1WHBTw+INfbeioHV3j6FAV
IQCh1JbXarRvCunAZEmtogt7Sj6yD64h0cfjlRQnIocbk6NRR57IpLUNkzxtpvlr9UExH7ynpt6a
hrQZJNcgaMQs3faVxjK3mpBus/iYgsc2NltlG9rPUbcv0U4pgPP2O1BK8L2u5FZtu21in3j8bSXU
RUQlWDzh2L2BukBsDbfXIO0G7TJPNsPYrFLSnPsVh6pk+eWDNXcV01B6v7jhpyh8xs1JrFSuWQpF
oUb2Rkz1Vlp6q8yvwXFSqiB2FbsZHa17VkIBVAMsnBVATcD2jRU36rZCjSRHyYRP1/25YFTKqPh9
0A2QqsRdVS2InHVOBjf7IQYE+9LO9aJNXM43HzByIkg8dCEXe0h7NBoPtYqfzv1BiTqqzWpOs3sC
X4DBQuR1AIcg6PrdI1cnjKPTki1xGVlsZggk3dRauuE0w9/XRm7EZrhcy67qGv06smyjD5FW5FTb
iPCEPUtvrZqHBDwYc1qPUzHgzVeNnEyYtlTNdPgq0Fu+CDbZom12aJ+l9BcKRH2Ft65cU02tGV86
4W7AqUPLIujKBYhOjIKVSExF0AmHrRX3IrYorcYVgiOklDPA9vyXx8dv4sBzjAQ0LIpyA1nAKARD
AVYOkyZrLamkvOcar1PCi609s5snygcy1KbB0QfCS7CIjLEqgpK4rC2jTV8KIcDF8JAq1JTW1UDV
lNYkl6we5VVU6SE31UB6lUNTRKOGjaTy3VnMV0UB7rqcWqSuzsxJqE2dNODqFDQj4awB4TJyQL7s
MF3QS63lAwXVGnm04YWUHDP3mwUXBoqVYBTGW7rQbErNIKNKk8dLMPE0lW8+YBQi1JHvwSGjdTx6
BsOX8dboL5rzEZDjzwKVlQV4XTNHZV9rmkTdGv/PXA5u4qSDBWBomB5kuID5vr13WKhLM1yO51SO
3nVki+xG2wYLY98Tei/um413KJb+ajEz6okr/MbqaOeVTQ8+JxaNS2uoXaFjAlqWGeGMvfF0iszv
kmwaY/MpqWhrbZardmupMx8w9Tq++YDROcNcIDzlh9cx7gHGAKVPrbXvLGQlIbD6eLBTM4zCNw/S
AMDpQYp5O8NdQlOi09GIQIE/E1CogAhi/9RHi05ZSvLcYZu4UTlg7dC7DCUM7OmR5xYRKsRFy/SW
G6ncS/UeoI0CybcDEbXPy2VX64DHgjrx+5wHg5Ts46FOwNERIFxZH0WCkktlciPBepltwcEJv8kB
+EMUuycdp2YIZUDsEiwkV2Wf3Gzn6jP2h9MyCmF4bGR0AeFQDYIHt3MdBgGEc8sOrVWSkW1dhsjO
DxoB1i5esqG9cYR9Xy+cknT0jOWJRb4xPB543kjga2rxnvIXLLNyRMLKG4mvScKqbjLzept4IwJJ
A60RNKUKAt7tt6NUsrSi5BzPipLb1B+88pO3T4o0M6KJdnS8jIa0gCwJoAwZv9MyvBCZUsHtwJHn
Tm104cX/En/aDWOA7V4VjIy89Uat0Wq/kc3mnTG2TyZaG3o1fcctnW1qffMKmMNKNzcb/b1bMjoP
2ablpVc3r6vVz3HGk02tAC+BjJ8FuQNc2ciRQgCUbvyE7awwPYKuUoGkbgCkTQnBGQTNj/fZbzfZ
eJ9dGxvtsxygVlryYGy93YvvoQa6dYtIp3LxaZo6UNEgkKTAuc5emlmHPeE6+WvTo51WK1yFFkym
s1gzQ1jkkQ9j/fW8LYAiC58Vc/VOLYUZDzblLW9sjjZcU6SxXQqwGZHsWSIv/nLL7NJnf8Z9TD3W
eXRgSyKoR5AiGG/skC8Lqq8xrQkSYLGWqCLeHKCUppd4wBaIv2yj1OWXSMv21FI6fAlPoL14mpPz
mSiFQSjm6jNGd2JtQ+7ObfAZIIxnwOO7KzG57Kp/0fk9ZdUfwFq2AO+B83V5ZoAnFGa217B7xrtL
YPGPCIgF6AZGS8zbRYJZwMnrku/C3xVzcsq/zbT3BvC4YIHOvu9A7f0exdS2aC20c7zVS07rN/yz
vELvvoh2glBDucDM9WCZ5ZpkWmeURhTtZxAJALkadagBYCyhHtQhdTJ3iqeH/teXje5lPIEzOoJO
sOVJdLEOHEHeCXJ4fnx8h/l7MPzf3u6rF0fZKCXHpDmM2OwryzrVcxYjugRqKZ6R/JwcDuBuaHUH
DftdbtXpAFyoMky067vnTAbWnpu78OdMDH7xajCcUAi1b1et9Vx1agQBCCzpPjV+e4I20RLwQ5FT
X1dn1Kgfz+LkaRWuBjdeK7aleubX8gu72hoccGaJefJMBO5apumvLPbH4kdZhqiqzGXWJpfwL9vj
dLkYc3KdVXVr1aKwaOhnWvmgxV5/PMKpe/ZqgNIocqNLqgU/ETajk3xDrVtqL4xn+G6k/Q/MAHKC
JDV2yp2SXFuAwKfm2tZKU0eVyw+HM+r0XODp/djO1GMH8cJfhkZbJeoD8KiwXWvJTKFHMdDagp0T
7KCExABuu2gcDjwk03z2h/MlNQXzXl2jPGULvJFJ7dJh+Wel/bdVwwX55qtG24gT0Ayv0FjKHkXM
J7aQA8MNczRKlug/cd0sOHY1/5FDXnSmlXDirQ3DqHoAQwjcpjCcrKuTE0EaxBYooKKLtDw2rKdn
2bHrn4WYXdPKXMZ9oi0e1R1ADVi8gAEPHSei25jCqz9DXtYu0CzjaWJOYgUd46SAiF7/xZeA9q3C
SwkmF9B1tD9ipPYcmA9n8pmTd/lAjDHUz3DHjk+OINQKhGvQBZz9RM6LzfBayOlJvfW5d4k3/BYi
OlDV6ZWXmc03UWYCqx7+haKazKN+dzvbrsvWtF07NJo9aDVBmnhL7VISHeyLO5NDmcqlgsYSeTMR
EgfoQRiFK3HX1g40wHtLYy4MSE0+zGpQqyXFpZrxgRPBGG5QCPGgSCggTh5Z4gKxz+0YtQx/WUJx
WCvQAdd2JDzNvWxAHH1/aaF7GohXKHeDfnY8f1VQ8GWQIuhXoFiyVdreFvWiRDLYAL0xA9nyrGRd
NettvjVCVqI+spa3X7qkrSmTluNWJM7wMCSBiyOhJpwrgEa2Fqnku+XcMniqYggbAiMh8w6hHTS/
qwnPBvFJEp0CTUd5hjyEFyZpuJFLyRN1MeWVRE8iZG+/gjCwaQNqcpSMBKuceCqOPN1pOV/T8b51
I2GQHANiWR8gpbERV+hkJSxXgnRBgSgER5yg6zytbRxfXDZ9oxy5qA65fSIlbbjmu4R1trnr5ZQm
upTNkYhhU9rsE9RR1iBWYP19FJdC/iIlUp0cat/LlWVbolvSzIuQS3G1ix56RPsm5A2lDTlmnaRd
l6/YSLSHGgJri1uWoTOAUxqbY4w4LJwn+EC3PUedFxZbVxBcSc3B+Q01OyED4WySez5eeQoP0nNF
5L3yEERN6hs9OsYqM0oUOdf4Pu0AzegiqN95NhWAiYcN6UoXbJZzF0wutx5onTI6sBI+rONPQYjQ
yU7cHlmyj4hNWWiZBXZCuTvUB/j0KEaNwi+kFsT8RymrXGDKupyjCFuyWaKHhRR2mPq89XpVbqIk
eovBWCXqHp7sxWcps07+yRdV5IC9qi+oeFElvNKsHIoS/Gcw2ri+7gIFGz4lgc8GGckLIOmgaBD5
4q6uJcGzIL/gAMaGGhBA9ErQpqj35LWCpLzjVJKn1oUYMycnaapeC/G/s5JkQoX/TJU4tgIFGr56
kzq1sy5yJEZ+QofxwmZV1KHg7qiqEoVX/JgU7RGR1NRvJVeWJeTrYuUp7MOuIy3EDFk9q6Iw0ewM
hMw6i5nGFym+1O7KnHJdvep8VjSdJPT8TcUqLnTCWN4OhA0SNJS3tnObjrdUiISYCQci44cCYb7m
er6iSFTXSat3HqStdTqxiyxSizwRAlXOgAcG/VURd/mTA3VDzodyitLE5zRNpX4TSxkER0K2DSmV
pwCPWnBxwHK6KGGSGJIiWdFo+JbSWZbQV43B1h3HjF5RORets4SOMXluUwpQS0VUwwD6VgZySwCW
VChSF02ULaOoYbIDGAhCCe29XdZ1C9ujCvosyC1aZnpFzOU3p5Ek/6NP8lQwnY4SCxQ+RK/Wa4ik
dyrLerVrMKITcFgqruV3vQiWJJyNKlsxbieCtCJlK9oMizyMwdiSMconFUcQRKCdyhG0Hnpv3wpS
PK4BFUvH3bt56lI7Jo+ZQA8jJyt1SvbaxGA8lk5zUtNU2GsOwCjyTxPHlA66lv7SgtrHgepR037P
XDITVzroklHxBVcasCBj7ie+rwPcwklveaWHorKyrn2LppeSZ6FGSRRh28ZvtfyUBR/oxyGZ6/20
baop9rcXgedV+Zn5nIk770/mKw4Mbih4j66HPOpjNJoMpW7HoEoC0TrGRDpZJoygyZn52Nrww0av
GlTVkX5DzQijH4OkY4WxKfCu0lYsypHBUfKzIHtGTFe+5tNdZDy2NvHswJUHGStELWD0EEaxMZcP
AXgNEGPnC5kWl56jo2/m9bERZtIK0KAQUUC7Ahh6b4MGrqxkn3YBXwwpAMzxHK/SHVNh+kok54Un
oQcQoyR4eJV66IBSQ8m1RJY18V/41P/8bP+X850c/pzH4h//hV9/wvXnnuOWo1/+439XRZm/h957
/AdEMr/fqz+Snz/O5TsEYkvvs/iv4Yf991/+x+0v8bP+aQt0lO83v9AxOWV3rL7z7vRdVGH5+xX4
quFP/r/+5h/fvz/lqUu///63z6SKy+GngaMy/ts/f2v59fe/ocbDQqwB+wPsZDKI7Id0/39e2/vn
H969R/g5uyT/ScLgj2URvsdfsz/o+70o//43LNV/YKfzuPnQdPPnmjXf//07qPApaKzCYxjEjX/7
I07y0v373yhWxl/iB+aFof9JYAeKHcDf/vw95T+AsgShCUpiUNsECf2/vvhm3f5axz/iKjokXlwW
GPLtKVHAZDX8JKR3BKi90eNiVCg7Mt/YmXtBs1OO1qripf83S/l3JkYPmpLhypzpYUKTLee9fgn3
tQRLjRbPaYeNYsKxpXGKNpSkJFBkWEr0fHEIZ9LM4zj6zx+vQPsdvUh4II3RJk5cxQHvNu6lUXOP
VLv+Yhv0U7qbo/EccxLcGRrcwNVLjGda2U/Z1r3EvMq5etQTyQCnl/LhGmhJ5VbCqlyla/tQaT6p
logr0anduShpyEawFKH5ECkGM5cAHxcz7r5qmP2rrwr91hERdbiXXF70pYqqWPKt6BVSkI2Wv7fP
9VvLE3Gul3dceb4zO7o03Nxm+UyCWXrFaPlTu+w3vk+oS2HVawbYnuJQ1CAUJvFqJT1dHe9/Hpbr
wzE5ZET4CkQ28HqCAsHtkKmMgpiIX7oX5hMvUxk6Vm+JWr3KLuGfcoegB8HwWF1oSPDx2PLo4v4d
9LXhkaNX2JzNaWbYap0OalMmJ/3zZzLzWhtj/e+sjE5mwdUuuoRr94LHN4Da6SuNWx8htjcY5AEo
RoMWpdZz/f8cO+F0JHBT/fY4oKo//P7VTqq9xJdjRnEvfKRDLLc0HKfr9UZWoDqNXi7CNxytoqJ1
jAQ/VLt2ydE1yMJysVxLDBWq1dA25tQVOoahN7ENGX6nlIOCbyudfSp/o2L5OYhkH6IwkY2OmdaM
Weon6SR3gReRQpia8oyWY7UgLi591xc606dznO/jy/qfs/vXKEcVmJhxpa6lWffCmhQE0pxte/JU
ZgcA03P3wbwisTBT8hkjMu8sjvxG7DtdXbO9e+HOvKyiu4civB7pDpH3lKvKL/Kc/sxwDV0HWXcW
Rz7B7sK8zjPGvQAT9p5BYquT0a+LF/eGVqVCpRW9PgDFoEU6OHc6lUNDqaMrsloHCw+0fw74MF20
tBSL0MSvgz2lsWtbf3yWhrNyFQj++Y2D/ANY3Id802hWermm3bjEN+abfg2ZFs2fQcb96omPLchI
RKBTBdSQd/RbXZlkHJ973iUinSqaeU22wSk55V9lijaZoUnmE5C1zJJfe8AS0aJ1YcC5pntv5bqr
tlADEJfdgT3TcOfooL04mq23PoEIl7SkDObc/h/yvmRJblzL8ov4jDPBZXPyIWbFrA1NoZAIAuAM
EiS/vo4ru6sikBnpVtz26j1LMyHgIC7uxcUZbru9ibbjLxaHr1Bjeu/dhFvpnZl0t+M7v83BsFQX
QN9CwRbspB/qrO6yTij/s4Yff6G2lwVuPqakBn3GnS+l0FWvbyAoCS5LI6I1MVP1zXQjfqT35AA3
5SVbY5Aukypz3/yoj+l3E6BS1KP3uI7CF+MsZlvrO/1tetonXpZlrV0rp8/Ljl0uR5PG8ITaj7tp
LyEGDZ0sCStb62he0qNzG14CMffvW+xPb/TfdoAWB/XUKnPKsQOgh37pHumrgMpgE/cX6pbHD8Ge
JfMFSXj8DPxOEoKhjRfSI8QHj2ilZP3FfFe/3f74Od+JtMzg2RC/nLRyIUFcYbXoHLGrBqjD4ULB
au9KnWVj6Gj7v9bPBuoFlSDqGt3tg9q8NGabls8yQd/10NvA2YQ/T4zLOmNZkOJMblP/fk3Hm/Jd
xvKxSH7/+wr+49lFUNY6sJHHa6MOe7NpYSzEZ+Vz+WQ/2b+Mb+478MEAH1YpXxO3ijwnUuc8LfXu
718//MNf1YoLOKVyz6mr8pll7Y23N6Lb4VLu6FFdnBM6O/untFqib4M2zA38KX5dy6i6womQZ+Wh
TvNrHJzn7AH016i//TKtgoC3eMODpi6f3V1+nBOe5NcQmYZ31ozXeeN6foM87Kt5GBKUj5E6DPdQ
iU3K5zNf9R8D88P6ahVGsFRiDSr8aATlTqEbvO7EG9okb+F1cfRSJ4XSB9B8V/m1ibNz9+9/XddG
+GsNIAoNAQjc7WDP97nOgB3dbFU51uAkPgqe0Y1IyguRUJiVAVT7W712yZjkUXu0oUbcy+SKxOjj
/fsk/tK4/tvZcOqHow0IxpOndfqXMSzaxsUavBzeKkDtX+6v3p6yEgivOsGOG+IJKh1vh6s3SOjD
YyqCV2yc2lF63LXQKL09wFkqvrFjM66OgKT5u+8DhO6r3QPOEJp9S3m8v6RJxqMK44GN7eL3TdHb
U5HdV9FNfkAWjrML6LX0yRA50RUalcCkf7+7CrKLZvf9jkcAtyG8IuBYvMTdmdEddMkv5+zqZoLh
1hDnCcRp492S3P7Kbl+//UzB+gFNLl0BtoBaGyhBNjBN0ELwjzdgEn5/oLET/QZSObp6+p500cMT
nMqjnz3cP25gZ+oeqmjfRA8iwt+HGAjEG7Ic+ivVnwWwIFZCE4w6YNQ1+nXzPcDk7qBcFN1fL9H7
1fcVPyG5MJL0203UR5cn5wHvkGR3RwAGVXSF3/Peg0T5uH8vMoLJibiN9mDVQE/3JU+fvucHNKvj
Ww/pC+LCUOOEFOoN1vK0O+Dgge8BY9voJMjbxEZ08KK7q/tkSq5AFHzYzdH3Zff9In6fYZh5dfg+
40cB8YNTE7k8xMxBnvmOmxpqrjDOIEUJnlTGr8Ag9PFVl1sfo1R4D0bcZRhfRqkLWjE//Z+fqZem
OxLF89GJ4/v0eO1HfHe4zebodf+IqToxOImHIbqFbRb27eXz9f2FiK+j28sV2/lyfwxjgDKT9Hh5
TL+dbMdDMJejiz0gfH168NJL/JEYlVYU59hev3+QZIhRkQKgFO1e3cjFjrstUnkkEY73K/C6wAKE
lTLDx7VBs7q+t6M9RFLfV8CS94/O8SdNwIeG4d0RnMkf0fXjkvCHIoK4S7XzsXDpN/xPGx0hCXLi
VT6FUQCB4zqm+I+Xv4I4Pba7/CI9WvFpZr+aOMNLWJ5MsX9zfYk/hHnGbQzh2CT9nSbH3a9ToZNe
v1+N8XFM4daBA82MFFRO0t2vNWb7Lr0aj3dLfDVBCGVKrEwmex7t4V0P6ufxCdG9YFtd3TxMSbaA
ZdUn4EBBkuZlHyAipoTszF26P1ldPV1d3GHmPEFFlrZxjZf7C3B3n3gSNclvJ7p/ecdOPoVREP2u
knT/+BSnt4A5qeh694rlq6LfT/sXFWF1l4Rd/7g8KcNfQ5njdcnm9JjKuwVqAWs6pcbuRPplFzkI
VLj+RLsaahVFtsdit+CkFglGPY03xiH0FYzThB7TR8xOpsccJrcvb+Bo4qUNCxJEiDyoRPWHhycT
X8zfESwh0Cri0YzEvr3uoZNwHM7cIv9QsP7tfNNan7ZB/NLtcL7BJy8CGvxlTd6gVwVNbXwpBOyB
xlcuuLcnSNbbw06m1eEn2gbdAWSjy1PtOqVd5sT326rCENBH3MEsQKi0jNuy3PIMoy/ROagPZlqU
cb5rDwWPxD3LJBpQ6sbfEzz2p7DMxIb794Nff+H+K/t8+PNaBgbxiPpuPZxqQvvue3M9HwKcgzsw
Fa7zvX/jZ+2R35wDgvzTZScEwwvSTxAOBErtc8ozKS8n4qjyeejLNqVefgumPS4bVvejhrlPVK9t
ExdzH5zr8p1yqb4LTq7z6LVbQGrpBr9VRRplGfjDKl0P5m/y231VL/YLbiTtVXBrPPxfgen/zzrQ
pyrx64bz/+mLUx/7ZN73Vz/71LQ+/ZO/WsuG5/zH/yP1b4KgBHzgqYP8V2/ZCJz/eACSADkGdAEM
R042Ff/dXLb+A/QVxNyAesA3x5PF/zSXPe8/p2cMH3A/6IbDScv733SXP7cHDNy1EXV4vdJKHrcb
m7zJqUgLMT6v4fKWj08fFuIfWnNfjOxrBaXwClO6I0ZG3z1i5Ryt/TmV5a+G1uK1XBcJzLID58sw
uDUd41ZYeEveNm0tLNsxsOuc5zw1lbNeNZ49x+id+Mm20bVbTG5Z0F4tCU+tKTMbLy7K/kwP5as1
0e61DTPZvBA8Zq5zPR3xfDcmgi/h/bZ5n/7qhz6gnferqoNGpK3qwcp02Zr4hvu8bXCt+EfHOFCg
7/B0rLi/L2r5Q5n8nFzqV+uC6Po485UMSHmBKVJn6NCoWS/Lvthvm7eWTr16nok0pUhFuAsHvL9t
jBwtJvHZ2ha3f54OxWBfD149/nRAtpnjTdPWjY1yMgWElaMA3sA54DXugXvnRIa/WGxPC0w8jHfK
F7VIGRnni4aN1lVOjDNAsK8G1yLTk4E79guWhdo/OwAO/eJ/B1/+70NQB0Plvp/D68nGh4SIpd8S
EblGJbYdKH9Y/h9Cp5wguuc2AU/LtrvJ7anYe+1sZpu+pa4BDFBkx2gpWTqMLkRHR/fdyaeNE9di
HqIPTTtYrUj7ZRE/174qDgOzw8OmmetMUVe4fG6mQYCdsbaxc04z9KtNooV7Tjx7KRmGPUH/wdnr
WOyu1rYzVocOALrrd0GNHVjMbNcXygbsZt46cy3qJ27Jtit7kU5BMURiLvNYkbHbttyulo1pLfK1
UEg8BFKP4QBLVJg/n9N5/GLRde/QtapWVQyrwANYWSWuB1fBJYBUzKadohfKvj2O1dpg9JZdDuND
c8419qtZa7kYUNearcaCRq49XVU5/JX6uj2D1P1qbC0b+85KzXB1WQowwaHhVfWDNp5z5jXjq8FP
//3DidL5ZBhmBRwX833+vffNAXTxoT+n7PLV8Fo6Xiuz7ErXZ/AnKbNVNe5+gT3NbtvH1OJTNMsI
MyksjC1OSDiv5vvJlxvzj6tlZAbVDlmzKk/g2RyZrort6X3TvHWV91quzBAU5HXSmkk1t9+pxc5x
179YcB0rZEGkuludjqWQ14GgST/sq6A6p6/21eBa1pQQb1r6HhPnqjhCoppFgvG7bYuiRdBEaF3Z
HibOMKzp1LCcqW63Da0FUD07oPzWGLoPZHCQTnA0+znYljX/vJV+CCAOaITbwzM9hSAoLFOA9t04
ay105sEd+go5J12EiqmNA9YPmLUtH/95q/8w64E1/WL6gLpaneHGAzXd1A+Xx23rrUWOyI225mMF
bCgTrtjlVrh4r0GjmnZb9aZTlwD4kS2VAkBdIFKI8Uz7c5T4L3b4H4zOh3VZAmOccwcjN8ZylAVA
q9WwPmxaFt3xAHpGbJyClaasUm+GMV7mXtttq8P/KB19mHdjBuM8U6CGQKHxvzE47LleYZ9hWX21
KFponnTjSiccy7Sw6FVtSNx7TDWcaSV9NbgWnKEtDdMtK4rb4K++OJB624Xqz0vZhxUZHCo6SACB
0KZMIBKMZB75tu33twcmKXCltDhNVZ0qBkQtIELbtoiW0ezCtdjSCZqaJcFbQ12/4kJ7rkX51Upr
YZm3HNOWHk1LyeuUGEMYNVW/rUjRJWLB6wmd0sLgbfkaUvQgqbmtZNPFQAyzZaxwXIrdN5Oob60Q
7QKr2ba3dfUPk5leqwhGz4v2EgF0Z8vmHF7miwX/0yr+sAUlpMWM0UBQzsUPJGUe5SM8wDftlD8s
tw9jC1JaCgQA7BRhNykp5NNQhGRb7OgAcgWzaxBCMXgg8RLk7exm4z1QR+WAt4D6fsE2UUzGsDAA
d8Pn5x7dv1pvLWNaaExKOmG9K9KZUGyG6kARGmrjPtRik7HZYIsBG1t7marIBEknbudy2lbL/sER
fPie3jSB8UAwemOqa8HVr241/I17RbsNMpA9JpviKAR90I2AwwC2Ysi3ZR5Tuwy6BVFTR32a+p3N
EgLAUGxVHd0Wnqee9cfrid2DcAHYPsVx1cZre+u3L5vix9RK2R7acLIoApo6pQEoggqnu0kRsnF0
LWMaym4Zpw1OlWWNqMijgmwrk3WVOZCKasU7jMw6liz9Xqzn4NRfRI95+u8fdmC/5KHqoFKUVgYk
canzNo/oYG1bbS0yQaBYhHHKa1z1VkIXCMCMc/W/opn/d8fN1AKz7YgjmmZA6MCICPQSvAPDJnnj
zLWkSQfhV9BzweDyslx21bSt7DG1mAxswP6ndaQpXP0uWyGu1indstagC3z+jmZP1pmEEjMWEQCH
w6YED+bC52FBjR4HOvSoHsh88GFp6+Q02TZjLRbDTtaE0gmxuPrHSl05S3kGI/vPexqUj8+TFotj
qtlFuukoLOKpMzye0PybziYoa34efAZLkQczPmEj3PseMl5dvun4wKOdNjI0nGXvIpG5y0MxpjXd
tOlAC/48riVcAwr3CEOYU/9cIOW7rs620hWwq89jy9AvpKyw7eY2H3c5CJ3QCwzP4aq++pBaGIKs
yQdzPm3qxujTFea6CRmNTSmM6CLRThU4S9PVGLyo2x8Baa1L6q3GsOkI+ZurqgAlcWIhhh+7lUQT
nXeyMJxtcydaWLaFNEnXoH71eN89r3kz+pkTjN68LYJ0ZbTCNLnB4JeV9oLdcQugVHLOl+CLb0q0
4GymgIppQPxUlbWnYgEdtOLbOuCEaMHZdP4U9OoUnNUucJebZW43pRvwGT5v9IU5XgnJKJxWNdnz
eu12pjOzbNNRqNuE8YqzwXdwyi6wPluyoFgXeCqxERq22/6AFqa9WS24peEP9Ia7XnAxQuzTdr9t
G1yL0rFdW8dWJs4t68ELBmgJbnvrBj3u86KPubAVmHYovinwdk4+xH4I76lN0w60jBl0DXDQ4P+n
QjV7Wl6tRrmpqid/59nZEq1MHFucDLeCGMA50iVItk1bS5vBslp2Xo9BOoVyuhxNs77s8N6zrYzQ
5SN8sy14JVc/K1kPmOzk1odFQbtu29y18OS1BcZOL/2smNpqF/ZyPUAF+hwU+IuTRRfAC4JWzpYs
cRLmagKlqFhS6rN549y1LMoNsi4q7P2Mh8O474vVymZc87cd6IEWoDBDMMK+7vyMjG11HXoFMMwL
kxvnrkVo7eXlkueFn1EOMU3PGcTOoNa57X46uf8HFfb/KnGiA4BqJLraA3kuq1jDfgbrvN4yeKBG
TdexzGpLf9sRrMOBfE5n2ZqBlwV5b10ge4NoUhb5trgC0/bTRahZYMahlga/IvTru87tnAMXkNHb
tPN1owETNWM3r62fyXEe7zyjm/eCBvOmRwPA8j7PvUTNBx3D2s/USPyYTRI6ce44blx3LWrB5Kcz
H4Wf1QsUHg1Ondupk/Ju28poiRWEgRAayNg9kDIBPNPkYEvYnrGtkNFdVY3acDozwMpUbAT6s/W7
9cqUnrFx8nrYDrlrLAaGJ7YF4XeDAM8PlvXGTaOFbWAtUJ4vsWlUR+86A+pT7UTUtpudr+VW4aBz
yAp8VV5W5dEZvHmfm/7GgkNHCHmmVYV1gfPMc+fuwWtq+zdtymDbwuggoXIqym4usDCzHKskN4Nm
P6Lq27Zn/oiDfmiJhObgBM3ptKzIIrNZNaC1+au/rTjQkUKVs/CKqtzLihEq2jMRbjoRk29qVxId
KuQCr8d6FxlWMm5nw+TIdHCrjRtSVw0rFRryIzUwd6+bE2mq6gKyNdtAa39Tfvd51w0sqLBnvMne
oxwj8WovfFuN/TcNsrXzB9iYIpjKYbyhXlEkq2Odo2J9UXvouJ4Kgg8AIyk/61X9rTM89zjWrr/f
dETqpKKR87q11eRnpmze+dCGB0eycwTxL2auw3qKighqrsTLRuH5SeHwcUcNYxsWFhjlz5nJGbsS
ynuzD/cIk37vXAFZt6AtNz3JAfv8eXTust4RleNnliTGrsrd4GgsDpjsm9bd1dJqTY2wZfD0zZoO
+pI5gdujCOZqW6i6WlrNfbkIqw69zGYV+F714sdkZfm2Y8bV0uoEKzzm2AhVl1fGfQ6gaQIBq/Ac
qfKrXaNVwyQY3XlysCV7PG1fsLqcY2iXTtuqYVdLq7YIZTVzRFNX2n5kVrzMDELdM+F0WuB/qFd1
iA9hdtlUULXLRjpAWHfoILbqzdOBNx1Jtu0cLbnOAa0gF4WjDN4Py0trmf1dWIVQTvv34b/4BTqU
qAQVBC/z+AV92NTXfX7SqypqbP4uaOczf+OLL6xDimjrQzhv9r3MaWf/AC/Q4gVpXP3891/w1eha
5NZTWcOR3fIyn4zlvrXKYDeAtr9t+f/YbnzI4FXAStuYXC9bV8J2c+9WWTj5+bZM8oc//2F0u8DE
kfa8jBRlgEtgHuyACxDb+ss6skh4fMQFE1uHQkstdQdocwLMbW+LLEeLW4+aRifd1csWn6q0ruE2
4fAu3Di6Frfw9qD+sOIGbgxFtW/KPo9Wr123FduOVg7TE48lKEWQLR7OSiAKyR7CI9sewoiOLrJk
rsqCoeozZdW+z+3gX6iiXh427XcdYSQ9nk9Wi6pPOrad2oYK970sg20Vq44xmswOB5+BapvJaRGJ
wYL+V1s09jYEILjNn/PsHPi98haMPyyL7UZkDYJdPrnQAt+2OlqinY2W1zVkMzPAMeQzMYfychXN
dOa8P83yH877P4L2H+IVSNep9E+7cnD4VMQCL3BxGDbhTeWUTpLzYY1GPFUW24JAhyBNeKFgdsCD
zMFzcDK4fXsNthzbdtXXUUi4tK2kztGgK0QHB3Tm0tiC/0a67UNoAezPyp/NFkUyBCrVI7J6D+W5
1b3fNroWwB42zOLOqKcGU01QwaQyW3u5DR5IdCwSCS1YExSen/lAyFhx3UMhNcYZ5OTb3tF0SJKF
R3dR4OjJOgg5Po0kd3/3IdnYw9EhSbx21DRB2zFT0zzfT5A4uXEHeOdtWnodlFTZjc0DkHezwbbk
7WQsVhxASHRbRtRhSdCkNCisV4IslKrJDzmxmnuJjWps25Y6MskAu6s1bQidef0YRjkIcJmxoN7Z
tjanGuXD+cA6dyRu24TZMDDnuhKVeRkOPHjZNrqWcV3ukZpSEmZkAKHOGIPwsehbta03p6trDSYo
kdbohBksWNihXWgVFe08bTtsdHhSnTfrSAw/zPKVA/zkOdVPWjjNr20roxXJC3gB4QSV2mzwjeUJ
gDBZRQzgzW+bhtchSn5AeVgGS5gZ3O5k4q3C53GYh8u2BpoOUvJMSEpT0uQZBImsq4bLMDLN3tm2
5XWkkueMStp1nWfCg6RZZ6o8aTwmtxXIppZwmxLGZCfXhszh0ojGyoTFmBThxpX3PgdUOTilAFs5
P7WjxYWS1DkCnCK3hauOWKoEaGUF7/OMtqiNT7Kw17Ieody9bdto8VrSPKwInfIMysRmajgG+1HV
lXzbNrr9eWl6Z1iK0a6NrFSAE/oTszNvwvvjttG1BBvMYZOjYWFkNKysR99pRNIqOrxvG12L17Xl
joni2MjyapnTkVj5TknD2vRZYUH2eWWq2ujZEIo8KwYhYqNf+G3gcOfnlrmD+PF59GVu+Hx6ZMuE
I2yYYxndA67o51RDT5ni7xVmEGr18WrSSvrjYmSQBZ5f7Lngxzww102NIvjVfZ67G0AflI9tntXr
amfQWb8u86rZbVsYLVbzk7D20Kg8CzyjTa1lzqN5hZL4ttG11JpPft0afDIyd/LaFJh/tlN2vw18
FOjAJjt3oMu9ekYma1Gsh0603b2T++22MzjQwU1FJfFSWjiQ5Qu4A8CHUq0V22NpbgqoINTClQUO
sToX869M6SdoIefPjluWGwNKC1fujfU8UBw10MnvLuiysINbzOcuVV9seaKFK/K0HSzEwym8jOJg
gzz8xH1VnbsRnvb2P0TU3wBOLW5qS6OMjNARBgpw2jF3YLmNGe+gehL5jR+s8aY9qmOdAGEjonJn
GBwPgYqawrFBMGqGjaNrwVs2vinKYsWR7MzO0XQLF6YBi9hU/gU63qkElio0qqLYDcpT7tF0PP+x
QWOkz7atjRa/NGwWOROz28nRyjOoSqs9a4eNp4MOe5KG7TZV0Ay7hhciGZeJ19HalOvvbZPXcq07
erS0QEDfBeHcJ5J6Q1JRzrYdbUQPXgqHgdKujJ07orqkjVC7DnLwG7eNFrw5DY3cgIfkzlvqieKe
b/i/3KkvNjWMAh37BMchQgcuiz23DbNO2hrP4j7v5427XkdATUPXNDmBTEbQumY02dN4KVtebNuV
gZ5unTAo4UjZ74dRukbSiqKFmAgsnDaO739OuHysnYqPpNsr7vVxS/BVa+iVbNs4usNdB1klM4e7
275lUP0AfqC9445Um9rHgQ6CaviosC9nY1927fOivPqXCNTwuimidJ/JnkxMVWXVHibHFd89i7Xv
razPgTf9P+92/3Dq6ygoPpr24tpje6CLdIoLD92i3NoFElK/9eVi09EIQfAZmHnRkiZwr7hSBtnB
xHfJfynbMU8PdDXroS5sDk07sogaqyGvDBcOmXVs8MUJssA3KHvrarVUUWCb8+JExlL59pE2I29h
HLvmoZmxcnI4zA6dFryw1fWV9Rqc/gnUjp2yW7/589KLY52HZXUV0IDVR68gbfE61mM3Ql27Geb+
3uy6UbQxX6R0WYQfkRdvhq2sIo+4aTfs3VCGVGs8h+NcPJ58F7spcl2DYtM1S5/fNJbL5ku4sK1+
Hw/WRGRiuRXPv7UThCSuGrzbrlCJA2aUfYMnDremSM2FOQfJ0i5e/yT6XtAdOAd1ewjJSLyokFM1
NclkClHh99Nx7Q5r74YgDZgG7V7sFt7n16Sxwq6MVe/68rIJ4cdYxUrNhLxXbmt11wH1OvOlkmKy
zWSyqhK3rwZSNkEf1xB3LfBjJeHLeJgwZtfBZ5i41tsqTI92kSIdKyF97Mw5dECBWbYDuOTaKBV7
tHbyqU2LXOXNNVtga3TXF96AEQjE3eBBI6AY7sEKHuAB74YNNWfXob1OYh/ibtLiB+Vus2QSnlDi
YiWkFHdsrloFdWJ3btYd9RZvuBpGR3QCaufAGdyvoWdLEcsQXk9d5M1r0e4pzFWM18qRy1BHcOTB
c140zVU9ww3bmz2lIklaNYxwLWNOr2JQ8hbHuViYmNBWM61FrlE+14HHdlCVEsUAa6rBgCHwWpPc
hy44RHnbH5MzKPU4ljahj13udVMPZQDo3ZSx69szBA0Mp3DowR8bz/9eDrZgv6UZGCvk7ApjtesI
Blb4Z7FPJzbv2YxfZe2WChZrRsSgYGCZkVUH+LtpHQImh5hQzUh+m7CucVhUsi4HN7EjY228GKsc
PRb3dHXWn3CoWIx32EeIKgGLQkJ5lLVhlTot7NLri3rhpwALOkm7FHzyJpwTWjdTOF+4ZeNYfcbg
hS7r1AiphLS7Nzo0r5OAlJX6ZaPfMH4jVbGUQyIbmfsxH4tXGPE0QcoGSbrI7E1s874LSvnTGrBG
7x0b7LbA4lXWcqzNugouQWIf7G+kw3unFeHeKO4q3y+PyuImNPBC4b43amp4DImv9ae9Dixx3CWA
7I9VrA8ut1TxXsACwN0VQUiDNSqcmXb51SwayS+V5IurYGnm5iEvXkaKTcWv3JWGdnmE4sxcwtWR
hz19HnA6uPCfYHNQ0gRGWqo5ipMwe5cAClmwLnHF4qtn3zCH9dds9FP76A+hEbBIUjSRzWh0XLne
UchZDzwRyAxWfbJ/5wwe5B0gX13UmHhmbLMJ7/i9vQ/MCQpXO1Ad/SGP4OA1d79BDmsXFRVQTZEt
IOQQTyGRdBdiT1EwMta9wi4E6IVsRjEnwhgKQnxqoqEOxyKMVsPtYAVgLpC4eoFe9BJ+6+1a+a/O
YsjCjsKp6l3MTU3K/S1k7zR3JR1I9zI3VWNVkTu77Xidm8yef6hiYgJSbYvZljuRe1MPBaquhVJU
ZI60Kq1MFT4svHAk9g63L/lkmZMVCbfunCnpSe4ARyBsY7Be5lHBqDpwue/+Hg1cwiAc3xRhI7KA
o9GfWaY99NfdxMa6gYnBPEGpFA8hwT2FMoP5hs86qjwiM/HKCm5rpgpvYRwDf8h0aoBJwb8J6lm9
Mac5uY4FbDZhg2AU9WyPO9610uig+tP6xY1PHaNLbOmt5sEsXYl8EfgTgcxip/L3hYuJ3vFAqPGm
yTvP3mFtCvenIG4Fe1xGPFI8ItGPDEqUhFfFFNGhqtWBdO7azcCzEwUZYrwP4Q08lnDHslUcjGIs
HuGo2Mi92duDehmEcmsIvnol5SoVcu6kgkflbE53Y4dz5mpgVJzEc8zSiq0AeLKkEGsISfGhaay7
gLpyjGo4pNlQnXfVLJ6NfPTX5g61PRNQhYYvHmsvlqBdg1RZQztf4KXP8MzItusB2uptZblLlKM3
JkhUmc1SvXlidktYcYRUoTlJu95t4VBCodoDyzAD/lgsGHsc2Xk+uz8gPibqKlknJi0VgXvTt35U
2xjjeSBBONxUnLOm3lGTUU52tTX1xEytwoJrmd3U5rDcKDJxu47DYbGL9cpZV3yrqLOk6AEgkIuZ
m0ljGxWrktrHx63jrj1driO5OkZ710oyIOzAzFzsLoXLXkXqSPZeUZMb0aniNTcaDyXB3Et7/mXh
t695FDg2m95dpUKA0ubBqlUkjLmWe9cmyokLw8xVF0FLUJFv5mgBulqEQzmFkScWXOl/l/k6LV3W
4uUofMQJaNplNLllaGSm7cPxbdf77cRZVNfUXt6Wbm37i9zmi3lkXbCqh1qsw3TlmksjzVh2vPQc
1BYrDgFIzyMeV/o4qwEbJLYHGVh97HiOLBu4aNjV/IRTnRnfx2AJ7CJidgWcQsFCh/5ioaj7h56M
TlPsXNghEivuhN+Fl57ZkcKPx7Hh0xCXVtuU+6WeSzNMwsmqW/iGGTidvikjmHAku27n1reOr/zx
kIez9O9Wk5tTAc2S0ltZbEsJ48W4x5oQyJIWDlAeKElHFXNaNKAVBXB9FPdh3SCVR41HPfndmNVU
/IKeqzu0gANXalyiCa/x7DXkLZRiIkMJ5jxbU8gcGnV9gwtMlJNxNZpoptB5stJhrVuOeFtQEHrR
JNyFXXj+1Pvf8DjrhPfl6nUClmRQku3QhPW7skb7C54SsNVZC94eiZvDFVCso1f/DOyytZfIrZ3Z
6iIR9pb/s/QKpIHILn1RPhdLkcMfpiAGap8ItoA5/OoGynJINztAlT8NoitNSGTDmsLAAvpSYmvl
SxkUO69EHWvHJWQ7Gc7ByTMs8DqgATOigupxLY7KSrT5gdJxwAryZbYuUXO45MkR/8XcmS3LbVzp
+lX6AQ4cSACJ4eZcoCbsmcMmReoGIVMU5jExP/35QHefZmGXq4Lqm7YthcOSlZWJlSvX8K//xzce
60WsVF/lAkUcepdmlh2nxhjbzLdUYYZfi8Wr1Ht+isTJhX1erLIClTLe2YXlar4HMk/4TlH20F97
WYfgdwr3XvihQkmzvRNTnhvHxeL7EHAPlfepQxWyZeRRRfPXcHHarPfnWDOLzhexXllP2sKdeK/P
KeAzv268Jav8JLJlnuBi885j+3MVIeADeqxEclcfrcTKDqanIue7ymAwgxZZRws38YuUBmsgC16p
35Y5dJz7CYVs+SUS+JNvS8WBvc/aTg4vcVWYw/MEsCW+BwrlMG5H+jy6912p2u4vUS/lcNBhLpW9
P/QiroJwMNP+S1ZDu/HRBJQYfxhGzewrv2JQef6cJSprAvqx8Sh8NLuc6nOr0zP9cylcgXKhiYA4
6uwGTcLxNfMag4B+iMZa3s1NOiZOUERpzuBpEmt94Yuw7uV30Wep5H3NouLziBPhfKjIJZIzmLSQ
r8B9bpqHaYFE/w8d8N77mVRLPjrIJDLe3PX6u6nqGToxkzbxPiVJkg7FjgyplU9a5mXZVwN2qfQl
owhhHNuUe/hHpBru5C6ToSeZykLKjhlKYX0fkNX03s8wBEwkT6Omy6DUIeq5owntdq9VbnTxP2ev
ddk+rj6bXxwkBAtuWz535RPiDWnvG1E8ll/MiTDSr2s07O7SOqqbxxaZHvM09EmWvUpZx0XmD9ls
FEFeW1WDF1Dm5x40Vv3Sh8OQnVTaaVqDWmLpaq9x3UTG9yzvxv7Ey9dMfgmATvg8iw5WiTqz2uvd
kOqPrdWH3ueyLnMLn+3Kei+S3q0/TaVFPZJTXrgEanE6hgp6m5DsvabGjtJzn4Vlehhko2X7wR06
54MWqcm4b4fIQrsDmdScUYTJy5/NfMmWyC8WvM/r5M2T3FVl21e8NlGo/MVOVf+g62Nsf4Brrxiy
XVg6eRcdXOH21gfKcFIhKjxkeMIRmaP0aC0oBpxqVbjOQa/VEKk9I8rWeICoIS4fCT6d4d5xI2Ef
CtUjnJia3NB7pBTt8CCtJSXZdRLRPIZDpq9kpH2VZA9JYY05WBAxZt2dPne9uzfId/PnAfCVuuvj
hR6rHedVEfk9v9AOnDJK7OdJIpP3WOi0RPbS1tKaH8v4F8zekbvoiIXaWfUtsgtXfekd0YgXkRNF
k8AxomS/RLXK2kOrunZ4tEfDru8sVEnx+aIf9LvEasX0yAQpDBS+nXaW93tWJfV0dJNlKF8zbjG0
DukiUKk1SWpe7EFZNaGVi/DsQMXI8IqnPCuN5XmwOegSISgNgaX0Ts6RpS174HxJCcm3NjserJuG
rd1Srvo3lW1nU9iTRSO0KrWiu4kXEfaWompAwdA3/v3vFVE2pb3GCLlXQxvf5ZPePNBe15+zsvp7
AwBwO5/Xroyi6x3ipOVOVrHyRyWa19mtw/d/67dvh6QcubRNaVbjXWMn4t6I8/S3NWK+0ej6gci6
UP/ZTklFo2gjtJCzu7zK4zo9WGjQpb6w2vBOgkVidA3CxWjf2YaG2c8FOEYdTu3viZeRa6VVJJ8T
DKmjYErotUw7q/ba2desdjZ5iFzGD/dWX7j8Daq2ovCEdDA6ZGlWG6gU5mBcnzTPKdV9NCQixqwV
PTF9mfNbTK5rBfHSBjeVRcDScxel03jnOaQPx6H1uilQoRj/qvROIGoGicqtXvC/seOtyM7UZKY2
qFndDfDeafd5Unma3JuJ0Ks9MrGUYXwZLpbcU03Q3H4XWx71MyByQpOUxBZ9RhXWHNFLk53WHqc8
VG3gFaYhH+0BQeddXTIx1x+Q5taQIXYaZHPVc2LkNgFZ19W928GWrFTdvgAYHPtnKAJikgcVu839
ii+rtL0TZmTVhyTV+kwe8qlKnb3RxvOIx8TvGKfMjozpNEStGF+LStHb8HN7KJBJCnP0XjOyWfL3
+dSg0kohplkiFe/0cG6qvTHCOnQoIm1Sw73lTt7wXLh2BB9YNqoRFfofV+KXOOqfkm+gyqq/unMB
1HNp1f/7MnxvO0RU/+Ppj1r9x7Ev/0RGtSq3/58zSdX/HRqq6wTEv2ew38VJ/v1n9vr1b/9P9nrb
/oclVsEpE8GA/09cL3TvH+g/uZZl2vSmxDoM9V/E9cL5B38FPQe46VedgRW/o/5TFVXa/5CrmKou
BHLwQP3MXyGuXy/df19GSioMlq9aBui2OrZhbrFxppObqSam5UHQIqII6VZ2/r5r3Tz8ZJTUOD7F
KIHfwH/8gE79vKihWwI9V1uiVoQY13a2JJlkVIRR7t47/kvkf/jt8fkjajY/Hf+7f/3Tfpa0XH39
tTU2fRJvHqzalpl7n/lffketBQGOG71lYd5YYoursOuiWTyWUIf3X55e36X7d8vuq+7f2opYX8Vr
e9m8a43V5sC+WehhFU16jfdshkz/RrttI0Bq65vPsh21Co1Y6GnFZ8nCcV9XJ6egbrLER9uo6Ra0
u9As9hCuec5HQXlRLwZfIyyk5rrrssU3rfus8Py+7v/lXM4UmH/hS27Hy6z5v455Ob68eLvTc4tW
3P/IWLbzcc2sS4TS2Xmxqvq8dv6zgX7P9TW46T9/RCzecE3DcQywDkhYbBlu6ihcpsJzuhPNm/Gg
ZXAJ2Ylp+k2kOe+uL7Xa9k/28mMpW1DCRTUZL7Kdrqq1ED16OIZO1N2r10i69+UypcGogc0ZvbHz
uwy2uOtrbhyJZdBpQlWZC00nHneyXpafgKRUjVOG3WQRNEqo46KPti8RLt1Dq1feF0TuNzA7G6VG
/BULUiFZrdaSEgnp8wVDDRaP1iC3agqG3gzaNQerbO1dJTNn39djs8+yJjx1aewd4q5xHqRs60CJ
0d1lXtQco6wb/6hrva13nRDIZtWlu8+TZELxOJmWvTaF6QeNDMBXsvCeHIZiAQsmVQCC1T2BM+0Q
Ph+cO0qVxYOWZs1hFTLfM/XXHKWh0GByoAWxM1Pw3wrot4dCHq+f+Xl0wxFYNtNOLho4Ujdckvjz
I6g6iI4LVNeOZh3rRy9fszdq/7+6CsBrYaJtZ9NEtOztMNSMOkuY6UvD2Exh7EYZDsdW62+hLLbX
w/CEbtGMtw3LQj1O32QeSwtSlRqkdew6r/1cuyVRWyPHj73tiBtR4YWlhGsAwuRV5pndzjgbWViA
jw2t4xw55T5j5U8zqcPBXaz+w/UvdGkpVOhRHPckz/+Wpr8qZrdKTN06LiKSBwQeFlJ1WgGkhr82
d4QxeCYXAg1A9IIFfarNAaYGikdhEttHunnysNCk23e5dmscdOtaTNPzdMZ0BKZAeLIF3YSqT1Q3
en3ghML4q6zFEu/a3Er+ykMPt7Yop/7oqcHLb3jo9S392aVZxDkI+UjpWB6o1u38E+rCOrNbQ3iK
oqhCfXvI2y+Mi43ZsdRRI+2k035NiLWoUgpl3Hofts4NZ0MohvIQfPMobG0ByUVhxPVgqTygx9ZE
u4X6rQwmVTn0K9pM/2AMXnSLp3p70haudL1yRICeKb03k5rF1BZdqdmnAbKeAK8bfakBme1U65j0
d5cKnS96JNftdetRLGkJHg3+hWPhSm6cqizCBZJztwoYyY38WJfVE8yLyQ3E1vZW/FjFI4o1YWTX
2eS53xK2iGYuYBU0nSoeUK6sfDuX3TFT068RnOEeeRl03ggOE3EgYxs8RIME1umyIbv1lv3okEM5
y03iwQsbonbo4Yp1l2rfGzxU1UyMApd1MJZGRZCEmENyjDwrNvZNgx+6gbp/uxxvOppndCQt8oYt
HxdkHuGUGWTPo26h3ijN+ME1i2RHcyH/peny9fwcizgdtVrJq+5svcrSa10VS3sO9DBsn2WYtye9
9qYbofRbs+Nau0A+Ld2CHmPLZ6lBUBc5hZoDUQAk7sakDbSmvJF2XFhE0n13SNxB3djGesl/ilBU
h7F5WjoGdSWWQzpWc4mwVtz/df0KvfEVnJZOHOSt4Qm53cYPV+40NZbIxwAIm/Hi9E34aOht81TP
7rJT8zR/u77eJtFZv5B0+Dq6wTsNSeX2Msm8jvq5mgK7tKL3NjMNB2FmLVihotk33pjtu7ozDm4a
oslpJtWNT3fBFh2hO+gJeDr545adNcNfOrExjIGSiXYI60RL/DHWJz+Hj+7T9a1e+IIOJs8VwyXq
+paugTC9yMtBjIhcJVnuz7ln7Dzavreqn5f2ZBKD6MLRsf6tVEBYKzNNTW8OGNkr/+BEHRW4CByK
U8Vi1d31XW3TYYsojtNzTW99VYW99R4q6ZmGNXMtoI9iuseYbqT7Ttei6nMZadozzd5CfU0Lz30d
Q9f9wHCf6ULvCR+zX/W5l97wzj8m1s7eWlsappSGbnuGyzddP8NPFyWa7NRKR10PIs5hoJw4Dd5J
c6ieH40F6Yd90wElQveFoHePe9dRfo3tod5ZoLGcUxZOXcnojsOIbAFkBx1i2hyfRZSg/T6VZrq/
fn5vLgA/1+GBlrbglX5zfBMaEX1hLnOQOsL5sww1fRWP6Ltd3BryYTSi9EjDWz31zojAtz7fIhF6
81Cv67suwCWbr2dvEzun62tpFc0czGaDGHzpWTsBn/jJLIr2C5PCyWPJ3m8YzRsTZVEqN6bwJP1R
nM35N1r6pZsYpZmDtRf2e+YNeb+LMlXRjBOlugUPv7iaQCWR8M8W3pb3tR6zqR1sOQdwFwx3Tuqo
xKfB5uyM2NBvmN+l40QfHddpcPXAxp3vjGsfjn3H5cs7utqIFyW46TnpA69KxgMd4+kwOQ5Q8utW
9CO02Vo9ngU5Rd3wcN7r7/rJ6mNhxoujpjlYqq71myXO+5PRmeE7M3FHa5fqZZDPw7Gunew3nYbn
izXZh6g0s52JGAeKU0PyJEhbmN/Jo864EZi9eVX43oSBcF5JncLZ9lS0xNHyEer+YLY6uYtLNb+C
k9FGX+u69sHU81uZy6XP4FEURFtT8im2OOMQGgkXjiM9kLmd7zJa0U+NqapPtdVEh74FPgbjzy2m
souL4ggpblroum57IHTjBk3GxhI0+ZiDkUmt9gAfUvPRSNoYMmMdZYi0rsxbXFoX7JvihUn5nhif
Iu2mLQVsgKSqS/QgGb3aAqDhKe2Qh4P7J7iI9rfrlnZhkyYxKYg0yyNe3NJQaJMX5pnjzEGc6RpW
1NFhkYndPzOtVh74Hb1P11z9aiC3vmNEjAYRo/Ds7YiZPTAQZ0LlFejURWuk3aym2elj+ovsmUSM
PxbCG68H6fKEnt8jaK1NwJjTEhQpM78kVFlAs6+/cV3fhAKsYnNP2ZTBk7ktIetN6MB3WYmgW9pq
2MtwLPW9cCTA3utfa1vl/bEfx6CcpluM0UMTfb6f0mbKJMw0ETStrk+HpZ37Zo/AZLTszGg9PkEd
+FV1keXux4Vmh1+3hop2IJmdeNeNue74ei2zJEjcRP7a+Ne/TpsIHSFbrFdwZc5/XeiFZQ0oXQRp
7tbevkoz+u62FS+3yguXrsjPC20+K7lqHs4mC6HbWa6A1EZDx3tq8g+ibSC8vH7qb9J9XJzFc23z
nBOEbS9k03R9NWYl3kfTnB2gXe03GunGnZqm4mMhlfOStEa7pyMHKOz60hfCCQsCJAdCY4JMyCPP
T3QOx2zOHXzBDIvfq0Q0Qd+1jTd94F0A6g2QR3+MtHC+Nz0JknvIQf5d/wUXbJv0jr3bgj8b20Rl
JcpvPFvpgV2k+UoLqdR4n/Sq9n5pTuKH8WDZ5J/k4pYrt3XicgbkUWadE+iRtPZ5XiOvPnfFrz9d
ZChESLyt+tr1OT9QtU5ze1PoBKHUbGr3xTh5+2FMim84ojjbqSW0vlw/wQvG6qxlIqJ3bNbe1oaN
rAJME+dOUIHY27eRow7mDLKQFPAWIcaFh9njlcTVrTEzFczz3REZuSLvhEUZuut+L7IITKAXasPe
a4pVQrNy2lsQgW0/aHVJHkmDYdrUSyXUP+dryqqtZyEiKwBG3ThHNUMV6MdNkb1rRdw8oDVcf4ia
qP/L6swRCMqSiPfVkNvVjchb2BdMlWyaciNxguCkN86RIrws9CW1g6HrvXSXTUQjx050zXtNjyz7
GfIvszyBUOrSU9J7QJCyyZDfughJ7qORdXbKDSoHebBRdf6cRjG9a8ULUt0lqTG3PgDX2D0Mqdl9
Lsuk7XdJEhrJPhqsNN/p5RJ+rAyR/wZStngGe6WaL+aStSYjEWJ6KWxnrHeuYjBwP1DYsk9xVIf1
UQNDae5mQ7PGhzhrOqgWrRa1Q2+YnXQn3UL82bZDB+Bba6rHGEJWBS7dyD43WlwAHCw6xzkkuao+
yH6wgHwrTV/8WilnOFRGZ31DjGOcATaGkDo0peBIxlnzvvRe4Uw7SEGzdp/JQXPh1+y8cacxw9Du
iswMX+gPDdWH1GS4dO+Yg7f4ANQqeMjSRiGrSxKIPFvjGuFhKa3pd9HFWveCGnH7NIySkQY7lu3v
ABAdfjG1rj9UCIT+bi6SEZwz0yOfu6HuX5lbKhlTUYt4NYEffJ9bw/rmKlTBT7Bmju9tL4d0K5tS
QElLaHgzREFkdoThkzTf58KGHnuYjfB9m+ja7M9L573rVC0EQxdR+C0umRrxhzSsnzs9HJyAPQ2f
qr6X4YvdR7we0k715pBXbfHcl6JWOxjvUApvzRGpA0Cyxe+jTkviZCo3B+ULcvAQNmPPYMYwR0HP
PyPzC6FisZOhLr8BGhvZT1OX5QPT6Hq5c5apif2oymiJ2FYP9Djs+UFHVURuc0xKstL3OuKcvV+U
jTCoJ0+q37m5qYd3wKjnYdcZ+mj4sTlkaoemmhFkbV3pp8mAZmBXGYUy91GD0LYPxs38VslIen4m
xOjsMqcdinvUe/I/pqKfvhFCLnezk7lgnYXRVr40GtT7WncK/xm5evVPy+wKcazaPtd3Tqhr5aGa
XQZTIt1W+0zlLQDukdECnRGxIMPOQNnp3QgiSAOigoVM9NnGfCqsQ8Qj+df/GbJpnFTamDyfav1H
z1Q/feZO6ltD/xfeaY93TgqHTNSlNHPuiVKz9hotVFYAxK+N/VbPm+yQocv3pY3Ax/iRbMugZZiH
mHbowlup/yX3I3kgLeptwiEYPF++MLWwHPXaCDrc5HNLx2JfAGW64eZWd7rJDMl61/2RHtLG2Wxy
mvvOrMzCCAylDdXsEx/w8rs6eGtf5wUFngci+Z+xMwOPuf6QXXpdeJ7pi5k0cnlFzzdo9VW0hgpG
MOcpcO0ykfNJmfryQdauc4JO6uv19d5u1QYOoq91H7JNY/uyhHVYaiIeZbCERZf58aDpyc5rxrp/
0LJF2r6m5DId40Uj/L2+9FtTcixqKAZ6WQywvenn0nQSCUM/K5EPSH3Ehxzzn1GS6ekOAhjwWkXl
lP2hN/CtPohR71bueaEMR+GWVt2atJCbbROXbo5ta7bT4s5O7DhCV9eNmX1NSoC7ZkScfehI6Zi4
0uB4CegD1FBeWK0Jb4/Su0+WXpbZjSN5G8bQyqOmBVqAEBgzOP/6mZY05pQDCWxaYLOrSLH3MCsh
74c2cf+4fvxvLY21uMsebTbHI9U5X6uG1bis9Dy7K12zP8Rmgta1MPqn2BqhnnKH+Mbe3loaOQuQ
AY6cyjWcnefrDUNiMaK4uIGbpNkJRJDr23Ipnsx0Ficw6MJngkHduMkXDnQtECK+xR6BY2wWNfUJ
bIY0vQDPnT/zkINknu3lEPW6fmN/b10ThIw4DGzCBiW/bZwwWGU7nVReUMnaOGpWn9136Xyra37h
qzk0ZzyDci2d7G38JUJ0gUDcAMrRU40nJNQ+qngcDsmoj9xSEd+oIhgGn+XcFxLJ00+jN8hVoRp/
/tnSaTHHiayN2rBR5ZS+XNwf9QwT+P7YmO8RFRrtO6YIFVOzIgzDUxqL+EWNrfMu0Zi38d1xorUI
/l57DWdHRXtA8UX+lBpWKX2G4Jb+pGrZvU/BuofPTjlbX7tw9j6t0xW3ABQX7AEgANkerTtXim03
O5kNQkvZhQHo6kmAAwmRPTM9DMifIzllv25+LvAf6hYsuZbyzg9PU65XLyB/grrp3dl3y7LQDlSN
21crL6pfo51eszvgOGtDEhVIY/Wr56s1s2g1h+nKoCsU4WU02F97u2hvYI0u2DmrgD4AakRfZtuT
YRJUgJyaw6BitpxgJGO65JPOaI17Y6EL74Nrcny6yzuxOsTz7WSONTS2VYfB4iTOsidcNoj+3HXC
qi+k3zKAeqjdKUazbiluFQUuGcpaDiB9xeyZlzlfPKdeDJ7YCANd65JXIqLO+JKlZvnJ0Bj9e73u
ii8tRmmQJI8cFsDYphoZMUQ5etOgBVoLQdnQpF666onod4PwkuP1tS44EAyf+i59XqKMN7CbaSkz
S8xaEOVesc+HrtvrkTEeu5aZPK7HDa94wevTrAD3SSWNhu/WK0q96yboubSA1nj8YuhNu0ddIH9U
WV76jNhpd60o7BuW87aiA06Fkj7PO+Ucffu0dUPcTbzdWmAwu6H7UaHH4S5rhJKH3obHbm8Xo+35
ZlKOf2hMKJwMpWbrBtvIpZ3T56NTxB8gtza3MSsnu5B2rwUULlfxryoEGDZEchyPZj7M+n7xIobl
3XBuP17/xJduKKRf1r+qSWBnzm2XqxgPvSq0IG8W+6FIF20Xkc7e2N+lVVzuJv0vwlW5LZsxLLDI
1q34stkcO/5IH87cl9A53+L5vWSx7o8AjdY3DYrNduzBg1YyjNmOQzUp9bp65yUMqkbUXNuIiavr
p3fpMnIt5BoV0XveLtd5SZrXpuuBiFHW3jIrRfups/05Hf7G5aCHvvZegaVhKhsTgWpl1o0+D4M+
64CH9W7av4ddzQLJWPQFiFSrZntp43m/7gTwpx7/lkC6rDdOoML0u4U99mHXBZRlc38Ri/0pH6jP
UGwtD798ppwl7y18EIbxJq6VOUX1NZkMciGZJA0Fuq6xa1J8hJP++lIXzJImC25UB2FPkXPjuGnl
l6bIGw/CGZk85wbCkj3Mg6frq1wwkjUE48kFuojtr5f/p95hBDRgrIjkgyjLpweXsb5D1IjouxfJ
cn99qR+sppsIjLfBY6AAl4YW32ZHRl4zD5KnXpB6qmLubICGHW2iNfm2I8Y/rHyfdyFMClEPSk8N
g18zaP9bay7RKcw19wb+48KzDKkEEQCwOF7mbak1p7BRtNP6/qs6o1HoVjWkK+1wH1FH2yValB+S
1ibi40FrbpzFpWM3TRoFIJ3J7bc+NQE+5kA/Egb0Wtr0Ef5m4FBuaYHKtZG3u6XgfXE5clTcDg78
TTKemEkNO5IkWkQb4y62J9PdYxLjuxHCmVsUnBfcnCddonr+bHFR1h/zk0mN4eIx9M9nZnzIZoB1
0nwiHtNnznD2Va57Ny7KhaIykSmdQUDKBv/exsK2Nox5KTsvUPkCh0vRGWax643YWg5zqLfa0UYX
KH2gzK+yUxGpoTrEJXxA1EOnOb9xoX4k21srp9Ut4aJ3SRS3qW86WspKGUUPVDoW1s6jCNPct7Bu
xC9t1VJuZfzODQ/hog3TXsuz7GEo0um7Pdv9lxiCpM6HfsiOIMFIUsG7IIripDMeeA/HkokEO9wF
4eH6zbz0xdbo4kdpfu1Mnn+xEj22SV/iMECFCAp6z0y+6llWfQUvB8tEmQ7SuGH/b+8eqRid8jWp
IKXdugLmbUMZi8IFFLCMzclSg/gaMoKv70FX5Kgf1UmbrRRJ1sdFKe/XBKLXBMPVTVpkPB36mudu
3qteqsxbwswlrjJbbzdFduocswmA34336a0TXxeyADsCs1lxzucnG4P87bvIdYImilzU+/Lyru+s
W3SLb683q/BKAFij2ILNna8C2+U69KtYJYvzo1gGa1+0ZXwElzjdMO+LGyIFYvgJOCLAx/Ol4rnq
Y3DKTpCHgGg85gOC2hj63XWDvLghwggKh1R1iMrOVwFkqy9qtp0gdtpyrzzR7NpBN+8cjfHwv7EU
qTTFSLECkjZfyDAjZlTrkVI/rmLnlvp8qL142i1zJf7OrqCOod/k8vxtjb5kfpzHSHcClPl+E4CF
AGKP6uRm9XjjaXt7oVeElaMzzAL8g4rg+fnBT5Bkiz05ALuq7i4RpXvUi2zcTV5pMOtk3lIGvbAe
IGLAnMAAgZNtaythbBol6CI3KCHOvK8gyoN0YFGH0lTDTtjjLZd/aT2iTS6Va/Cf7RxEmZUxgUOH
+3BS/V1Pq/s9eVujHsNikN/0sEqNG5nYBYtkBgLwJoC9dUppc8UiSAiyXqvdAHKI2U+gXfDp4P9g
bLsl13FpKT4cwQGhpngD53Ig2AI/ZrrBUi7uPeQqak8LaNqXVjnccMMXbjNVQy7yGgKtIeC5nUCC
Ydodj05gDlRpuxY2q6nVxht2f+lr/bTKj/f7p4DAFCk43lm5AVcD8KVnzPT85oEJ96QLJijADtev
9MX1gOfbuA8KtVtwwEj4Bndfy7eqlhIKmArWDJj//GiqyqNlpfqv11hcyisAwT0Mg3LSxilq7uBQ
46sQthnC6OAorz/aAPLock23pknWL3IeXVAEZvZ1baNTBd6SJ8P3pggIELOWrW7suprGVGZhkVmx
ZLtlNPWgduk+N0wq7GXaGn9eP9oLMTzrA0+gCgK4jn7LucV01YKQqM3Zjk5q1UEiouy71yy9tc8S
18l3hWGr6t3cZO14clvDaQiATPURpkZ1z7j+2m0eY8ierv+sC+EEvgCEJ3MuYKq2MVfZQm3STqZD
3UnONbPmlXhK29D5o+8baJZoO3vKd82h/0s0khbw9dUv3SK6XAy6UGJjknC90D/Zd7FCoxuPgNdu
NbWfcrgCGSPW7q6vcsktYFxwQTHHAz5k49PjyLGmRKPt4GTN/Nz20KGkw+zu3an+dn2lCwH1OpzN
S/VjYol84XxDHVdqocCDYvpkDC9jCVhjJ+hz2LupzO2vVqlSeBm8aLzTdZJtT4x0ezu4Ba7/jgvn
yoik6649PRKKN1EaOj8M2MxeAFlZ9gzNJwwj8Op++hur8JjQrfJAF249e2tbGdRLwgsgmEnCH9UR
UNiz291ij1hPbXN1V2A6IxZ0GdZy0/mpxkW04iqiMGDIoAr3uULkdt/mbfY5z+GXvB/TvHkyRQcL
3PUdXvCHBtk9u2OO823nY27pvJdVjn3mmXjsOO17uDGjJytqu105u7c0Ui/az4o3BNrHqdJ3Pt+p
U0ExIjJBlcQyh6+ZG9ZPNvwR9EjoHaCiOh1kQozKuKt3UllaHEcB+9yvb5r2AfYDPQDEbpvTniBo
XFRCFws2u+zrlFbKO9lOkXp+XRKwH/gfluzGw3PhihKCQ5dAw513dfvwUPYYzcLjoXM7p9+1S5z4
JkwlxxS+zb+xFGtRulndMFHy+RGbcoazVsa8cQAZPuWJZ31XOGfpx4WEEfX6WV5wr2BV/3ux9aL+
5OAgS5pKOZPF2H2sWzuNKPxrv+TqbgI+VvrxEol3gD1cx69ACE/B9dUvuQHSjbWxD7WbvvVGBr1H
y5s1N4CEt3qGeGx8ZFLAuBEyX/p25FCrozHWosz613/eY0Y8Ufcz7nWW7cEyk2g3zbZ1iJs6vHGc
lzZEpZQWMkDRt1MzVhwti54TdYV92txl4ZLsXeh5/sYqQDDX7Hpt5L4BBXQpM3ZlZgcxHGAnlICq
/ZI09Q07vDBy4xprW5CwWF9B9xtDpIA91Ytd2EGFkAOzdkJ9mE0In7ng1PQgAt3V4RyfamNK9qoO
dR96SucR8BhNS6vX9roGXZnjNO1zkUaVHy6pvPFlL/ld6oT0fcm84B7Z/ELULPi0MWOvXmr0O70q
YE3eH/Qy1g+TkO6NY7/o/H5ebnNZmKUsEj2K7KAeBvFH2Fnmn1zVoTj2VTvau5WWNUjruHplUMCC
tNB0BuvghUtzCxZyyaKZLsKZrU1ioqJzi64sY7Zre7ADbUy7L14MUyn4reglk+WvSQH8qKfQpUW3
ei0iEwJvjpgvH8NeOzuMdWrmDlTJso9iMI/XHcGld4xCv0ehigL8mzAbGPWYuLiZII5n5w7GVmNv
AtaizFGV7xpruKUkfsFwTAxgZbN0qMBvC8QMvdVd7YUQrw1L/xAO0DG0S6E9cwLTbpKyBL+q/oZj
p/VtElpT0qFGtmmhGpkXwknJomaXQziOhPQeunQZGL1MboCoL5wnMwgAZ9beCZd3a6nxMkCnEfPV
ktrb2cJK9kMNt2jsqmzHEN8t2aoLBnm23sbF5nq/pEOaOkFkJ8muTQzjGRmJiQyhSW+8GReXopuB
pgDDMYSQ57ZfT07eg7e1g6JO0VYD8voywoH6qbLD/S8bJTP94AdoLq3Ako3pe6apGoBd0d1YJYMf
JmMDu57bPSyjm+5S4Nen6+utv3wTRUI5v05dQv+wjpOe72xICs1czC66M1vHye+6cCg/paUQ1S6r
zPF314YD8bDyR0Q+bX7jocuG9O76T7jwflHaAJ1Bb4qAdlud6+IJvmvDje76WomDrEn+eINuaWhc
CDpwXUwjQxCyYkE21iKNPEEr04TQr+vqR3hChicbRrInp7XtxyjsKg96eaeLfKfzog/Xd7glFFoL
xGuzhHidiICS3Hp1fooGOvL5Asrg+C52Kq8hEgB3TTeocK3HXo1AjAVSGWIHbSwcsnJQcXgv84FO
56AVNSRmYW+d2sm2luPK97BA2J46/QnZAzfbS7duYWIQK1LZGeHi/XL9x186OMlMDWe3/rHtZ/eg
yM1aegAjKONCkm1ozjHs4/hdnizdvacDVnIzBUv3XLiH/8fZefTGjaRh+BcRYA5XdlBTkuUwzhdi
ZuxhDsVM/vp9yntxs4kmZOzAhzXgalb8whvuD7117HgE6DRJYNdNNzF0qjB3O2ws1EIdj16/6A9h
YU3HrEI87/5QW+cA+I5UYiCKus0xOHRqUS5JUPY4Bj4IEB/LAaRz3n23Q0P/7g6G9m1STBAoSWy6
z5lGBvRaNQN2CSpkusznaPasO10GhueNmfRx4GpTcvLcJjzNTvRvO8fLzi2z8RSZVI0pPsomNzIz
1/sxzdJINecEYI1X97Yf403kHRJEZpdDXACOxFUAE89TAtQ8ff2rS72HBIrqhoSArYbG+ILNNrTK
xaB+3b8pBjcVfjNU5PwY5FofWjPuxc7LtLGPTC5VCWmV7Ix1rWOKE7320ky5gJH+lIuu/KTmxaei
c4edFdyaV2aTABAsEVIA8u9/O+c54sKKplfhJc+bCa8FpSCbgcv5KEZnaPwBaEEJaqIq9nLyrS+E
zUgawHLSeVg9G7OqdX2XjzSf8y52j1mtlKi226hE+87ULDsh8MaVAFaQ1TN4NrgWVrUj1IhznhLa
zc1U69GDhyB07LszziSXKrWaCmUv1/4ZO3n0V4mu7ryzhTaHp6KtyrzYuCmeZ8oQc1zdEICGrnzS
vAI+T+S0c+63hBnTcw+Tt7qYblo1gVjGQfn86rtCKuBQvacXxxlafT4yR5U2N2kcpMXgDD/gU6A5
XbH/huOijxAfahcvGOgPGXpcmNM1NRqabf0HhX0J9wfdaKs06taHGCCcmLMaOBPaltFT7uJ04+Y9
VCEnKnYO0AYn3DVdGsKS4sDOXqezVenm2aI4yqURNvqoXm1E6hn5khgDktkwg8qpagiIvdKijRDb
atF+8dC/ng6qHuHVLrCPSB8c+JKP1qQo/dOoKPPLhGuDvbM1tw4CK8PVxoN7m6VYxVirXhMpoKnH
3kKEL4u+K8PQmIcwa9BLur8TNkJe5Fp4NkwuUxZjdeww4UFDC2fDS1zaJEaWqBA1d+PFCCKjjv5O
OD/z+f6QG9ESLyJgcZ3ck5rQ6oohxkHvAKmPwJy14tzWTnVeRls/3R/ll4P4Ki4kULE91QPwJcvg
1zdZ5i7JVLkWEUuDSckPEWVa8tRa2pz4jb5kk58YeuQ9zp1XTg+96ixKUPUj2uqY0eAxGKHon34R
phmnPi4fzfgUlkP/Eo+J3R06Y6itw7ykzgyRw+7nRz116uYDar2p/VMhCuv8sagnohooEHs6LRv0
BhieHBpQunSDb47vaGpTBsA1CRQvN7xAsxdnoowA1AVd+tmL3vSpWjcHPURR5dAvLTNcWGarnw38
R15qL4P6dn+2t9aUWhFnGWlU0jS5qX97NmxNadXRsJNAc8I6SIRdH+IcON/9UTaOBnEN+GQw6/Sy
1oULIXQX9wM3CQq8Qh5VwuF3WbfUD05Sat/uD7X5QcAb+M/mwlg/R0uB/VazMMV6FE0PE8CLgwb9
cGfaNl5b+W9zzKHLECGu9miuikylapkEXQ+uW3Ea/JzGBjBBVcMXq029exNpcf3wJ9/GJKKjRf65
zgXzZTBK0XEA9UiLCt+bTSU9VsLNd+Zw45WDfCO5BahOQGmQf//bpghHt63sKE+RsY9JifhGipSJ
oxu1X2RlOD14oZvUL1T9h0+orqSvB0ST7/CBFpx6ZKfWF02ED8lkZui1mHNDWubp5kEUon4pGzW8
lF0XX+7P68ZdyqeiNQRJhOLIunGC5kNUU0mNg8Lq0vMCLPiC945xTOZ4/qJOmA28ejzqmUgOAzKg
sbu+4UB1OZAQRBQUWVufcE2w/DFNygeUm6aLKso/eJnQFYbO64IvvW3rOcaI0G9YR8E8NOBBurw+
48Skn6GP7pFTNk46Q/ECItYttetWzxJXdzrGIouC1k48gHK2/iTUWgtq9MSC+7O4ORTlWraqBKKs
gxDUVLW80skOhxG26YIJ11MoIvdRKfpxh3KzcdzR3KQmKHUHacquXr4Fn6lx6LM4WNAALp+GNjQa
vyYhNI61WGAYz3Gahl+tolviL/e/cgOFR5cNXBlNWWK+m82pWZnQLbrTQbWg9fQAiAQi5+R61Y82
7vSnbCLwPGOjFxpHmuaztJJLG/vs2EmcH+y072eM3Grzy9BKDrboe+e5t/k/TraVJi+RapnxTpC6
tTBA7DUIXv+Hp11fHxncJFAtg3cZBda5EcS9C1Wg/JHMZ09acKtGTeqKTpZs4d+yhxQTOARNXU/C
mPWXpBEmgXAlDS2i6lAIjKTHop1OIkySo2hi9SC6ZE8ceeO6RP2ErjmhHy/C+rpqW3fE76SRfdd6
+K+qpuERjQzzGCJmepjNZPzgWsXPMBXDzt7YeOvI9qhPgBkl5Vu3lZfYqtDKpeGbDWF3QRrEfudM
457qyBZSgojF45whd35LmZrmujcmFcYe4TYOuXWrmOFxTro+PuuF0XwDBpN+wZd9+GJ10kLXTOOS
XDOuquqsLDF2cU63ePFONLpxaVO0g4KuoafD/K+y+VzL25jOPVjZpsneYGa0/Gd70YIk0hz79RzW
X+8fxI1VBobGRLPC6Dnf4AVHJ0L6hV7X2NB38ez/HC15Gzf2GxHZXxrN+LsqgavcH3Pj3pHEU1xU
kf6FsLYKM9oRUkCDF8xliYzqW4vv/QFzQv0UTQ5l2qX+oWa2uXPXbZxeji6JBaV7SclbzattFHFH
6AvZwku/UWnqDvjF0WtuluZ4/+vkv7QK9AkFJZib5jatgtXX2Y1lIxRt0thOzCE5KJ2O7BJGW/Xk
C8Fp8ysbe6VjFWvin6hZ2vDgFY3yejgccTizy5LSPlvnUVWTK0MiKChotaJj4Jmp9kvrWCHEILsT
1esDYZrPZDaMCddrHQhb7QSk1aRYMuJJCBKlij43VpweEmMQf/Jhvw0lL4/fgrghUYZoKobwkrRp
+SB65ZtRp+N51rLxD04iBR3Icogf0T1bvY4F2hB6GvZwZopJCWo9Vp+XhsvBnavu4E6t+XB/32zt
UMiU3EWehLmuw7XaMCim5SK8GGqGCB4Cz2p/0tuu+GloWA39wRkkN5IyL/S4b3pnSakKte1suB62
1UZ+h9MSpq9gRbKjPs81BZZU12If8YlkryW99aGE4YCTueRlO/J6CT0Dly9svjn+boqDGBPyUlaF
ejAqU5xeP6dU8GgrO4C8bjBZypTYsxvDexJVtJx7+qyH1ozUi9a7exXgra8CH0yFBFwoaKXVse/i
Qa0BqDuXrBrzd4WqRZy92TkMC+ZbO4u3dcUQONEWlO3Wm0h7dLwyW1Qag7XZO+8EiglBH5rqe6D5
iAZo3di+Ic1qA4il47eR1sxefr31aoClxPoTDilB3CoejsxMWcbCIjGMw1ANdBGW/XmhbPJTzaPw
P4GmdXuMxtz4QrSQ7+H5tqba+6VbQWGfX7DeQPTwaDt4zsUp5uJtV9jTuXZbXAHAkO/EIptDucg8
EYwAt1s3uZxKxAn+0u6l6ocQ/zdjOYohyR7VVv8DjDZcSur3DMSarq9sQ5/JrRSGaj13ea5tA6UY
QG6HWKQ41WXN3obd2ERMngTTgAO7bY5EVlr2CW7OF4n+bcF+WcsnAYqxoRJVRd9mK+P1ajATRWbG
rR5nvU1+3j+dG4EeoASeZG5ZyXxaHZk56prFqAAO6bXlHJq2y48D+vmn+6NsLCG9QvqUICygO63b
bYaLDKIeA9fuJ9c5j8KMYRHgfpQ2mb1zLn+Fpqu3n7AdbTDoAxvSE3HhYivde95l6NVsuFhjkhm4
NtHb+AfRsNH7otV5iBdE3+fNz0jprOcFt9cXrQ6N+vNiIsZzMofaGV9G9Iqm89iJOf+sjIPTBFk3
OxqCTlVUvCm0uPirqum7+BCClhfMuXrlMGNQuTwPtab+RQO4a04K0uH9Ay6P8w8vrdHZSMJWN876
OItjDya0PIxzFydBlWMhIMvOGlJOUIzjxxmT38bLva+aM87Te4T5vPagG4mpXcqkzf/SlhbPihbS
+HDUW6/6r8UeEJBz3dbdIS1KHY07O+n+Vip82VBJ69lKrmjjD3bmzpNf25lZBnk3iIE+g1njvlp6
uGWofdoBQFJpk520orYW361d8yX15jT7gkaeoe7sjY1oG24fyTangA24Pt5zMywpNsjuhaqWchjH
tA4UA8vQorSWYNBL+/WBEuNJoBOiRrcqIQkhaGiN0FOtUXXeV/h7PHY1wKtB9XbO1tau5w6EQgX6
hy6o/Pvf4qRuQOEFpdkoiC0zq85OX0bRAZtMtz3rSVruIRA3QnpePmnfAG2LZuv6KAvADuTOyqUH
GHTmeYw+WvPU4gEX28fUNM0jleNx57htfiP/qhSTBdu0PtnCbkQLHpEu5DC2AYsXvqChZb+F6Nyd
7l8iW5cl/HMEctGEolG3evBaZzLnsW3oSwBYGegI6RFFC6tJbFR7mtQ9GvlcmYckV81H6FaIsaWx
Y+yZzm19MLgj2XKFcnzz7kNNLyBKUC2s4zH6BFq2xE27cT8Xit7u7NRfj+j6KmOXUjsHMQs2efXF
RdI4Roe69qUhEJz/6nGr/U4/1MFJNk/M+Jznyzifez0s86clUdLnqKOB5qd9Zn/N0ON/wWHX6wIj
txRs6pfJpntrgWiCgqSY6Xvsa73ygF+Xk/hK3DefRF5m7mFsOxX1MbzvikNJb+RvsBvpZ0LVUjlD
xtYe8TnKY39E4OSpicLkD9hmUmzek1YVwDLX+3iiJqdo+CCielN8yjLDe6hnGwlmdTIu93fUxuMn
NTgYB6ltnuBVeoHbqu4h2MCJybocdfuCu7eqk51l3KokUWqm1UhjhttgnZpVdW16TWGyjIk5PYvK
QBbDklrensYUp6Vp/lPDxT9NdvYVZ94EwSLt5/0v3bhk+QlUkQDtbqjFaD2FzNJTOKaoAVwUM8tH
H9PS5QRQSDtrWRntgAY2jgnXHgV+HntToq+v7752sbMxb1EeyYC3+2U45AfTU5KHXuHtvf9tm6tI
DMy196tOtjolYpmM1OoN5WJh+HNB3Wu+jF5jvVoBA3QHibxMrpH3WReFklLgEjOGyqWNzBmbFoDx
egeG9/63bO4VCZJDSJWS+k1OWLlK4k4zBXw1bJzAgxJ7KSfDfDvYVL4tb1r+o2et2r45ePazUVhL
fAQBZr+//zM2nhIEVVzE8LjRqWGsnpLJGwvchRLK+tkUX2ZYpoehb9IToSnKz97UP9A23JP72xpU
YpWAH4Ath41xvWUEnanCjEa63HGE9rqqhI+G1pZvclQ8MU8oxQe9F91OhWHjUUE1hg3KRSBNPVZX
QNOKxJ4mhE2iOKk/a4iTnqJOAFJcjOQ4KU3xhDe3eYgnXk6t/BMGhsSbYIpFgnNbtVHRqJLabJxL
mpxvyq4uj5pX/wxdKo2SdPvqo0JdA3AHOHSYeDftr1TrtFrX2/ASL47+0cHDXdJd552zf5OZShYE
UCxTAp35Tx7Y3+KeWRed6OhqXLy6dd83Q4Mhtoe9dZ/3zosoDAcSHkbTPvilVycaDA2pRGo5Uk4m
pr8eGru0EJNwp79MQ9yrGFnH4nuLX+7sO6UV7lHkb0+rlA4n+aYlRbuWtsT1cNHsmgskW9xgBuJo
RAkqJUeJM12it4MzCfuo1RRCD0tZZzN8wzrX/VwfS2Jqy0rTHTzLxrSTIHv0LDk9Uqjn+sekaWer
UVoOfHuJtGwGcL84RczGl1T07ldXFb15jlrDGWkqWSQT9++MjeGpKMsHhvCI13R1DfdLbAwjHf4L
YYtxqDoKS3632K1fZsnw3JagOus8dx71vvjy+pEhOsvMkrf8plnh4ZhEkaUZeQDCBo2SOn9SSxOH
dbMoxwdtidynphH9EWh1GNwf+pdbylWIht4T2EYCblpEhCurHYBCGR4gnjVir47BedZ0Znacy1A/
6kO8PExaqzzXaW988+Z+oGuUYJuuGqEv7HaRPczGRw0v/rcPyz3Vn5vbVApR8eDzB8gh25ARwW+H
sDIgRsepPlz6UbE/uyUSWGW9OA9wEJaPjRcbn3ozHz/dn46bMIPim0UxA8Y5iQ8P8vWgNeCayGr1
/lLntaqekLfML60TJ29Hr8JoGbKiuWdZd/P6y3qficAZHRvJ51/vevTc9TSqh4tXkvdaejKfVMrg
p/sftjkK2CHEMHgsbqBiXduYZRi2w6Vpeusf9P7rt5QXjD8YhRyNVwi8gOyRXE+fMHO3bBKKFs3o
Wog1TxWWPN5ep2DrW2jYOyooWeQj1rC3drbMeh7G4WJ2ynyomznGOS3e1XiRV+3qZNDPxroKQJdG
LL+KAGtBpcJGa+Bijo770OtV1BzL0NbepZGwkmMNON7zKYBYL0tSVe/w+azcI+pX2CrMde7uPX03
WxP2BjgSVMwJaOgoyOvr9/PgwOF3NLFIcYJM942SqgsC5GoV+7ZX6QqN72n+8cpdI8ekvIZzHDTP
myZbV1fx0AIAuyiEp+96s2tfijocd3bN5pdBloUJw7vOg3T9ZVhQWhZ6qwshDLK9lYl9Y9on4gPt
W/1BS2Jvj8p/c9PTD+eo0VcjSCNqWp3yaEKDm1WfL0tupicPONuzUzbpX5MR1/6kRc6DrlXiEnVJ
9NoOohyZXgL/442hlnz9qXZCMwgUiHpRFFGfzcJI3pszvQTbUzC+v7948t+62r9yLN4zVk+CYtfJ
oWvA1exqZbkAbTZPTejNz11jx3+NjVnssR1vAwkGQ/UOnhHBLxHM6rae6BAiO4c1zpgr4osx6vET
8aibnIuxGTx/MNEg87vW6v4dI898cQdvepumVAR3Yoibu4E2jVT74m6AzkXL5nqC3airB2xPlosu
9PIdZI3uDBIMrej7c7s1jCQberrOnzBXrocZiq6yUoctywYLUz8SKF8cPC2a9nLvvYFWr0Om6YUi
cmO5aIViPqXNIE5Flr8adcWs/fY5v3Cnv90t+IsSH6bzcoFs3PpxOSzvazP9N9SX4Yj+/LQTad08
7XI4/LMk50eySuVH/zZcsyD1GCMTcUEPazlVGKYEiWlOD2O6CL+UGkBjQVH4D5bst0FXM1mWs2Yt
5rBcXGvSHlAeKh4jMeo7++/20GkUSDh3siDMJlxdLRnWOqa9cA7wuJ7fxfosTp2T4soM1WFnqNut
QcCORAdUTGRkbsTQFSWNu9YcjEupZPHRjEHwmH27R327/SA5ijzSVJzhGK9uLFmxBHOIVj9O1eKg
z/l4GI2p/ivpqb7fX6HbdwDAChsDBgHQ0ZtUNjX1PMwS1bjMUKd9F1fn07y07qkriuQ4gsb9cn+8
220oLTAJvCVnAkaTfr0NO3Z3DtkdnxIvHx4wExPfqypFuzeqo+SU5thw+0BZ1Z1CzNaMyj4BioCs
HvWl62ErKMIOOhHmBSBnfASpNxxyjWZ5pRjqzp7fmlFqMRJOwbQCwboeqiSTEyo2ZReRZyKIuz77
FAl7eV5wL/npzZRsd+5FeYiu3xywZgRNvAa8PDdyyxbiuUkdw/4csUT7G214RzxC9oaQYNRFhSIy
HgXWQ94UePNR6Q9KU6/+vb+qG9Mr+7lESYQTRLqrlyjUxzavkxIBrhA33d5zMH7MQu3kuumrddLo
iXA62LREh7eN3XmO6VJF0OKXyogfIMXZx4W5Od3/oI1FhBrDoQCgSi19jRuFAmoVA9co0YpwaM1Z
SGnUVn+EOFo/4KuBo+n9AVcXC51YHja0S4gxQf5QALneNQ4ogJIOUx5QWXGfrRC56s6M9/K7jVGg
QPOygCABYLzO9vOmx8K0zXP4Oln5ggVlc1wqd4/kuTrj8lt0rPMo4+jwPG+ac44psqwG+hmYWtn7
eZ9pJ0Qt/nEGbal9c0Z7xo9AQuzM4OoY/BoVQAxJHTVk+ririLbvOg2WRZMHo5WUH/GlaR+HENNW
dIfTyvOrTEgacZ+AGkdyx3iXufTT/uQ3SOYiGAs4DGvopWKY88SjmgeoN7sfLIOAC5crxxdRmB7s
ZGneKIonfHtOi6+52dSf7m+irYkn16GdRzJNvin//rc3vs5p/Q5VUwW0mVG4nEfjW+jYwic+6w66
opdvIIdx6716VANKPfIB9OlR4Vlt3WVsptabRRUskM3eR52qPwh7aj+36uS+SevsZwIG4+v9MTc2
MvuLjr1Dk+u2eqNVZY7L31AGXiWMt6JShB8ran65P8rGlgJ+wAOsU6sBcb+q06DUBEBOKGWA8q77
3RVpmp1GMWb1hcgGtatCj8oKV6Motf2s8pA3qduwSd7f/xVy/n673+XGBsdGaZ9InzbWurU1dq7X
a1ZeBbKY8DU0h3/ncrZ8Jen1j/dH2prVX6BDIkQu8vUrGWv1glthUQUiDLuzl0fWeTGm7OH+KJvf
wx3366mgtCxn/bddGrdJ3JjNUgZtSupJC7LxKyN0yFSUV8Kdfk0dzh6UFCD6SDfs66Fay6rSEhe0
wHEm/fNo5DBCe4Wz+wYxYBkB69VgB1Eap/WRQqRV7ByN9adCoJankRsXrC4COKtPraCEEQBDgrPC
qjtpWMGfxhFIIM3u+Pi6WWUoRrIlWEbW8Nae35JQkoR5awQaNevSz8Y+f8hEb8+nrNe9PZOn9U75
NRoNEFoQpHzAkK8nNkp11UoVVw+WQWt99q39ZulMayfaXt9nchS6WZIrAgaY6O16lNRULZGLSA1i
XU3egExt/UQv7GcQCgvQCxWvRXxF/74/kVufRmkesV4ifFmEuR6UymromImqBtw+xVPLYxZUXr9n
L7v1aVLwkhorh5rew/UoLumxbi6OFsgg5K1eNsZzgXb1uyyLzI/AjVUE02JChp0NuTUsUalsdKB/
Q8xxPWwXFV2yJL0aaEatvleSVD0PuZWcB7tAf4qWbjwgNZUOezCTda1C2hxIoA5ozl+Ns3VUzEbS
zQEQcpAJ28EhTcXU4YDkzPKlTfNu9MXY4G/XqoN+hnW0XDqNDOSYla2TnO6v7+2Z5JcQOcooC5qC
uVpfpVOsRSuEGWAKkp3DzFkCXcX3AZXT+vzqoSjQUPxlJBCX66FKp+M2NRMzMGGLhYnbvWSo0B2L
Utljqd5uWqy/kbziNiUAIsG5Xlet7dqqpUUc6LR4xVFB8nk5WFWh7ZzIrXHQf5CATA+JFHu1bfUp
zpNicZfAQvjtGTHQ8jgP+l4KtaoVys1CZxU0B2miTZS/+ppoZIas2lQDe9IcqORTkw4o2qepfkYj
oR4OVten/8AKqOaHoS2zvcP5Sz369ydX/gApiyYTfWqW64Wb9NTsI3vWgs7Uhs5vyz5C4zcrceqz
NfhqvoVnvOqbtqJ/QEfDs31dGOa/ihV5Xz27Nv5Vsdv7GhajtuBCo2BpKDrdOUyIvEX+CGT1e0a5
bvhb1/r2g9fks8DJj/ZkgCNz9NbwyvTvLHatb7WexOKYRzZ2k07r9N8bK12ejBZNSD+ZEIA/gnIZ
9qLYVfLza/qB5PFgoYhqsGuuN5OVulWbUUwN8OiLj7M+TYiJRcqhya35UGZ1vxNmrU8kaHIpCsPe
VWn/EnBdj9cWiByjJOAF/RA3nxy8EQ+mktcHpYjrYOdE6vxbv6+s1Jyi+iVb97YsfMsN/lvwkSx5
4c5GM3EP4UXtt8iqveQK0cHLAugE4e1m6p7Mao4GhJqS+FvV2mP/mCrtpJ46Y7D1QzoSYX9NTZyq
XkSuFoeGbOvvKRRe8qOxcu9ZHTtCX98VsW0/IkVhiSPiyRr6NHpk4XsVTxZAqKbuK+RvcvDzUW6H
IDaIIb4ts7fYfl0leXeecsg1B70WDXL2rZ23B2XW7FTqaGQtLoONwPdyUqcvlqLjmetgZNP7XeG6
0TFOx7p8N45je7ambphfzLDoM78le/ZorXiJ8U7oUcpzGg0ZZYGM7k6gO1kSYdTQtfYlBxATnRS3
S91P91dg/QKxABIxzAGDRUBgtooc1MrJFc5BHyRARANNUfv4wQjDPn/C8tSli1XU+leviqdo3nn7
bt4ghqZCwdtHOEGD8xcd/re1t0PeKEWxh8Bwmyg7uHGdYBowVtF3tcqc4YA4yqw82kgvFoHWKdpn
Tmcz+0W+OMtOT2JjFgjUOFokMITaaxkkh4YEGL1yCFpawcdKU1M/1VL7X89MhwPm4dRP8EHbubzX
fH8II2T+DGqheAPx1lodNArOmV7VVR+Mbcg02LntvdWKfBBHNR8FqDJzSiM/nnGIfVNMZD8kroIC
i5LWbXyC9Ik67f3dsD76UI6Ib2hj/LK04M/r4xiXSZqMWTgHUkz6bdQraeCqo3FcRPvK9gEfT9mI
+gwVFhRb4D5cD5VzMYBnH2FczH1KG7PIH2u720tu1g+kHEXWNWmFAKilw389SiHtDxR9UIMl74tj
jPPwg9bk5uH+tG1sZbCHkLVhxjB5VG6vh7GcPBndjCs6QTb+UKS9+gh2uT05oteOelbEHycQdFUi
njxF4LlcluPOpX27g/kFcADIcCg50ra//gWoFFVxa85q0I/QdJK2TS7C6ZJz4oROkBnNfICzv0d9
+IUHub6+qcaxgmQUqIw461aTgSBYlY/2EkhV4xifIKeKD8o0iPjclxN2aHUmzGeFLuBB0+cWoSFT
FU9Vk8SdT10xeYydSMGI2BmV5Hh/TX55vt78Nhq3dCJ4W26esTzyUjOKuyWAC6o/VeloFz6bX/zj
LB5YoiEbiukhriGKH1vLnF1fWB5ZsIokS3xQpzAqYUZDTfXneiwTv3Va/GWbjuhCchHjybeV2m4O
Rkdecgjj0f6CRJ49+U1Nuf3Y66J9Z7d2j9JMFlffkqJpa3TUxBD5hVkUf4+c/rdTEacNyiSEL37T
iaL01Ugd/xvgIxe+QtckAcMbRYOfD0b8ziyi4pvad3V6uj9X6wBPnhIKDUCyWSZs5lcRhmnXYeJ1
7RI0lha+qFbpPCNSOqWgojPvR2kU/X+iD/vm7FSN/fH+2Bu3oJRww54QywE4guvoEks/HW2eZAlA
uyXVyZl1678ssgbDNzPcuH0LXeW3Iu2xE2+5HMujDBq+5N1UpEfN7Bpr5w6UZ3W1b/BaQORVgv5B
qq+iXUWrKKt1nRpQra+Ss6CBACoMP6yTZsxO6HdxBtdUm02nOM5SPxctn2XayXo3LmJTOr3Kywsn
mPXTMJkKNt1zMwZ11aRB2OLWoWJL+ReB355syMbNIcFvSOpAUGYpVne+2YYhwf0yBYs6e29FlxWn
GTmNwxjV6mPJzY+RY/pKjXBZCSKZB1MCU9qharHacSORJ7IyXR0sfaYc236Yg9yt+9NYmcURJzV6
T1Nn7HSd1o8Bg0IHc2QoDeWOPOD6jhzTKsJVfaiCMVKNsxH2le9N47Kzf9ZLJ0eR0iigOWQLYU1g
NLBIBHURlkGs5aafJXX9UBs6fgCKMuyc25uz8/+xqIqYrJ4srF1/UZZTyVAV6q6tiJvpwWhCQRAp
jOJdPmqmfa6RAHiO7GaYjwPKxNmzjnaScmpmR4yHVPXKPduGrSm2ZaechIXwbl1M5D6L+kWb+fhh
Kv8VOmGVn9jaHv9ncxg6GTJyZausGyf91GaCzlNF2tA276Mxc4JwcJXj/atpfS3K2eWfhxsqEak3
sociyfVm8kQZWIOXGX5JGGsfuQxT7dxF8fhozjGeX+mgpA+V7hbazupufCThIZciMDI8v9dgTG9U
kAtrlyYAhGp8VKxqfNS8Xt+LXeRR+/2+4ytlUi0tnqUe7xoJBOZzpENcNEGkmOonT2nCt3WjOg9K
o7WHOjOVQ93FymEYlu6cd5pHejKJj5ZSZDvx8MbBAS2PdB2vAYXGNXIumfpG7+KoCeDjlC+DbZVf
AOwI3zWi4eH+ym5NLek08Te1E1k+uT43KZnGRHwvgh508WkokTFiD70SDC9pYxr6DBQuiO/pwa0u
OYTniD09JwtUp8RHJ2en8TWjN3BGaWSoZ0CR7btID8fotVuHkek5yaqJDZ1njeHMS8rgqUCiCeRY
9MGgPOMjFNbvSNrdzCKjEDNQygcWR4dv9VKGXtOVrpalqPk4vV8iQOWXs9g767eXnBwG3CYZgQFU
YL1BizxK6BWGSRANgjM+F8hB+FZTePXLkBVj+EknylMfqeS3xnlQhwRZgcIqlRNYzCVzfaRRUz24
v4HWwrm/1lYC1GkrAmFgG13voLAuW92J2zQo69mYeLdUGnmzGRWg1Cc23EktSKPqplocP3ZT71+D
PmTok7Sp6VMYJxJS3GWZT+GV5vVkG+03bUYm5ryEZAttU2eEn1GW7GmG3BwyJpP0DjUApLtkefL6
d5v9QE05NTJqoOb0lNplEkxVHr5v8sLbeW43h6LNQzpCOHVzfykecP3CW7IAXZjssrSx7k8k9hfi
t0/3V2NrJO5nThiPGrjl1TMYFRVkwqhLOWiF7XdG0wV5OBlIXObK6f5Qa3v1XwuP8Bj5pIQEcWte
T+CAd1SElXsW0PXTf1QmiGVEhAzvk4K2zuznXV58F6zB9zRVs/TRRv/M9bWoV78hN9TkB9H0pgHL
IFP6N1Y9WO+7vLOUExGwQwFKd8t/1DA0NX9oJ+Nz5Q7h4ut5Ae93jIx572s2J458X9JbCY3WR0sX
aCpAfUgDZ8QqHjZ36gu1EYcBiOtOWLR1WQCmIP9Feo+zvF6jaYxLGORpYCaaeVn6OXmGRBftlPi3
RuHJthCGJI0BvHO9OlCjOy93nDSwU889pjEC1FUy28f7m2BrFE4+bzN1m1sfyRadfGCVfRJYxWwd
ieCNMz2lVxrjyp3GDQ4LR9KOCaZWOy1BOSSuZmZszPTo3eTij2bZffH6S5xRiHTIMtBLWD8Vs2KP
pdFHjKLOzQlFmOyMY5+xE2VsbDS6a2CRpH0evqyra6dRvAocVsZdUIrZOTlR1uKBMblu6ds1Nso7
2+AmcmPqpK6HlBgjhlq/7xRcMMPoljSAqDNf+sEtkfPI0UfyBm/5Mmkx9mxqavyt5ulej1vusKtw
Sg4NBML6de3RlLnegW3s2BLaktKlbIxjY0RCQYNGW4zL5KrVGy2exs8lpMP/8JFyfgjV+nF/b26N
L82zLMpdaO2tx7dDKyvLxsuCoSyq+UzU5zbouOW9G9ge7cw3qS6a9y1EyP7EjYXtpLG4WbUTYMn1
XM8CNkDUobB2uA2dc8xaDHxwsyBWh+LBmFouYhJe90OnpeVfcZYm+qMw271O1cY2o4qAzhC7jEVY
bzOs6UZ8iKwisEfLmA+hWwrLT+hkw4JGUOL1DxxJJBeNBPfQo1rHdwY9oNgqy6ASo6r72mI2H4Qr
oh+TMdt7Id3GjF4Npl/vq8wMhWU1IdiJPiueFDeNjhaNDb9NPymp+rUKrWrnEK37Ttw/9NwBveJJ
xJW6PkR90o3Cq80ssPDuGvwsT8ePbfk/zs5rOW5cW8NPxCrmcEuyuyVZtixHWTcs27KZAIIJTE9/
Ps7VuN1HXbMv9uyq8ZTRJIGFFf6A71Mil9IMd01rubx9ffeeq8ntQc+BZuHtlAuaA+ecYzVgrDK1
RX0rw257xHGPBni5rDe4Djhp7jczA/IO98bKt27yQU0JTJT+QP7Y/xjW5poQyaWXzsWIQgBtRMhp
Z4gjdk+5DHZIYsEULmYcru+WKGzvdV5UaUbdBHG/VtcmIxeulz1QklYDnmMIchZC6GfWjW+o+jYb
5fY4Kqh4nWmEP15/1Zc+7w5SIU4SLfzz7B2x5GUeRxKZrQiNY2NkwxFtyO5jDw/kQ13qa3pul84m
Z4RjyXnhqJ9dZ/5Iej5ETBRMB+TftC3q4OUas2AfZMHrj3Z5KfJyMCFcOudwUXPxFyxMZX3r97YX
e93yo3WtLVkj75rV7cVPtY9LcTcH/XYeAqqhNAyBfMJtoavm3gyM+S4D5XSluX/hOqOdtGfRO2rj
L4uryOwHHcwUWm4lt+mhyYZ8iZeo3LpDiT9if+uXuWOnUbZ0wV1TqOL36+/zXGV9P5UoqBIJkKYm
tzqvGjZ3CIJhI5WvmxBbDTj85k1uLLAUjK2v5yfHKgPxtelUwxwPeOMcl8aKD2A8RoH6vJaV76ZV
W/VDsnmV2xyaDcOuY9RG1jUH+AsfhF8aIdPAHfC3Eg2M78Ypes7OMFDV1MAj3tDcuHJ0Li3CPgag
D6qcZc628pS54PDguTM09ZYThU0de9vaXumHXDige23JJkZJgF7pHpz+NR9Fy7mZdoOWW2/ugw9W
tpYPg7eU39c2FJ87cvVrTdlLCxIK/kHI7djxs/ssgFtqFHLKbw2luhRkkn0amfu+DY3tmwMN4fD6
rvontTxLEsjUWQnO8V7hn82s2gzj1FlNxe0oO/Xo+FvhxogqFV4K+6D5aM3ZpN6Gmemj2gSC6GbW
2wTQ0p3XO3/dbO/o6Dqs0mYHP3+vKulIGBpVsab+KBkfmGudZ8lYNYub6MW2YHVbTpEffObtNfjC
0NkH7qMy4kZWlpEoptBYGe1iyEeABOoYBZXR33VZ6Ixxv4jKSWUV9PAHYMIGx95a1LWh1YXARUOc
hIL7j/ry/I0ou3FDBMVQ813d9cBIcUYF0nHSbBzWKzHy0scG304uzrHeG1R/7i7BH820V1FqWKL1
Nmvs5tM4KvGMipSZlLVh/y+7i14mkqzgPbjYz7ZzhsIFAyxt3MyWDtJcOe9yy6XedIfpbtuM9srz
XTqjQM/p9RO8dn/wP59vk7WpoVEZN5lpDmnpeHnaYpN8JTJf+mD0+D3sP9F++KtGM3GEy7vIN24s
ezQR2emsNwOTvg9Is9YfXz8ulx7o30vtH/Rf4QCpHnyyQgStB0eMIHJqeQoUsuD/wypoPtAUgLyC
nPWfq/j+thTTrl2Si76Pa/riJ/DU1ZVVLlxoTJygfyLCv2vKnQVQURaLwFEzv80CB2vW2jIOCPOV
RwTO7Dvp98UpD4WZ5oKY9/rzXdr20T/8SJd5IvO1P59Pm6ONAgwnTC9rmQwc+ZOahBVHNY87T9JL
Xl9v39VnMY7WZYTCxE7y+0v9OUKghzo0QDzeXY1Hd7DCY03777jmVpegZiuQMFuvYSsuLrrbbjIV
4v/Oe1QjsHdReWFxO1t2dqjnbUp0X3i3iAMH6aS88Saip3qlwXPhKCC0bTu0nXlifLv/fLPB4HeZ
YQwoD4eN9a6t/ZFiN9BfjClyjq+/1ItLAXOGJ801zxH/cykGpv4UCu7fpizDo/YzEUtD5u/Cbnr5
H1aixoPMzwXsnUvLVE0kPdmijR96XacTq8TKkgGbkt+kzuZrLPC/cCSEKsa9JHicPXiafyk5LnnR
jnVR3A6j1vduaNTHwBXSiUGR+R+HOURE1pPbJhM3G9xnVzndfbdJeQ0o///8kH34xWFhtLjvsH8F
m7ztgk4JfOFKq3PSwurqExbs+jjbrToUU2RQA3YTr8JSYYJ+OVEJfMDh9Zd/4azu0YE7Ctg+RdhZ
yYu+SjN7C854Q60Rta+CF6CJQxz5tUdjxb8GM720q6g96VHSs2AqdlbsCTW7dqbwzDH2/l6qFl0i
FDUWP0aY6tcsQi5Ec3YTcy66yDSszzuvi9rw21WtcVPKeU4ca+jv1h1A9PobvPhIpBG7Tw4M7fNL
kDm+rz2BDNvSlsOUelPr3aw1AjvxNJbOt9cXu/i5qINQQoZa8Vf6WMymr5SN9lMxTZ2XNKPiy2UW
U5BKWem8URdcCTmXVkQMAulzGl3uX5bmrRss3C2oCaIJgWNh6EoNoaTKMzCk/jqmnpCBeSWgX/pw
9CgY4fNeyWfOYk/XGhRqQue3VVlxDKUbIdfgX1vlUgQnLSOvoPPwdx87Q+WF0R6peN8YGkqM75Td
qUc66Ijf3/hmZAoh4s0pvNPr3/DChtlHzaBeoCSAyjzLCqOZ5lLRmGxLr7LuikKVB6DRQZwBG7jy
8c4dlfeiEswvUHxGUejL+fvX/VeMwX8NeG01lbdTkUvzZMtsBJrbCKDyerZ740sGVtc/OtKW5U3j
e0aXZM0AR8kG09fHZmWGH82wYI6a1466qbWcPgs5VP6x8oBUXUkcLr2Zf//as4jYGyvEiEGi8gpw
JHXXCRuBebTjgBr2yha78PHBUDBbwjcPEsF54SeGivkdM2r6P9v0yVw2laiG0bFjDN2D0q2bDuOo
r3z5/cueJSq7XA0ZJCx3qv2z4g8TrL5TPTlD0ETV4zhbKwA3q0h07dhJ6AsjRY3U/cbnMdNJR/Lx
9Y134SiDytklMuk17tfgn5thUoU/zlVe3Pp24zRp3oPyRWFrlPYpX7BIjVcz0NdqoAtpKOUBUCQS
XaqS8zpeIg0PJRZfy8iwyzeWVuCz57mON0NYbCJarFbdTpA2i/8ogvLP3ic5I0ti5kKT/Oxxl7yt
ahs27K3RZv6DCsyWgV9hJXbVB1c+7KU3i/wJ4K6dFslY5M83G6w+rEm5z0KqbE/pO8c6Sb+2T35L
5zI3u+3KSbn0VlG1oCoCfoA8yNmClZaVA1ezui3yKf86D3UL4KqrDr1nrcFdOehIxYTM6Ej1bsgr
i//zt5/t42CvK4DBkjLwbf98XE9bGVPtjjeri0oj4WW4UDZQ1CjuHORn+wOo6Yl555QXqTNS8jIF
KUw77p2weTCKYf6c9wYE5Tq3h+Zh4WL2kja3srvA0WP9mGXl+Bj1Yf8WdyTTTto2bLdjH3qquXIi
Llw0CH8hKEOE9P9uvy990bmYwhS3XVstD97aWiANMQM/vn7wLi0DRXGvT+i8/9VlQoCmxgtCFLfN
ZKz3IZyPpHGDa3YsF6InJj6Il7IFcbU6zyf9wdu0DwL3tvXQH0kdtEBwKDNaEHIubeHn15/JvrAF
Q9DjAHwYnoKgOrvGJuy223oflmTOEObHbGiXKQahZX+EADbrxC/aJo/ZpqN9Wu21rWKcUiK07gYo
IM/ShtZz5DlKka7Vql8c1PchwSx2L24CFfAXLNLAC1BHYTac1JYvjzMiGfODaxb5/HH0ffgMboOz
aqK7LDfu8BbquLEmaBVurptHNGa27sqHvPCK0VSC/Qn0jibLeTBDklbqQDuSbLmRW5J103xychfO
jq7455U76lw0b49gIdU/0YsSgfv7LIJtohmnrYTLm5WTFSYojgsr0dLsZdx4ItdJYY/yeSzdur03
EfEzT21uVHPs5wENJhi+QxgbU29p+vMO2PF5k22Xvr4PLr0SWGM733cnjJ/XwY1pyW2ZUD5oqpDv
b7b6aCzrEHtC/EfXkX9eB9xbYJ8Q1WDSnL2O0VVFgbeuuMWyxjoiSz/+zGTWJNremt///anw8YI+
sU9XmQ/9GeHyfbrdIsZ7a44qPK6146cjirOJXzefXl/p0jHifgIgR3sWVrHz50pzVut6A3R9Szfm
WcgyPET4gMQm8rWPbjRPCaa6dTpbbXWllLgQlKDj0PZm9ggI7jwZyUYvN6XH21RqbA/OugZvV8Bf
/31+u+vz0pVBch0G6lmUEIMrmqEf2B55KW622mgPxYLzuqGtax57F1I6lqIfyc0EROk8pStHM5Ow
inigMC/uCjk3Se9TkZV6tbiAjCJBbFF9fv3zXdj+EQgIdsgOrP8L75yN0G29CRGTcu0HwFBD9qay
5udQBeUVEMmFjbIrPsEiIMf4W/F4LO2oJxrXt/NiTNttZGOcdFcQTNukcxZ0NrZKLcu7Caip/zHP
Qzu7Fo4uZDn7NIagzAXzN+xhXHtp5spESsV0y5+ZQc/+Bt3j6pPlC9HB3vDlJ2TT6dRiwlD5H4y1
RfKkJ+P1Y+255YM9Cl+dJrQx34DxCgOy+zx3Y5EhdHZ4/btc2AwUPQwmuRF3YtJZilIG7qSrmmla
S0p2kvbix8qstxvlOVsiJPl9Vi7TFYrbxU8ESJNqkv4SU4Y/z3LYqtnMgqm+1YFwvlmREp9X1czU
5W5xqoaxvpe8X64307t9/XEvNZN2EQTQeftO9M+Xpnu0NvCLayiNa6HiUiKKF6MZslWJwBQPulto
C4G0q2qbZJpqy4EoEzqI5U2d8eH1H3PpTEAB2KHjJIcMKv98DWPjUDsHnsAHxO/CmPrefipzt9tN
dM1xufKlL8Qx9EqQK6EXu6c/+6/5V4lLlS0L1XIBAf0LoDkMWGKg9J/+92ci36UbsQsJ/aUInZOv
0DjUrCKs4BEQrRMX5toccu7FKw906ZiRjNLQRhBvb4n++UALqqmdMfpoCXlZfRqkDMrEWYrg61LP
hcO8QDef/+vDoYcGjgg8Fckcmc2fK2LPhHxiVMlbW2CjF4fuJHpMMNrRi9W2+VdWu9CUIBOGlEpj
2SecnRNTGpc2oJERR8IpxN9NqwpXr0Z69RdoSFQyrhzCLhmRamofIzUXeZxlEfDxtfeM9eRzEa/0
h/MpOzSzXxUHv3Pn5tA19pjFGIJ27n/+ICgZ7BRKsg5khs6rO3sYIFpguHKLsF9/KKPFu0PYtr3h
SNUPYzRuV9bzeN1/llcAy5lOgtGBM/yXrSp4upa+i4KThIlTQtrRJ1WIwWbjTMHN61/+H9WS87XI
PmiQ0oyC5nF2P+djh3M9/P5bgso6pIWesMbzd4OweCFOfVKU7d8QWenUaQv6UicrdI0lRi0M2qzZ
dG0dd6Ms/Deg0pc7seTRCyCmXsd9tJjwGPJ5zlMogf6cTtXMbXzl9+/96bPfz0DkH6cTYKIMU//c
usGGG1HQAaAqA6t/j4xJ+GPOyOsQ3bI3P+kzz/1F4RjBgpIREagO3OqjrGu53vuNwK2qgE9TXkl6
/j7BCAazvwHG0HjzznG4vE9tRcN+VVuq/WSVhh87cxQdJjlZn1u9fH39JVxYbu/cE3DJsf52/ysN
c57FVAo0jKhHCvzj3ulqA9AU+TR13K26xpr5+3Ll6JIVAwgIL2BlKpcQb9Qe2J9yLD/MBZjsxYQ+
t25ueMIiU99gPFddyX/+jvNgmhFnwCCahJWZ+p9fGjaAgsNWT7dtbXaHLRzE7vgVXLlI9yP295Zi
ZEpRS5YDf+68++zLMjOnWkS3Q947xRFBjip/16yBd4is1ShiORuzlczFEnyzxlkNh8JbhiBFwHKC
OR8a0wt2uI2909L8p3Hx8oc2E4V853UDrvaIwEzdPayScUjmZlkVY+a+yIH02PlwytYM2fkuH5fp
/TA3wo/LTTfUwnUmxjebNiVsWBVE33tTGE9u58n3kls2p41nZ09hnhdb7AvSqhTYofF7Q2N+TZtt
Uu8smY/f13UR8j7aluWnZ02oaJi9NzWJU8PrSHiUQsDJH3FvADA2fNmPcBEvtEW9Yzd6xZpsUbDW
79GMF5/MRtZPQWWrJ2vZqv5U2GL4UoT0tQ9WuW1bLPp5xpdZZ3X9C7HeQt1qekNGHEaimOPWa8X4
cc4aSOkxKlW1e5pnn9FJZOi1/Z6XDj3Cde28D4apwh/lHHXeoSQPn0922fk1gpb12N/XCDLZ9xK6
VJ5qbxH1Gy2N1XwDaNxxfkwiKo0Ymet5+0lEq9E974QNXN3amiwpo1W8lbZvcOP1fWu9F03WfZSe
kUEGBt4WmS/b0kXNjWF3s/O2chSz2XgCkmUTmgOjEf1tONQAU1/ssNB+Ag6rgZusHO+FyULjv6GA
X0/1unVDonfX4puFjtN0I8JJvBSZrZ8YGJOpSOAMn7XZWubNIvgPEK1o5iatRnRIYrwuAiycwdy3
Ce2wuUsAEOW/w6Z13AS+Y7XFupHiGf2OGZk9mc8MLbow/IDFlCVAhMnia+dlbQfFrBffRrx1RGKH
Azn5ymUXgXEDuHfABlZ2MWge5FvkJoDqiL6JwFytjnzJcoTwE8sC7AEcP1/zFJxaJFLavcuXbC2s
d6Qx4zdARGNzKNqh7g+TyOc+7u1w0rGP8aJIwgjTpaT3tuE3Z9xLJ+AVj+sQwfsu19G/NxodArUL
GDxKZdVWQiVSJ1XW+jqZoqJ8NIYeAyYPZysdI7io39RVKFTM//oveVeLN5XnNCejke2P1fFldLLr
1WrTAQdTkUTYQT2Wo0JMxGjsaUnY/nUFLdw1nbjfvOCXNTnZ02bn+Z2qlnI5wKrBpb0xhSPS0eSe
uS+6zoZcUrfuHYJZZNlmOw9vdFmtIHeDPHu0NrN8irhCBQZ3Zf5R1Vn1CUGv7bkwqgF1orKw1qSy
s/wnntQFgjb2JMqkhmWZxwaG8GuKOFMT3rTWuHxxENh5H7XC0XGp8vrLUm/e5yh39Zxs3eq/0xJk
aVqU4fxTucZqx3pS9C/7MFRI2EjtIMI4tBVWaoEszbRQ06qRYdsmg3+vo0MV6j7D81NVD1jl5BZP
VgZdlepBod/irEO5/oS2x1EeotIrUsX8T9wYI2oDkpHZw5YVUSrRCkRTVul5jYEduluCW9SkUsVw
T8YSF4VEimH+YDh+P6TrONsPbu4I/uE1fSrbLZTJss1ekchIN09l3YvfdWs40Iab1uLrrnkwsgub
5n23dkWQeGupvxa5GPKkW3K5xTjRckAmRGzw6PKa7kftYT8eZwQzmQ4d7cPjiCzNF9+s5t+DH4ov
TqPr5TD60+gl0eAX773W8PMTeHKIQGvTadRkRO9pIFo0AlMS/sgiy8mzIZ5zwz65Qy3zI7pFQxVP
+dC/XWrbrIl0cv6c2WgwxI1L3hyroHJ+lmaZF4e1R7r7WNdrSGuH6cs3Z2uqIg1plZWxRo7/82AU
mU5k6Xtf6e/146EycrSX4GVuvw3mvDuNbQm3eLOM9ata5qZPotyQN71LUZ3MXW0h+4lDTp367Jko
tgzkcOC4VU8ALMCATcM4LXEUmeNznmcdNtaNMr/j3Dl+FWAtEJMc7PoZuSO/O+QYLPhxNI84cAQl
ayVVWe4cC9hmXlxlZft7LoEQpb3nV/IwTUsQJF1oigcbOsCjBSthScalKMaE/Nz5ApObHqRZ6rD9
nI2mP4JIm5rv2w4w4ThaRn/Y8qYqj3bQOqlrSRTD6s4e+yQMiuVLC0uH1NRbDA/f7WYe0hqXE5Rp
8ZO04q23sTChaYvbkt9sW3AIjTkAgxMYwBfAqWJn47rteqtMJMJOg2p3xh96d7wUe6Hjn3h1bRtJ
09qWPFSzYX+hPaA6bHdmAHpaKedlkFH0FvYRdMMA/SI8aqTSTdq6Yn10lqm99+piCGI37wE3cUXW
D6vdr59dVW+flejYq0i2+7/DjDzuoDbSaWJHbd8tVY37jujzsDu6S5c5cdTqcQVWiTFLbFTSFfdO
NyHchizV91wRFuK5KpA+QjCh+zy4TlEfK/SMXiba/OoOUeStY/zjDrdLO1jfuzqvMCpt+Rs0vnsl
YV6b+aHpg/l3O20O5mYQe+gmy4EwaA4qegvJIcvTVa/BybKboUuczPObBI3A8ZfXZMKLt9YsimO1
joHklOXRb0jcaAY1RBMj3hS3ZSKBARax4ZWdiJlBy9+69KeN3KJQ9KKVcNfYAlYwJlbe5yJGJTJ6
KPIC+Vpz9ZZkFdiMx67TVU+T0MUv1drzlGYBOlZ0tQ3/MXdMxfn3DLdh4iQ8EgxEhQAocbHWHd85
dnUzPGyhrYdkJWX+kBnQ4Y4Dsf9W+0sWpYvMSI5bbiKbXuGqQ+DUJR5EUPW4dX0/67/arrI3QDh5
/alft0gcGgUANsbXO3xo0RuY0mDJ2JPKHpfhpoat9stpjOZ9bSDnEXtIkMxJHoZtncxVNC3pWu9R
iynG+rjkqvRvKrsq3yIajpHoUPY7nsPrp/c1Xp7raVWQ/I9ECfN9qI1+ISmw1oPSso3eUcJXjxiN
Uvv2bodGRuOtQN1WxA1lwn2zEpG3XLQHszTFGLe5ybWTO34RIE0szPLeQOJCxWOvkBybIVtwP05L
yxEl2v9qtrF6j3A91b/lFnab4A+72Tfb2CwvkaXz0+A3XsR5GZdPyl/Vm2J1xk+mKbkGMT9k/tB0
Q5fFyibCJjh7yhk5FpPL36hrBGvDANyB38/+NxFWnDBkvZy7rJIof60AP7w46wnKiSUQ9Ipdo5hU
nNvKf0stVy5xgJVQm7qVo83DVivbRmKuIy72zuJ5KSAdYEQCdQabI4LMJCAgPFKDrMjq2JhXZEI9
VRj3A6IUMm67YeIPyyl6UIK5HfdMII04m6N5Pk0j3XPmZ4LEq8K/8Vdre7qEmU8SC5xSVl4sBpu9
kq26ftH8tgzTqsL6KGWbfzY8HT0Fg8klj9aZ91VXi2ee5qLI+mO/jRKRaN+2ejrUraHwE158gw3f
GIxQ/EY9TZE5tXTuan3jrn3R3IildD7JXguH+sMqnbjtbTCNke6t5mh2hgug2wOjkTLVwIbCnJvs
wQ03tF0Kl0kxWCQP0xEqLNHH7WoX87FgVDOiBm9gyLVAL9Ox4Xv1D203W3/TuIXxQUoTuegBoPpn
aweIJF6PlH1c+cDHY9AR9k0jjYX5HV48mMAvs/4YlW1nJvUYTs+DaeX3RcCxS+reEd0NdbJVJVAq
uEkMip2a9FC673o3a5gNhoV1N6+GNZ8ksLshFuGsPyFY6/GrTU9gub765nPdVtXd7GdznTQBtjHJ
2LXL1w7Q3hgXFsJ1cQRVfEkK3SNiCP4+a5OsnuviYGkS8SRqqGxStqrVJIyS+p9F7U7oRkdlgByZ
PRjmW8sACPKG4iAQsY2APaXUZMsPXVmqIUaE2f4J7dwjBYkabMOCrpWHuWrYZC6WuTPyR033PgfS
iG4iui8/HG2NX7ZWomi3kHw0vKe9EujlIvt0WuuRxnm41CgUMbQEfdN15ceh2qIHJjfc/5uPQs1x
IE1y46qL8p9j52TfGXuiJeqFnYl0Wua2LIuh0zvFHOmldz0y7ML0P0isG/q4Mfr6HTozDGDXxlu+
Y+2MR19kwYNOXNUOc7qSef1wPav/umu9G8eZfOTJ2Cz9GxUuWcMh1eEepOU6xjXZy3ckgng8e1gn
usvwAN5lzGPmo22I8icl2vJbtALhWiSH2KKubPuaamLq5rgqXIJwtnj84Hm2EG0R1BhyoMWUOeNb
EA2oWNVNK35i493/dPOIW0O4SO3HXTFsZTpWhvvkamqzxF2C+YmClkBGwAInGRKe7+sc9dFktcqp
SEnzEM7EWwlJkXET67O3+F0bY6RMbenZm/MMUZTMxyincUlrLxI9/KVJPZVZOb94WgLlqCSlUww4
xXggY/coX3UnstPUSWuOtR4XPrPwuvLgtPkAeQGc5cituKzfZIkdQDwGvYmMZB5Wdxm2tESbvl5/
GHNevlH2MlSPjQUUSBnS/1JAFK+P7bxGkBFUGzlvsKIr2zQcZH4Ks36sU/LOFgCLtU7tSU7IM8RL
vzqoXfmZQgC5szWVs3RtjrVcRGJm/t4wljnXOB65/a+q7sI6ntetpAak9ycO+6X9vBnuMsY+0KA6
JUZn75bOKX/7/uhWqTcY4sOEGHGT7pv6jcLVlsS9880ugVdgY65ZBTTahhH03Ez2+DFcfd0nwzwv
ZgIkxOD6M2r9UmcbnLTI2JQXU+QuN00VdVZMatV/zsM1XJKgQoEiNvre+C64NH5ki69QDc03/K9E
pIn9nvKoiH2yLstdrJDw1xpRUol2+LqKwCsxOF764Mi9v36sTFV+BybTPaKELZ97f7OC0zJZ3YiD
jkuhNPhry40hG1Qpi00GhH8JHDiWVDgUx3Xhfte6H985JevGJd6sL0tbS0HVvc0ZOgKVw1XDXe0l
ZrfM7wV/9kGURmScfGmt3zIpow/ZNFZRmhkArzgJXc/N7NLAj/+hCKFrmS+3U5VtKLoJ7QAHCzfP
TmfE0D7X5L6nSIbR87z5LnEciVSPeIdhYNy2WfQLzZ+ujkkG+/4Q9ZkrjugihFXihAUBdc1m+ZWs
0bqfcbLTsdt61pC2gTUMR2V2IfKd1frszvZ451m7W0CX++sL4Zq9Eo4eC0ZSN0RJEIN5bNECeBlX
L3zQwdZtCTY+5Q/yo8iN19Bo7iBljAFdCg3igH5Al92i+kYfaejMbT5V0VzRsjcrbg9/64OIgtaR
p4rKfLnpcXs3IMV7hnUoBjG8Bbeyrkk5hqXiYupoQTVGztevOt2LeLAbwXXmrHP4xmhn87Muev0A
5ZtkaHNlcU/STLm2FiJvQEkMk4yR66VhV26GQ14I0k/ERYsT4kGiTvpo4uCKEKmtPszbMBjYimIA
HGdWuKh0zoqgjbdwmhsEIsKwTAqUIt8tGkoF7bLJXg+hW4gfKIJHz6Yx9lVSdJHFQLbbIh1P4Wrn
cRvSJE+0bp1Pjjmp52qMUH0r+3CeaT4PrXlL3ahnMta5L5N87E0rKWgs57EXYoCTuy31ho/c3zvT
iESXkNEVxhFiItMOeJDeh6rwrSYVtsbVyKHBtcau5SN4UgWLevHFNA5xPgUbd30UDl/qask+zAv6
oylDBvvXwNO8qyMbPmFgifBxKceF3yirnY1sB88ZkCwZ1xVFGdKxNLVjt4/y7yPGGnkiVddyw+RF
2B1aqvZftjOHRYqhm+JaGSdni73WgRaqABa/yxzJndrRoBmO1s6wuxu3bnowRCUL8IBj9L71e02A
NsyNxkbQO2Nq0G1tDpunDDYDE28rNuVm3ymtfJcfnPlIDhew2UIxyUfDtYq3GLUuPh29RX0NVj24
iemXy6e5snPeV776d0avjOAO+HFoMVjS+ZJwyQf+XYZG7u8WlXwMOMHP/W7dlbZM7poYi0ngKOQr
o9AvrTfrPl4RM78nM1v1SQJkJlEs6fEkS9MuDz1p7HMT+RqdGobxn6Ot0gUF+YCWKNl/+Nw2kfg0
4XLJVbEggQcOMqQWqzc1vY8iVRVU2sq2Dq7cpA+lKjA/MhA0+ttmpLaOo8z23wkvc+6wfIrsOJxy
/Yx2qfxBBmf/duTKLKAo3clI5tZByKfNgrogY9us/pQ1pfkGDmnbA6zO1JKGiNB9Lx29hozQonxA
xCHyh8O45f2XiV6bTfKe1+2BXIDWYqC3EusuWXS/hdmZiPI2mfw59TnhU9CzDdM5VAYnb1vk+6G2
it8gdKix7U5PnzZrWB5Wt5i/sT+cD77vuj8KupyIow+gQzEpybpniV7E2zxXuX3a6in/vpIxhklf
rcwBo4BiLN6QdP2az1Pzbast82lqrPZjj1bQkyGH3j/N4Acf4OsH38syz1oMKta6Sjs6cE26GdZy
ApcGqpAk0/61gQL/NiBi9CSaRS4JUkcUrmSq9otc6fOnKEn57DnNIdGhUyOcZ1r1J9/NkM+r7QxQ
icv9b8YRJllRvEoR9YlnolN9ino6LKQtavzC4Np+rIJIfdReod5YXRnUN6M0zSKt0QZxk5nLZEH1
0DHxo7WtbYjX2c0/ZUa35szh7OrrHBUGYXOZMdNUqvd+NUaw0k5l5POEuj3eJ8iUty6t7dpsD8x8
5rvWn5cA1EMwfrFyu+gIarkTnBrMvMKYfQnkmadDamDV5j2BiPBWZipj8tpa02+ghEQVcy0CK2G4
pIwj72uf9rHNP61tsFAvoCuvb512mb14VcwR4zaqlzAm9ZieO1gDTQztJaQXV5HLxoKpQBN3beli
MTsSYWIJALtkZPJ/HJ3JkqM6FoafiAjmYWvAds5ZWZk1bYgaboKYBEggwdP35970qqOu0wbpnH8k
TxWgy+//UwAM4NmeixhzUcF4DtEWenmo14D1uVmw42IT4WicnZ6V+JhIVTlFAIV7IUFPa6Qkff+6
dnPF92GGWHLnyizL63Ze7o1PvBsfsd3aYkjq4KmfB4JGqc12v1V2iT8V9MXXsd6YMXTH87mi9F3A
CSMZcjwpJyuCvh+/+5rauJMVifjY1mALPqjUDd9mpGTTeE4nSO/vcNbqv3X2Hc54la6BZGnmrosu
NDNOT52frewz87A8egI9x5UAvo1EyE1Wv1bOjjsmQzuc2wkNRd7HWv4LRdXSYFf16XKizA7ouXNo
Ezu5cls/ZmUaUFbO7OayJXp9IlkTL7hI6u2zmc1tY2NB/BLt3fS6Cy8ZSTpYAsPw3w5PZvL8126z
rihnDFriRBD6/tkOcfAgm2R/jyav+z7wlEZ0Ts3mdbfB8lu2c/xthGgHQRMECp/GoF0/euTW8jGh
wXhhI+oNa+XsMzxvg9cCCW1bxC7BQSrm5wl0dfGuvUyDrQOEifYoANp3d6ld1EwJjReABYsij3tc
x4Qpp92Z3F2EwV3ZLF7FzuURbTvNPeizO1Jof3JS67nFwvn60Tpd8JqCnDJuIMX5zxAC9H3tlPNj
4bN4p5E2xR1eSHnYE9nW/yU6CKFXWJGDHMVBe6/BtKaiUdMNB+SUedau30tcWL6Zy7bi48Bq2Pge
a8QYnt0GG/u/3sOtfAohvzWpc9XGJJMxUJLIxUbP4YAMTZPhVlFa8hzZ0LX5tg/Z19HMdr76lCaR
7D/Qt3MDF9zp6huWuDLyB7uVfTDW30cHnSzwxQKk0x+miXOXAp62aPbm0A9uXLdVaYMjyYpxjFN9
EmpKTCGRYqSMJXp8w7GxtxDz+4wUOzF8EV22mK8AEVLlbUb2+r/G7SNYwbRZ3Hu1ekd0Srg9m1xN
AeOZTqu+42ViTL9ADFFLqVYWhzme5qGYh2HewU+xbpSBN7q35pLaJY0r2xF4nGXvWe+VXuIN6SZ3
3Hd/r1LA/zG6pTpOYTC4ZTy09tuWrDorDLHAOJhjqKxTiPjieOHnm/1cxzBuhd7S6YFLe/ixLSa4
Zm0//+24wZrrhjK3O6dmH9pzPM/Zy7CpoSt4WYAQWj+ZG9aMuMtK6eEWPYk1YkAUAOzT+XY9ene1
ETJ5alkU/lZ9eHz28xb8lLrZZdH2hEqfLOksMs96vCqkzh3eZzSGTDYn4DAdX7xk8vXrHon1+AHo
YdXTAQQelyFjTHOqelP/h4uv3i8e1N3wQLEEsIxcm2T4Jskg9c/eTBRGASgYzpQRhG193pKlkc/h
PlX2VJsjGe8McPrCJhruSc57wRAMGi32+yEIlfeDY4uNJiMWmndKmGWNT73gDn62bi+iVycj+CQ4
OdludYl5tH9nqqriO9cOcnmRpKWPdINHu18Mrjz+SQEU+Hu9mTcvmgdN88q7EHeNcL0y4MhrS1Hj
98s33fQVp+44eOc5rVd2U54fqFTPEOImKHHS/D9lFd6TRhXrh+w2dH/Q4Jrav23vrIo3mMPn1LE+
8n0poewz2asrR5t024XWpD4InhJrY3HPtjt0OfaIFiDdmIbk0IobP/4r42jKLkD5Q533qYIfaSio
2Eq4iexbs2cOWsD58P8Ge6jsW1/Fai2l6bosd7aNEVXNMLn54EnhX8y0z+aJgFnHuzhktve5Q6+t
PHPOzZ82cBb3bOaK2AYNF3ruD8/8m+oWHIRwd2sYXjLvc+Mf3x6B4ObuHABi6o+k4Qy67MfI8sj3
471IF/dZPuFQYMIlhifIPeJF9KPvjOK6Tts0FsT1rI/eyNH7j4slNTnM0+i9OtWcBnmTTpnzGjLA
TYQ1HOv2nFUmhaLk/TdfPLku5gmsOgl/eASCJKWyKoRpkbtv7ts9NfqJd8DTOVvmRE6n5oUoQolL
/rRtKnL/evDcS5EKoPm7wPT9dAesS7oA+nsuEY0fQXFucVlcl0hPTRHFwqiLTw0To2Tm7/57Dzyk
TkNn6NvpXKD0fN6lHZ/GRHEX9OyxqjDLiEDdkl0znHo6ufoTQgn3wfW2FtBJBISr+xOZ0axGBKTe
ZwBv/45ph2NGm650yeJaBed6pnLmVHNebI9jNvMcQXEfttCMPvJrezNPcFcJYnHsalenkHEXUizh
rVWblWgCYpvTWrX98rtjC/MMY/Rx4oHT8bXuk1afVXfEbBGZ29elP26jzpewXbtC+VBDZUXCnF80
Opz37106+C5kZbjG75GavOQ+g1tlSSTXMA+ckQ9et6P+WGZb4XCRiNvzDZOpzZWeqHoS/bbFzOy7
1vb+1rC2F/YIRVviqvH5s+IDP03jLEY+Z2aM3vjHuSAlf9w3pY3yikOvGfEW8Pr/2KTUMyFI9X6F
5Gu+h9XtOmp6k7qPbmNdc54yw2QRGeZNGDuHMa+J62G6b2vNvdg1zhEXKEAO2G+dBBOVKE48B/e0
SYdfQ9Zb1HetJuDuBFjZjawN1Xp8k7s7DyefYqIKemGE+aVUqqrO7uaG0wdEhOKH2dqhfgDIuKW/
C7qD8gh+Ky572yBERHemoLLr3tu+AcM39fmwFWmjOCVo/JloYUbnHaXaPo9r4jxFyCvSO+CEeDo5
kyu8hwjs42PdqgiwtEEQBoeqHE6wJRuB5sIupKs6QXmY93tASaHyhwmEzhuq5qyTmjD7VrBN3k9H
RCbw2AnvDWSWFWPoF7L1dDaCpA5LpX41oSePQppDVPkQH5M6VbMMRdGO6Hd+TsPA5BtAT7WnJOjH
/rpIodyXrMNDeR62IXWfXPLuOME3IAM4TXgSph6sAUFUMkIQ6tNXJtYXHsZjLtZFYe1p2h6Q10P5
6zwHBJmrL9EtkeN7p5umgQzeYGvLqa3Ye0OU19HXKRbuVqwbAcP/Wl2lM2QB52jPfA5+Azjr8qDP
LkvYJVyALJ8P32tF4SB8DUodmUxfxzpU6zlDH9h8XRdKik4LrrjxbB2SxKd+2+XVGKXfB/KoH5al
TZfCF/qAVUTnUQSNF42PSdBKqldSSjGvsRVAJEIriMJFBJs9k+ox/ADvquJczGnVUNAbrZ/DoWNB
QEC/hndTvRDKtGEF+TdNnnoxkF8/8Lbb/+MmLkSA1ntwBip2fAqfgQfe0zpL95NRYTIX/tQ6FVlC
jMSWEGRIL9QFwXkciQ58J7sGyXoig/G/dlX2uB85BE3pGJGiAuHIo5FwgrYxvG7+G/oLKd186IC/
/6OkoW8vOE47+nHgsZPCH5N4O88hND22MuusszwlR9uJ+OS62zY91cSK0zuWAtE8onkV2zlu5fxL
L2ijwKhWAbKYuSPxGbU1FSdiXde58g8M+v12LN/ZJobtZYmy5hFX8VJfmmXfgrMEJAYl2Dp4W5Ud
3ojMZgyqYvK7Lj4tRqeoe+IFUFDNbpicIlxpw8k6gXkScPbZRRgOk9xTUIZ5NFh/p+Z8YZtbHSXW
89jN00UjtqrzgMrw5tGHNBuKasUxfE0JyEKFu4/dXtBytU659HfvKHQdyTWHY+DG5poXAbx2uDr5
HiX1k6X4mSD10aQge1nXPGsknCiJmjXiDxPeUcbC08Flz8blZzsu9fOGaxktjOBzewQCD+eDPepb
08zx887nHvOsSle271rI78b2/m9CELq3MOqnX3XlDSgvtiM8Xm/Km/TJCzZAV7RLihAbQG869qZU
HidDguwv0UVTcwp02isgECcTp1rF2XE5rDP+59EMNp57W+nxPC4iii68jDot/SbZ+jPJEYiktNz3
6eI7cWcvMYoClStRJ9EZQ5Cq3reVZblYwvB2IYza/c4/5i2PmoHV+20mnUUXKR3PL2RjjuY8pbHK
zntLrezbWm3iI2xDXl0hl+pnl2YKBMOGwS/oHnRcLbFhX/UOYFja2kS/lhoLyWlmwYMrZmjhledg
+qbA3BraNZb504ShOxQCbugZRLBDVhPr5JVogAVxQxpt7Rl23fIm+U3lntxA0sywyNUdCQusY5Dx
wR0/Gmmzj3aPp09Uw2H/RGOKQLw84HzwN9kPOQUmYGyRKyY8bTOf7KuOZtlckW5JZoAN5Pp9TW6k
BZP2+iU28/7HQ4tDBQjtygNZWXL+B0HXisdg1Fz4VRyr8CHYtVI/DHrJhI47X4WXpeF8ufcdIN5L
fahgLWYVbGhmfDNgQa1YbFogJXu3ikR/JZqXR5S2pOnXgJftD30p6RcnI8k5H2tCZngjmzq5tpa4
gKKZN/pep6Nyw5s6K9iuK5rY8VJN2/Z26G1gn14mQmE0DH1W+OkOd1Q7vQauawRdAdPEeouYw+zq
ipBpNYWzze4rFiPQMtnMC7mi7LvNeWAd/E9uqYWc2hPI6KXm0fvbjXapT4FvDx8Uc7PzHaI/vgQG
iYn2tnEfzkGjvaaIrQ5/sl8gGQBE24dvq9SGG3zduJPWVMJqn/CGSPKRJ5/OoxUQtn3qZCu+Nabr
u2KWmeeWXbLSAZbM1RjzowWwKEEHb3Z1PR0akoUG94+uDMIdxPjRgaTKbH+Udg7SFGax6itKISoT
KGiqUiBHepGLhA6uF5d52Pzr5xWMZQ2g53LjKhzE/eg0EoXXEotzE7Zky2Zk7pHOF0zTN+OTdH1e
zLKYK2dSF5T8bw9vwgo3wut4PM9qHrTBjyqOH17TVuOFhF+yz5DthbqseFCBfVHaf7R97SZPM3Vk
aBVq7dWlbTQYups58f3urBNgUZPMPRzOcptQCcWM8iiJEIzUGM8BV2u3QpEEATPejT3lvMU2prUt
0L41DTKTCRhrm2p9nKopBR30ZOJ828eBTYqv66frpArIa8JGBrMP/VtYKuEmxHzAg5zBpFKebM2v
XBxrnyxXAbn++1AC+CwBO96Y4+qOQYPWvPdtE9l2Zxvr/RerJq7KBfz7S3soREZclQ3OiimJb/Tk
sJbYsmMsJbYJC/jE6H1GThOXWBqq/8giRJtzC9F5PWJ/aC9ZNbjJPcfn1hWM24HPFTHNbMTR4aIh
Yp9vzjVjY3qJ+OE/Xb6vmflWJ+LSI1Tuf6uFpPwTIwec9Ekko3+FFqjvccY76x2m0qy76WCOKY8H
y37vA0HObzIGTT9RlAfIp9rUsw+cm63Jo2xKy/TmHTtpGAXvGhHcOlxYjBrcfnXX9PcolzuLKDNS
GNMTkLYzT/jYPXkITAfeQFCOEsN+dT8u+/LUaH7+8xGv7lfIs+2NipPslz/6sN6N4nZ0waddHh6E
iu6nWDKnO2mIzaaACPKCc5dZyA1Q+B5FmAUIX2exvCUmdE1Bf7HF0rmOU3rSCOcMwmVl/BLUvYP0
84SPfhyMXjx0dJos2OU8XUPkg2v9SMZAOo8iYBAoshkaOA/djrg6v/Gd4wuaDZA3PVdZXJjejZ56
NGDN2y7JNmpP+hjUmqNKEU/U+HjjS3CYBZJPUYd3CRwhbkn6yntz8WESzucI336ZM1ljHnYn/Z+V
ujUPFgxYvjCS7LdMg7RiHh5d6V6gXhlHwljP/ivIFD2/Dpv0xOmatt+lMl14Cio/Wt4P8F/Gqa4G
G2YIt853b56d7XHvPdi5A3NJ9Az81W9n2gSi8MOR/REUyLos0HFM0ddtSzF4NxAtNYVisBWnzrTa
4WuasteWBQ34GmLUvSJozn4GqL/bs15Dnpss6y1SxiDY/65btnMHdjPUc42Shoeq0vWnMy3Z9oZ0
HOI1hFZdXsMm3VGRAhaZ1yNYt18IarsFSSvKvdO8HfFwCTViqLLWmaNIdd6VyqVNttdjbf2NQbaS
PzWDUI3/RDo/98lhWOwjH1dTFgybeU/xgei/MaAwUvLQaMwx8pjs14PiEPdVAxghmfDXMJyvwmxc
UDWKuC9+sochOEiUfR+93v09Z0vyLUCpv972vPnnUPdt9tWvWsTj/jG02aNxp7p/tUdwQ6xSkc4X
H9ktGt+A2yqffMjeL4cAWXpclnnOHr0pgV8I9dZ9jfCZxs+OXv32wgRU+aVPS2JFZ3S2OeBcTrWw
2ca1sI9tBB5VmjXe/mZctVuummniqFbSHc8D9zYeec9TYP/kv720aBKHUywmehmjkU34dQdAkgVZ
X2N1YtIY9Dmcjn47IYtdSMeMoP1RTt7SDNi7NqaW6fD57RnGiD0Nj0rnybJLoDDpr0Fe870TXbXO
RjJdxOmUuxy4txEW32Ahd7hvgH00lPcVr2CW7wIMM+/mIZXML9M8Uodo+YRpNrnLJ6Vlgd/c9NHr
Xi6ZH/m5Byz+U3SmNyc8oIFfrkmThE9qkfyOoSK8+YlcCyTUU+ZP6r0Hoz3OOx0lt6cxA5TDmUHF
1hGrsT+HSFV2pJhsNy1JHmiiuK+5BLc4+uFNAE05k643XDpHTcuD2Trx7i3ToPJNtbtTrBaVLoxs
gGY5BL9+OWjgcM5pFAxBOU51Pd0bb26bhzCdNibVYEOjyVfD/DkKsz+PhCYQ8TX3knRVmm1blk41
KkbvbL/HD9L2P3A8J1cSQ9e3OWiQD9l5mn6bKOk/4SLTd9ppgMRXv0J+f/jHE/3Y3UuP8/nVjFIv
pYWpQOG57v5bzyAM5w3d/RZuXEJwmkQgMRuZRedV7yN/dle1nc2oguwRmNJLijVt1C/ehpmrFAgA
atwztDpIptCfQ7ptmCX2BTncXkfpZ20zvy5boTqbI4xT0zVr5uBzcJC3lnGPqIJFMvUF0blzO8Xw
0Z39s2IB+G4Vd8SN047VOTzmzn3xqNo2OTSGv9wFYq2OS4dk/ScqKUwQ/j6k716i4+VlQqSngawS
z4CzpJV8WdOdQ1qlGzF2m02j343o2uQC1AFbJmsl7oNkzzA1kGDfX7nUNdLTpHbLJEqWoUTTinhO
4cF8OJgsd5R2BAzeD17mfZG0HV+rUSJo8ueKP2oXpmKQkW54nyYDp2ywSPVzGxzfPSdNy/nO3s4h
y4dkSepEH8+/PS6UD9vEaskpG52C0o2aIL0OggG/xA0VTkw5Y0Q2VFXLBN/LhLKsjc3w1/bp+n3f
nXm9dxLX3HW63sK3VB/pHkIsi+OfOxlsPeHoQwUYssR+Lqjzo4eDg6tAYN6OuHKnOTsfa8T+BXZr
m+HsOdYTWBjM+to4zviPxA/24d11l1/0wbbyjFQLvXK7bUD7cpxkxHw+ut8psVfNOz4c88GGgqfO
pntW7Af3JqqJwMVds3AP74zqf/pwMbTJypWDbElv8iw3SJE/D6yYzy2ayw9CBaDbwrmZ/yZo1fQp
7bLpIQmkDMu0WgFz1NGJB6APnh8Sb62iSNWPflnaQb/tIhXJSUGYNKdlR+aB91oc2yns6VY9gUdL
QtPonrGlVynmykR7KMUxXSPlMIHjg6ConfQvTZLGe3gMNbwFOom/yYrb+S7ZzIGP2j1iigF9hOJ5
5dpgvgSMadWN189EvkFklLPTMH2RYC//Cl7E5l6P2NYAE32/LxwTcMCujgwXLmZG2sdhgNJAyT+j
LUFRiIB+9FkIyl6ljiqnrLbPJCeZ+M/BN0nOChOj+zAl4YBLql397dyIbA3K2AR7d+0TG858XxFn
RH/0GsfP1lhRsNaQX3+yDJLUqrpwIYD0k/xF9hamL36KQBRwozfB0eRmf9wJ5RVFwEcvng9X9XPp
xCnaLiaSMOTLDUfO5nHeqvW8YJZR19QBdIfKPVDNLtoDY1ZoX1VBo4jMUNzsSHwF4zfGvZoasZJE
bx9pS0MneWKmpyTRqi6SRtfJYxzs3p/Akl0Ms7qZ8AKwZPeLEpmZfncqUX4uNjTy9ze12FRQiwEG
AsSXbkXs1Li8GC3S9Ko807ZPx+zJvyzH+xvnWScuOGnEE3XG63QxthbRAyLx7J14KvF31OtOyBkq
5xBZ8LhQ/yVH0bBSEuF9GpKNqxlV1SjYSpCd5pgNsCNB39aATJI18UxiGnV+swi4mhHiRcfFtJsO
XzFWeeJc+bp9JIb50KVi1O2eFRvGeVwDcreoSV04LYWzfFLiE7b3CA+3H1lYieeQTcMWyBH1f3Xs
Jj+mANvVc5qZRV6PxdVfkt4G3U8XBOL4OOrNDNdU77XmGcVFUozJvGWMCF2i7to64W7h8PM+rEfq
bd6HPaccwz7HLjfgSq4oW5MijdYbw4tj1tAp8CqMbwDY4lM6m/N3QsbHXrfCJiIdXIffzjAyISYe
3QVXOKNYlFHTd4xPrW1KX7Q3yiulNhIs1p0eFxCFsZhdZLp424MuLDsvcSJQ+yP5M9oG8s7bcAox
vczdUdgRl2nZJwI94UYMW3CNHRQkl3Y9/J/JiqKq8BBm9xc3Tqo/seGjLjR3kngEH/eCawSp1WqR
xdzScNDy6GHc9V0E9n3u4t3OKB54lgYMcePyvWk3x4fmuSUQLkFk7GUG+5w5FIb0Nx7i4AvyCv8P
p/oW37RUXX0GbJybr17jrhPafu5o/aXpjITBQWVale1gd8P1E4nu6vm1z5wd7yyXyNxHWTjA4z/k
3ITrJdhZteC0ajk8NT4lKnj7Krm+uk00qWKb9+2x27oRvSniSFanACbwCeOFdJHFigPyfwgmmiVD
LVZ7dTzg7RMIq3f1pz520XlZ3D2YNlRbEAg0PkTtOIcvdE40yzl2bjCM2jLxygcaf6Ez5vs5HfBk
zGu71wApjH49fQ0qC+mxHptG5kukPa4YI3d13yYyG8rMRaHW4bdDi09YeXrhjHO3q9MgYEUckSlO
R8DydwTqO/NzNPv1U72so3422XGs+CCTA/XCrfET6kLjeVErVvsLmH6VvPGhRvBbrDtVbio3+Kgk
xG4+eYJ1N2marEKMN3IYZw2SwZ06eyqlkA88Vr4TJecR08ND1/HQf0lckpOu7OkI9NmxENHFs+dU
P/rOruChozSfEUKE4461a7EXB5o3uEcuz6AZj11wRure8yC1ontapWdQp6KRf8c9hfqL51T2bwyf
2V8kjx2+4aRe5xxLl8/GSkBo8x7PTf0bnVGynyeiPCM2Cbr5cGyFiX+eh/+vnSTlBbx3YO5/fTMt
5oSetn0CI1rEPU0Pw0YeV6c+rd+AcgMGofufCQ3kAaK31aUABtLu7Eb0tN5LXuW66EMhXkU9tDg0
El7lb9zOI14AlAH1U4NaOr1HWC6CYu2woyKWhMYtql3PD0MftFUOgpd+nwmd6i54B5lkVjpSp7tk
8brm3vOFpF2TYggMOlBMpGfSIQs2W8F750sfqum7kR1vme+3hFoSl0YNQjS6Wpeg3Wn/glCXtP3Y
7rhTdn+qX6iOk9y6W29LSICwKofWAHFPTpB+jDX6Jv7S3VRPvGRILG7L3Fe3Dr312h8pk0uVpBwR
cYRRKcbsmxbKU1z9WTDJ+HG1CbaDBBiAw9czyZPp4uOHWCL0cgpQPsuHoIJ1yzqXncZvt/114L/D
t4JTQfACT2winZ+MIneRD0RlQPOGKYcAX2A5eiEIhazB9U7rgtIqj2s/7C7Icbr07It0CC/WgSwl
k2tcLm4qkNfOag/ENYwrEZ430QQ3/VjUvmhtKonGrYunl2NYxPiF91fGd5XnGHuHkQK4uA/XlybB
SZvLqdkQjPIlMosTX+W7k7c+kRBk0/tsWsbnesfQfpftpI4gf+kOdgixp6hfqvbzwOm63EFvsj4B
SWXCfR2cKJ1ORKx1IU9be/TFoJtIFgs06h81QOWXiXLkks8JGBIj1lF/UfgC7O9ZB3BkgomtKyvE
IfFl2mC7rtO2JEyO1CN8BlyReDwS+pkKN/bb8bKt4WZetSe7GHNfv39LDDn+/CfiIcWwECwPqbS1
e3E1utfTetTQE0Q+cLCPNX5FcKiZm2fokMKcbBd7fNCqhfcAnOuRK7tO/C+jfHvJa982Ik+XffbK
gUjrO5txfOaoLYk5jQ4/Xri/7KI+1FYfMTwV7UqSoYnReqnX/UN1VfqlhuLxGB2Q9BduqKs29xAm
oXeWDbbnkfhmXB19pMwpqpL5N1QItH02ZgE7bNggNeTLEWAWzIXdFTG515V+kBxANfEaClgwTMUl
8Tl1cvYWwP+7HSkNoNWI/JQRrHMVYCDyumJOjHDytlPcbRXJj+GdPRCUXyM7pP/gHDBjAQe1dRnY
2QblIYf9g7cYOhEz5n5KvV16l2Aki5ZAhS18n9EfykeZmV3f13O0feMFvzX0bWtdDpmU/wId7J/I
dQUOstnZ0YSlDM/xiuKTSyPF/zS14O1uJjWMN6a67OJYdSy5ravqKJcgYH/icX+lnr39hETPCjSA
Ny8SyPTy49i3o+XDxczChnUDa8lWzy+QVDPjoUXzQjk0ZDlz+bKkJ1kdnHoBPeZ+jvVmlCUlHhH6
l5nTqLANsfAnhtr9+5ZF+mswe+qnHZL92hNTJO5ncOqHhKS0m4nVYL7pKVJBx5uQ/w+mVbWPMxq4
H36zpCOjpfQmZNgc3DzyyWxLMq0qEE3qVpJrapy0K/agwRqUGZI3mhSxw2VC6EekgzOnKBLSenyl
KGz+Sdxt8yb2zvnprSPEzpBwmzySjdUHJUDlFuUI39PHpLUYSWjcCRFCuZT6BV2CQGKofHO9kaBQ
e4juwdVR2D2p0E5/XOqPTbnakCACAhXwjCeprOOLpb8jAxFEcvSm9zhjwePuObEsZd8UWjyBb6Za
Y2KGqug9Qs3cQtH49j0Zjvl7HHbUTgWebH5rTj1b9uDPf2YHxdcJkXFtL6TSu795JEgOZU1x2YsS
Y18ImAhviXlHFNIjsnRdqbJVqVd6XhZE1cHh/Y3nY2QbgYcbC5mQpl3URzJ9FaT/BOU8rfWrIELq
H5d5EhfO2u8+i7QXoKwd+/7PCFNnkaDPCXvNYUJUdkEHpbVsEjnRETDMHxOeVbSxaRddE5/lLG/Q
3QMe+WQwn+KFfIrc9xoYjdDWGRkVgjgjDUGzXrpabpSf8wf9SF3P4G8JhuilTmp2Ia/Ngh9blfj+
ZZWJ/dKKvu4fYoQrn3GyiR/KmXiXB96t/0Okx1qQeDckOdFIzbdEyna7zuLAr5HUSXZ1aIo3z/jD
6PnaMruip/RFsN+nMapThscNNER2dJieOm3jn7uxyATsmunq0kFLP3iY9sR5oj3FZTRSN9gYQ2R4
OZxjf1xnbdY7HwteVsQdSyuOQ5MlD7CkauAlnPkUzioBovFpth0cKJkSReTpdnqmkp2IC55e96Pj
tBgvSLboenKCbldvXby2r53aj78eboc76+GqvPHkO3bETc71GVVedGBOSgGssyrO/DycmALuxngO
XaQoDplzoWi6+hKRzQApH4WyLmzIfHkBkW+8X1ZZ8y7DzVFnTI3x06HrYbnEREL8FCubBfDqNLwh
6BzNyUR8cTwGJBXk3JikbZgqPt5kv0b7CSBhR727OOSw1V6MmmV1dlYetv29vtZglKXvWhj+Vgxe
yOCyzf+0n7IkaKQF+qRNbEO2naP6MqxD4JwDDAR/3b4P4rvQ+MF/6zFFA9BK7L5WRzcguZfp+uNW
IY1YBOM/o0I4ZtH9gdCSqndSQ15GsquQMkMmrff7tEXHGbP5+JoCgHNrkED622CgBzRPI/U7i4fG
uVuB177O+BPaE5Zo8axREbdwQFP46gGF85TtAVyAv0tRPeE/FPg8uyV7UV7f2wu+TEp4/Rsjg4Jm
/up4GmDKHf2sKSPdz7w+zqLXl8zUti5301Mlpkh+l1eOJyaubPAo9OVx7KkOsmnX8zwlZImIEe1I
U8OOcRLpNLhMfhih3/k/QjTcnKFgG1xT+f4/0s5rx24k2LI/dAmQyaR7PZ5VKl+yL4RMi957fv0s
aoAZFYs4hGbQD92A0MpDMk1kxI616e++NfKhY8alqJgInAIqMTBcWqSBGjWrH3EVOA8Rxxt0GA6S
bybtXdVNGHi+OCqDRf6BhESvHy0YI+GB1lvrWXiThuRdL4IUu4rKemyCkl2+bgnylLSkOxYkDro9
EhcU5HbUE3z9MMVeQX5NFNZJpS6FxikLdGPfUnsh/6iq+TNBGoFcn6sarW4129R5MvTxIdHYQ3fd
SBmtN6JwDqEr8s1TZ0ZkxvIw2IcDOuBd52GmdKsXalLP7SiEkj+401gWRBBDPPCeOUsMQ8UxjH76
8UnC4/rs5WUNfCHQ0eFPITvICWpXU92o3GCe/d6KacM3ihCJEA1V3S6PkKPfkXYgEebntfzk2bH3
2PiTd6dSqfFuZW5O1h7mhtIfHafX0t00auZ4W/gSftrQqOlv3AeLr0rQep9GxKOTG0Pk+k3xI8TQ
LEMCsSOr2EEFLwNyY5rnpB/AQ7Pp6rILfsAzCqwzUDnMEscxGU2uP2ARXMUqygcvKDUy8CYXr6NR
UerjMwQZfUyG6ekXS0FETz++OaFmrMqKGkRuaweZpeU+xmzQuFAWo1SBOibyDnKybMRrKJ3x3oiT
Nnum56F9HKO2e9LTvGabRtBeo8YPhs+VnO8n9I90N7AYkI3ZcWr1t+xxnvrCbKSRwhz1rEOyZhja
0fdIltAIin5tx8V0Bu+rTX/r2QNaSUMxoGVSvEv3pu1rqr+LsVj6r6TCPkvW6DTekbTvvraajQKc
e0r1HDQFkn1oOLc5Kinj6I2U4OA2+fSjebof/vLLVhsOSMZBv8zMDLGbkHx4J4O8SwMwQHc+G54I
PoFqz1/iIWThhDJrLqOZqyplmEDe0qDji13EpAH9T7wTHY1Yhyoxhqpzzp1I/0BVtslw4ybN/ZC1
CZocEtXGa+PYXb0rWr1iISD/8Ugn+JyYkvCxvp+8sHR2PrAqY19r2dzF7RPXHBVfi76YdVROp5JC
S/vITx2eKw4nwPxK6ZBBNQ29OU60G6Cn5OwyeV0GFc5UTvUnkE9Uf5LELn7WTmdVO803bY6KpKVz
AxEHmhFZNSgB/dkcYR/pXhqeK3VA6QMUB+sOskF6fS8mJ3wl1W8a90zEBGaoMFvvqJUGZxrJf0rn
fovamqSlUfpHNe4hwvC/duUR/DHcgsiaQOHRzwjkn3dLzxXpIxKvoB2s6FB1fROdapC2AResoLsX
olNniIAd3E2TrtgvvifH13RejKQnIm65Re6YryoKEPAGRhHf+pWd6BB2nPpLR9FzOKf02N+nHAjY
qWXYwvqUnXKOhrb/1oCG/g9igvwglVSCNrJsz977EhH1DZ1sKgTnIh9c6ETGTVVhubijsQVVxERk
xXzlnm9800iIftZQaBI2oTkioUn7pvViikQvjl3VmZBuOJD3NU1GLiCKrjzzZ0G8q/uB5ptEmIV6
0OksSk+2bMdvidWT2Z66wPEPghtw+o2krH2kxXdO6egVcTPXO0W/IChsbzq9I4+k2KVBXGIZzneq
ZyKhCV8L5vMBOjT9Ekmvv0JiU1+GWiQ/FebJ1zod8rtA+uPcNuKxgxremP2kUV+dO5Q10mUOELv/
glTBzI76iznsRs6vW4eZPt4mMk0elTiKjf2ELjjaGRZSgy+QMXy63fAhpjsNPDN5+4mbIucMxeZD
MxT98xBFU/OcU66jb8qpmk8pOUmkofjAfkFh0dtn5GN6iQooY6fEFNIydmXJxfPSq7lSf6MwrmZ7
0Ydl8YG8Rn6TE19N5wpZjDgGqq/Q0oCEC0hPOgRPxCHim+Z7RJ/ZhGwEzXaDBm5So7IBp4Pzw66k
rpSTVtaL6DxNzkhHWZYQPBem6jDngkwSJrMBDqeUKxy7QF5rxQMy1/ieZpoq+tAXiYEUSE0RXcW+
nqEWjqR/NMglF4SQ3VwHLaEwPkFBo3Xd0EI7c1HJmPoeXZb3HQKXHz0WrVFFJ6wwRHashNMjyrRF
eY+Bc1nutFDlV9NoI8SNsJF/o9K2k3OipUlwQ4I0J27DnqhDlVWP6pfGLpRf3MYz3m6fW0+jmUqk
l2NUmTuwkW34UiL9Oun+MLbHRAzc+CfR1QhgdS8/oaqLHjVIR6Ci8ryY7sOy1LGdpdUGAzjUt356
/z8oA02lCZveNe0uuAHPWVh3nQg9ZzdZ46Ad/kd4eiURxabu5HU4ZWlpVmQgd2SWHHuowMMJFbqa
81dNiBLyqBgvRTVm1jFpObHGlg9H40Tcb9A9V0CiJgEOeE3ortxR5j//C41L8XOk0FO0LsBoda8Z
uY4uBP2u4J65BYeeQZsLECeQEHKsJihK/lmARKOZFkpHT+u2YBIOHtCjY2gK+34EDrMnQ2R9U7yJ
+4RDHEhNG+1ZTjROI2Ckb9A310CRlo51PGUhC1umBRJUYUqTLlNbt7am5tTCwwSTHXbn69DNFQam
aQGHs4U+uzroCxyl4pPGHbmGuK1XvfAB/c86CvO5tqi45A+4RJUJDdnXB9VW3zIAfA09M+ZBS0+T
jBbI3iPp6PZdpz0iY7DPUmjKXlKQORF1QS5CX3NMa3M6FH1c7jA3dfZFn2+Z8q5NLbBd/+eHzEzS
v6YWtKXKqkxecpem0PeQWdm2Ft7SLtptWLSufk7kGhhCzWD3d4RXczATS1ata1I/Puu2btybYOM2
mNWro1jS4m3pOsK2xefs0Ke0GgpRV+DOSnZKGpe8r4zj9e+3Omn+GmVBxtYb30SFNbRuQVO0i0OF
f7SpDn2GxJXdRBVCSmK+bmM9rHwqLH9UTEw11cJXePFoGMg7JBpl61rwEI9GMTb3bdx7wNto+7v+
fCtvES0oqhoTuRK0+gUAvQW2hB4kal2M6gT9s41pn5BKUjz/13EEs0HVcb/RQNEuN5sgYztHxMLs
i2r9Pp8EUtFp8DfmxHuuLqMQRurSokfyHXEWWCO6cIOZ54FbPNl5KT56zqAMN1MYCZc8oCc2rNnn
7/92E8WPCktJ9i4LgPxyrgusTix4RLVLiNB+CgyuGUqUxMchM32QyjPrPzZz6G+eEBvg2z9GHYux
LUwTHBPmuLSxxVmsaKouNIKFk9t0iqm5MUJf0EtScbgAF5nI3c5Cd+hWLfHYhaqAWXJN0YybtqU7
4RSrTsm9yqOnmBo93BYjscZ0T0uEZ1wy2mkREaRwQKm02o5/k1oGVfgCefcuoSU/PWIHhUI2hXmC
UjCZ5KtVTXqxsX2+n55QrjkYJIoZiXfNwn1Qc5I8DEMxuoEdm6+AotAxTIH6dH1yvl9v8yjzfGGH
xhxpsd6qWIklNY2RUhWYgUDpG5oLA+H2xVSfrw+1+kCO6diOBKEIluntN1NpVZ1s32Io/LKPsSQz
O0sHN1b12gNhcoGDnG5Kk0T721EASDlV5UhMBhET7cfaAH0wcamjZ2HLbXBlAZDZVMmtcuuxqMq9
HQptc0bfoj24PhekfJekPXyotp+RRgAMRfABzGrwvXdaZLciUcZgY2OZ//7FIrAZXpMWLavUBRYb
GNnUKG1lObikSxRSiCn12rxHpkfG4bYs1ehg6vmWCfnK+7XJABo4lbHN4Nz89qELrwgjq6lGN1JC
LD3MPjlaVdsfdbA3//4pGWr2SZA4eGAk+XYo34yAyMfMzUgOX6QYWrq7qPWaukw3Rlp9k3+NtJg0
TamAkGnT0W0IQp/Rbpn3mZOPtMaIzi2hnFCTtc3T9fWwOqhDNVHHSEcl4nj7ePTDcYG2aeioEW/8
YMX4P9OCy4udCe0u1VrxfaTy+uP6oGufT3LmSV6qtNUlL5y2NZ+iTty7Pj0uN2VKj5Ui6XggRV1t
vNS1oWxTSLR4jiYgEr59PtjTXFH7YnB7CRS8lyXNR2H3Xzv0zsZJtPImEU+oBmUPzgI8qN6OVI4y
zzrN7N2o7ppHKKL6acQ85COl3fKD7fnIF0P15/UXuTomVkH0nHEGosx8O2Y4klHU5vJohyw4pepb
J7cJiPlDOABOghGggv8ZUZPLy/WB3x/0uqZxHuBHq5qzwcfbgdHCZTFcpJJDzwhon6bYnuCB8StP
2/w/HUiJv/Ed3+/bDChVg3MWow9zaZpVsfD6QNQlLHul5s4ISy6Nw3rjG66PQkhL8CzYuxezRasz
6I5DU7ppPiAfcZDtPzmRKTYe5v2k5GHworU5WsX7z6aROpWd11Ru1cMzQ71TT2eTfGJ/CKAX/77+
qVYGM+fTG1cukL6GvfhUVLdGqwyDxgW4o9w22A+egsFL70e12DJcmqf427NAB8FJNGRqs6nC0pnL
6Q2DgoJXu0VRl80veM3cokQ7JvcAClFNdxQfuxuafLxHHIwSbroaR/31x135hECQWH6c7ZjBLa8l
ECAnLyal6hpe0H5Qmxa5C/1Gn66PsvZSiVYcbnP4BxnLU88Opxx7qbx1g1QEJ29Kv9O5mx4tidr4
+kgrK21e25h9W1xexfJ5KC70gTZYlWtGk3puB9uPyGEDg6bm3LVnkKvNv1tOcyfEyFflCsTRtzwT
ihwzBR00gatWyvDIaQBVyJycW0Fj7un60/0JIBdThgOcc4clPetX5x3ur1sxnX4BOhigSJLez/Rm
NqyrqJjTnrOjq0Le1EaV/0drbP8dMwJxZB9UXwWY7439bOV7MmGEwIJEJ25bnkgomwdRilm3gKb3
FXYtZUo7rJXLmCKvv/7MK1/U0QEOs53hisQx+PaRLStNzDYMWzdE3XWr9IXx0SvblIa/mkQRGEg8
Yg7/OqREQM7WKRGoYCS02ANQ6mRZEka1i8UEJAfDPFJ7rQ8q2PN91tOxfn2492uQ4TBhxFxFpYxo
LSKZqSfdFTR25QZa0LoAL/KzwrNujPL+mzEKYe9sWKaSq1u8xwRdsfR6r3LDxpnuwe3Y58R3EFfP
qJfrD7Qcii+lWia5Ok4eE9esxbmglBJyf6tQQK+68qbO9RqlqpWffCP814Dlz1Asdt2GOei8s2yk
AIOKrEpUFyeR7ELQ8oXGwX7uyvI33t/yKy1HmufpX0tPA+AQx02OQUVQ9Ke+9cyDVMB3XH91yzNh
HoUWGpVrusata3k/6aJR46RoNVcjGoG4apifdN2xXGJ269g1WnSECunc4ZlSHwcYhxuLbeUhcerS
WdsacQpXsbcPGWOVjHcRyEiB6OImU+z2Es7NBtcfcrmkeUjCIQvBC42ONomct6MA8zJlyM7iZrFB
b3pKH2oIxhMfmRBVN3Yw/+jsM4/3v2MUwZykDefteO2kEA15iupSGFS7fTrF0ZeqsuDRXX+ulXnP
myMOslHJqO9Ogg61z6hkpqB7BQ9XuqajCcZSQyKXHhv4BhvDrXwslKe8QNJhDu1gi8PAyEt04/Qf
cG02aEIqo+gDH9dyrz+UPr+dv88c3h4bPdcOoVoY4S03DtGYEZdZVHis+Nr5FOZZQIJD5vVrWSho
wGzc3UJyKn5wymQ94n5RCsFxO0HJRL/aib3ihxrAE7u1wpPvqNWFua3V+8p2UDiXUzDigsC2Sls6
9bynvMoa5QBQx3yc0OqQukkUXZ7MPg6dr4CZR2gohejQX9NPICiKYXRyM3hq3O4hyGTBHpceFe04
is9x4/xd+8A2Tm2aSs3DImHxdiINvoA7A7XUDVQ7cif6DXeRkuQkE2g2u/7aV9YIaVNeO1buK6mk
KAJkAU9+ApsVdJ8tHGxc2tH6Qyvb4r9h7DbcluczZvGRdUoHOgtlzo8sLwx21bfZpDIcNn1whSY/
/Y3RpP3Rx6liD/xWPMD2wPk5xa/k+oP+Cf7eDW1wVeHGQhp0edqmiR/VZYncityub9wWmQy/oIdw
njvFNmavVRumXdD6D1OrlF9E2pYndP3ma+nl4nMPCeGhI2V4vP6rVr70n/wvCnVeyrt0fTpomh/G
EhtUGrQvftXUN3A/8o8o6KKNF7A+FKUtqq/mnNd7O6kcOYEyUEy+dKPCjMwr1DpGmN3lCgKT/4en
mrP0giQQ+/viYE47UeKrzmkJyITeJSDZzSFRguCZjvPm8fpYKxNYn+9PJiluidH04rHKkRAkqu3J
RR8wxZ98YruPA2KCuzYBCvRTiFHZOLxWR6STcc486fxrMWKgpKGvxdnkan1h0WMPUhLVG04vrU8e
NvG3nKmX6QQ2Rs5J3aBKQNT27v5Wd0phlXEzunHgi8Mg6HrsCpRUyDNSlKL+T9XRzX+MvP+MyZxk
Iybiofy4mCwBOs7UN9iAMyt/RhxCPycS4HPeJ+H/51Dz8fNXwNPk1K/9zh7dSdhReMwwH3hKY7RB
OyVRxbgxNVdfpoG1rGXqeBouYwJQwaYdIANxnbrXbnsA/+dWJsnvWTx/8aei+AQXt9iYo2tLT9DF
JalhU1ZaHm2zKK/oW7KVBk1H9wOAwXNTVCE4JHq4ry+HtQ2WtL3NYNI2reUqj+qKPu/MGWjTFxQp
/Ly80Kao0S4ZQ/7qiX6wxcKlFAHuRpZma+R52fz9HYGfRsqY8ZAoE/dlaqF+ckagokPmXOSgtb+6
oEZTUJl5tjG0tjb2XMNlsWFtay+PldIoOgrwMV+1q6qck7zxOhSNY9gdwARH9h6rkWA4ZFyL+r2J
xNgd6WuNQPB7zg0cLVvbqTQABHs7kz6Ia7qjoauNg2fvKqOsMSuaRE9fdA/353j9g63NDbJABD/U
JeS7SDwNUk8bwZ25ZWInp95RrAPogIToUbU35v7axkVAoQriOPat5X1J7UA8y36a3K4qx5OfB/UF
u5z8oPrj9CEI8vF8/dHW1hqoQMqABPkGqd63MwI5sO77wF/dzvEccZKt3t6hbfH8x07Phe2m3kyV
0OK6eb4+8J960fKsRzFC+wFHPZHyYmTT55xTAVy4uTKIArZEKL9XDi4wbmOVdnWW6CDsE05dcXjs
qziAblDS/oLOcjC+9GATsge6TmIBWj6kncnLZW8fijEEFW+DF4hPNb3f6iUvu+hjCgltZuV4RUsD
R1D5N2jwp49R2alolEbDREKKek1+a3zasff0JDU/p2aa4EXYSIQOdM+Ur2MfWSia7XJAld9CvLuF
mqPjG3T9xazMALK1MMIcThOi7MW2PkRZbdKzOxDKtzPGrNAS5TaKg/4bctsoOdVtG5anfx9Ts0iR
kecn5b+Muwo8JYKuUcjA5/TWH8oiG5l27AxHBK+eRrNqR9Lj/2VMKtDScHRSuosApPLJDg8VY47S
8vgIGoLmhr3hZCjD8NKpzsaEm8+oxXxDcMFRqeqk36lrvJ3pAAr1zgNC7/op3g07r8HGZm8A7t4S
zqwsKUlu2uCKZJrEBYsP6ECIpfEsHVwJ7SGAMKFqCmyfFLdSWK0xmP9gmj5E9Rh9v/5GV7YpKUEs
Ez/zL4rCb59w6qPaVA1qewLMOPYQZjg6Ryx79O7YCUNslC/X5ilzVDOkBu6GfNzb0WQ6wKylkcot
m6mFbdQAApWhIoaD1UzwSkwA5hv78MoRQgnDYIpyeSXJs5gydh74jR6UE4okqJp3TTy3B5tBbCJ5
TL+binJnZZY+7DO78TbO7Hl2LGcP5dI5/NcMPIEXQ0NDy9Sa66nLnlJe2PyTY9og0KtsGbk4ysqL
iW3VIasiZdoVXVltvO21b2s6XK4xKtDJ3S1mLynglOBcY1dosicbKyEXw4MfEy4s5+uTSFsbyYIh
Pud+HOKv+c//ihFiDapW5pd8V8Ik8RBEBklVGg+U7AClh4rIzpnS4k63WnqD8XzJvpV1mV0Qadmf
1DTTUSHS2fiDVVCaNyG6lcYFrUwe6frvXFnOHFe4hkhBFEV67O3PRKPSWE46TK4M6N0UbQMJvKYL
eWOUebEuvjv9MnTXk1cky72MWhSh4SAIFtLVOPWTs9elbXGL7Nq/afEHolG56yudvhoturUw4oT2
5GfTV/K4Oe6kQ0xrCwL67KxaIaJ/i4biX7WKshuSstAxOZmE1ewhikHzg9dDiwlXTKy+vHSk3SNy
nMj6YSo1UFuQ0Kq45X6YjBe7LjFdNqUV94BMUwtKcNGMfKQwLgDwN2zWH7pxjH4MMiieZOj7v0Vh
ps3B6zWf7l0PA7Y9ZqUY1UDKr250qHT+IVXMMcMhpxc3ulqn2dfrb/KdnJDrikn2XptvgtQil5fA
BGAssATf4BrdhuInUUHR/9cC+/lMf3VQP6qyltx5w87sb8t2gBia8WGCPYm08beFSDzdOIBWJjoZ
fZYS+TmC0mU1wdYAXCalJl09R/W+8w3tI7d8+Yj34PBy/eFX9kruhNS7bO6jPPq8sf21plSnyvq8
MPDWVNhbQLk1JSidyMJj2G/oG32mzBD8+4WGNAo5SGQ0DLncLP0pFCHofx0aRGqaF8IGJzz1Ag+a
L6PUrK1q27zeFgvFRhVkANCbb/rLECKoR4qLk6a7qU4Pt07XwrkysQCAvJ5+Rr7dn1K1eLr+WlfO
A+YTyWNTUsvQlmIhro5W12SBpKptoT8FdCSwFrfT/rEqHaLnsiNN5U/xLS3Q/pbgeWUDwpAesSPS
HbZkZ/FN+3Si5x6/RVSpELppdQKfBVL937c5DnKUgVRKaSRZKuX6EO+UeMxMN26NHm9KC5vtQNvy
u19ZCvasCJolm5Twl1nxqDEcTxKQuQP4+4MDywurtUY56jmVw+vf7F3dkn2AO6ABqspxNN7e/F7/
Wgvo8OncxaLZrTqL7nIzNT5IuwmPoWJMF2u0RjLFafNFtp1+CBQ7Okz4nmy81ZX1OCtO+HIkbvkl
i99g0oMAUyqyXIO2o89JZDRAzTXvlNu98RmfcH+rMLz21IiK5ZzXE4hj7fkX/fXUdp2YBc0+5hzt
ZhjaG7TLTBktmo5RHKgl4ds3Yo8T9wMUVj/sMWecrI0Nb/WpbaJ8QkR+zHK5xKM6DkGiWqA5HXmK
6crd45YDrwpJwSHXrWjryr+yRByVpLVgz5/12wsNJI3viRl5reXS8xTZAEKcGFKtzA6NjbWJVcjZ
9toOnxE+AI6y1Rpbe/L9oxFVu46U7wH+vH0OYdB8uj4J134YeU+Jj5SAEqMuggctB0Hfq4rB2rXl
s0WIuzPazt94/pUtkTf9f0dZ7BAGgCTM0EPsLmJQrxx73/ClF5+HXn7vAADf1H2jb4Spfwo9i22Y
g4aKNZVdGmmcxcwGTU/IbnPKFlXaKrvCUtrqlGdDgR0KjsC7BhsX+nQSoAEPGTwLepUKAEN3IoIp
/CFWm+4rsNbxgsuN130NE0Xi9yAyADwjpBQgISi1QCzSruvvq76Pnz2zx80oFp25Jz86d8sryfCJ
Go6CA6Lv1wbufEZtHUIUK+cgbmCw6Vj/0nEIxh/LmCrSvAPOJIb3bHsDuqRcn/OKPlJ8/1D3sB2A
7Bpyq4S7uiB1Un30o9LgoErxdkFawLHgSNcmqbB8dE5RRPB2rkpLDS5ajOfrrq6ko+y0MbQumtmO
ABgE6lcasgLPPF+fjivb71zaYTbSQoIYe7FOnLDVZtcX052oNBwj08ceLRKYezmpurEHrByZDEVm
fJaazxXDt48dGzFtRrbg1PLD4FdMjxPc4gJ/Qr8a72h8Gy4tHIIbSvrGVijN37ycmbOqgfQZmwLF
18XIKejPaJxMt56Av2WG6PZyCLdqZWuvkhoot0SiLGy/FvMf/OIYh7ZluP00YJboayk7W6R/BlT7
8d8/GjsbLQ02cikiyLfPg1sGHjF6ysns4Pccx2H+Hcmtfhc2yCmuD7W2kZArxlB6DlYpBL4dSskg
DBYF8yMdLP3GN5Ty1UxT8SHk0v1BDODWLbPaiK3WXqTD7Yr8DIuDLfDtmH4EdC3CjdS1dL+1jgpB
WLoPja44wleJNi4H64NxL0CNTdAqFotRVk6ZYt9juCFu5uwM+cwv16ILiCe5sQDeD8W1VSVgpCGP
8FhfTMMxDI1YdmzKjkim27IawVV7xvRSTMFWLnd+RW9n/HxD1jGlIKFLqLEYCt5DzKYqDNegz57u
aA75FOjh6frkMN8vaW3extDozsKzd8k7pwu8QLSR7va+UTrngaqFeDLavA9uMX7OEmz5nPZ2nle/
MmwqoBdzrAILq+NXLAzVV0eiK9xXaVSCrdIiQdkcXJsF9hUvNbwW6karDpHX2J8Gy6T3XAtE9nui
t+GlK9Dnn7zclGQoB8/7aSb0Mu4UI/A/0imWpx9saGj2LmrJPe5oslC0vd155s+kjQ39HAIJ/GkZ
sBagZCvGfzj16j8rjPse8FW1fzTQdfM9V9hupC9dFBgfllZ9DpyitV7pNSPFFU9T2T3XQxJltzEO
DU9TZvTxyeuK6RcOilV68XLg/YexRxIETrMUrz3d8WiQSlS+e5RdmXYiJ4fzi0yyXt/5YAJ+JrEX
dMd8jBpIIQTMd3GhmJjopWWj3uDDCBNQU1N111ozTj0x9dbcOMZXLssU3jnCrfnCSIZjsSDCRlVx
TYh1lygYh0YwV47/Qy0DTkMMqjV51xV6j44ijjC0DEwngccprP6RI0v7PNmFU21ETH9C4sVkRjjD
NVJjMmvW8jrZNV0PLVKlMJEGLzZuzGA+IoBk8KyH6s4ereaIvzPoi4jSVa5I5xDIIAI5pOvUmBTg
QWSVX69PfW1+DcsfRaKczizuEhRgF3vwlOZgJZNcuDIZ2xhsiK1kH8IMHgezzfE/WxMalsuQhRBZ
asDn0T511Em5oTenSW7SIh2ikwxTPCo3fti8Iy9/GEVlAn1E3qQqFz+M8hc60zEHVxXkeQeVzCui
YzL2pXM3Omr7fVKceNx1dWzne3COKn4AFLLwWpH4iH0SaTOoFwXWk37QccotwEI0zXfK8+NDEWrd
r+u/dmWfEuh67FlVTfSxvA0ZmHtiiVrpFMtT9SXGsXTYjzogx4234rx/KSTgURYj/WU0c3GMdS2N
WHag6q7aZ87XpPMxcEDE+aATqsK2wa4mBfHcAyAa6gToUYmVgrYhDHh/lHK6oPoHPkL6EK0gv/Gv
e5hC7zeYoJI9mf944ZPa0GJTAW4EYrwP2nZ0LgmyyI2rwNor5iCgqoM4XkP//HbYsIDiVDcTya+p
E1jwptENFwexsUhXzjYhdeQAGGzp1LEXL9hL6OSnJ0W6VAGwiYea4vxsncJ/kiiko9M/zxouGoSS
JKTpPVtuUUT13ZABxXbzIjXcEUOQp6mJ/I2898qL4/JokeOl9orYYfFIZW9nEQRd3SWs9G88FcQN
zVzl/fVnmf+WxXJFuYFaTzikerkRvP082dRYnt6XvZuFnuf8dnphxgf6CiT0y5oFeJdRs94Yc2Um
SnoZaDQmOHhfD88mc7CtnPYvrdTrb706q1PAjewsMDuHAnbghzHHye/6g+rzkyyeFKMCg+QH/Sck
7OY1+tf8r3Vsq8NB79wuxtLkLhUlWjnQ/NROkDNVj7wenKywGm1mgKxPjRvil3H0jTooZkg8vTl9
EeAcEqZppB18iIr+w0B38cc+nKhzzUKNOyspM3wL4qDQXgOfkGeHGH/2XI7ZcL/rmKvEXwuOqu9K
E2j5JWbDqBFyidA69UkMKDYluvafE7tLzV2Qbzdnrr175hS6TNI/Kl/+7VuwAke3ZNk0bhTp44uH
oQtGIYAFkbM04jSQv8YaRSv75+tvf2WazaU51PrU5+i7ndfvXy8/yEoAbhL9ukYT1WPiQz+HC2Tt
aXm1n9ismo0Nd95Vlh+bHCW1SC64c5Po2/FIgbUE0AjJsVU1nvpMq38C7gr2UBMAj1bN9BOhTbmH
/pRtzLOVZcvdkj3I4OrAm15MM6MQdeFV1EBbWYNBAzJ2NnxjOF9/n9rKC2UEVtG8O8AMW0TY5WRH
fVmY9KiFLciSxvDU+mJGmnDNojd9JmweTzvMihTlkIAhmm6Nmjnx0mJCGu9wVPaaX5WPQcCJja4D
biYqge4nV/qPAjtqufF7V6YduyV1tbl36X1DEfYieBdXEUU8cA+Uh83icUwS4Ptdo8ftLqy8xM2H
JnEO19/T2rhs0egJkDwLsRSVFJEOOAbIv6vkVnFJ2iZ8klWOJ3AXaw8ckzVA1ir8dH3QlW/zJzdO
5m9uj1zW97tugKg+9w/q9lRASFRxd7I7+zi0+ScPjyn3+nArMw6fP4qznK8qVenFkq6yWJUd1pVu
XbegP6zOwYZBFsmWPGMtNKcGO0ebNBk4bBRvF9VklJQDMbF0DbTQ06H39fB7RoZpRvtmI7bIQSVd
DX5vh1QjDl9UeOvi3MnSwPhcyPH79ede+bYWIY3OZyJ4Q3z49ucMXqbAk1VrN8RiEzvvJLSeCubx
uWlFfhuDGRNHLQnyf0+0zJEiy0Kfv+27es8Ux2pISYKOwg4QuOfhnpjEfn3pCAuO1x9xJW4EvUz+
g7stiZbl1WN0Ru6qYVG7+RRoe8M3tV1Zqc5ejcLmNOiFd9Y8tTmFrKVTgJne6/XhV1KFGpOKahJ7
KTmKpaAjmtC2h6JoXNAZk3cQVguSKMOm4DEEVk2XugUIC6USs/2oh4kkyxpp/mc1gPy7saOvRHgW
MSQRLP2CqBEW++rALRvUI507Q9yOBxONjrmTytBWh7rLq60a+8oSZgeng4F1hRRteUxy30W61dT0
dvU5ir0maC9cs9qdg4fOAUR+tnHtXXs6iw2SZAZfm0j57VwOcGYrdCdqXEDNNG2XlY6X0JCN/lc8
OWrxcP27rpyOFGW5nnFQMbWWo1HQL6AoVg3dZG2zbxUNKL+h5W4bacrJGiAED5plPJXQoDb2Y0Pw
IG8PZtItc9jMY8412sVnRN4SeXlCAxEdfjFLtSNUx+ihTacdaQyVEhitI/dTYvcvThRgpJhLe/wM
/FvpD2j4PLLstu2ZR3+abBsSdKFiGWV7PQC9vqkxeZjKIdyNeChoB2hQRXWs+wR4Xe0jljnbcT7M
FPUJIqive9rv1MF7BqajP1o7yyusF62olWQ3wTK791rN+B1bmhKcjIGqgauTM3nNfQ8ScFdlLUKP
un1xegAUJ4dGDTCAjaHofLwRc8rO6p0O6p8ZI+bFjOxg0JUIXSfw+t95AODOpWmvsfb4vhjZoYI1
6e01M8QpbmekQJf3fhmYxsY0e//hWcpoOUmXadzJlgoXMxpp9APF5sLOLuTLDGJwfmOv1QZn+Oio
SYK0otckYr/1doRsYkv6tv4DiItIW6jaO4lf6QdYulkK57Epm+h5qtHWQCmuyzufaO5MzSi6R9xR
P4x0lH65Puvfr2nipbnkQfzBprasyYU1tbYp1ieYy5wJqgVnVMVIbtcDUTmNPWHR9fHer2kCDoJA
XjXXHWgzb9d0EltBidsPfQayzo4hBPOjUan/NV3b76+P9P4kfDvSvOj+iq4HIbIQ1wrVbTBCPzaD
02LA1AHB50w8iQALIGMYy/P1Qd+HHQzKKrY14nlSUYsItIlG+tEDHk94JFH7ULdvuiGuNoIbSsTv
dwyi6D85a+q37zb+LB37hvzJXDWPsv6T3oG7/eaUeax/LyyaKm5VGYj+TLcZZupNWMEX9+Bcg4lP
YCweZS2c0iVUiUlJIV6LdoU5NtMBM16B5W+eTsZO15qi3CUYg80AvaKIbiMnISnum3HRwt9BW3tg
o2lLty5k0j0SW0wC/r/d/SqkR2dsEJYN7OnAmxTw/xr2mGU8WN2hDGr2Vq3WGsjfiYfHsI+bXUcX
zai3j0pgEYUi6g6GVyRBykczjGBj+onf+rdGZ2Mqh8m8/9szrdg6yAJa7aFsQyqP0gzq3dRDHtxP
mF9HZ/L+xT0V7TA5ztmlCWxLaD5IaiUB2JEm+5kTJJ6k4WlPNuL3x4offyt6B+dSP/BV3CoxCftf
nJ3HjtxItoafiAC92ZLpy0iqkt8QpVKLLug9n/5+1OJCxSSSqOlBY4ReKJJkxIljflPvpolWBHrc
cVzeQ2g2aDyj+f5VaRQ78UI8yAYer1Ef+0aZ4u/1hD2dS2e8odPukwtwPaZV8dOOW7v61YicpiiS
X054Z6AcOD5OshR/bcYx9HdlWff5AclT59ipmda8YooTPSMcmiZH00Qd+mRj3JV/lHOOzGtGT6Di
eaUiwJbRrEFyNZP6jJY/Wl5138ZiXwxFm3+MS6hpnjwYdvSi1rRHL7VdcbVIvBjNU9JKRdXQyDrn
hPC/H505vKiHTNhtwCIvGsTnk0oZL1jE2raXhVDwPogGWBa46AwTCRvPD/+HWcTmpWlUfLxojtPe
12j3fpeMqu5oiSvJ8FlMhersbNgv2gc/ivViD+shTTwL/Wb7ax8AILyfSlCEX000uPOXIEkkxVWt
qjlpFfprtPtla3D1GJXQe6nxg94dhpbsamJkrd9VU6THpyDNK+qpGiS5iyiwpOCEPZoRnttTWR8Q
TOTWE3bFDECODa341tWR1X+rDalWXVGq6ktQamF9l0cZ3h9BHSJoNBB/5dOIW+iAm8iczjmNln8w
DJMwCfnSkg9YUsgIOpoI9A4pIN8dHyKrdg2d+AgBWlPR431T4ZMOGm8SFznH+9ibCkP9ibWej6ou
BnqgZUUzfsJGC289O8CUykG2WeOP5vCQp8lYIq2Zha2XALD45fuVSW8oSePiLrOd4bdTWxF3VF/w
2WlUDViih5Yhna0GqoIr8GiNcBklx9kLfCFMlwoCOz6uZlV4dWc3CobatvarMsBB7Jn8MOHHPxTN
pTRs6nQXqJUc7bJBitKTkrZKClzNR64/Kpz4a4558Z2JnxtDcdsXn2SjMY29HYNVv8Dr6cZL4ShR
fbAmyz8Tg5P+A5VE9IDXiJwfRW82lYdtNwfLCkeGi0M4psG9rDS9dhJC7p8FykuvkN9x1dUFAqTe
ZJhtuOv7LsA8p5BiVB/Nqk08v0Yk9IjfwPQwVnZ5x1vjpTPBZpRVMoJK3dGWM2U/xQ4mj4BRzPbr
IDeV9Ru6R4sFbd1i98W94GNWXancvaORzaZ5QEKgcXFl/c5w91BeB1Xuvg5Rk31UhKp8MaDJBMco
FNG5H+pU2Y051mbgFsuqOvJXaOfOpvJy88pgZINQ0FbyujKPoVc5TzDn+tq5ar/aSWFEsYjss99E
QUk2F9oHPVX1Fx0BuedEH7WfhWGIh6rQqocoCuxDHahm71qVEf4Mumzw9ziColGPzYCyUZOu5BhI
BiEwAOlfvR71S2ak2kMrQVX3/dJj2xeHwXGGu0yuxju5y4z33/wIAHLw6H6DkVbn3/PPzd8EGNo1
Be8ipi78VOGjMbjcYuLks5dDN4tM5/OY++3Xd9/94EcVClKDXuLVWB6PISRyk9E6O4hS7ChSu3uf
ud3h9irX1S+vkOYduHf6XMpydNACTm4cX7HOktAc4VIU+thJx732mOEz/7Uqw+xON4ruHk/B/mmq
pvL19g9YyeAQuDJpeKhwQ7RlCx4Nv1htKt4u5jHNrtbAIRYBENkBd6zT7aXWNo4GBpHUeK5vl6AD
GUqqPLQqz0pzzPUx7KYk41JAZt55VKBAbRVi11nV3IA3aR4iQHCVvalxXWNboFlnRQ1f9MAsL5Nw
zCfhT/LGk63kiQ5HlVEu6BS6U3NJ8M8WZUSuJoQTsHdBSHEkeuXR6Prx6fb7u06BkYtgfoFXJ7Qq
lGHeruKPplp2ymCfjVqS7+I4kPAZDS1eYlOcmAjkXq+ye24ver0/oIvPGPmZGDFTM94uak4Ynycd
DT0V1yQEGTF1YIBsAErvlP3/shQzW3YIM7zlWcC0o/TlvqLNNeJWjxak5oa6MR7T2A83jt31B6Pl
BFSJmShn+wp4i6lXFJLY2ecyBGA/A9IfyHrLjR7E9YZnFUYByNMA1qPL8vbdTQJwTdzr1plI7st7
QJuBcLXAsLCDkjBcR8wSte73v0QHBD7dUrrR3CJv15TjmtOAhRuCpuqcU3EKFI+LWPLMpuw3au3r
6AVs2URfFHkgZCOXI8m6rsMGFx3j3M6WBS5yMEF46jFoB/raA2feDYNm4y9OZoe7LijAHRO/odo4
538bKouGy1+EDPcl+5Rx29tnTi0rR8zLNs99aQeSh5WT8cic1tA9ZhPOZwgJ8R8ogQbujCDHC3cm
bVReXfWZidMHUEWXcYJVHNCAlfKj6Xe9suuKIE4Ond1i8oChc2XvAscsqo992qgtBcUYZM+BBIXj
YZwm5FngF87mW3RUcTtAFaf3gCfY526qRkZAcaK9AmZp1Y3ofb2P6XOgtkXIcWCwLGF3Zd5NIzpY
1rkps/gU4uZ5N8lZu/GCrz8zyiPQ6+irQFq8er+OE3WFIxFIc/Sfn9qxSn5gy5kXrqY2ioadphVe
shRPBFetyvyIT1z57fau/ivn9fYTa+BTCOZMwGkoLCEXch3FlY+q31nrrUzdgTsxs+c+Kar2zs5o
kXpAq53UE5RInzvsTGtso2TsoWHuR82PEE3ZftdIWFKdILThFyaj31relXFvaftR6jEpUvCT3KJF
X38evgmDZ/qQ8xx4eT7EZEkFm0anaaFM+yhWUpzEMNC4/XJWQvS8mxF9ou/FsZ9/xT+3T4/jp1NF
jnHOZsflJmFI4BYRO3wqhbqlWzSfpcWH0NDoI2rSNp5pBW8Xi/FfaQIZYoRETey1zjB+76beijFb
CcePOklq6bWhJd9HWrMpa7HyPjWekMGMTLeEV/p2cU3uAi0xwdmXFm27YDQTrxmNrcthhbwMthPJ
NPiyCD6Abn+7DJootVWVrX1GrbZ5gI/H440Ypn+qVQlNOuqSUaKxJjdqSZXOoYD9klAVJJmk9RD9
5UDB3N6cXiBxAWyj8xpwSvJYyV0EFpoUH50pwz6Enr7Y20lcXYoGaLeHaWr0UDJLB4ictNUPsyPj
wFsqtNtuZ3H7y3vIeM6rrTSobeGNqz06KVU+5Z8q5R76PThxa1OG0i2mEc67Y80shT83NAGg0xJb
Rtku9fmPsX2221rsMa/WThownPffX4g/MgPhYqF7qi6SnNyRfTMYqC4iePne0FgJTgMZvkrluHV7
re0mGE2Iisl/9T0WzctOFdyiuFqSH9byjh64sQtJ1je6e2un899VFg9EQy8udT3htanRBGqnSA/B
4HefYwyFNpZaSRDJQpHVmGHYZB6LL+T3kSiSILTPraz0WC+PGEwSu3G5pDd075QM66HKWxsZ4kqW
A4OJ4zhD3G11SWLypwb7MYXmpR5iQmOIqT/IPV6RDBSGfYWT0sfb4W7tszHWsbARY39dwQJTuRo6
ve+tc8K7fJxw1/YAn9kbqc3au5xHcERWUjf28dsY4AgQQ1GHIBsdSOdHjsG3g2UnfRU8zy5F3Utn
DKS6LV3xlc0CxU6fqXYkpVcXhk2LT1RkEmcxYPURFVJwxuQNrzgntDey7ZXPRvRmEEeRC/1sWU0Q
3cHpZbKD2lSYUXMmhvoqadLwyJRHPECpTDfAeSuTVkBySACD2+fmYOj79pUOmDsE+BD6Z7q/wQP6
WtZvgJLaN/pTzucB/OMuSxoC4pQ4u0RNzU9lnPvDRuZ/ncsA/kGSG6UPE9DE8v4imc1RhMuDS27S
WsfzPe7vpngc0ClBo+BrSELl4FkVJqHnqFlAkq5kRbQR5Fbe/ax+g48U2Rtql4s3YYUpVGpA2OdG
kafRdWQpHUGBSuOfbPIJqaEZ5hvRe+XepmWjovsFoADZr8V+1g0ERMPBkfDQmaLzAH7jY45XntdF
Y3WKwnJwMyec3I6K4vju8wqvfUZlQn/Rrj57H6RG4Uw0Lw2rsT72Jj5qTuaIjfP6N7gtEhOE2hBM
olqds8TFpR1DJA0mp5RwPBhkBad1FKk6BbdPN+nBGLjAueX/ZMlKPsbwojG1csbog4zZ6IuqTMb0
OQ2T2HdNksOQqsmYhsc8SvPUBWKOtGyhlKbiOVLX4MwSSJFyaBrF8vFrimX8g9rAodGJufy07yCz
3tdwK9EraYXSQ3AS+IOF5mhjpj5GfXLfCeYMbgdu3TgVQaB8hsng9CcFdDWzjaDTnuq+9r+h0xM9
NVUm1F2CNXe9Z5QSNscRHuynCf0rDJb62QG8oXYHqT6WOrazyeww3EX68Gwm8Pe9BAm+Adv0VvmA
44SJXZmRiqcuC1Nzh2tq9rkjW8Ph0S7INBpfwrHKiICVetWQVsAxy8aqd2nnFKnXYENnuk2g4DZn
MB964prpQPcjudK6YTuUzHLyIftk5CGOTXgxYB5uZ2JQP2YxkkNAxjUMU+PEHi8Zxeif1GjUP20A
wLsYecf7PmjTn4hSJo470M6uPZnB9S+4xtrnKo3SX4w0/R9tFVSvtsB74RK38fQFbhWmeDaPWiG9
0dr3UGkhcsWWJA7YhVHz+fSHsMVEVEpAbYtt/UsqWWa4cfeuRO45+waAxeB5poG/DW5ja9ea0rYS
fPPo2zioJtOBSrH3up5FGxfg2lLoSCOSQR5OlrTIKEoMjvkZJCpylg2fkF/JP2a4bF0i/F03LomV
u3aGNKo0fyAHXN21DPhiHxM5+9wwMTklmHw+jjGGWbcjxEo4tGc2hDGj/KhkF+/OxFgK43rLPuNY
In3nA5Z3YeTIEUwVzaZkyu28291ecu3BwKGA/AFVJZO8LD5XXAcxAz4K9BHZDcnqugehwl29vcra
lyL3473RHpy7Wm9XscNeKSPw4ue+VqZd0qXDTm/7V+Bkycb2W30eIiyc9ZmTq83X3j81oG5KwjRD
nsfCjvqE/yQGp4W/NQ9ff57/X0VfPI8EETQTGUA0mp3CS1C/ODI4irwGDuzp9qtbeyDuK9r+s9gN
MgdvHwh/ezvBzI8+loJLfU2763ctWfGvd6/C/Tvb4c3ktKv+Cf7HtpCq0DkHdZfutTYfD0qeZ+8/
RXAIZS4lMHWklIvXFiP/kGJy5+AKENkKFVrvOydcpftm46WtfB8qJppMs2TpLEfx9qU18uSnaV0x
syja9nPSxwAFVA31NKboZbCRxKwtprPTwFeB6briI6h+R/ulobCBjOHvYNmDwq27wcVVbMsTbiV5
cYAC44/GiMKi0n37XIGZkbmozGIE7Q/Jw9+T+bif2LHmjrlUNAACOvtXFuKGp1B3f7q9SVbCEwrJ
fDpKHFKnZawINRSs0om+O+bVqSuNEo6gfVjosGyL8TO6JsHGZ1x7XNCI0HAZCfG/xd6fBL3WGHDG
GUGI5BXcL4a3Xe1PO8Z94lESYDBhZMiPdVehj3f7Yde+KjQJBqQITdHxX66NOlnUztUV8N7p0pid
QapjVNYD8A9d3YiPK4ccepeG1wkVAZpai8VqAog/WbkFKi8w95XmpI92qoqNVa4fCVUKpiYMMOYe
6fJ1dlqLuWJd+2cHuMMJZEPttnWYfxisTf+PFc4aisbojxmwdBwa44snAmCqMKUO/XNW0ujZUaWP
4W5uG0W0MTT7CyVF1XsYx5r9rm7SevDyFNdzVy/0DFtcXSc/3FtDbW7BbK/31PzDaBLDxYCzthQB
kVEYMussmvOTKQgO9D2TXwiM6gcciJUCmb260T11DKrIFTm2qPvb22p1+RlIxWSCYLs8Q4OdY7gh
K/45alsj9TDMHjvkjUB/ulJQ53ddL2vfwEWKaN/0KJu9O8PQZdI8GiNodhOuFgEkrzDFxGvDRxgc
1o8uOc4uk4tun/mO9pQGydaobqXW5UKhrrZRj6HeXZZbVVWWTFZz/yxr+Kd3egOjFLUD8zi2eJ22
SiPvDSXGBaSw+4/4F2MvqffF0+2XvrbxKbhAkNAwta7mTzgtdHXtVNI5HHrNG50B8qxosr2aWcbG
Gbs+yfMFSsuUmDFT2Rcv2EpqM8j7XDqrAxYVekw9bamp9j/sImbU6KRx8cxS5W/vAWtq2iLL7Pmt
xuNBVgQ2jk0W74cEKakW65SdSHptF1mION5+lfPf/La65P7GJWIW0wQxtWxyhS3EPH/S/TO6v6ZX
mpr+ELRl5tmylH2QmEBs3a4ratk6zO/5rLLm9bQX5zcdo6/GOU/AQ+a6LU3UnyiEBeWT0U1mesjS
NvtmNY32pe4yXXgWjvaWl/l2lONPnVd/Oqh7n7S8prtz+2WsRTnwkICqZ10LkNzzaf8n2zQSexJy
VQDJEEaSHro+SZ5lM1YRa0Wd71s/ykpxgD6e/ZQlJ9BdpPGzT1pkqdWub6148kqpUJKNLXjd2QGC
SjrCqTPmPtPiR9XJrIZSWdY5juSnsU3vc2TIj5FTG5cxUMSe9OA3HtvTLhCl+H77jVx3C3kP/EMN
g2DElR+gmamhZqZ0CwPFfGizZJeElQcQSTyKPAT2htrm6faKK2cbdBC+t1ybNtMQ7e0nCIIukbSy
dM6OHwIAd+RuHwpF/l0o4/vRDXR2SSq5zlA15gZ5u1RbjPC9mJyeIytVPU2q2h2Ur2bj860+EEyT
edKI7tYy8UgijSSVFswZmB5mphR+VBhQDZ+nXqPYeP/bM6C589cwKSQtf/tIaFCpuj9QQgcmoEKw
p9kOSRwDn2d/qwact90icgDGJmBx7zHAXI5N5BzWui21zjk1jDY6NR0UMtcfsMZwMZ0ack82I5Do
amcHzzKWj1uHdSVysT5pFjUB/7cE+ND7sEmxiCOyLU07G2LAftKacpdbnfAgrW3pe6/cBADBeWCL
gS10lkWMhn+qKuNczLe10T9QDOmo6kdbM8+1p6LZAkmLhJwLbnHfjJ3EHIDC5ByMjhldjEDJn9NI
IwzLheW3e8SG3o91JwrbDHORJFhBVvRYStZqQBVn9dp/qlxX90U6+Q904sQWtXPtLKAviyIMjRcM
TRbvcJTS1unZo+ehkHvkXdE7ruhJejLixhvd2ZWlmA6i2s14f9YFXSwlTyBgtNHUzqEFin4/9Uw+
aJkZ0p8irJN0f/vcrd0ctGahWc2BC3WNxXJJqUz9hHLRGWRn+adPNcTAwB3LiRsLauTjOOX58KRV
/YTaflAhENM5sKd3SaJWdGFr2Kz7QS5ksXG/r+xaG2AMLSj2Et2aRYxDAKVM0gAKv9Cl6tskB98G
I5Oebj/9yiLOXNZRviFOdTUpk0NfU/BrNs9KoQaeQqfwLI2g+2+vcn005oYWaBxw7NzPy9Sz9kul
1WfgYmvnxSfJbJ0Rz67IBPwyxS/RGOgbwfQ6wrHgrKFKI8VA+2JxFhOULq1aQW8PHp//qTH19DBE
TvGcAw1ypzHsvsM1yjwnNuqNpv/qo84XPj08oNnLMF4rfqPFcmcBch/GI6ixgmGSZnoqhFsmkdr7
VRFQbzcYcnJvMAi/ijqJYzLhL4Hl+t1wzAdfOVVdb737akfuZ25GqQgSkwMu9mKrIrRJj8g6Q16G
5yVrwX1WTb8ctcvf//5QLaVRNO96Ju6La1C32i5RexCZqGarj2rrAItuanRnK0k5THJkbHQpr9Mk
Jo0QadDNY2KM4u7ba7eyujg0YV4BIUD8PDajaj+gNOF1kj9cpFgfPYR73utaroMbmlnZJrcR1/By
4gcww1GnumCmWjnmLsqxB2FDFftZAf7L7aN3fcBBLQJfmCdsDnXKogsL2Kdl/cE/DWYUfurqvjrb
hdJv2Wpdx+x5Ga5YFNd4iUtW8Kg1aFzC7Tvlti4VnqQo+Q5KIh68sppsjQBWF6PvBYR2PuFLjWQk
knVCY+qfRtkUx7ot8GMyS/8UKuUW0vvv3PNNroRsJWN9chKa5cYVfU3B7MxOzSq8SKMNLjNEnsPa
y22CDFI16s3rmBb9sMtRXjdduRJoEbVGk71kkxNn+8AyMhT8h6H8lhl5+l+f0XQ6tFM75nQaRP4r
ZF24YmVf+p5utJbw4qkE7zxotmR90AK+meoGAX61rphi3ULoKGqFl2c5CrupijrabmqTwN9xmY7f
tNIv/+vHJAZPCLCrRUEKQAeRfUTbeGa0esR6C7vEZGSzZa3VdF7R++UHQ5pocaVTEOJVOWnptynr
Ecmaqqz7M8VBdQJXZCi7MHMUnNr7VkD4kKfkaZhsaDDv3LDzC59NdJjM0mlc1kwwENPMxwHp4g91
sGPUk50zFYDD7VWuthAgW04gZ5CKC7DoIszIoYREQTNI5xpM2BddLrSdmJT2MfS5028vdXUC/y71
Vy2Cla7gynaIDIRhgM6wqjraa12l3k1ZugUiWF2Fe4B+0twWWOb0k2hbE30Pmmm9cI6oSEr7DP7a
xrNc3W7ItSBfMut8QrS46noXk1PFnW34Z4aL6t63GuEpkhp99502vujVEG15G6x8J7rc6ObOwDcu
9MXFwyisNic8ii8YeyNZW8vW0QeL54Zht1UVXQM6eTis5plSMMWcte/fXgW5MqolsEzpPIV++YXK
Umt2czPtXmniqXNpbnTdLhKt6KE6Tj1HJTSbC5aBwVOsxsOTmg3y82BoTYgj3SC1bp6rsb3n4Ga/
GD1XW6OvlU9OVEJnZY63fI7Fu1EmMx4aqGxnK83iT3LVRj8hV8obskHa2idgCaYdjEGB5yxuSCVI
JFGaDsQqW4oYwodB73Ana5QYYwVX7pR0gz25tR8h0TrieiWdAob2eIQrjf2SRo4WftKyQOpQfO+M
7zgBwZgKkYrSTkmWVKPL/LGx9r1M8LzrUOxJPCM0qvCT4g+JgVhMasbIyKqNcZSiSKo9WAfJSzbo
3ejVnQFeEWXMjAiHwqC2N6y2LA+hZvg5rW4ZrAU4o+kPXeAS7pvvq1sO0WtfgVRT5V/qIpSm3+4a
yYgVA/cC+rixHhJsy/Gi+SWE0ttRZO0rzLBq1IMQO7+KIl2t9kbWZv651KXstTW08KFQxKC7JgL2
78Z8cRIAmM1XK1qczrIkUjpEPmjP+2cRdwm0w0l1DVWk9yDpuv3t57rK1OeloMLQqaJneDX1Rki9
9TWf6cQYDbrXm+g+pImw96M8dfc1ja2jlGGlUw6m+d/tla+ac6w8C9ARXGjgXvWHuxCxSsnunXPp
AFF0izExTlFKWwDtxtKTbCQZVVMAr0uNaQ8KP9/IPNc2DmgJCndEoQg5i43TK5PMdVo7ZyPzw0sf
mpOHGkB6uP2Ua+8XBINM0xbpARhyb7cneplTZ/iSc9atCok7/Gi6ozBC8WPm8p0kqX+peqv2AOW9
u2PA+2XiNF9HTDnIDd+uLOWAt3Da9s9GP2nHotLk4wDKCXRxkb23Y0D+zlnmZDBLo/cyv+p/mr+1
3qHwN+9X366S+0yVs7usbK1DVXRbleXKV2OrggiZxYyv23Tj3KJDcyW4oChefy21YGZ8pt2GfN/K
V4NWNdcljJepFRbvzsxhcww6AnRaZyd/ArXrj1kHw3ZfVL3zc1JSjbhmZOExTQp/Y8esPeFM1PkL
150nRW9fppVItt0wBbsUeWsc4d9r/U7WYVztbu/M+RneZtYAnekFUKAzk6JX/XYdp5mSjLFBcJlg
9+3BmZ+mtNs7UTOc8DTZ8tVeeaMzVQ2aKK0OdvPijY7aGOlqGESXUCvKvRCWcyja0cRUx4y/aKVa
nlU7rb43cIQ2NudVhTnzkGCocPwIcwz93j7nkOQOIpRVdBEmGL9B6YxjI0TyGcasdiem6g/8eH+j
4fI3Qi9eLmBOBLgwqWAwtYzgY2oCM7SEuEBNKPw9vWUJCSE7D2rX6u122Dd1nsaHJopz7eQPSt1d
UhBtwNa6MPgm8PMd3BGVuFeY/KrhdnqUFXva/jiHqE5ruKLO68bVOrapW+tScFSkwdTcyqkMmzBm
yB+GUFPEperMprjUYeU3bm41mKZHqF/+ttMRLoHkROeuaCvVLXInegRbG3w38d397gdy/ycKZGy6
ghKslxs2jvoK3kL8yDArCPYmYkDho2Hgx9skhv7EgHZ6tNiwkPUn2Rw9tJbLz7f36+p35NxT34JY
vervlk6mtL1As4AeOXOvdFIaxU1VpzfcOg0K89iPmLd5A5xgbeNIrlxVFNUsjG8qPYq/7JB/4ht6
LRFS5ml4ia1WNEfRJQE4xjrQjac8qasHNnz/SwIv/YG0uFXv0XZlrnX78a/7pOzjv3tqzscJTov7
KlI00fZaFF3GOGmST8Lg2gbPyMQeIglhyW1RVJ08CffkXzDUh48DfkXyDo5vHXpKaXXPU6fF0kZF
cj3W5mehbgjuHuk/KDKLcGUOvR/UDaEyz+q627NQXXhdWcBsGRhCKq6TKpFxVJSuaLx6LA3hGrWp
Z64tdGWjqlz7TkCKEZTSmORcIVX0FsAE7YDgosLC281jzn1cjP6jEGCs/NTEn1XKsl00QDhMGBq/
3v5E86MuDz2AReZ+6D1eFzD+2OV95aTBJdOr0rWl0bj3Sao3zsFKJorAOEYmoNTYlMu5+mhTAUK0
YpWAShPYE5oorHLoy2krdK4vNQ9PGe2C1l4kL5ShteU7CVdEojr7ph30T1qs9Ds0LMqNPHR9KZrt
PBYc3GX9XAQtWUwcBJc47RucrWR9l2bT5LZduzUVXt2ylLM4bmGBOYON3t4IVS/CLMf+8CyyxLxD
dybbS75mfNakrH4cohyFMDkTnoxC6KEZFJhemi++3t4rq8cZxP9MoZwZgctqt8RZLAoVEplWGa0f
jDkjcuCyKj7UsohRMsEyNj0OiR6C6U4Ibw/4aeTTLg+0/keuK5LjqmambRlSrwVZdvBsTIHT0hU8
VU7SySKKBBfutu4XUuwDUHYRyF8sv6nvkNSEUav2GMHdfht/+5OLo4NoFJUI+The5Lr29pPgOdkx
QZSiC1MXNOhLjFN+5eDSX/JhlH9kals+daMlsic17nKUS0q5lV3YfjH6OqKiKHWaxnpCASf+MiGj
K9zUmqQXvAG7zMumVvmsFc4YulFWlp0ra72ke6jYKO3ONsORroJUVIcu11U43w4Xa9kXNWy8Nrae
8UQQxkWD+4fVVFjhWxtOYf2T8UUm7lJMD39j+dtR+Qur2OMI9xeqjsyNhwJQCGx9FPFTPJblbymO
8t7L4QEAkEfvBG2kNIy1fZLlfk1kHPOX2lZyxUXAvkSXLdbSj5SGUv69to38DoBorT0H05DsU72e
6ruyHuLXMhTGf1EQ9r83Psh1KHvzPRZHpAhGe0w0dmdvJC9qF1n7sbJKL9OT6fTulSDdA1mHxcmA
cxlj2pHCqScPuow6oDejw7cr6ztrl0WD8fH2UvOPXmyyea4xe2UyHrKWZUpWlwgwS0106XInv2sm
lBHMvMp3t1dZiWSof1ILMfdCwHp5IVqAYLEcGOILLfH2m+4n0WPm+NEhwz1nI8281iYFKEmSCbIF
MAF/WgRourPo+RpBfOklp3ype3n6OcIs/Cqj/fLcFk3/oa+K9EUpu6g4RXLY47PUa22x73Xb/3n7
uVdCB/cub5ayHmmN5eQoNEAYdyX5Cdi36tFuJjSIsGY5MPG19kYeq98dQ5gbn3SliLFt2jFEDRCq
V4IelSOkrMyV8FKitbWHjAC5AwHkx6CtGg8Pk+DL//CQ8yCONuUKVwxhrnYKeMpLHEX0mGa18udA
ySz+KCL/B9P/YXJ1ulDaRoRc27s28pXMQACNXCFuiIVIOzGzvYSUu5GrZfaEHXVoP91+vmuMGTuK
emXGpRuYzyzv4RFf8sZSx/BShT4UZQCC3WdZF4h2N76O7FkRiI8SHMzXMvOHc90VAqm1GnfWfZ/2
pdc0cqwcyqkrNz702qmauYkQGdjsV3PCQIUqUbUh2b+qJI+9ZPXH3red+2RKtmZpK696FtyjWCQP
mbtTb+8iEXZmlhdleFHDTv5pVap2aCZYkLff9MpxcRCYhcdAsMAzbHF0MbEuncnRg0upcuEM2rSL
Wt8b5Xj0/ATKVYuCxfsjE3AOrllafrTYl6G2HzJUNxusTDNDiJ1uBvLRVBjImwi5bET1lXMJthbh
eTwXWHHZXEBMLJZk0UeXYqyluy6228cpiqXRE2T9zSGTcrXdOCErHQaKwlmgeEb/MFR++9kKEL1K
oHBCZE1UDyWZ93Nt2eMdsqLyJYzC9s4wa1tiwhdL7f72x1zZnfOhYZ41H52r+XynTqaVyiZtxEJL
j7oV/ehKKf+oluV/txda25u4SsBNAb0OFGCxN8cElFE3H88creEPwIVeZOAGG2XU2iIk/aCVEfeg
i7h4kz6uiNpEI+Ki1PjsDCiIhvtQ06stGujaEeAymAEwoNCuNolkKFkUNjxM23TPJW3oI7Nr66A3
IqogMsqFF1Vwqzf2ydq3olYFKcbc8RqHbWYoseDURySRdP9jVfSpZyv4wpj5uGXi/DdaLjKOmf9O
Kw8aFoF1UbPD2NDqwCzEBRLv4B/Uti7jD8jkt38q3UD5EfoICm1DE+g7jX6j5TLDaD4WqE0Anp3C
H3HcoSZpRX7xUgMVepWDoH3ORIPmYpoZRen2TmFtJePXn99gLjNnE8gVA8tQ3x4kjpBej+koLoVm
Y0XU+soereFio3Gwtso8N5PnDtn13MZ2WpJdK6BD1mfRLkYXZT+WSfHug8k21uja8Kkhcl8FhTYc
wqYpkWScTHFgw4tjVSnFOalgW7z3aDKsgU4yD4EZ2lwVdJUdq3XfxxdLAktfiLrYV3m6JSB1fWbg
TtEB4rgoNNuX08B0bNo0aOL4Ijfov7pqU06Nhz6G9cFvmMy6ajEo1b4DcrIFxfhbg73dzEykSAvm
OREkyeUs2KSYQlkySi/gg7Q5EalV2+vUthp2BbYgoRsrk+70FFlBXh/px5qmK8mD/FIItf2SIQ/a
7fq4hVLJbWoybOrq9LVMGwUTqTJA0zAEExDcO3kUAn4FJv4fbcjhg4F+qulBitA/6E4YPZWKiV5K
qToVSIo81Ybd1CgC27+msc09WqUakPIwUMcj3ysbvUhMKLcbfmcLGMy1XsHQVtLGs6tZmkXUqR55
eSHrXycthy7dOQYhJ85HCkBdVDZiQgb/+fZeuY5BvEqDvJ3eGUqGy/kCsHjwlJrK9Zg18VFg871X
8yLxcitxNoL52oaZufbwf8HqXAnkFP4Y9pI2RJcBgVMXxKr5S08qcL5WVz3DScGhbajfjcXlEmQe
S4ylC4cS9CKEdG2jaGVCmgxyRDnVI4QXOXewhBtUaQecs9w4e9eNP+AqFHQmxR2Y5quOTl01KB1l
8UWxc0PsoiTUX+PK9JWZDJigFMsNdLBGJ+v3IF6sVzUokSm//U2v84/ZbIN0B8O0NeGtOEyk2u/I
P4o4873OH4PP9KLFXT326b3ZyOVZV6sWWRl+/8baa/uJcpMxB6/9GlFeAcQa1Z61MyEcb8Y/zhrK
Oqq4Yqvhuxa3Z6czkzqETvzyVSdSSYmTsp98RIT3g50Vp9xJm424fZ0/Iq9NMoXqCR0hlJ3e3kFi
1CbOrZlcVCn1cpGmR5/+uyuXSLsAu9jIxZWV94fn0Fy08kjXUhhBLBLJyMHQBGqrogwwBuYpBv32
2Q6z2t/P0WDY/R9n59Vsp7G1619EFTncAjOxgrJt+YayJG9yhib8+u9B5+JoMalJyReu7dpSuSdN
M3qENxhRB+/YFnRz3LbJpGdRgCpqkyT3Sgnrwqs5IhvmhRDVn1I5OhJL+Qmr28RfOsvrBAsIKBfn
Zk+miIiHrhl3WYQzwGUB/gIShokAtkw98uDPCuqC8qkZ6uFdFE5674HzEtUpGer8s4wF4/+wAi6W
J1NOqpuhyv0qa93qmBQnqXUyodilviwSGwJiLtfVLaf/JQX45OTCs+3VDypEiGU6FaHZZWAzU9Ed
HOOdswXQCEUQay090ad8+9ZNOhnJPPAaFNRAPuuF7rgaOtIHGozWquK03UjGq5h1wnQAMbnZyEVL
au5xgEaO3U5zkKAXr7iVyXwMaJ5Utk8AOtHcHpLGUD4YdaVLnpYxvnA7Y6WyqcDyCtS85jH0Uksu
P4XRoiPqASN9cqdB7mnpdvqAsKGwK1fF9qA4OwPgRC+Nyrz1omm2X6hHgDDOZi0v3iBnyfes1wdG
kYv5rRgW7aNRzaPmKkDkElfu4iQ9Zepkm340SEbndzmUrpMyNKbqj4LxLl0Wa/qjarVC98Q4R9eq
MsbeLRJF/rupk/Dfog7NV8WccXGwAMV+TsZc+waFHonEvnRq5yksEW92axqf4XnOFvG1XeJCcgni
KC3kkZSOp2KAUPtsRXQH3WocpdZ3sFL+QoYlZecFo7HbnOXyDzssrdGV9Lb/VjRi5vsFuxmhhYIq
uktnI1FeUr2Z/lBanNfPNgR4g7xg1o7K3Z3uGFUMEC2egib73S07mzFORGiB39puQpqZXqmf6m3k
RXIxvVv7hK9Ol1ZMzPrypZD6we+ZoXiWNagH0exnZb09caCd1oIKHNc9AD9StSIbZ/uGaImmn5xI
xLXfpF3Tvi7O1PBlqXESPWWOM6aXoic7QOFeypJrl06t4fa9MzoXYFrhfNa0EQ36wkJaJUMH2XAN
WvP2M2OTefhXVtqk9xBKou1dcFy+yIPR5TjALjGS8VELv2eShFx9rAdb1Oeqz8ZvRW5hD4DuuVK9
2PbivJjLbOp+G5vt+9SQ0r/sGoNXyBh6VvDXpo5f3hfz7EmdNaauhJrA16Ra5OxcWHIPXHxOKEyW
WC/Gj5DK+WBmhNHLQMxDFYxdMmArTICZ/NyZlXeytmAXZzmcs4NgspP4UFys0B4+cxKD9Yr5ZWgr
GsRzlqlybqqMS26jFo3j9tRY/qhwBqSsa/yYTPdg1b1Dx7IIVMAtZ8C0Hc+F1QrYbSX7FiNP4KYm
6I0xKyo/qQemWUOVe3bRhV7fkY7Kaj0+obrVXrRuPoLY7uQjXM+UI/wWmL53OBI01lNGH/wQqGX+
2GTLq6RO/YlZlPHaD/KEqn1hnQ3jqBG8c5mqq7YFYpDyqkK6ieIWuAFHq9fDLjvlOexS2UsbRz+v
Uo2XxznXTruSi4qZIZ0QXvVdq2IqGbXq+ADc7GzqPyCsg+1vaoPBdjttYQZsFtnyIU0EkvtWIzPJ
hBA2JJ+HUVr+1lTEExrEGWE7uVESyuVvI8zA/ZPFrAxJKum7Zs2E5cq4SonYUpufsqRYAm0ai4NV
9s75OjkjvkESucN58QdFMUOyx9swlRhuAZz9PGdOu94egxNMQ2bhyGzEyVEmqOxk3SuzgVm7Afr1
DkEHMn+0+iaWblGYd9NJa6NVNLFwDLAr/JEOQr+v0YU2xPxtMpLpX2JR/5Fzw3C1zGYF095Y652T
qYRGcyXbzFQ/tGrx5wzQjGGelUpne2qZ36fUpB8Pjs7ur1+rWdJtINXbOQ3t5FFRI/jp9UKkAkfK
TNtI8w6QgFLoz7OGjQXkz+hcV4r8NIWR2rrUxYYHH0x/HfFK8TpJSO8cbZLOiz3In6K5G69gUaS/
NL2bLnEuHWn67KTFCOZxo1E7A0PdVv+Ds1idEwM5Jo7kt3Qp4stY68W/6TRln5NCUg42aedThiCz
KjHRPblvN8ZZA6ekZz3oU/n3HIZJ41ViaN9HXPpHzIPdxWiIW/hgo8iwbU/3iPdjXGdKt3kaUp8W
FC4t6DRfkWIzzo9f/k6iCVed0LgitO6lHCv03xCJ4bkYJE+esqDfXM2GdlCV7r2tFePMieZxeG9v
byCekHQqLqkRcqAndbPkJ50W0SUiEfLjSj3C2O1tILcdXXAoaTv9VKgoLfYg4W0qzME3yKxOEj7q
Lmoav99EJbKvImBMYxSsuDeNTT0MrSmP1kdL5v4ZZqqM9LKN6VcukoP4tvtUAHVp3608sTtoQD8y
Zh0y6abXInkZJGe60bXs/i6U2HIfH4ujpTYvDLMZJZ6ilM8LUZazJdu01uASf4nC5LeV7emscy2Y
/MO0FGzD27NhgQEcofmGtxRLntgdZq31MHsZr5NFEHn8WDs3BG0RlBDWgpr52RoJf8mEpLZXUzAl
8M2zITp1+pK+xoVIfctY/m6G+F+9U8aDi3lnJ39d0t7kAGO5GNlkLM5NMRPoYbjbTZ8qtFMFyWl3
BCHYez7aBWBWfqKdtylXs0JsZPw+brVtlq8SDjVPWdPpT6XZoT47RiOX4GId9NX2nnC1x1i7LvTV
toBW/s+l74bQxmNVzgIzHui9Vot6joyxOjiWO3EEL8xVWIvhFjq3m2M549+qdD0pZSWk3l+QZfRH
rcc4T08Sj1LdPD0+L3vrraKsK4YN44DtDBh2cDiIEnWHbBDpOenH5cfYGV/1vleDxBTOQT2+s5NU
Z3R6GIOSrm755omSlFLerliTOEaT2MC1osB454K05JHfyO5SvKuf9+c9j3aqEniLsA0Cgu/4rJXG
/ErXx3w/2HCNHm/iDsDLQAcNwS6UOBipb+cBhpnjemaGq/qoo5ynuZC8eip1fwKXcZEUa6YQWSDW
QlB7bbW6/6MYs9JTlVp6iiI63o9/zt6TM/Y1wS1wlu4mUVrD+pWjQq5C9fQ0Q4C7ktNJp4hO7QEq
ZedzRH+Gk7Nee1x/6ttwI1oRjpaA24cX2vxcd1V0VRJJPrdLlJ/azng/SVV6AD5ZP4FNgQ0qgHuI
cT39058tn19CnNwVOcL2s3RLuzI6OXOZfWAW0R7oFe9u4i+rbJ6slovKxP9BugkzTajHsbV0U6dJ
XHShAS89fmN7lST4fLivvK3VzXtzRQxhvug99m83aB7WP5iiG7cRKQpfhDAESEUd7X2DY9tTH07O
H0qT6ZaXLBpQsib8bZY71QWEi3VaQZlxV0trLcV7qpGa1bOcB71p5YETOUemErvbi8TdKl8DdX9b
sUpyakVpUUdBpxlTYOeAaGwj7l8dp/gPwzr2FEoAadLKl97s7QiiMG0aQLT2FAPBVJ3ymovi0+M3
uPshrKpvtB9ozG+vCIQInNYOgUaHuHC4szXjBmJmOA2myOCKPOm8IYsPrLj29vBn4Aa+w/W01QkB
nKRMFgK5gT5HHb1BtcIclt3MQkjDjx9vd6lVVIL4xv9si5GK8JmjX4Z+NAw8b54zzDY6ubiFyLcd
5Ovr69h+3oA6EOmGQHIP7GaC1lZyQ62GQGt+GQZbRnJlyM6IqKZ+MYzpVwow40sfTf+hJQ040ST5
BMmysjneBrNxQkAHsWiieFw7lwrJLd9KhvlgALEXviiwaJeQTq+zs7eroNCvjIbNpw7wGC2QVpJv
mapmB3eAsncgKRxXJQLctmD9vV3GGhTGrQ6SZVJrLJGLRFUDirYXs+KaWFS119BatH8ZkDFIbRdl
qv22m0V7KfLFWPtWk6hdJgG941uOBZx2PRuxW+VL8UMul7Y70d5Uj0ZBe8dsFVGmrqGTQgr79ker
6hJPGLJJt1LIc7DYbf7dKVXtZFqT8h8+WAvoPlM8RAnv0IToZLWjXOc0NKrC9lcYlZuY8nCp+1Kc
s2wu3aKq0gOu2d5L+ensh3YbXXp7c8JANjpxKwM3k8JRoP2oYIGJEcQpM6QPpj1DV4CS9R8+3ZUM
b1Ke0qTbdqYcFR6Nimd5YCmR/imr2sRDibv9PlvL18dBYufLdX42vVmFqnR7sot0UeouBeYmlSgl
MU7Q2yctiZRXvO8c7CWNqPhk9nq9XICWHhU+O58VtSkBnk4knZ5thLJS/K1wgI0CYwJ86yqtDGYT
BVz5YDt316EHRidsxZlsOxd6FZpx0xmw5NusHl1hjNZ5xLb92+/v5eoACXZPJr/a7mVcoCSx6IIm
JkpJAcNmRK1mwKDMe8MA2fnecyJoglh+HJX7ew9Ia5F81gHndteaURl2mV1Im7UdCvGRgVYD3aQ9
upT3Mh7qYfTLEaCx+AY3YTDEF8WaGyircbxKsi5J09k+ZIVVY7eeF9qYY1lbpyJ1itCFmjJOdG/j
kWHJog2Wp7WlVh8ks3tPvhJpwTCA1rxrZlf2FBlpBfu+0OX5taP7ACNgOsrOd5+cAo9iYQWD8vxv
g5yRI5BYQ1a5wY5QrhOd6QBbtMqPTCgeWi6p4EGL6BX0zeQ68SBucu80/jDazUG3ZfeXrLN3bBOA
GN7R7EZjkAQfrX3LJZRM/CIGwgAv3EgavzRny7wiQTQg4ig3OE6rFCqnGpGW9qwBNbDdTDLH9OAn
7VwADmh6oCtrLXqnSGIArWxnIwtv2Zzk5xaUzrOWTsp5BQ/+h7cNJm1VuwDAf6cLXCxViLhYwjm3
5Phk9E16kqbmiIC0U18jnYieMukEwobbG22ay1DrGnwpzAwEVdzU0VXISgYEqA39ekm/Pw4be/sH
8o2tU+nW3zH0HIrpKq9WZ14Tir/cIg1RlwIHGZHlv3+XrVaNK8xoJRdvOwf0Jxq0qSIJEbMkvHRa
l0qubrb1s+gWQyMTjRXNzYx4+ePxI+7coaTZREVSE5SWtjjLCjH1HoNcSiV8GC7tILWBbc3RU5ja
WF8gQRBMnXaUmGg7OAIHQgmBgZBPubW5ueMaejtGouT3tVTqp6RGfMlLYrRYmH+UlGMQOYdgwNNb
c1Mtbr8PrY1Vl9UAkoOKGXLRy5ku+ZBQrPnaQ9XI3AEWdOU1bTsPJzvOxw/z4khgT9oMpKiSDFPq
YsWR/kN7cWKyXixFcu6RP/oL980s8uD7tl/lHubJ+84RApc5QFDXtG5tyxOEsOggpdy73glZ6M4i
ZgkCaRO3LCmuk6auaTlLcYWo/GRlz81cO+fGSuk8F3FX3WInc5j/1Mnl8UvfC81A6G34+YTnO4XV
3IBEXioNIt6qmpyGRusvRRIeoQj2PlZHoxcCtmpdaj16v3QWqoL5ujxy9UlNml8NuZXBqWL6HNYG
FieVlh30FX+iqze1Dpfs/19wc6raGtdEiAeonlqVSX+9K7xVoPtdNAEQ5N8cV58xRsoBvLlqiM6X
lTApeby1uw9NC5AoRb+R4vXtQ+Msjo4KvDRCRt28mySnPSdLpHpSoxlu5FRHk9L7EAV/h2EC+aiN
ZODPSeMvmyw1XSpiNGPwLxEYSAsd5R9YCSczzI+KoPtQ8WYpdfNoVQrAyElX2WbbKr8txTJ6DmpK
HrM77bVjTs0eF0dSQWuH/e075aFW6WZGdquFxeadNmTYTDd5p1Oqsp+hAx4SEMrJTsJcuLnZVR+y
iO6fI3UYUOXmb/ser4xhEKUKnyjk8W3hl3WGvUzqEAeaVsTv4mkpn+2hqZdbCrg1PDjBey+T7wT5
A/Rl76WwOtGNqoSTfZBFUf6qhV2Pm0o4vc+rPj24r/eWoipEsfcn+WLbapz0aNbTNgfcajq136c2
JkNIFZy6DPXrx5/E3lL0v7Aqs2Gc3dHb5Las5aiHGZvMifQ0K1L+o9NE71uzNn1+vNT910cPjF4D
KdgqfLftG+VDIc1cO0CsqT2ljtvC0MbonIVj5tMkWU6Pl9tJ+VhvtV9bTdDI/dbf88vX13bpnEQj
mrlIJdqfRVuG7rSEoJGlQjmJYZhBoJnaGUeG2cfoKnuusbHypkzRDtog97cJrRaYB3RCAJjjjvL2
h5j5GIta8EPCsU/fO5XheJpJbYpsgeXp02y4SSOB/S6FcWDosdOtf7v0etn8sgeIHOWGGOYsaBZZ
7kDqdHVvnGQjy14WG40+t26XRLi0niEQF0qrBQOmAnUw5KF87riYe3av0Y4Cx85tgBUNmheIH/IJ
30kaTANDLEF9HqglthFl2ZmXXlqScyomyr0ir5800aV+L4TNS2vjS1qN8n84+qv6Ig551Lh3NXyn
K9hVcEaCrDcsLyxb+asyDL1n4m528B72jj69ntUdm7bsHaREyFFDCwkiVVYvfyKlUMqejRqNL3W1
9amkk3AQQHb3lwSGZBXZaTxeN9eBFutoVRhSHITpkJ/VWKHDlcyF5g5KaPqVFuonoyVuVaoSvzMa
erZYELUH/YO9pyaTWTG95K/U2G8PHzr1dtlFsOWUJrX/ltvefCfmrDwjq9E96WRwRwJjuwuyvxh0
gg+6o3JYSpqGuUPcVGyOllHI+cdZSosna5TiDzna0Aep2t6lS6GD3AIKD0TQTYSp4iHTaoxug2JA
qcIaR1wGywmjunJIZ0pbEfptqmsfHwe23acE3bHiP3+2+d9uaxyR+acCzaHWEdPXqY57t5Ti9HU0
Qoa1UXLUpd675RnV/OTGQG3a3rJq0xZyX9pxYDUm7nsjUjFKIb7OZmigyV8sGAfGmTdTLbtlPv94
/LB7JxkVJyTlYZYQz7c9PUNUtOkdbCxD5lS4C0YKIpeKgtrQRerN5VxgmxWorWqdMQoYX2iXaR9L
scTWQbm+RspNrqPQj4VdhygY4s+bd202xhTn0xAFOfNsN0dg4VM9SvJBkrG7ClUmMG6Nj2aL3rLZ
YTu3mRXNSaP9oDP3pUGS8M+DPd25kKjTcc5izE8fcXtuNfoezbBa5MiltBgubSLaiMmS9C+DXOPj
PNMhCGQ7tv7iy80zsK+IprqlAF3q5gOYX1eKw6V1Z4fD6GIbOkTeYuI5jhtEY/T+UIrVW7LKMuno
Ul/vyu1rWFt1BNE946+cPNtJCoVS3NQbx5PGeHlOp7izL8mQ6PI1JcepSD3V/q+okIXhW/YkPylh
Vv8T9UP4bFa5XfjkAtVv2w+s9udkUQi+Ayy7a2OO8DDy0pAAlUnReJ6aXjvHYOl/qHklf5jK5UgI
b++okLnQUEQnYeV1vw0DHBVLEog8Byq89MBQQ8SHBji07x8flh1+HNr8JFCglKgW7+Zh6P1IMV2w
KCjyNLddSHLxP3Fo6l+6RW04CUWImiHUpOgfdbCU6UWateKKZlErvAX2a/eqzVVmndRirUmgd05f
Y8sEIVDbqmRfLSO3W0SFxPwXKH/rWyvSXr4oE1+8b9ppg/DBUhSfKjvEUNRlpmP31xFFMedUDRV+
bwY0VNtdMJ8Yz+OERMN17u15cWe9qp5A9zmROwol+1TOtWq+yHE61LRhh6i9qGAl/rb4j2T/62P4
6UBr28g6dTUp0gm+TBN9OtjJnaNL/qvixQhs7i6SWeqSVcvcw9CVZy0AvW2+jl1XXh+vsnMnMTck
YBKtaI5t45RwkgoBAOYudVrJT209Nk9mmXRBvmTFK+zDL04VKn89XnOniKAsIpSAC2GcuJ1w96Lu
1KLi6KOzUHtToRe3hhmwD4MkOQgAO5cf0AFIx8zSkQzehi4u/TRvFkBDc1N9rx1b8E6z+RNmH867
MHLK4SBJ3FkP3g49g/UCZOi9htJfEug5tCNAJQUQgVCbIVCukIFzk0s0rCJJaycPuqWcfnm8n3uL
MpRYUyYKzrvZIC69eTMPIrz1iaScllH9ZsVL55pzjTRjvRxZQuy8Pvgb7CXMUQLrtkvfWEkHQYn5
xNBWI/l2tEZv/rahe1WipQdvcCduAeakc8s9+TM3fLujka7Vkdys+I+qQSFCxhQPzKB2cJHubCGS
neBgURdZwdzbBFiHhF2bjFdbmSHKuVHpTnwyRycGAu20S3Wq2yoy/cfvbWcjfyKEqDVp14KNePto
GMYaHWqC0q0Z9QbNw0U6Z3XKeJBi92AXd5ZirgIUYuVCMGDZPF/ezWmMaBmAlUZUZ4vy9UXUWlx4
TX4YuNSdV7amuRQvq7jYXf8bCqgpqYuWBxa6y+VJhAp0THORDeEahmhNN6GM/N4OVvJ3UhRD4eqK
mDJoWrn+b5alzQsRt158rYW5fKozFY3nKYrtsz7byh9weWzTi51adSBeDXCEpLHvvilClX9odmRi
mFKl4ycbN60jd/K95yLJUuns09K5a7Xq00CHYJKyoE6cFrH7ufZDrEQOIvLeKj97K3Q9sF7dfl46
N5ExRdTghr7k13pE4sbR5qNe2N4qoBphhZGgkn6s98KvgSpSosTWRB6ABOyfE3hZXlf1R+aKR6ts
wuHQsMyodnmQGEAJtMmMz6rZyP/hcK/haOUdkOJs7xPg+TDZIZcEdSFL3qjRL2L+Vp11wKkHcWL9
wW/zSbACBAnEcP+fuNXbbQM1MnXdkmaBEkZJ61FNtKfQLOyPQjGLyNdGwzqj/HvVrCw+KNLvP2Gy
fNqmPzuX2K1sPmGHvNCUJz0LllIvMXZKZFfTxRzE0jAfFC97TwlqkQGWtQJtt7iwGPG5kqo7D7QY
ktsl7tJuOLfWZEdeXkKg/65aAr0CvdDCoJ9mCLiPA+Pu+syZIT2TSUJee7vLSZuNTKLZ5b42yid9
GaNX+qeya3dGfC3iKX2FxiafYZR1ByvvbjKiVmD6KRrueN29avUJOHFWXmRl8fCIt78ZMD4j11br
o3N7/3WgCsTnh8EMS97lQeVY50OHkn+QQMbGY36On2HmDZfHm3mf4cEYAIJE3ILff+cdkmrlyJy3
hDCNpF6Jet9kFD46BF3lirAhtjZxH76YNF6OhkY7LdWVrIAeCOp1JJfbc9TKUTl0WlYEFRIUX8Kq
nV7yPDXlU4Fa2Pe4N8SHvistH4X94SnTpCjzsjKvcte0cRX7D6+Wth2sajA092T6CER1iqZGTm+z
/tzEhXWLjVj1YR3Hn39/xwFLrCjRNQ/cyj6BMlb7wYyLAGR6jrawI3+Yoay7Tl53n1tnKM8WKMiD
ofNO5wOBHZSf1kEAMoLb+NCJht5tERVBKar6PJsRGhOKMb0f6TT7g6X+mJvBuWRtjyhj3pUneh5H
s+C9A82b5qTRN1nrls13K40hegVWFrQ0yC9DY2teCq73INzvPimoBKCkIFHuJ86SbkeKHBpZMDlt
/gGjU+G4sjo5qZsrdbyizMf5ueqj+GSbSVG5ZW2OXxYcDI/AyfdZ4wpoXW3sAVzbd9EiVEfo6tjc
BXiqZItba9b4rc6gfSKdOUWnUsn+y8fM9IygrACFvqMBtQNawgN5wUohxj3H5nJ9GjuG/l42hmbj
DlkiMq9VRWscfD577/bXldc//yVhoP2Nr1GX5oFdScurPjZmgHlxe9D53l2FapcWBXM60M9vV5lo
kEZFE/JqO8coA0iAITqnSTQ4/uNvdPfVATpB5Anw352obyyPVBsOV1yoq83Z0H6gRPUNoy/VKx2k
mx8vthOCiQbEQXqwa2movn2qoZenyMq0NMhGVU0/MyfJ/lRxzFDfZaYVXjBCqG6yPEzXx8vuPCPU
PkZaxAV4wduWT6/POlNqA833bgABLRaqAy9MaYElatY9qeUgDro/971fxEsRhkTBFu3AO8F3YJ2i
Tlp6zWY50l13x2ZUm2db6iVQsXYlPi6yKrRzUyZ5/L8ORar+XIxRr3/+/QcHLLsKF9Lev3u5KCqp
GUsngQ0g+gVKa+XXaiuAyVXRc2wNR6JQO3MznhsgPXrU8N3vuEKCgMhoBOUZWxswyYrD2hfJrD+3
9tJfWsvEOiTOkFya1c7DK6f1sMJ9yqRI+UpaJw5e+95pW+9d0FUreGt76yLSPug6jZ2gijM6mvmg
S8XZ6Jz5j6a1E18MendzaiX6felB8M7wpcAvrECrbe8jQsUtzAqmVlEUFr6+lLnf2melAO6fiGfR
O++11CoPrr2dgEGSiiHN2hu4H0gDFALBIBxGZXKIfEvdW6/OUh1xwXbSQlZBBXCVUFhV895+wLGj
Fg6FEoKnhpR4kDPa86LMoT8XeNY+Prt7S0HUW0/Rik3etvRLAC2VtSDi5Cwj/Kemb3F9ynonRM1Z
4CD5eLW9EAFFCYINDf4V0f72wRoJlnEXS2lQyBNObQnolh4AwdVZkm8LuKrfj7rUZ7THACPRHdjm
KFG6VHrSqmmgdkVzY8xt++WodTdKxOyUhkZ3kPvubSZNuLUdTcV+h4grEREZVIn1xNjFQTyGy6lH
VcevkBc6Pd7J3aVWZCYT+x3KSa5Ms5Qgkx5IBUlJvZTqKZs65c8eH6aDXbw/8xDK1LW3jsonUW5z
Grsucpy0nrIAVXrySyrPk9pDh3z8QDtpFsvo2Mtwg+z0jIDgmxx8lWUQGPawmc0uazlzqp3Ihtav
2e+RD2suFpKmrqRMum/qbXtwc95fKOtvsHD8orJHdW+TUU5pj5TQTEZpGAMHhih+nYQ0P6e8b2+s
nclwieeVi+sX2jpzesSFXv/7b+t91kdrEHVaTuxde1zuIxOFQZt8RO3a1DXN9imzu/YUMd/zBpA/
rqiX+UNvZcnBl7n7kvkwaaHh3c55fPtl9ko3ILNesPtF3J8WZNMvXalrv31qfzbGmZauQBPYHm9X
AU5aJk2GkNUUS6FX8be8sVUsP+pa6SCw7W2lgsQl81Ay1ztw98qjl5y+Zqmwr66jZfXn3phq15IX
B97UJJ9BUY5no++MI47WjkAKj0mdrVKVwfjZVmRdo/eKRBsjaERpfZgqPf1eCAP07zqJEBdak5hz
5LGUvDB5q5ur01vJiYtg8M2pSz53SwzWBHHH327p8LMYuwA4IrW+w3lEmhClpBnkhZHZzCC30vDj
gixk50ttC2j48Qe9d6JgFQAfR4cBguHmRE1RnVvYRadBiHi25qKPZX9u7L77fQlAnoqPFUDsSrLa
nqnEYvC+JFVK1T+04pwi6fjFRhxYoNdhT09VX1DbQ07OIxQJtfCgglCVnU8W5SH0ZoFs3kvpW7rI
694p0mBZlib7qBb9hGaZFi2Rr6zKg38WUy2QciqVBG2xMR3V2ddAsmmuqiD+5ia2Xsf4IqRl5UoJ
yEB/Mjq7u+bL0v3VT2oNJWOoBXqOc2ie62KekqssCy10l1mPtYMAeH+toMy2ci4ohzi7296mgept
UZVZGrSyWgRFNk1+bxv5tV+0o/OxG/DBjvOZoKRDC2wTbNXQUZpOiDSIAVO9q4SuoVSGStVpRp/t
lDTJ9GIbI3JOENz+tfsYRJ6CbdLvn1I0jJCkg6PHnGkTkdI+GSLDQEAWnGH/Oi1C8qyisA7i3t63
QI6KFx1TePLGTTMVSeK47G1gC0XWiJthtdIVzTD7qEGw9/ZYAyFMXh56HJsdXYQtKuTmmK62iunH
cmJ6XQ9j08kj64CVfZ/J0YAAGYfOFzD0O8UtgvYIMWUky1nq/kVBIB7LdlqWk1CEv2j27D9+T7un
BawkUzP6XHRxNls4ZBPai6sTU75o8jfUgGZx6q1S6E+5YpWK39IMb9wcdcHcdcqsst4nQ2m/k7Me
CtPj37K3zWjyrm1OEqK7yoOebSTZM5LuMSQh39bbMIhTxzqnONQdPPbuUtTwzHj5Tu5UE3VQJJBB
gfVWYAWFr+Ryp7yM6Hx5mLcw9338YHsvlbqS1ikv9B4kEmONIltSRknVG6U3AWl6ilKwB04S6t8B
YR7Be3dfKvgQmEbUO0hSb+4ItUZRnZYbzjfhqOYuGof5k9bren1F53jJvLGie4A6VfR5LuO0OdVh
G12zqdaO+jM7+4y48tr8R89MJ/96m5h07MqooddFy2SZvEJZcJQBbpVeRTk2B1fG7loEV+oDRrEw
HN6upeYDrxovmgB4s3o1nbQ9ORZ8ukyBhPL4he7EHUa99JtYhRH6dn+jsdVjaMQcH7QCL0XR1edQ
Do/4KHt3ILkOxqJ0Y7gKf77mX5p12jxB24VAEZioteougpTTd3yllL8BNtmvmlJWWHWMoVo+DZWo
uQzxHpz+QWs9dU6otddfemeWh5OOfP+1avtI9sc6HTPF1ZQZW1RFR7XaS6m8Wxdzk2wF8NjWSZ/r
3Pn9TxsIDMUwtTe6KNvMDc9xJsyoFweSqWHJ29iKmxdRds3M3Dj4tHc+NpYidHLtgEHd1hqFSDSh
jkkeVOiLvyjS0NteCx3pazJI01nTw1k5+Lz3Dh4UF0hDpMRgvtfT8strivsFtY6C7BuXivll6HT7
0khRj2ji4ByUEzvZNy4egE7Jf8Fkbh+unqtFQOtjCmRHyXupdNLb0mZmdWHz9Rcoc1bAXLPBjhKe
4cE73Dv0FDHkMaCMyP3Xjf/lMdGSArpRsHaCjsdpBox56o2kP3jCvc1clbG40gmX3LdvV6k0oYT9
Ok1zmqIxXWBNBhrtUvo/c9HTg77C3lEBRwq2nZrpnnSFpmaKzH2f49NmpqdEjeunSYo+1qqo/NKy
xwNtoL3lgFGsqTukAE7M20cbER+qR+B0QVkVut9x2/wRDdCbJV1kl0IzjgZYe1tJy5gcDM0oBuub
tMVIMqvV9SIPFnTp/UwdQ58jWfqlJv3+yAifANpBtA7h+N9hYKhX0FIBpRXIoQiflFo0pzQqjgbK
uw+E2ANDE0BSdyqHwKuHQbdpc/VzZHkTvdnXqnZ0d0Gf98vjCH/ffeWBoOJA4KbnftcqzEQFOqrO
s8Bu++UsEReZgcX2O6CzxaXruuyWN6H8211QFkXOgnyZOHmH0C1B8DVNlBFIGlJlI1IEd1n94/GT
7Z1CSCn0Jcm0GHutT/7rZ1xgma5CmQ00ULxQ0Fu3cpr5HM2i8SWlPNjHo9U2Z1Bvyo5rARVsUSXG
c50X/6RNlr3v+fS8upuz0+OH2zshgNnI1WnzoLW+Wc5RZ3gVZZQFs4BnMAA58KQY9mlU8QU8Xmr3
yQAlA9VDIfYuhcSHd0HQmMOoS5JzTjQ1v6pd1HtJmsinNp7E+fF6e+GXcw+bHZTxPe1OUxfHKm0a
L06m5GdS+ToIV1Xlx6vsbSC5E+IWXNP3M65ax8rXGSpE4GzhnAxouKeZTuU1GtT2P7wrJgxUqIxb
SBI378qmZZyPJuEwStXkXIVJrPnStEwnxJ9FcbDY3tuykNRlsEOX7K7ZWkWL1UYasVCKZUiKSjx6
iYWQs7wwr7Oq7giBshc/QN2ATIU0CIBu/T2/fGWgTmCelFxjs1OUX9qi71wEdJNzUnfyF/RllpOa
SEew1Z1FSRK5YaiEeXvbLItzWLTZ2idnA7qgylFNdvPe7L3Z7CPPlArMjIe2++vxkdldlRi5KkNx
cW9VmiRLhWNqLWnQlVgdJlTQl5wR0TlvY+sJmZ7yvCyV8vvndBXsZDZpKGuvflPh1MJZRJ22LDp3
2etQLvHHVEkyv1An/QAstvNJUPfTDINfRG2xfZWqFeuOCPElnKxYsc+hmTfvogzk5K0yKW0OSoud
g0o8WbEfsCJXFY23B2fCzSPX4pB6PMutv5u4CS9iaLqLkYxS5zJrHQ8unb3XxxCCEm2V176DHbOJ
SykEFo/Q4iQvSfASUfU4umqxKs4l8HhPl7HC/j/OzmNJTmVbw09EBN5MobzaSWrZCSFzhPcu4env
h+5ERRFF9J5osmN3FpC5cpnf3N8z89leNOTncmAe6/5NiBafT63srjexab9UuVK+WIp4oow1D5GF
L6cVVtFxDHJxFJh1vd5feO1jsiblAdJ3t30pJa+7BOAJjTiEvWIPvx6kf7MBFlNvmv5/+JYzaJ22
P3H7pj01qqQMqMNHF80swtZDI79svFIrQ5phBZSqFzvnot+4l1buCS5A7nUU20ErLLM+PGezOeOF
DjfPWkwnTx9tPLg2PuDaKuiIUWCR8RHDFx8wNitoUS097yozyl0yzu3Gss83ovYK9IzzxsjPgvhD
YbV8mDhIhxLpbIB8CkmE11P3fXWqUnqpOYaxl6BakbtNXuWlq8AE2gWBboS7KQJoIltau9FhWP85
Mzh1Jk3PVmjXhxNyQpGBYCS90MB6BH2ReTn+GQ/KlJtfcAkvv+bolOMdJWWnlLnbrkuq9jEQqEbe
38brv4TO6qzmtkIZCx2RcnIVCuo0MWpvFHr0YMRSxJY2U+fS+EH7VCu1fhgLY3xGuVl+DGs85XHR
ad/OcwWkITtsB+bPaB4t3grWwOaUF/R66yT8laI5Q9UWNy6iq+pxiKXqP2w9si4iP2H/FiccpA0Q
FMMkpVTi6YNhVclzCFRh4+yuBAqNzF/B1WEWy1s2sBHfMMcA3fQL4LNh32j2r7EJ2wOpcrlxv6zE
Qhj/BAmO0czbno/av6lC79vCymXI+HVR/tDDIhbnzG7SJxn2Quk2YZaDeakwvehsYUrH+ztpbXUa
v8i7otUEYH2RqASTXTYp7YqLRO+VATBwm7hqioNSi/CUVLp5rPEd2KsEso3vuPaGaUMy0ycQc7fO
v+yf5+6CQBnHNKPVLSfjPrYkexdafnKkU1VsxJGV+TPgAeARUPEJicsdipILUbgZgksyNe1Fltsa
G5Es87ImEK8WGv5ujl3a0QrxinQZsr6dJUgBPl8C3DgE5uWoH9uIAfNuPvHYJ3sYKtNhaid4Nm0T
7fiyGy925UYnYvIzoR7Q5l2iQfA8L9BgrP1zHjuoMUlG/2Bb4ejVcj3uEua2+3CQg9f7+2iFMTgz
INF0Bj1AWblsVjZk3kWQciPIuIaI/RRYTIXNycyy/VQVOLz0oMVQr9aSQoE3PJgfYqMNoeAbpt97
wiqVL4oSYFtg28MfeQjTaqcmWDF4dZVJD0npByk8axWB2hr3K+vYTyJ4Hymi1XETast3fpFMsoss
RxAf2ropvup1oYxHaqkkdRnCtz8YF1XhgWFX/RmL2kjno6OYuhtTJ7JPuWGO0S5TguIlhx7Y7Tqk
IdNftMcp7tBymPZT2+nBSVRFoHxR1XZ8xX+22UJKrBxHFGOhpjDe5WUup64JkokQHKPwYqR+dcxw
ajj0HTp4qVTG/4tLBjKjn4eQcSL5dP8Druwa6Ag0cFCsI/Ncjg1DX6nqfGDIpZZhccFXEvamCLv3
dD3Qx+iDGkHUZAs7v3Iwyd/h0WMrAtp5mVtXKZY5nQM7MuuCcu9MqbxLkMv+UqlaikpPWh5FkPde
Y4E/60XRfbv/zCtZDN2C2bQQGNMMnrgOQYXVxwm0UBI0hMjPTWRFBzmd6g0lkLVV6LQA4iOPwalh
EeDLDI8sZ0zmEVtfBC4+vv2uSHOx0V5cX4ZxxNyOgHG6TMmaieshBL1oDFOeudkYZD/ysNhytlgp
UNA2ImAT0P5mmNfvLJh1atj52D2GjvFY2vgRRY2mug2CCbtimLbm2auPRTKLfgykHTbJ9XragFOU
k5NE561UXmK7TT+KtN+atayv4jAHdbiL+ed6FYT9jS7gqqffh8r/LhhlwwuSNFLfnlbgdwysk/uO
LHyJ3rBiaOwgkRAvGvQ2cHuloN4qrAba8iABcn/7/mYlukXQqmTAKddPFRaKGmcVmLk0x/6sLkFk
h/Wm0OBazIJlAwuYtAxUymIVs+26sgKBdNEDTXriOFm7GHG3h8lOGpQthbUjouSeooi3i2z/taaC
d6OixHHTQpokB65YAmxUmRhgjoWMLd0kde9hDX69/yZXkhUm5DMqGE4Go8zFLhxCWxN1lkWXwCz7
b4WRVzxZ1LwKgNIbH23tgM1K+1CBGSrdOJvHTq/ZUYunM/6fzCFq59KqaeqZ+fS5Ddsv959rdTG+
Gf3gedsvcwUI97akJTpm313QPjpGFLpZJ9uHEnfuveBdbMzKVs7Z/FiIC9DCp8m92CvRpKvpoBVI
1GTxeCCRGM8TXNLd/ada+VqsQj5L7gbdbplaRm06iFERmHGr0fQsGtxwTKaBD10zbKE4Vza/CcaG
zJITdptsmTLeQRighBcGLY5+ieUkjXfm1NWnwpYcA29BMz7WbNLPTjWZGyF/7TmBjkLaYKZEXbq4
v3KtwDcGn6GLGNI62flDpnz04yEud3Kojof7L3Wt5gRPADKFKSdNzeUZkNLAz83KzC8pGoZ7ZdT8
XSKL1I2tVjr0luqfIsV5pVDEA9nIHUjJSrizu2TjKK5s2dmNDf8Hrh9GhfN//6duQGu+8uu4zy6p
WgTnHCUcT4BVPxiZQ5LWx1s5ysoXnkmEc4CbMUbLx1blQtKryMovgybkGmmRKPwqC0ltdpbij2Qu
kfncJGG0GyEk/r7/zleOCyA/oCNgVRivLa+Lyh64zH09uzQZED8+sG+8BLLVbmkorSR/gNPI+wD+
Y1yy5LCr2dQaEizNSzr0AcrEPdRY7uN93gDyq5D09pq6yU7/4eHoOIL5Qej0pvAN4hI9tFrJL7ov
N+8yvc7O9RBXG+X12qNRk8CCpQ0H3mf+vP9sF3CoeplIY35hMmT8avpJPfmKlXxzykKDTRMg5YT2
cLKFWV/7cvNImcaIAfh4qYsLTAX4oh/mdMWTbp/UVoTopjpswMVWAgCTHmgGTISQcFj2x3wa31CP
0uIia2Uhu8B4tG913BQ9tpTBpqnZykmgIc3JozetYLyyCN5VS4bWSz4nwTed7mRbQ/PItKX/2jhK
mO8sDeikh89up4C/HEVhHO9vmDUAMD8AIhSjSwqGZY2i+0rCrrGZ4kwCcsrU6YnsghOrfzShE2PE
VxnldOoJG6FrJUH2W8O1/vMUNuJn1ap2TG+5DRRXgmvtb9zaK1+CG5sjpADyWoFc4R+PhqDJTwvQ
UpUDezxYWqqfqHzkjdewEgBJQZiA/41KN4QwCQi/SQ8sJZeryp0xFf0D5ogd1miz9TqU640gtPra
ibQEIaAft47kkpEGsItBfnSO3z41sWm8kPtX9gG31dE+REKWJvwDRSLvGiSfzYuWmvVH1FZRcbc6
KZbPU5ZoJzD4yFne3xJrr51qZ24HQkvDYPv6dEtlOBSKYEcUsZH9kqIRbruExIc/GPrbYd688fkC
mG0Eb5q/kmqngnwDfQIt+mP4uvNg111/0Gg+fHr7QzHbgoZCC3K2rrp+KAFjyI9UI70kY1LsRjmK
qK4QmMvU0dqoR/6WuItJDJPyGWxKEX6bQuOyaYxhVGWXNvXj70NeT+/bIZ18d0ic5KwMjn406cCY
rh5naO/YhbEfWto3bz4+DoGFEZtNgXyLVYmVXHLiQssulaYMugezsEt2YN1mUNuo1lsyobfbxqFZ
TwYxl3sz2e/6DRdJ19tyCLrcmsNmkYzp59E0fyD0qr35kmMlJpTkoxBhb5rjPbd67iM+f1Fx0HIN
2Z/OVZFu4W9uLzlWQYcJVUsccm8CI23yQevtiMEE+ruf2CfyiSQu+aWBt7NcOTS7fS+jMb/x1W4j
EXAwXJ0IfOD6bnpGCXd2XMUCUcLJTD+iBKzCaC6aJ3PUq+DYa5GiHu4fjdtrlRUpZunJwwu4gStb
RU2BZujRZYgCnLaHNttJpaVsRNi118mugGUx4yBu0i6tINg1jOsvTZUGp7oolP2YdfZThLfagVKg
/TjLeb79KDK2Ryj3b+HHP4tMJYwoVJSJajaKc9VNfI7e5HShR6Nw/FijbPtnYFp6Vro6PSBCGLgl
nPF845OuvWCiHECkeZpDUnh9MkpbH3gnDHPopGdHP3T8dyQvW22Q274fQ0N4kXSqTBDKy7ANvmNU
sH6IL6Ukjd1xjHTnJHF5vwYqWn4Hte1lGf57mH4AgBt1HpPU+uXtOwmEIZ1WlZ1E3Ll+UGT7gjZT
Q7gDfh+cNU1SdgNiuRu9v7UTwtEEs0n/yiA/ul6l4yV3LQY1F9UOJm/MRPeS1Cp66EHwM04Bu9x/
qLW4RjA36WEBHL5ByOWouODMA31AVghuUq1puNKE9rlFdmxjo6ydEVwclRkhN5dji43SZ6rG9rOA
dodpuescA4g5WqQwTCwznFWW2+A05WP3+f4TrpC06YpA3p05ylz7y5q3G6VykAsK7sCohO/ZAG08
IXz5IQDy+sfImrr14MwrRyNIRselVtT9fTVN9jOeWxLjnTywf93/TWtnZv64MwOXrHhZkWYoINr1
2IeXZoi0n0lg5y96/x8MXedrmi4UEEsg1MtaULIlmBo1owHbaP2LNSDD4qj9+GjW8pZk/t+B2HVW
wIdFAo8AyLjqBs9JLYzklENgj5MoxcwVNYeHKhuy0Z20qgGjkQTYpAUWsl6HmCv0FTfBLPhZB0UI
e0RtvvRm2T3LbZvVu9aseu1oW2x5WnTtZLpTWOiKi4SjxgxGgIo92K1j7HHMKZuj1MnlvmxsPaWd
UEVfW80ZRk9reuYAiphAbzlKVFjeBF5Xc4UiNf1G9F/5nLNkF/1SlKhuhVIRnSbXk0BQiMJ5VbrU
fEwRZt8oS1dOKouwh/H5IBYuI2CgpWqbtFp0gVzU7vALZyagTtU7ox/kjTtzJQYBzgUTMn/K26pJ
DZNyrGbMiz7ICpry0/A8tGr4aE2T+iOXRb8RGVbXm2ed7NMVIa/eypHMt7ijpRSRxCgyv6LDmZ56
upfPKPjaG/fm2udCl4O6kFrqliUhlU6POkaITl0td8znFLGHod5urLL2vXgetIjptN02uatgUpoC
5uVFjGn8TunMcldIquJBDSs3ivo5ci4O3ywZTgIwS4dzQ13fGQV6jLiQAHAIa2P8laA16XXM70+i
SzuvlOz4wcIp6qWNN02rVh4S1UTqqXkqTztfvV5ZaRWGixriZA5tIOOArmfyFGVx/S2Npfb7/aC5
sksAKdFHgPHFK12qDJm1NiKtPNMJ5DE6YONQtF6nMzPOk0aq3TrX1Y0CbmWjYMxLVcXcBYLdMoAm
mjblIiqzyxRKhWf2uXacPWf2959r7R1CJ6A9MXeebxyKTMmAkzhF2aVudDrcQRhdMOo1PUBpW1Id
a0uRQwHjJr+gV77YKOhedQ5Go9kFHa7pB46Cge8xkDO/RnD0ft9/rJXrHkEYQDcG01Iu/MVaPcFZ
jw0MUwt1SB8VMYy152eN+jHy1Sh3haoUqKUW6UYsXl+WJhpWcQoznvmb/tO962Z2cjmCo61tkXdu
R1gp3T5MjX0odMnwalTLLqM8OFt2e2vvlikMqE9w5GSpi+cdOSX/TyMaRGfuIvwFX3MN59NMyOqH
+692bam56UpffWYjLjMpKTFUkWQWV0GbGyjOIDDvWqWe7rNBA+5wf7G14MJ9AwoX7M2t6sSARfKY
mfhxyINhfmlSoaBvqzXW2Uxr4xxPpXZSYA89xnmsb5GC1x6UFjP0LF6qbqna9cfUQc6OektWYdjQ
XopKn/ZyFVWHKLKDjbO+Fl3+XWqxb9JuSINSKEyN7Sw+5LHdHAZujz+TFuE5VIX+20etIKBxFfzb
/JvJFdfPpklNVUY5LgSdMvyJ9N5/SJtoC6zFPcOfWdwN80XHdqE1RC9uEaERQokYMwCa8svQ0F8z
ypupcGHLS/ByO1U+pFPUWK7vq0nrIaZjdF6Igj/lMsQSrFfyPPMspZPGo1nZZumNgSG/x+VG+2I1
WWC5MGviGj+BTBg7WU8b82WckvpPAkUpdm27dl6DxMjzk2MiN3HU7EoJ9k2YF40rIdB9SRUFV3cn
S3zZC3Mx/DHl3MaBpbDlr4qZO+ouACX5vu8H/0PSm1OzHzI1L3emKhBwd+Kgf5CE07SHyom1r3Yu
iX6nJ11QeXmqTdkuZUzj7Bqj6jsXE11Jwmh0mp6EqpXmuRw6sO6DBOTec6C5/jIaCssPPp02YoZv
JspRLesG+uM40aftkZzzxqhIUq/1JUu4o9Eykp+ALeKJOGZ58wThCKfhKrXTkuyiED8zBAdRuKa3
BDIlD8RnEYjkE1HKmp4bx2Iu5YL1T43fiE0KpCAaJfzWxFU0nLNSd45ZD2fkLKlDE+zJ5pXY0xLZ
Tve+nCbmXs4CHRcJPVA14lqkSV6hxdHTBF4g3eH11PyP6CHMd2oqInUfSFINLmqI8/5TPFLk7CZb
z/KXqaiaj2VcmY/I6wWZO5mDqF9GswxLN63N6attJM6vwZzGgyPwsHK7CKGfk6SYtXXM5SpD4XDo
+6cuydXkcWiGfnDhnwb2jrpyIL3PjCTYTVkPdzRxBn06yXjjBW4gc+vtkem30p0ydnrtlYOJs2FJ
b6o5JXKvZG6QlpW+q1snepePQ9Nh/J04X9EgG2yvFbnxqXKMJnctwDr2oyoNw8UolSFFWRjOrydz
0YhTHxZjheyDnekR9iZNpritA3MKok85tLsUfFR1VpLQxHuLy6Jy7T5of1c6Mn+un0pmhV0dE2ev
wUVefle2k/G5k/wQAJgR517a5YgqmgkzancE5Ra89BSTjZvZZiV9zkWtml4Avfoilc30UYsRuX/J
sdmdXHK2uGdTOmN/FlFVf+rHxmhdvWy1L2WlTsoBoVWz+IMlpZp5KmYaWw2klbuSupD+H5M88o5l
ZVwmIoDxBxHD6DLtBSCu/+pUjv0rozb/WDXK71qU48Z1chPSZwIGElBckCQ7N0rpTWIPVgWDADud
MfKaGWtXRlK8HyXj5/2L66ZlRIcftWZKUrQxWWtxIQva+rIxWNnFbNT0my2c7H2gtSaYIyduv5bo
cx67pCk4eaP4DF43Lvf3f8DNozJyoo6i/Ui6yihxEeFFLJopHSp0oyuneC9CMeLQ6A+UbXVy+C9L
oZ0BtJsrZYmSiPs8DxwZIqA/wNfM8mCCnlAaB1Xyt2yq5l+9vFDI5hgdomBzy1GIwgmwo50z762G
6vfs1vVL6ZiUvf2BZm1cbshZM2jZVQwitN0A81M9aT3Htp5E7Hi2HRs/ZvnYaWNTrl2SFLwYnwK5
m8HF13ex3pba6OQUUAlM/Qcn0oZjz4BYHE1NkLZWTiTOep8r+0JWxNYpXNsmOF/TFmPaDAhl0fHL
K8B3tIg4hQ3WkVmr17Krsu45l9r27Wq4gGjABaDLC3TtBk6Tm5HchhN9VFWB85+ohCi7FccGM5KN
d/oXeXq1UWboIlclbxTf2pu6RjUls0CSlYF2nMbDbm6Yvhtrp/k56bn9PzPUua/kzE5UN6vr/DEx
69B+HPVSk3ZtKNnpwRdp9E32c5mR7UBhe3+H3Xzz+edhtwYTgdnozQ7DsnPUsSvNLqFf5x6e6twj
zTRou7R0fvSBpe1tW6Se7+dbBKqbVJOVqRRAl88QUmQ6r3dboUThEFRdRhnii72k5dk+Lcv+aCTW
9KBGxrjVX7nZYfOCVHwzfZeqYRkJkR6u/CpkwRxX40sxyoJjVX6AkpJuNKn+BprlR4dFS2HCIJKW
4PzW/ym/cL0ZQehaTCLVye9ddQhAbAt1MIKdrrU196Jf2YVLxjKzKqu8QtJ2jOvvahIX72VMnF5V
I9LH3TTCiD/1HWLZbh4ZTXjSnMr6lDWNOWAEUSbfgQuk31LVB7s0Ch5v36uFMu2HSpt+5UJC7LPs
fcANCK4qKdZ5da1+Zs93rRs3k+jf1yGdur3VQCplygbD3iXtMWmqgdL7VgWBIVzKASvycBiNHZer
sG/doMD95YmwlXyskYHyXWW0hy/3N+ZNgOVrwRukZ40CHvxI9foV5nloijBH1j7iWffm5LefjEhK
3oqrm1ehC8Y4EwbOTSCQrRj3KznNLnLaqsS5SHqss2pL1fIWAsYyzKeIXxQht9OhKI5TMwVTepks
PzqmqT/syXfknYjiju+v+F6YqvpzGLURLnPG9D2sLe15YG69u/9Wb3Kd+YcwBiTzg0QIC+r6rZqD
L9PJYu4fJfq4x4yIYC81zKZlTewSW2JPEhw3jsNajGE5joKO/+gNtY6T5kwz8IQeSJD/LzCy/hxL
gW251JfWwdcL/Tv8sPjRR5R7i3C3dujR85mR3eAPyICvH5itVXLIyvxiduPwrpbTHryZjzVa72zJ
/64uhcgxLVVWu1G3iaWScm+GLiFGbdPglAKYKogFiGSyNxKdlc9oywxYUWWlKUe///qpqCICbUSv
5zI2TnEc9aS8lIll7hVGDV5ZhcU72fLzjUVXno+GEuow4CaZIC2TkVqrTDLzKbsgtd1+13CkPEZ1
13ZupE7WFrJOWbke6JchFUQ7fMX0ksYZFUTPpqkpG926N5SzWdeZWzQp4oTRKLvA9eN9nXT2n4FR
4a6MwNwlptycYkg0RymfjDNdsHZWq5xcv5K31IxWMmvGvXSDEGqSwRouLrBZOUgRgvskMizgUwg8
ZgRLROoOWDsUr5gBNV8n8MMHkaARhdpGOp7un+bVdzSPSTmy88RpESMrG7hLTal9mdTEfCd3xgsG
FShzDhlMKRxONnKZteWY69AMZmx5K21YmlU+MXHKLqWtSJ/sokF4wMhQHi37dD9ZYys2FrxF2dCG
hN6C2SQYpduhZdOXuZNmLZhV3yyfwBEF+6wtQ3SXjCT+hjfRcEirtrQ8LXfGV7+N+zNcp2IjR1rb
+LTcoehTRd36g6pCSutMB2STmU30LoP9hG5vX7mtlEUb8Xn1FeOcRZ1GLgZ47PpgZ6k8VXYyZBc7
Ndu9FUTOEb2U9OSUgfWunWrr2/0dtPZo9PZ1gHEgUnjG6/XUUJTDYHbwYYOw+c5KxuShvKx/Mvq+
1jc+59rDsX04dEyc0FtdHJgOs+kAC6sErSXctRMlmY5KpVbHAmESr7NE+B8ejiobR0xamuza+eH/
ycJSJU8sf8IpoeSkHCc//9A7QuwjLFE/v/01/rvS/OT/rASqRAkm0qFLy5B5Bywsoe9F3w3/2K2G
6doXo57AGmkmRBrLM682uMA4CiXh2JSFW4Dje0ybFlcp2G+f/sNTzZhRuqHw25bJwgjvFTNe0FGx
nLeXyOKw7wqb+DZgwyZtlLrzTlukzDNkW2Nq8FfvbPEKE1plMl2i+NKFQecNtja+C0t72khF1t7e
LKxJam6sFH5DY0Z6CxwWnepJ+xRPYbIXrTEdyqnZavGsPRAFDuUGldU8G7zeE33q0E+qGNQ1QYoq
Ee3kC+CdLQTbSm7FRiB55Rpg2r0cgmDAbcaiwm0Mwia6qHITuro9NmejN8N9aNOejaq+OZIQboWq
tVdJhg6FAxzgLZ88M1NQBVxqyHLFEXwNeTzRhUq8VCTF4f5GXH2V3HCgRBjY3lAXGlNgMhWa6YX0
Grbz2KKp2Vtb4MbV24ZsCsYXNTHzwcV1ir52KBprLjl8p9vHTTzRKJXDj6M2xQeSyzR20Udq91oy
0akbugbDYqvY4Kbcooa582ZWCvQFLr6bjNXv0POk+EnxEm/VYB+rvinopcf6oY+RIgBUYmewgiWI
9m6RO3V3LIoMReMkwbGVajvLXKAE3Zmce6vptbbZiDn8Mnomt2Dtug/i3FcZAuTApd8NZsUQw7Sk
lywqfg6+kH84iLV97xk5bNwcaxuA0EDxQJ12S+9VfduUNKdML0LuzUerHaIvSJVsSVOtZdXc8oB3
4Kth5LH4/phRqHlSZtnFiqzgV9aJ4KsjtaOrCEjuQIiE64hky9197RjxSLMmzwwIXQbZVsdCx26R
czIyQ37MlDErXd+xWt0FkqX+vH+Q1j7grACHM4hNv3uJkDbrxp7kjMX4MVBqtWgoj+hF+OTHdagf
0QQKn0QlDzu6081GqT0H8EWAn7HK1JeQ3On4zMrV/9yRYZkGiHISDxko6R8qRfqdiNT5gxVXSA3c
9fXGKHNlz1ytt/iadeirvTOPwNtU6VM3V9vxpzOp8e7+K11dBi40PBJSmpscnPAPvTHUEvj7hfQo
VfCVGeJuZDJroQkBhplJCfRDv9FK52vKzC2xMetDte9PCA3RSsKu3dyZUWoqO8k0I8U18s5U3bBu
69zFZSdKdxl+Y28eRyNYhXwrAF/KTw7K4qaWraQm+JEzVkX2XTMSXITtzvRAnRZvv62xNsECgZiM
K8hydCD7eq3FLUKTXZcVn9vCpmuVF7AD09H8D5nB/BERtJwHFTcA3p7hvtalNOJsdCY+llZiPIdx
6e8s0VsbZdtaO2huChJqaEpw8hepATYguWQ2qKoZjd7BPRnV7k+WlMXPWq7KBxEr/kFJmwoSPx5q
eyiU/VnV8k5x8bLTNvbvSvxhR+HWC/IMFQrHuT6WY1OXtqSQJKtmGHzp6lHxjKGoL2kajPv7R+X+
UgClrpcqsDnuJweYVDj6kVd0XbVDtCp7kjQK5/tLrYRyeAMoGdKHcWb8zfVSjYYZcDMn5GGigFmy
4CeIMI7OjmiTY4Uy+mkMt7ATt5EA5BJwQfYrBRw3+PWaQo2qNs5rWunCx4HND4xX6kZ5SxP4No6y
DJuRBtCcly9LNi0MLGNy6CX2vT3uoyDSHptByne+lJsPUdNsCQmsracibQglmE1LR/b6sdSkKrRJ
oe0ThaXiNqXiP6pDmDypWm+CX8I45/6nW3uNMD4BajCUnXvA1+vlpnDapoKn2vi99bGTlOSplZVq
Y5XbvYhJFMYTjCQ1MpplGRXp1PImogiXgdT/F5q5/iHpQvGoycmGUNztnctKFKAze5vqZlkHJDrz
rDEEPgelpPw1ObgmeVYrG0fbFwwF0C09Gwaz18jGMHLjGKy9S9acqR9UPPhSXL9LcBywjTVAdQW2
SudGCOUhEuUWknRth/yzirr4Yrofhtmo5uxIo5VfAnVMDmU4jgdT6b5JAJ+P9zfI2nL4K87mBWSE
NwjIuCMxhyWP1PFYtl4+SFbsYmARvIvMrjk2/D8b+mVrX5C5KBmvAtzsZoJtNpriD7ASL7VSCdcM
LSA2aCgg9Sf8jxLYbZqSffwNY3dnK479tfy7zproOYGLYv/MRf9NfQeev6Ogyi5DPLZgQywyKLfF
DVzxeuYjr2WVKERRGSSK5neXRHTSA6h9jKwwg/xCPmf+QGI1qV1bZHGGUJXfb+zvW2YBpFyGqZxY
UsrZguB6k9lqYgwMGyD4gQX5ECRFchjq3n9Fw6h/wDN6OgHxwsQ6xVKkymzZRbNZ84K+sR/Twgo3
DvbfPb18YwB6+EUUxUTjxc8xZNBQUdvDtoXQn7udmfm1Fyeafhmywa7dLjTyaIf5YTYepKEoi50t
UAB1I0VLbQ9Yk565tl+btgeYF+fpQGnD6CWO68by2j7Gj8zKJrBXUWjT4RdtrcobjzCfyuUTcCeT
gxASgI3OB+DfTLmywyJyzOziUPvtdZpIhw6FITihdv2o+qj7OClCcWM55Giw1ltativny8BgE33+
GSB7U5Fgwuvgl67mF7uvpedB7tuDYqTGsS5Gx6MntCX3uJLccpg11BcpTOikLyMkh0vKgwCDlyp2
5POIT59XGdoXXThF5RnjNGGTVBYgECBr909VZWSf4UGJt751ELqcslmkBwWMm3u1yE184plmnnGS
/VrVevYC/d2cx67GqS7r7FmbalBg8pTOeCzjfD+o3SQszKdmijCU3Fkjfjlc4cFMrEKEeXYkuCAF
uLFnZkf9I6MHcchULE5pnm6Rr/9Gj6udhmD2DKDlgrKgIhqLmkzYzmTHcuycHR3ZwQdNNSGpNEOi
J+90QzifkZu2EXlKu8g1a7t66btSNl1c6+NwlyDr9UwvT5ZOvjMyOZz8JPiYs3mfZBNd1Elvpndk
D+pW/XGzP/nRiBIgtkxnF9GtOVz/czxoVAuRFpJ97qvwS4zB3FG3guTQQPX32kavNrLWleXIi00I
p4Dfbzk9mAI2/myYekatUXzwrabxmBDj/z0G0k+7ql/fuhEgowJOoKk2C3cuN4JtBXKv4/96LrRc
Y6CV+N2D1qtfpdTXXzJEK08gQduNK/UmG8KRA99ZPF/p3Or0LK9fqcjKqqc2cs6AjcazrVe2p4+o
Cw4D4ob3n+8mJWEp2nSw7BgmAjRaBLe+K0TgN4ItZ6Ljt7NRlwtOOhiQ3/fXuf1sUBWgCc1kEF7o
UhGuNzhN9KqsczWk9i7WU+lsdcB7/CmKDm1ZKRvb5CZoo0/FZ0NQiZky7dTFrmzVwa4ytbHPRhfU
752kaE8VgIpTYJTFRRFO70pWUTzZAq3zUcu22ue38QOZDoodtOjoa9+AWyo9deSpVaxzpsn+M9IO
6TfGlh2rGrnxHWFDLmXHqoLd/bd8u3FYFjkuLgsSpJtkvatbVOPhWJxDS5qOCfhiD3lR54CWeLyx
cVY+KARNkjCaR4w+lhsnyAJUB7Ve4tjLnwBoq+chkq0Ddtz5ri9F+vn+k60sN5t/INcDXJyTv0gj
UCvMilkX/Ryb9ZC50L2ab4OdRE+iyBDiH8Y346FAR8Cc4yMy1p8nutdncGwg0NEJcM72kNsfpaqU
3RjNx6/AzpnuKPWf+8+3smFmwcm59CessW+ul+vw+6NWVZyzP1d0A1zbpzHplGdNsiq3dpTuPMla
d7i/6E0mPT8jQgVMema29jJVhIYCPGWqnXOb6U5wDHA6K10nm2EfEyij5IyIo/TdSHPlR5HV7ZZT
8W3sYXngGbOq2xyGFt8ULdZuME1Cec1DH0ZbS04+D7nRtVpbhb+OPCv3OIdx3ln/3E92rGmd39rO
uaor/UuFhuiliII39x0NNgsDHwNQC9z+ZTs1CxoROBLkWSvKacNLjbrvymQrm14531erLN6YXet6
QJ8fUbXRafaVU4Ib9jXZpeuwda2vvDZwwuxJ7gS+zjJgBwXbXg9Q1LXaqdop3aietc72NwLW6ip8
GqDeKv3vJfdLhKUzSGT0zGez6ayIBKx8ML3Zt5CPw7TKYo4DsYIL4XoLKIGiZFWN2KMW55+n1k+P
Wa1EXmWZw0bWSgXK37rO4cjTZ0wG2nfExSVkQM2qQRURlsnNYFvPVlEFX3v0K56VSQ5jt9MSJIai
PNKFOxQZImvgQtT0c94bUOr9vjNBQoYhuF59iE4IeuC4oNOUfA6lNP6TqAEcEI40cN+ZSZY8Ribq
Ybsw7uRfchGanQtVQ/1gtRYg0Zy2Hs6Sca8/hnaWjm6m0392E1JaTJwl/D0sULeR57RRrx5Spa3U
V5LyTHYNNHj6PfLjFolmmsnxrqhwCfQwfmXWNVqF+WJOSS5T80hWupcGnZvN6RT7t24ncgl7IeC+
SWqhv9j/x9l57satZO36iggwh78ku1tqSZazvf2HsMfeZDHndPXfUz7AgcUmRHjPAIPBDLaqSVat
WuENy0Bt1MWrt/rJ1KzLG5Jc68HqWhQjx9lVv1ezl/6bJIbzDopvHIWTgt68b+N88sts8/J9niM5
dymJ/s9oJEVVONkO+Et1UDIjGHF9+ZIqZfWtG4fCCybLKtwwH+towgHTST5mLsyasId+dzIidxru
omG2n5pRmftrNYg2D5UuMr6mPRwMWvWGxOwkmXKaBmOOfRsdRuWcaaJ5LOapE8GUKdk3gWCVuCuR
/Zp9p9Na74wvdlIGrqc04EcFYg/wX2bkxgbdap7xN9OaMJp7vQ7MvGjM+7VD1Ak9p/RLhS58gwNj
AsVFEevQ+FbXu7ZvZ8mohDDKnCFIK/7lu4pVPyNarGRhE0EWDm3SNpWPZCt0IHou4DdLCwaKWdFi
PDiFM7dPil4s3bsuNtRfZbVqRpA1qC74Y9OszVs9yrJLale4a8T0rBQfrEv7v5rvPAbTmkVp0HQl
nBHTnat3qzNPjm+lXtPeKbre/IsSQZ7ctyzJp9Ah0/iWcFPvrZ3Wuvo8jjatGQqT7pFYi4QCSLga
NJaTO98xR0kySFJjkb6P4JVWB1oVtyFFTvklCZGIfKuIEblgokxElO+52K1/xjjqP3OrjH8buOAd
ArrCW4nU+RapUyerwhActzScgbI3KQJS3xxheQdZ7M2zyFWIXWRyjHgA978MXMWYKZGj2Nl1JPSC
lGmHK2ie/O71NOBmFcIjrQVm7QCBmHpuUh1bNJoKHU9clz6eHjSji06WXbYHJfXe3eVyEVMlkpre
8HoW7q0ZXxd0YYZJhPChVib3Qxq20XRkMrS3FB0DWjVS5I0B+cvXhqkhyqMiRw1+VfBPolYDViKy
C3Vjd8By31mKpBT6N72tncmGqnfVZKWNch+lvRGkTVuc68aOH41+9I6wRvJrb64WeEq4BXAb43W6
vVp6y8ZHDhA4nhjmcLIXNTtZlZV/V4o4f5zwQWwPcvydjcHlT46G4LycSW2S0hyqsF6NZXS/Ot0c
FjhUhA2B6ahjubuMnApJBf9b8a4edHWOXSwZGrlnmDeDF3gt7u0u4iC+Penm/6yxze7spTDCwo6r
h7FZfnA48zBe7fJuqvUh6NtqPDgWOyk5fWsU6qg2ACFsE0dmSljYrLF739k11gWxl4Dsb9RT77jV
N3OxrQsZ7BG2Zmc/sSiYcGmbe8uMjQjhaw4Q+36gyxxGaIecxzUGFjAozkGgvN1ONLHlIIQkRoqX
y8/yR2K8rC6yglat32txnA9+Es+R+NyqUKenMunE92qKjjQhbp+O7cRUnlkB41Z6ey+XjEu4uHM3
avdintywRTfzFOng3dOyOQrQANq3x4VFKKb4t3zIG/xIjZzz4jbMlFJzdJsTjtH2WVfjyA76BNEG
f5lr59+sxIz9nOV96vqqWTju2aiiOg1Q83c+6Yzz4pDmn4jCeYrhlIIVmrlnK6fyM0PvmjAZsDHH
ibbSnwX0+hlf5YoMD3lgMzsr3WS99VoMhy95ufTfciDbv7Q0Kz5b3hLrF4/uvHevxrgJPBqELDMo
GEZzoXqz/tPuW6s746AxfXUQB1zualSBnFNEJ/CfEvMfAW8579Zzb+T5edWmkWlgW1nOvWSN12fN
Sxc3tEfEQB6UoSNViRHbMUPLzIUXqMo0IFSBC0x0SqoZqLBGdvitgDRc4ZJRNKmvQx6wQuEqve63
ptd+6DoIz6QaLnAGxP0cLaiigeYCsvCGg/r32CY+aVUV+YpnL7pv5nGm/TMXlV0Bgu9yiCqZkf6w
RCuigCwg+1/MNMw8l8Lzviq1C4fFi8v8odO8qL20ZDpVkJt2l5wH+PY/skKL8vNgzf17LauHFN8D
Uc1+CSkt9ytjMB6ndZ3WB6P2kvjJyxR3DCLwXF+tSdjksYmD/HThZetDoi5THrrIufTBqLZ4l5tD
VP3s8aPFzq9CIjDURJQp8LSN+tH18mwMEJhZTD+dY+PXmhfFt6zvjQe8VarppOfx3PmOk8bNXZp1
6h2mm2rvD14BBmQqlZ+6jfShq7XWt2XylLts1PMfQ9s1X9sSdwa4D+/RzqmGSJh3eWR4H5bMWNJT
F5OfnmQ0hLlsF2npJ2s6/uKjN0+pMazaW0T+bfvk6uOQv8P9ChPTEfZjGza6snwcxQzbqMjH8aKk
izBOZlT06DLUwntG5klp4J9PghmKvfanwtXT5L4cjKgKSHnqb3kOKdo3RWv1585b1ezOsSPzVzXX
XhNSNSqg2hIynzAfVhisc2ZF50aN6zLQe3MQYdkNMVtAVeZ28Sdt7t5H0Pil93dlNI9qTOHg92Vn
OeGkRkbmYzcI6Xxelf7OHvPVu2M0gXDjjAHsc6MkJqfBnt6vVeQ9dZWpflgSZpt3ddznwi9GO//E
DC5f+Jpm3J6a3nXjS+cY3TdoLRC7auiM4/dYXyctLLxGo/LIFqu5JAJiQCG6NvPXvqmSINHcegrd
eizuZqHVbUgQ1t/3WmKtbzxl7v5pK9v74eBHoDzgBq/2D0kSU14osagepsRO3FPcpxNwn9nINR8y
RP/cZkYOlxEauXJZFBS14BdH3idM1+bpA3JSvEo9ZYdzPgnyzxUpRP8BMVDRvVv1souDIae2vfJV
dCD1a/8lQqnMupjlWn+sq7ZZw9ezwZtrj5xTookY1QG/uckG3QKlbhhmDPwbEczQHRFjHcxTLlq4
+Wtnn8bqr/kzckmiCUhjKdO1JZc5FbNBMAzA7ItpOvcCm4y6a5OQ/kR776yOCEczXQ5K9ZusQy4K
ulAKdjLY2yaJZV39FqWGFDh30edBz8x3FHdHGmQ3N97vVaQ9L1AN2nubG2/UDIG1cQxlYm6KgGGo
FkDBb94PZnUk+CWz2hfp4e+laLBKzS8Unjb3OeUOfXBklK9cK6Pwp6HG7KTNgC4ishD5Pb5AYJuq
/JwZIv76HzbN75EVc3G6H5u1K0EbrxuAUGGe5QRd3Tv01835lDs9ogqzyJSAi0D99vqqOy8X7CIT
SsYl9Fu2wK2iSNDbmKQKRi3cxxyTbL9xlPQbAqhHDf29pZiR8AGxI+JjbjpvUH/7cpYvd13NLBgX
lLY1oyjDAUuKv21Y0gZGBRX9A3LO25GT4UadOeeYXOil9izIfB9ahBcOku6b5I/kCDiPPHQeUp+3
NR+Y5FIKt6G3BlErVtPx5FrMYkRTmr5HKX9QS9y+QBrMqpQ+YJJON3ZTS0xqgtN8D0M/TtkRvaIa
DwivrkEM0/ngBe48m6yVeXmktrdqys4YKTBi8bcr4qa4a7IyO7V531+aSq0DxEkO57Y3PT/ZPCdw
UUFTbAJXfpnWgq6w7F5M2dXsRb6EDdqOCk7VRv6uUNK1/aVrGblRYugTY9ksWd6WM65PY7Jomr8s
KdI3FpvrbnCkS/PrR+Q2yhHCIWtxNqUw8jYoRGZSjImJlbCSux1GVlr0rouG4f1/WQWEPB+YwdtW
z8czWtohmUvTc9DrUEFn+w0Zy/jz9VVutxAHQ+K2pFQYo6dNkLF6iG7cHog8dEmEa2IU+2h6Jx/7
YW4PYP97S+GPSCClpY9s12apKMOvIIM6cY16PX1a5tx6FxXrNPt9Nk/i4GjcfiNpk0qPhwkzANQt
wAQWrOHFE0qnup2pwWQk4mxo7RE1ZeeRuH+k6hk3EbrDm6bIYmdrRRc/xVFX+ZZ1ZRHOSqHfo0E6
HeyG25VwJpWISMavKC1sm/rj0FhDXaIYZ1rV+hg1y8/cWTBsF8ZfG2XLHQfDV97fjK+203kzndYO
idIMqXZIxGNJhxYum+LrSX0Ei7kZKMuleBiacSCSb/AoPZguFTlobtcKfcZ4aJ1/PBin5xyVzS9V
ZdufeOTxvhYx5FsFGNpBtX5LRJE/AMAivToG2lj4vgwy4+hYVVVzAy2908yXohS25xuN6tUnp47K
yDeY0znvWtwWf7l9rWVh7zFtwNozQqIgz1w0bfrEdvxYU6y/5nXz45itgNchANyaYCB25RmdRaPS
jFPtWq+2eaEhr1wqDD4PItpefkp7RGcoiwgbG/rle0DZaSGt40PgvAu3t9DyN3ZpZ/40AQHxk4gp
QNWtR5CMvc8PYBTkiZyX3rCLe9wCkFtHNh+fdOuEzAKRfGrsi0E9fumZyn1C83oNsim5aMmRbdPt
hUZKh8MILTJgxjdB3DEmPP9q8pxGsapPeKYpfoyUpR8VRpb5uOeoB13NvXcMmhluF/AT+n/ybfzR
GsK3UI2UHn7DbFnR5zGJlQDHnMjP+ql4Gup0lX2P+iAhvw0bPOX/X5SE7uWikPMJkakgxUKq/GKh
D/4wNZJJ3hwqo+9EXCAPwCNl4IVDvNlDYICbwYXZex1nnWYIvd1nNcqOLhH5V7YJufTSkGKdUkdT
ftY/3qKRDPCkIx6IAZn+HqPb4tyNVhmgnWVqfjUX9iVNpq+K1h3NDXZ2KzpF4Gy4JYHI3hRUDUjK
Zlnia5Pp448Y5auV9VqNub4OXtdHM8xr3tWl4/zPWEq1fUDCND0CBu+8ZB1mCr1xaT57I26hjUYD
dbqM8QC3F3CbSXw2leqI97izClQUCSwiAGk3eWW/VjOZLr3+FIWCB2+aEytw0to92p2769BGRDfI
k14Bmy0DImPubbTtYEsLDTvdPH7OYQQenIGdLQPgEVMievy2nMm83DKam9n6VCjKvT4UZcCM1sPW
W1vpGTX6G7dO9SBBU/5tDHLs7zMeqkP7N+MGKMb20tatRB0F4sZXEUdI1VlKdEKZ3Q2HeE0OosvO
q6Qly2FHfARn1y3sJDbGSSd4Y5mLcMHbdnK075Dj0oNVdmIYXQx+Ikv9Jme/fJWraMSgDFF8rVz8
JE9aE+u/rMz2UPuZ89Y9Q1ip5/sqptY5qK12Atn/Y2Mx5wIitcWe5eXYVq4OSqOf6JZ5SdaGYlnr
cC6V5P6vU2LyYJfggq4s+KFNiJm0TuTg2JCRrwV2p9QPJRjFWJzxN9L/w2NxIcihGrCvm356NmZI
nUdOjJphPOCskif23QIHlbGyKKcjg869l8jQhXIKDDKkd7mJ/gieU2t5rSI6cc0aLncHfaZwaiIr
dIVyNOjZ24+yKAWr55Cxbns0rq71bq6v1MJlFD/RXlwuijH9+/qXuoVV4wAPkJmMBVANw6PNA1Ve
a002WduV6qg+pUbWvkMxCuv1djJOc9o3IbNeXEhTxT5FYrJQ5lz+GgjDb5DCCOi5Ib9DdH75UhPh
DKkakZlPatHc50ajXYwJNfUm7paD3bL3UjndUotP4wK42ZmK8NS0REw1y5P+zp3T5TJnrjhgle6+
VXjIoMeYZaHesnkiGopMQGEQXNVa08Ok0p1ztRar70CDDwZ1yMMJQbGgQoTGb5eheNdE5l+Tl+Rb
hQ0C2B7ZthsopFiWMY/VWkClraqzoAEC4LKafEAv+cFb3TsV1PHETvjwAK835z3BBbseuhY/9znG
LmxYHL+d5/bb0h0iHHaXguUNZI7a6iZ7aRwjMS045ldI9+lJRxUtNGYBD1oYfw1bRV0FkCWHg+YB
3JRN/0SKixlerhVw7If2A8AZ5zPCJIgleHZiHxSn8g1tkjIJp2A5ZujoaGxuWIXT7Zglki5K3o9n
VVUHf5UUbL1NlYta1u6P18/9zmtkPZb7jUG7OfaqMqSxrqKZM9RrkSA+rPePBuXYW+Ba0cHu2Lny
EI+RS0ng+A1BdzTrCc6CpDwyJk9Di1wvRCHBKxFOyAr+BzNLLwjcOh9ef8adrAV+CjcCeBiIq9v+
l2pVRo14LJm7Xq2nVq8F8U3Nn42xU9G4TTsGU4P6XObF9PdZC41MxFshrMhOzeY8zEWhcEosJBD6
aQ6tOElCvBHz01wc+gPvhRr2KDaIUpyR6mETajp7Qckrx1WcCa/Z+I6w51Ota/M5LW0b9r6hN+fB
rpyrrgC8Cqu5GeyHxjOGL3/9tmVqSMuRhurtdVUrlohzXcHeIBrap0TJuoDeG7PeLPqV6bj5qjjX
hPMMy+z1hXdCOgvbEGOk7vnNVsaZ3lhqm6opKXTvCaq4+dTXqTi9vsrOgaH5TURH44mrw5Wb/I+L
v4zzhjuK7q3OYOajpg7TWY8XqaVxKHK6+0B/LLWJBXiFjs7M+PHaz7Udetqah446HHWOdk6HdCY2
qcikvvBvTuEfDwTCNak7WUxn01R8h7Ybf9Kh71xqco57My1FCoPQKpnb2kP56fWXuRPtXqy9OR+6
sYytSml7NbOiPCHL5TB+onlK9NB8wbs92CK3XHrJ16c9Q3NGpvZbxFrVpN3SKYhKAfyME0AEcX6f
9pn7heYVLoDTgJyV3wH5CdUlinlyLzcerbhan1ANLI5AIHt7SUoW0JpHgxihlJd7KTVXvj6WfFeu
frT6HaaqTzZYhto3jWn4+PfvGoo7HHfDAjT0O3788Z1pBM6GB6wBXaH6W8mM7ZykCCtDchRhrs1/
jRTiTaNUIu8VQv3N/NJDwQh06kI3XHj1NTHNLkgdUwmT2LYOeo97O5iKlKyRAtu5sdfWkyaaEgM3
XaMFXQFcNEreTUqFZnoyAHmZnJgRRivsaA5BGmV/v4fJPmTTlbBwm/OAR1hmCznBqypWG6hO80td
kLqx9Hp4lzppfrCFd/YMgizYuXCHEoO2V4o2Ge6Sgzy+ju3Yv0U1yvy3iafmn3pUhqOIuruWZJbS
ULZvIWauxTRosBHS6R1rfiwj27rXgKLdDxb0ytd3595ScD1IyC0GADc3ZRmpzB40wmrSj8mbVZnW
sx0X48dUafTL60vthFVyXCI3PBY65tt0LisnW60i5jT5bKVvZ4DBdwA+/sN3Ii3lzekwp3a+U8TQ
uXFVOXNqkn+Wrm+CHsDO0zh0xsED6TsHgAEf1y3lDJSY7dFWkJBLI1QerpO7Ogrg5dppT3iim955
BmIjAqMt0iGAawbOSi8d+0dUmgj8pq2hfutXjJkpTaoFvKalZR+7YuYfSfrJxhxFGTt0fPOY/95b
iwWdcyIRdorCRdRqQDsM//olHQMv8RQR4jbEho+rwviFn/WUnlUrwoBA9C7Inde/4s6GYbAic39I
UHLs9jJ2guYavLmAyICManOC0bWcPAQnn5Nuevv6SntvF8NI4IAoaVBIyf//j8CpuFnUtciZo7+i
o2wMHvPiznZ2waOhwqOtKAJjiGe8+LDAe33lnesRmDAflbm+5EBunnFw+jYq9ApPsTEtTinvw2+y
bLqkfdz7RamOB0+6czJAuDJuN7mRbjEnzLoXTJvAQA+2GZ+qKlq/gqz3DtLxvS/3my8uG/g7sAg9
SVYwjOIarfDz0lGf3isTwmQI7x5l/ntLMfzGvwgEKXX+9tPRJ7TiWKWh0NpV2Ii4PcMRyf0Msv7B
t5J536ZwY6ooUfDwrLjM5bv9c5cskO5VPcKdxUyV6WL3RvNVVxCxCrwqEudiTot30Ezr+D+cA4kl
QA+MBO5mtt1MmrPGqcu6CcBA+FLzP0U0vxkip3n/+m7cfZncOsCSyCBu+gjMZQHEWpa4OkqcojQX
mwFqo2awaNVRkr238eUWpJdNx+Lmkuun3+OPRaD9sxSBDVf2ex7lamB58fLoNDRQXn+036ZI26+H
tj+JEXxqtsvmpOElZoPtRAHImRLrK0MH/UsDcvadCqr1i1UXycc5bzDnEU6bjCixR/q/FdiJDy7E
GjVQB0dZAvIdPDqdsSnv0SIYFt/t8MubMEDtz0PqjN9Hq3Nrxp7NDM1ptpoibPXKejDX0jwy0tuZ
sNA74EHQM+I/tu1J7orRRDEmvZaDOzLoVoqfNXXvj8pJ2zEwV9Ol/9Pqc7gyIfpkTG63HlxKe7EE
GSDZdpLM0e156Cx3dtrGgdm/WtUXwwZZVmXxfICl2Tt1oJ6YbfPlpAL0y1MHSagfLYnsUNqlBKgo
usssik+eNzd3gIXbwMMu+e71zbJ3Dmi6Spw4E6ybQnul8uwiE/DF6Cg/oBxpT3WWJnd63g8HDZO9
Y+BKPjEpGM2nbX2wxjQoSLhAx6yq8s1VTO270eVZjK7ZWj1OXXmkNbZ31XnAcX4DDmEIbl5n4uHX
YVvSsTtp62eOxBJ4Aq+pWnFNX62n/rPRKcspz9m7r7/U2w9p0MyCaAnkfwcU1RkQVaqKSN17U37C
gXkCNO3OJxdr2WAe8LNsCis52D23j8ui1PHQIVFyuwHorQ0ZTJri2alEfXmnK+aPyc7MIF9jHaOj
3HruosoKdawvD/pCO2gJVuZkSrFqZhbb0+EultGKCUsRs6qzrwxcc8ufxLrCQsRW4AQlGb5z2maI
D/SeMhF3LO9z1HXVmwZPJ93vSGH1oBvz5Cj03gr0MPeCjiCZEMYOJAv9c12nKKSesVLnM1iOEhwT
MupRaGlj+QuDscqCXaCkz93Slz+KeCUhMnvd+CcDNLr6TA6L/OCSuw0m/Cb0bSD7UlXSUXt5zLVq
rpR8IJlWi6G/M0bkTe0WTuLre/D2YNNWAL2FPMGeOKNTpoy+K9ItLyqs66hkbhLUuVB0fzC94shV
Zm/zUcKByKMZIVW3Xj7ToBXCHRRCdJYI5aHILdX31Hw+UUyql0I1lvMQV+aDibzPQaqy+5wUU+CT
ES69Mc+BdgLzcQBqBSYFOsAIcrptuMYUDc2l11/p3kNKPW0oj6D7bvotjdGlBUxKcr04Ke4TCCAi
KCNPMUM3V0rc4JbI/dxEXf2Qrki2Hmyb2/jJ6IV0BVU/icfZ5s9xGtupyRe8NsbSBUsusndO7CT+
Wk3pxdSz5ODOc/aiGFNVutuIo0hlnpffFMjTIppKelSPRvok9H6q4ADXZQ/RokX+HVvGouXjwqwI
1sqFnJozsfzuZF7nnhx3mKt7KBpL+x5xNxgjq+HCnk0mMb0ZjbV3v4xiUvoTPbO0eFodvSIqDqBs
Quo7S7lr7WyOLjgPi8zvokXzwsTE/u48N15nnIoRjCtSrlHZ+bQqBgNSwdg8TfaY9nhFRTaqX7oW
PRTZCNWgclf7C9NoN/bVpCklXaYyn6J6SNQAXOxYQ+rvq/e5I1AVnWbFqE7oLxXi1K7wI3wnb+mZ
xdyLOFqY+ShBSAY6YyODP4WHFhWkG0D0WG4NizGj22SPPyxQt3o4WbPDhLMdcw65cBcnKLsVK1nd
6lt4bp1STuGqdj2sjHnMbL9erVEP8y6y3bM+iETz81otZs5vYtZXJcUN/jwght/ckccZn4qyVoen
ArpHHTbzqL5VmfALf4jsMQnXftKM968fgZ1NSFmAeqdsA7An5J75ozCYazxS9Jo7NcPSzC+YtQRL
M5lvUn73Tzt2xo+vr7ezBzFBsGSL09ORY9iAowqtWnulEek1rwZdCUzvsUDRMvcjNTZ+jqXavS9G
tz64SfdCipQmlYJuTKq3G39AwILrGUzBksZGSO8K60Vy4Esz9f1BprC7lPRmIWii67Q91D0T+UbY
OZgCby3OROk2QFQmeugwSH/9Te58OcRjKEIQZpA3g7yV/vhyFgz9tRAjw1uULAx/aO30PZWWfeln
t/9hNeoRil/+wZdVCGojtINpZNLKuckse2cdAUY1MJ0Lp7R8JYobbCsV4sVBWN57MrjnNMIlifNG
FEu1B5tZCebhq5q2wcTMORy0pvdpO45UMMuRWtreN2P+BpeFJje5xSYuzpGJWLqLVZChrvUFz6gm
rLKxez8wwD29/tF2l0Lxi9IRXwxaQy8/WsxtOqplkl5tdRgfYjTQr1ptdKdlsc3/sBOpAihyDMiw
2tYxolyAUubpzFssS/OkdJnpN3HSnhITysLfP5XsdDF/tWWLYfNUvW3PRlKjFr0UM1qDyjSnd2il
RRFFJmrury+2E0Hg3CKxRw/ot+rWy1coTG1BVUM6+xluFhir5w4+sOXBR4aivvSoZL+hj3EE/rgt
WZkZwkQyAM9StW7jVp1XyKqq5EPFbIofjKWaU2Zqjeu31ox/ONOLiHmMDdUKmqtnf4qVwTtMfm9J
uWCy+MdRSWZqgT7ly0d31JZ7h/vzCsvMoSVVNsobxZuQWq2TJn9EbMYt3scQllvE/UHnB9j41J8K
VS3ILwSiNAefYueggoqXJlGywcsQ++XvmbVCH21RoRI+V6j9oTDpt2ml+1bSZie7j474GDsDMmkL
Aa2cTUbvRd28AI+bCRweKVOip7rfL9581wyr66d14oSZ1WR3tlPVZzNe41O2rinN5iG6ri6GqK9v
wp1YiHM9zU/A+pIIt/kh2miponC5NtM8H+6cyBLvvMKMzq+vsvu8tJEZHjE2R01xc7Baxp0oP2OQ
kroSb+EW3hnjahOHd2RgutEt7x2vhr9PHRS0FvopcQeQx6TBfnn9l+zELQBYtNWYgPBTts+LXl9V
OWg1XOdljkPkDAkmVrYGuIgfdbt2HxrICq+XKYic+b7cVUUnIlFAs7uaUWOMvlp1rgXTVW9/kiPW
zzAo00+VGKw7K1keJ5TxKfVK/b5LuiOZ/51QI8eEPDaxGuD6dn/rNsnJWvPUVqfArU3y8YHp1vDW
HsRwoRhvP9N1mI8i986yCBjALeM6gtO5bY/FfU+Hjo7qvVbOGBJWq5togYGK6bmFrlQGMNmRD+pq
F/nG1z/zzsrw55gWyt4Yf2uD0qiduLPHPvPuTat3znpdlvfe5MwXxYSim6L1g7lMeaTLtXOWgMxK
2xXJDLnpBhrojThJyaICH4czGJn8ZI/0OF5/tJ0djNsXIxm6E/QetywrAOouc0KUo1Ogq6HSpHHY
msa5g0L997EBlz7a0MQimmPbdCJe1wSoIgGxBnXhz0arv+3jVD9YZQdRgyQwTyPBiCy0rdCxYLV6
TFXQeMWsbAqmvlHep5rbkTFNsVD8daht80kFOS8ZUXWD8GzSVfFjQ2Mn/fu0hk9HhPIQi2DTbvYN
2rKRE6l9fI0oFs8VqgWfpsyx/MRZj6QFd55bso5BJXMByERAFvV/5L1kvTmYN1Dedom5aulF68I9
p2k/Or1YmyDVvKY/1fUafRBSGyIo02589vrW+Pn6htr/IWSLXEiwS27mmm4zJuNAhL6i0RBhJlWJ
ANdbQ/g0yiIYjJ127pJ6CXShL2EhZt3XI9P+9fqvuN3WvA2UOn4zNlE7kofrz7fRVFaN8bVyP6g1
+s78HoSiXBvRYas4OEG7D8xGI0JwA7Pl9Jdr1VVhJmNsKfeZNCoLjLhJDV9UBq6wOeiJO2QF9P5S
JaqS+k40Wsm5sOL2igYyvMbXH3vnkgDsyPPSGIX4hybqy9/Ccl7WW1bM7KxLgG1Xtf0hReftTRHX
4/9SxRA4OK3m+yVvl/uhQub6hDmoafjlmqDR9fqvuU0OX/6Y7YvRVIrnFcaIXqrl+8RyUPSatMV5
bNJ6CvJFcxEcgkLmufHbGl2wvw8FpEIAWzmB6CcibvTyZTRdbQwjyndXFL1RYDDJ8H8jo39g3kDq
l2e192YZq+iMlp8UuFO8K+9CKQ+iwG0gl1BzsiFohY70Wnv5M1KTzRjbQ3zNLKe/Kyx7UYI1F91w
sM5t2snfpoyXuEVGK9tvX/WOlyiTBpvEnCFzOSm4TKsazqtlJz6iaMq71z/v3hmTfiK0lj2TW3nT
s0hQSltNbya6FbUSdnM9X9p1HHykRrwD3sXeUpKXB3iGx6O+f/kKS3eMS3cipqSWIvyYoV4YuysC
fSXiHAfZ++5aYDJBCkr/lt9ijH+EDie1yqIss/jap0kHGRhQpNWpM9gy62jctruUpAe4VKQMUTZR
qswAEMyJjd5tribvEJMxPxX2NL7B7Mv7+vrH2tuEEg/tSLyOTTv+5RvsIgX3dTuFvWWO08msI+Xs
ZHlxkJm7e8tIdgxQUpIJeiIvlzGK2KqiaYnuPTHM4uwIU+2fFkjp8dve0oYvos1yLSiclenzWDf9
dwFzJ72gqFdmQVJ5lRVwQSwCDJ+XfiyWuUvP8Uiv2G/6Rf05t1ydfh3NVYc4UCsyfF/63Ly0ZBZr
OK4LncsuseN/hZm2tc9dhAtNYog5Dao2d8aw7xQ4jqtjiSTQabb8W0K0pzSwrPkt9kRz5NMhyufn
JqrYzip6mH0weXpJzZi2jnMXu2pjBmOS2CVXam6c0dwoGqTtBrsNx36evRM1fzbixQCW6EnVV/dT
qmVz8YiNb49QNYqYp8VMsVns8Mi6y52yAB/i1El6t2a28c3OMQPwo3KIo1M2j8V6cfJJ6U5aX6HY
Wat17j6S7i93cYxWpy+1X94YSgUmepmU4XPr5kV0nxht+5Py1ktOilpnT3rTN6gsTQXCOdAh++HU
gyFH9ykSqEO2SBpUfqd28QcKJvQnkhjPWb/TsXrzy1JbEI/qWvpmQjGr7/T+RXpwUeycA9BAcmiq
ahYd0E3uEgnGwTr6N/epOeUP3Ou4+eYxkI+VbnNycL5vpxvUwtIYhqsa2Q1P/pg/znfUtpURl624
enYsTswTZh+98DUsVrU/oTAQlkWOlqCTHC18W0WAnKEDIXtpFgTKzT0w6NVgtI6bXE01yz6nOC98
mbQpRYddd/t7XIW5i/s6tg+ed+cWxo3Nokkj9dih6rx8XtdIoqHJTLq8SdU9u7yUO1TnnyfTXR9S
z/wfY03l0s4jjfhqaA4C987MlHYe7WWIQcAK0AV5ubpnrZpZ9IO4IiNaeuhrjfUFXyb6UkMPB7Fr
zbG6og6pdz6CJMU3cEbD28HwKCaRa838WWuNi0iG6e71eLiz5ehUyEGTy/11A6B2irhYRauCmqpw
0eTqpH5MhzmcGYod7O69746rIUGXKoBrZbPhBPJr+pq2CUpEwoZSug5B7hW/VCOu/HTwvBMz46PJ
/N7jEYJNDUaKhDdtLswkXYp8ciEqwtzXzwQQ7T5ClOwxVbQjwe+9pZATpYikOpeaCS+/cNYDPyPB
YltrjFstZj/h2Gojltjlcnn9o+1kONTDTJKlfKm0fnm5VDR5LuAUk0ssXSLDr3IvfpyGauwZu6f9
RUANUw9Oz86SjCPlPFL6UtIwfrlkjEsLjntujMtYnZzwGLA+Mn+Kz16CKFpmzcrBgdnZLHLIy/AC
QtZta6tKjYkOBhLZwtO5oof5Q9nm1Tdw2XawEiZ9a1qW/xCZACfzZiVZCprpJjLlwMEde/aoHUUz
BO2o28/KUlI8z10eoLvcB3Nd/7V5I19Rs+lVo2GFUry9WdRGwtAdbXK62aoQSoxpSTpBxIFw/sMn
lNkIOSo1KTC4l59Qi7sKpbdVuTcwpfYZaCSBkVZuKHXkLpXIldPru3QnB6IpDqVHIonpA2/Wi7Ko
SJ1+Vu7brK2/OW45BG5mHW0U+Vdejp0kE5nO+/9xdh7NkSJpGP5FRODNFaiSkOmWaTd9IdQO7zOB
5NfvQ59GpQpVzO7EnnZWWUBmfu41TNPoip0eO62Yt9KrfC2pp9a8WpRso25r/WjqRue/HzsmhPBz
XDYlJf3JCVerCmQdsJRtZt39okH4aKzgW1kO/gFvz0uqTueO3L+WOyWUlmCYXebD1O55UIR57hhX
ympF7OS1eQCddqldf+5NAkYjODo0/71TnTFh5ZPy0jVIlL0tIcJ03Q26pXYkZ01cwOqeW2pnH0N2
3nXwT5tTqofGYSB8mUyq2p+l66/tfuUtStjk7+/Cv4Oskw3CDtkBaMx33/ZhppGzVXk5nnCt2V67
SI1LQAXlkvgM7+9XPSWvW6oxqA7YWJe/RluOS7jQegaoJBUn0raUv12L1kLNu6Z4dp/1ItjEJ3R7
bXGw8ZHRI6Tp0yFuuk13HjBNM6/8tnK+lrbolsgBm3Ob16377HWb8xU1VHJ3191q6wNNOS89Eua7
X31tNYhqzr64T6mFsh8+iacK4X3g7FWsAMui1TTyIvbAsOvhoqV+EPY2EPkQmX/h/5i2WegHWKzZ
9wKzEhXWzqLbiT+2+hKlhT5/q8xykVcI4Thf6McRpKhQUMm3csTrbM3IqnD2JgX2QHnln4bWOZOj
9z/GmZyTNgT/7PUrgWTfF//KOTfXLd2iR9E5Nyv3tl6qNFYGSuv7gIjig6JZAyTyu4bie+Hsntlx
NF1hDkGwR2rm9JqYDBIoHSde/DCc7rjwb8R1PtHvUc769P5DnmuE7TACUlyUNFlvj23/ekrRawKc
maUlGuZ914raFoqYVinya3agVistJHgt0Zi79ke7tV7Qvhke3/8Rb58XMxfw6YwnbIYyp42/BidE
6bRAEhvRB5ELjDdKR2/7ZIlquxCq397zu3jPPuRDXBmy1Mm12DR262Uuo+qFwdA12a12XVeD/PP+
A51bxUecyWeJM10WZwPD07ek75g6GnedWuwEFVvzEubLeHvrIreEMg/gE3cHyJ4kOmId0CICZwVa
z5ePBhCXl2peNzdCRq6eIyDWtNBRxhAfqWbFZ9wFtitVQIstNsN9gbxa/CyXMQCsrOefFDYC1wvb
+fP7L+MveuP1pUablZETKnwkt2/6m7RratNvl/wGAevppqNXo0Jd5s2fWfOza8oKhAZNqIF3qs1m
6t5m+9Rs1XLoS82LndnTj7Mn3Y9z7m7J+z/tzMZjWoM0B+MaZhzOyW7I5Vas+MIgpO5P8xUOg+O1
k2Jv07pGHf/3pWANAPk1qZcRKnt9znzNZwxWI6siNKnHei3xXGiH9FBb1UUZuTPbDzg6TAzCCFjO
0wF/S1oAIo58NIP0/TLTQm3CjjZjdZVacnlx0V/sI0nxmoWDk8qPwF/mOQTtI15c2hriTmRIX6z2
NNtAwuj2xOsWmD96IF64L/uQZUJkWLf1mGe6oLWndUMVDrM1fcK9sfjqj82ShxZj3mtlrmUdl1lq
7K2Xbv0eOIBxY92R8qHfsdix5W6Iqk+agSpq06zolBmZ0zuQp3TrRTCDof1bd84YzsSQP+vS5X4o
ENZ3GUiocohMvENSutFd8TzkW3AJv3Nmh+yQSipsutGMhPb//V/Xo8bEq5pydFUav5gjc93agwls
+3G1ukvQnX2znRyTfQiPKwITB6xBTjajDGrHSgPKv60tvxvSyq82zRGR31hjbPqT/hDAhohxo9fD
ohXqwv58W8PAB6ThwLgPMR4GmK8f1ABx4MuaxvBoVXrcjIGIoSEPURYEGAvDCwHWOFyS5jn3yBYZ
/u7eivDh6aHIFq+pNOTBb1a99A8j85dEuNOOpZNL+tSmqQKUkjbpVd539BUGOQIRfv9cnrtDd9LS
niczb6AH+vrBkcpZVJCaKarXomLfBXWTMAZKgz8K5wbjZ0CjSYYzg49EgJosrjF3IihujNG1w9ja
5sNSlf4Xc2udP/bSLcgpejPN+23RLiEXzr0uhhFA9+kNnenLDDYoLm9Mk8bd/AHkBHgyRKoLcsCe
5pUbiqIwPbg72zpe926W65+NYrL9C6/szPUClpqdClwGXLV+kjK0hU5lVI2kJ1agosV06we7Ff1/
pmRQILEdYQzsTNXTikxUlTeh164lqi/0JXa0IH9aMxRBo051o3lEX7v/9P5eOBNO2fwe5CTING+7
IllNjllNIk2sCtfPeNR692pqZhUcwOkEzz7D/c/vr3jmegGuyv7f0TfQok4232SkQM+nLE1GLsSB
pPogLPoFa101F3pnf/uxJ9cLuTyKYsiY7sOmkwDkVENaFUpoybK62r2dB7UXUoxuelT06/qDDbdh
HAAWCQRy3zYqqUqj+LHQu2ljre3HFzT6rSGEbRf8Tl30o0Nbc417p1qcB/xB1iWcjKE0os3QV4Qv
G02fjuOstc6NMnu6Zt5EB/23MaHnEpnZspIDpH0W4Gawjk9yKfAyNdWaAnurzP6zU0w0VSmS8gYz
FUrJwzwPMxCEVIofjFuQSjJXzf40GxvDpbEP2geNSWkS0M+iYBGaHTyRlei3mJcZRmzPttvdc32v
4pFJFShrX5bNFqdGDe57toft0Sbl1iK/DSpouE2rjddF1aJj77eDkceaOdrYq+GqeBVAR60fSf0B
9JidQiti9IPVifAI8ERUSFOXuF/38uOgi7Ghe+oxPM1r/bOES/IskXUaQy3X5vuiHvoM0Rmu5Ghb
QTd2TeA/WxYFFcDt2ftggQX74htT5wOcQXQ6LjpvsI85U1Nw7lu5bnG7besQNuPMsAtzy2yMBO9l
DrcMR6ZwaNPcj/3c9bmPmrSWMXY0pYxhQ+g1gixbAMFk7Wp4J2am6aFX9e0/MCXwZUJStfzy/mZ/
G2Lw/ITi7sN0Qz71tGafR+H4zP6cRKeZfBCaWXyrUWc+6s2MouTqrEfsCS7lXWcKnN1plF1PHQen
+DTG5IJixnFGN1Goi6GSZA82Old2pxxmkgD8Q9cas9/1aOF1RnfS55OY+ajqWwhL1XThFbw9769/
zH61/iudQIaIj6N5sPurJotb7AgPnTuYh1W/6Kh35m2DcYauTV+LEfMp0dJzGw7WYtqJwc0ZAe/X
b6TT5Q3ulVtw3Dgo98JCXez9b3zmAcGVksRwyewDk/2K/dcDwswThWxmK5m5Nq9SVx9ipA3gZiyX
lObPrERhDlSA//CUp/KvhXBRKS+xkJFgt+NBOOWT0HP9dpBO/u39h3oTF/6q6gHUcXYYG/Hh5KEW
rehnMwuS3tSeNl7rjbFMn4KpQENws7JLQeHcciaDNQICT/hm7Gu0dgcsqcTiFI+aw5YLOyKZMKKg
TK3IbrZL9ptv3uQ+WdsrE/JOEJGnIq84heROqm9g9FKv+ZzOIgVfpWFx2rebdkl+4k0Osy9Gww5J
BKLRm0YrBoGZUyMrmDhVUaTXLTgiJ6pbszkMpjvJaFMDfnsz7hwZt2Ref5zk1l4Qizv3gsn3/rIg
HQLvyffcTMYR2Jp6ic/Y+j5TtldfzaBNB3L7ur3tuUIvZBZ/tX1eRV8em3TGQmOfivNNSWZzezcA
e4Ikr3x3uh6Mqd5iixkaxGBoCjOgKjxDWqNw4MAFsrViQ8zpr6ldzER4EvJy7lfZ577IF/AN/VRN
UOtrcann9Sa142fSgGGsC0KWXv/J8dX8jfCjYQQ7AGP8ZKLa/Nubrf+sQL6vgvQhVDGgn2Tdr89T
YMJWw2cDv9d2WL/3jXLBWClm/BkKSZ/fP7vnnminiQHpo/3w5jB1VrCkG/OMBLWT9UBOLG+LvjDj
91c5d4QQOgng2+wyQ6dHiOyuaShW2NXlUkUVXjhX9Ff7MA3oqb6/1LkDRFEPLgTaCpH0JI9zlwnH
RQDsyWS0ehZ6zmx964nbj1I26dcaVEKO3VE2krqmKwg+l7GJulABnDtAAPVQHttp/Dz06w9oYGqF
UZbyEwU+cLcDpW0AGWyaSxq5raYnmJFeeu4zH5JWGqeWksDeFb9fr6kQNSc1N92EksaP27YZri1E
/5P33+5fyOXJQaXCIk/hcuJCPB2r2aPha6WO2VsGwaqf4m6blvFAflE+NwgKiENJIevHxjRMAuso
FwlPPLfq8QEFUyA0W+F0Q4QDiuZ8HzFGepApRighEPEsi3RjE+pDgCxO/iH18u6b6Byh3W4SYaxI
BV72a7bthhxba7cjcrvBFOkO9mB2qmGyJfGvwOxqMqw66Zcu/SJar/zly6p6xgXb8mOUfZR/bdr4
BEXLOMzfdU+BMVntZfm5CLu7hG4/s+l3AWSgH7ugAz2D119EX2bfqxaMyzx/HK8MPZuO7Wxpx05U
7fH9z/ImmaEfwmiOKI+qIYHxZKm2VvnoaphwK3LtCDBIEE52XsaQQrYrx2womZARO7y/6NvG5b4q
HUtmnczj36AwaOFWvYNsYoJEj3akLm8pB5jfPHeGYdwUpJJZ1DLTu1/nwfm4TVVzr9HQ+Cjcqkzc
OYBDImzT/R4gx5tfqOfOHAeHt45eDTR+ft3JNUDgcraypxdgam73M9Wc7VFl6/D/vHfKCTgqJgXx
afJcWpMnisEPEq1Do65EIKiL0jq3xzsPQoNMSm3qfg5lhaD4++/+zC1HKrIHCAqCnTz9em+NZj32
YzmnCcBkRj2BCOJtDdJIuWV7WMpOvxFrHRyEka1PGPX+ZxQsX572A8klG9x+s9/w5VUVyvoByaUj
k14ERaSVdXNdj7JHzcqo78agkYdJLuaxrx3zwpTi3NMDyGMeE5CSQYh8/fTKcMvaGAoyQN8fv+xy
Dh8dq9N59R5qfcbUxoNRTyEF5BKtnn4RHX3mfscSknC2i8LwC/aT/68snudVftrWaWLv7F3k8qb2
ofTr0oiF3MyHdTO1lgpxHH6X25Kz8Srvn8HJ7VsQHYuBaPJmrdeCQeb3NLVJUlq7yB5W2NH9hW1y
7goK4JzvvP6/okCvf6gaKwyuZ1LXthiH76tZeoAFSkUdvljZciHInzlyYN0gtzN13GvYkyPnZeuq
jRllgAmqlUmpcP64qy7/eX/nn3n31E8ABIDp0qw5ffdtbtS6pnUEoGpzr1HeMj7nSoijntqaHonh
P9O/IPYyD9sRHSjuvsn+K0uM/TLmQbJUbXo1ISReHrxGjs2FyvCt3AULgTG1TMBbjCb+2nT+a1Nt
JlIcaUni0hoC14zaUK5PD0Ja3/HU0rrnIFXzj8m0EcclEIgXsy5sHFwCm96z1xb9Ten1xfzfN9Cr
H2W+3kD4eno4XQ4+ZpmjOqIVnz6aGAYfBj3dLiRubzsR+wsArUAkAw1FcvF6rcFqvbHrdT9Z7VRe
LTm4pwJybuh1QX/dcNtEEC2skCNT4Ey60qSSbV1d2MRnTgwXm02Xf++KENhe/4i+HLZK6ycyfMLt
ve1q8NHGLr1BtfeSm9+5pXa2GRNKdIjfpPmt3EblNOyszhbZn0nM8oBVufjiud2n98/MmZPJxgWr
vxPIubFP0gPDoZNWgJ1LJmeyD02adU/blHsXtGTOnEzW2AGRYJfftoc3n8GlM5L1IkW1fdFzUV4v
+DU9FLzqLKoC6f54/7HOhIGdgrTz/AmFtKRffytRNsLL9NZPugmYcugtQ/G9Xr1y/ZYbDZAruwvy
l22s5dNaQ9GNZjRULx2Qc7t2J8Xi6IMQALp8Jz8C0WZvGtrFS1D+XL4zm0uvRsyJp9CfrbYMU0qA
PITM124MJMbxFozAdqN8rE4unJ83eAwKjb21RDzep1Sn16/aUrSvpO4kQU77M5O+FRrOUh1KA5Xj
pq/Fo5KbFjlICV0Ix3/j7UlRAFuCM7vrm6AQeHJoPCx3vCUb3MT3em872OtkHwc8Uv3QnE1rvkPk
sh9DCzGI6y6w0k+58NJPZeBtH9RUpZeO8JlkGK+aHZHMJbKTG19vi5QSK6/r1EnMZpwwOuL7hAvE
h9hFFuVo9GN/8Jtxe3l/M545Y0gkeigJAgx+S5DmQgckPzRu0kj3+7AN7S1chPxCZ+bMlYGiNJhn
ONFYDp3OQCkrawjePJoosLhv9HVAN1xJ9QO/Onc4vP9EZxcDpMH0BYA3Risn77HMdodtRT+6bLqk
RbrlZjeIjYNpsf97tk4HGpwmI+193nPyyUa9cdPaXZ2ELg7ojKYXR6U71YUTcnafkrTCJicsIlJ4
kjWvemMtqSqdZLPXoTr4etug/NPU5VM6GKWIhs0o72TRlVWEI2T+QfZAm8J2XXBEbvUGReb//oah
e+9+o0zP34y0A6+bplpV7FSzy29nGktduMC7q2J99m15IbSd26GwV4BXAHh721qkV2mvmz+5icZ4
LxLMkiJ8gOsLJdG5XQPpFsAtxGJC6cmntHEZmtuOVRjjQ9aznCWq7EEdQd/I/+P1QVAnnu24KKQu
X29QpAx7p29ZCj5AFdbBsiZBuQZxmo3GhaXOvTu2JjfoX9D0adaZF6O29RBEE93TmpuZ9UA6rpcs
284EE/RW9uYf8wEcGk9bBgGtEh8+OEeuaIJfAivtNEo3IZZwcxVSxwbQ1F/kSC4aR81WY9bdtVVs
2QtNrfe35ttgzi/ZwX27jCzZ9sm7nTIm5n5hOIkHiOp+rqoZZKVwsxmTaK+5M5UwL9UP55bc4U/7
Sdj7Syc7xwWxWmSkiIkJU+0a3tKuCAPl6phhAXazWvJSN/ftVqU9ACydj/rXluEkdNNEnxvLL7wE
AsEcl82YHeknOYd2BFH4/us8uxQNCYTj9ubx6XTZWnULhKTjJrXmNrCmdTzbkCw9DlOpX6CI7q/p
dTDmqZj5kE175LCnQhJkYAyaMVRLrH70Dnq6zkcl5hejWO1DVXq0RHM/RTprwKBBlZdBdzsd7s36
1H87v991QXO/PpV6aWk58B8vWXEmAgORjc84Zhm3+pziBTwYy9VmjZ0MK5yXitBq8+UDsjWXsArn
Xjh3Hd0wICtvy8QZqlzp2JmX6JPRHE3IFZFtqfraMJnXv/9tz/TBdnAhX5fYsnNU99/y78qtA2EM
59tNAF0joIoAmPmzLnNF0eJrn2oQDFea0wTP47i6ybq22N1LaJp3W60vt6NvDVeymMsnT1brn/d/
mu2Zb78G2xsBGeQEER4+Pcd26fPoYD6TtMqC+YX0q7cfF6c2tMjSLG842puLgpmHaJl5B6tHgJRW
mlLhrrBmHNccA88+bJ0Bua6iAg3oPva91k79nVPZTvVAxj8Vh6Hhz4fzuHZFOHvV8Acsm9/9Vq0r
suNggGC9E3pbmndDwHT3k1NQEYQSY3f/xuzmDLiQ0rvtn7wOpjZyJxvdOM0JFHY6rpWVL4B+hiWe
LSWtK82zGuNa+IawoqBPXTtC31umfzxsthoQBytibBGT7Ky8n+ZlRKIUevoaz2jGE47sTr7Ubl5W
RxD5YLjyBmG6KNPQF4laXzYiJr9lJjEhr6s+5qU507jXgqkOp7EcbqQqljQs4CSsITL+CNghh2Q+
+EXHBGWcBsRnqkoZTWRaxUTuCTzaB2m0zj9Gp5vdqDBzmcf6IPl/jkWaPyCdN8ibqhiM9DpLB908
4GIHbnvKgmX6UkmrMd3YoznuvWzLaGTH1p689NBbALsPq18orCHA0G71V+AZfn+3loXR3i6lo7rj
WFMS/Fi6ZtUj4O3uHLWraXeHopUIRHXIfo6Pet1rNTqjm/o+Dk5rxzA96meBCr32A9/u7kPWVZYe
w6pvnSWZtsnoRSjdTLfva4VXTTTY1nq3c6NAU8zC+eFJ00kfDHei243C3fDVcYe5ipEXBjxmiBwU
FsxqUw9RSkP1F90RfcbwKjW/QOvPfxuWDMi4zHW9awbImlduz/Z5goDbvDDi8IaQbn2Vh8jDGN9U
amrTR8haqxGOBi7dd8x5rA/O7G4LalF2+UsiX9p/ybO6Vlf0m5c7dKO65mEjJOSHInPMMiznSk2h
cNz1BpOcOT0uWzd/QQrGDGJlasuTkTrOra5X2pdA8Q+axUoRgwuviaTK0386yjon1Me0muNFqA1F
hMBovSCUhZdvETST7qVhlptFtt1bDyNNjvnWRX4PQUPFM4ZWIy0V9daA9VbO/fLZW1rxIiZfmnHQ
lEwudPA68rZKx8a6qrTCktfFLNvfUK36JW4xC//RBLIawipwRivsKUePm3CLlwLZkO+Nh49t6Oo1
ElqZtgSfiynXDeZelSHDbJbro9Zr5IJl2RdTGDgM50I5uIVxtAF2BkdkDvF80SjD4zVNmbHms2dQ
4xVNmwg8ytV1ZTV9yo+0i/sSx9dfYvGNITaMfv0sM+XmMQ49/oOLflw7x+64Wt7jaqSNHVlFKp0j
03XoCqPd54LqTBr6V2tCWC+pazfrbkcYEakWja7wVGxBmwbYlzsgrdp+xyOOtkd9vUx5kCKJsThk
ftKytCfP7hvvln6b+NwI5nwvvqpqDD0nmeb3xlga7pe1VNU1ySpw+qLLJ5C6Q70u4natMiv96JlF
Md6XTu91EQqTwS2TclEeMi1Q932grz/mcqMHBnEA04HSGOzHPq+E/rAh0xRwFaINw01a2z8NRiBV
BF81WG8sf7LnKwaR091KI8ANa5y0srBD9wUVSaDc4qEoV5CU6TzgiLhBEglTy5hBno1l+3XBqxHC
gy23BXo5vbkH2U/1Bw1d9/R6TvtqPkg6ShmbrlEO8m9F99R3rQHuWPHGBmcbnqeh6pYvRi7T+pBx
vXzcpCg96C6a/t3t/eEjgrrCRt5y0g243Z2A1UpbSoWoW29e6AvhPXgIo9nwfVAmuzN6VDYeYfCJ
b9uocT6szB/vR5e9fcyJB4BFx8qPdBeeToQa+KAi18J9K26RNVRfsb+q1DGzgLPddptR4AOTrUX3
NdcmYVzZMNSfc6la78i39YMPBHslI9zO5o992mVrBCZwWe575QFFQxXGE7FVjFuFVAQKgGFdqKkJ
7UHP68jr6nk41pXpZse+JZ0mxBmyPlgmgvgkJEZ3dBrczaIim0F/zZXp/JT2KoywlWaNADxVXEgj
j82rsA0LPVV3TyvIlx+GJovfnjdaD3WDdgx0xrb8VUzj8kuvPLeM+zmbvHCBWaDHi1T2M53yEmSq
semQZNh/XwnIUxMHslP/BMaQPs/uOt12a6v+rL67MjWulfw8U3dzT7SrECHuh8PXxdxqTHNrbRuP
dWO0nz1r6v/pU6N4ppecY3hT1f0B5UsDQ4xi9r87FT1jDG7boopbpHv+uD5zgZtUz+cuMWTb5fEy
5/rHzteqIUHfufiwSX9xowpEeRqKGZ+5CEGp/DPC271HUcKujkrda/pEAP8sY+berroTnet8zYEE
pZhDSE8PEfFe/yw+ExuUtDCO8iET3o8IINuhMzqoDNeuk93ZddtXIayWHJ12JcY4nSfuM6fyNlrB
Qkx8MuCBjw3zFqacIlu3SGvL4ufWp5t9oKjAS8gW9vR9zjqj/7qufvOF2eKiQUXqEOVpnZybFmcl
zUuk6vPEx2mi496wgu/LrPqfNi429oGrqNH/UfM6OMd0TA28GnKl2wcx9O0H02vGfyzU9wjyiynu
pTaa3+gniC1yrEmuoTVTv4Sdyd+76jtVuPEwrcBeQlFvvX/jwZW24IZN8xhWY10gC4HsG6Lmbtc+
Llu2OrS+m1pG6aSnCamk982l2KsiWmzpJ79FyDby1TCND6SQJvGlLnpYu0EZdLHStO1n6826E3YS
k5V4BKJA7ei5yrpZhemXMVx9ZRxWrV71K3N2xuvJEJ4Ta10553e16W1P49wN9hUekuxxYE/rl7EG
TxlJYXoyyv2gqvkiAwV3NQLNBYrkYJZHvtB/wMhtU9cO6qHU/Fm6fRZZzlMG4Gqfmq5YjMh2F7QT
V2U1Wg4nN93cX62YhvHr+2nv21YoWJO9P4bM567PelK8zjOnwc4rI2m8xk4qrZRLLPQKMKOlKIHC
TE+z2wlJ6LtSesZwoQA7U3ogE4VAFlkmCLXTIh62uF4T0YwkqIM9ScuKB9jATdi75SVtkjNLAV6k
14tCOtOw01qPC7mpNcFdjHD1EmfkUZGXptO1Ev1/VvzhgRDEp6ljG3SXTyvYztKzLl8GJ2knyzmk
aKsfs6XJHt//cmd6ALugGo1bky7Vm8luJxqpy25xEjDE2hZChOm/rNxJz1a6jEcX6eCf7y947g0C
bKV8gygOofqkWp3tsWuWOgCQSV55MGZh3i2th5JXXV3SFT2zK3dBd/gcWBfgYnXST11niILYDtpc
PZ0xHDY0pQ9pr9L2WqTadIUan4/PkVhaYmNv5JecON6+2n08se9IOgNoN5w8aVNNRZt1HYBQkdlH
Ty/SW7MGW2sHsx4jpqcu9HQpf8/Unpgg0w1ECQXQ3MkxbEjzt9k3TSQGc+2lR+AwxbuBXxG622jV
0ThKvYpEO89z5Da+voXVNE13Q2rp4LJaXAAPKoN2i4sJ5tD87tJ/MSc8kMKSGUcZ2pk+D/GoE1MJ
FVaHFdGgBy/KGjf02XaJqrj2qgxDW9sUX+1s1tavSzuYVdTbrfNt1iubi0orKoDNW+8i3JyStOmo
ipc4sDcwarZR9ORNM6IyFAN9oR0qMxDpDX8l3W57e7/pyeyNMc57JjMVIriL/zEFd6KepsHzi4M2
N71/tQ51/jD2urK/j4a1WhhZmeikk1AaWdTT8EMRJifAZXHdB1oT6hDU0is3GxeKo9SYnoJg6nZ9
6d0t60PZGHK9BmphIvBRtCtjlqHR3EjXRSpju7AQ1PRLXTOuaCOvVTxrmeMei2A12pgkqJUItbhD
dz2sHil3Zppl/2F2DYQ8YDMM5WcPnTkt9NFYLW7hLQ/9wevtHtEhbMKx5rKgf3y2KeE/bisY+6h0
hSWjXpbbFmUWCvKhO4FvoOej9Ie18ef6Hji387w5QdlFeQBr9TDnmdEcjCDrsPtG+B1QOcMB+7qf
u+1lXTfjS4qyD6G46fvsTjO8qQ2ZbxF77KZr0FUpmmK8Asc3PMhgh26hSNIE5Enmuv+LKDEeTKxw
4HjS7M5DlWqbzxQw67WDmMdCRB6SUfQqpFNOUdsH06Nm+Q2RgTgmjpoYeAdR1SnrU9u7tczCJnAX
EYpK1sOHJi2G8U+5je1XVy9cygfHVv5tYfjZHTKi2EZSS1UyArmT3gxjhc1r0Go+CpR63U13zWJO
zrXSXAoXqNrNl6CtBxcah+lwDgABfJ0X6d70/WoGV5MySsjVTaZuRO2MXdgXTjpfLU1pbLFw/fqb
LGD9IUQ423lYr5X1LJ0++Icyp3xeg8G8zRhEapHMnaa+631QsuHYtVpwDUNe3te2gm65VJtXXiOX
P6XRVDEoOIq6JHFoACN3MZ6bsg85qjp6S4Ppf6hyNI0AJbdoiU1D1vaROzfdi23jlscRrIOfdtbk
C+dm6+0DyZbOPDLLoKegS2BskQkRxkE1sZufpN7a1Z1eI9EAj1GlX+2m2RpU+P3iGzmiV0du7Wyf
Atrif+Zt0LfDkNXrp2pbe3mlQTcXyJJb+98s16I6VuPsPmWb2BkbuidoBLVO+6Gf66Fj8OlYvygB
Nu1eLYF8XlqUXcMZirN+qP1iqKDxKM+7Sn1Z0O5psKY4dmA1fmu12ysYLgAFw9lqrAZTAUc9IXk3
tFFOj9EMLWwMmiTo2/GqmJogiASK3F2kqyDTI1L4pr1dC4Bq6G7pBR9LCojHWyCtLsw1Kz0UVZ8G
oa65Q3WkorOo7nCT5qNqztFacsl0w0jXW2nOsowYPKwNjOCekbbXieXTXIw+I87AnD6VY+eZMbAC
140Mh+qLyVONczOmUd+yKbPNK2fI1jgt5x75MaY4eSSySU+q0VrnQzOOmowqBbopWc0MNwJjTssH
am73e2PKfLwQIt5OVRD1g1tPpxooF1HideO0NmCZI8xiJdveQmEUPMXmnAWX+rP7n3ndkWYZAFsE
PXrvb6RgDK+lKBlKOwEZK8twcabpY9CW7ch5XtrfTNXbj2pqnasqR1w0DNyyd3cOqYl0olX+837C
8TYLADyLmKmO5B+p6ekz+xsG0x49kASLo+4uSKlPNdOUN/T9vEdafCU6ioEMfbuprt5f+VwCAGTu
L+LkzGRO1MNketNkJdNo+o+rXA1qDNUcbem3HxYj1S7MzM4+6e4BDUwLFdHT1MrOUTdc+sFK9lQv
7ALRxf5gFcc67b6nQeN+o0Rq6FWO8/H9B32b0yGdTkK3A82h2pwm4Fo5Q0q0XDNx62xDAsuR8WpW
Pl0tXV1Y6m2Kw1K0rxBAg7eBXeHrHUxroypLJ7MS4A5bXDdTdi+4zD4izl0eK4uR5+x6bvT+8505
NrvVJNkqfX0g+/uL/9e8YXbV1Mmt1BNhD0MSyPSno/RL9gVndgs0FF4fNoy4L53Ocfs57woE9vVk
NYQ7RL5cmh/Y7Ip7tN6D4TD5hXOB0Xrms7FboO7wXzBEp5jWwpUIoGfWlqiKG1R38gIZpbY4Ss1v
LiBW3s7IduNmkBoBeTDN3pPPhvWiOXfO/9g7j+64kXRN/5U+vUcNvJlz+y5gMpn0opFEbnAoGviA
DbhfPw90q+eKyRpxatazlJKZARPmM6+R2gFvkDVaO1v/sUmL7eG0macdigwB+V2H+IAky0c+9ZMd
6S+eLTJRNuoXqD6ArzgaPkuL0ilp1xxGVOCibgTCW9h5TFi65oGczP+HBQEuZQvDfwpuHONzqoJO
WDWo62HUOzVo1qJGBjIbD5Y1lp+AwD6K4wEeYHJu0BseMNv6+8nZWfYkLGmrhyquWdmq4vRPm3x9
62tT2j17JV45CGMZovHz3FPygJRvHmCKdtqlHNoCqqOjjtgkz57428kll0ZWiXDg1mI/fgxmO/S2
JPZCmjSzbjrDWH5o45wX4eQ25nOjUTj5ZKX+xfbATg8uCuEzHE6OO4NtCcvPdgpIGaAtDqPaz+Gy
GhgyWo083cwPAwlt9efu8D+e5/+ZvNbX/3Ww9f/5H/z7uW6WLkvS4eif/3mRPVN8qd+G/9i+9r//
7P2X/vNqfO0G2b3+4+Kp6f+xk+Llachqcfyddz/BSH9eSfg0PL37RySGbFi+yNduuXntZTn8HI5r
3v7y//bDf7z+/JW7pXn91z+faymG7dcSLuuff350ePnXP7fc+X/8+vN/fnb5VPG1oMai40f2dPyN
16d++Nc/Fdv+w4UTAA7IoZABdYH9dXr9+ZGr/QEeB3CQsVE2UBnkI1F3Q/qvf2rWHzBzKbJsOy4I
IpWP2Ga3jxTzD0CPfIT5CmQfA3jWP/99ce/e13+/v38IWV3XxBA9N/N+I/xJ2ATMwrZAug5lyjwS
nMVFqlu8tK52fWQO59XX+mY4t74nN9pu3cV7plCw7opLLfPn8+7g7pvDGjY7edk+djcA3sa34q7V
/So4HSOaptES3k/h7XkT0E3aq37jp35/yIIsjH28gmu/Wnerv+yKl18e+Z939etd/DyF/jvq+vdd
bLpJ2118kIicUFl2sFKsdqQoURN2h36PNsms+vq1LoP5q72jmxKmh+rMvPlk6Pf7659DU6AEgEDi
AEfl/R4E8XRJNHDRO32/7uaH3AjK7+5FBVd8X5wVQUW8STk1XMWl+KT29xcj0/HZ0IccY5wuR0WW
zAUr5sq+2qmeuhNucT7Nzl5L58ty1D65yw9DAbYHZY84FQqVzMptFv0SBcS9YZCTWQgSuwWmMLht
09BR85O6c6PfP8/tcb17k0cjbVfyy0j2pGbm2jHSaNxM5m053//+97X32yTviwN/051C02tjL/3U
IPllAILybCD3KHZmnaftt6UfbX03CGbPN7dQqvYSXHNt7Sxljds36imzfWsTKzSHoi/7+WtTTq3t
+AgwL/1ZUykI69SzdJzAXAZz/Fp56C9EJu6C8m9J3/28bnYQXEo3aDVJzFEgpmIG2VhLle+y8X6p
rm0E5kTzSajy8eGzfrbqrg3ImIl1dJ6W9C6rsWcMObJqrFOr/oxLdIQ6+3kb7IM2pza52FagfP9+
pTPkSD/gDR1bw0ujicjQcr/YylzxeE8E5QNp8FszJkH+ZA6/j8P+PfLG4mFksqGjhap2tkOzjZHt
i+RmuYivh9Pset5P3z6ZYB/XypZ/ABNkW0db4XhZkvAJzIo83DH8x9Zvzg1fDaZgDOvAi9Z9cuft
u0B8cvZr+odlw6AQpdgKdMgCx4e/8JyYPlVJLXFfHupL62Q4iXfraX5pnygH7fD7W/xJD3m/SFE5
xivKQNIVaTXraOdRlMIStAmy3RTYe/NUuaovu4MZzP7rEE27MRqjNZij2DeCzk+jz3xRje3nPw4P
yQBKGjC3YwSvExdOrGd6tksPlBG52fksPoDMDIeT8YSy6YVzY91YgH7QOvBp27lB/pq/Ki/GtXtp
XzoH75CEXqieOQfrkyfz8zn/5tKOj1PISOq09jyZOYnSNEqY3/0JzWW3xFSVTr1f1YiTU5n2q1sn
9/vPlMB/Wul8uAD2aeQxAapCmn2/vhxRzzn9C7zX/eTE2HmhsgP3FEwnblRcKt+V79nZQNGYfrRv
XsdX5k4/Uw5U5c7ru/q6OzVPFv8z6OzHXQXJzm3b2gQNSEGOl3xTNw6GWelu6GuRXhC8djjKQJ34
BLD+cRzOQEwOUOzaWh/q0SGFWW4M5Kdgh6zlXIZLqVPLYr/L5k/OqO2H3j9jNiK8JqFCkht/oGlN
PSXwaWoZKDGf7Qqb5pG1Esh1dT5Z1x/2EjL9TWKKPAd1aIjm798mSFJFuM2iREmr7CljRLp3SkM9
MMRnJ7z+HkrJ9rgNBcGSbhvxIAWs90PBYunjoZdKhAzNzXI5XCk/hlvrrLsqTr3IvSquRdRerffz
7ItH9Yf7yY0e4Rp/Dm+ixQCNgq4fesZHdwrKxVP0CS3hYdccukN8mgZgeQifIHVeVmETvPx+Dzue
LKCesWaESEymCoVCPYp7NRvf6WVbJ7AVUTsL0MsNfz/C8btjBMOwcNnGCXjTRjlaiYDvdCHTJdst
QR241+VJffL7AT7cAs1RwEz0u0xcjT/wchOsrFtnUYoomdGPSq3V881haj6Z7BRhjuc7dYNNGoKQ
AC2ZrYj6fmo4xZj1pQeOA0hWeYn4P22OK7tH+M7NwrZqUFYysHyugr4xuRKrSNY+nC10p3xlyKc7
rMWLrWDVqequsFSQPYgF9GMAUykBZOJM9hsoQOOK4EQ7WKIc1D0m8NoPI62dNFKXRL3ObaOpw9RJ
Kjdc3LTZ4Wu3Dn6O9msC5oYkxseqt06CQeoILGWpIQc/XUbrzu5SsGd552onSNZjj0BRHjCmNwAJ
jWyEeivCD9nHgNQydT1zKgTyQqw0kzXUS7Wdv+aU2+wA5zhvvjXsZNU8PwXSNAS5sTUGXYQk0XlD
L1FyIcX4paewq4crza3rsrDlvNdweQH5lE13brFwoQ3g/8pPZ5NLnMeufGplAlygd8uOFiEt9RvM
bqwLfCGHPipBFTjB2DgacDZZ9tqeh4lyEGaw8RUyE7QPeHuiCaGbaU04KOMi6Uc044uRNIaDu/bk
XNqNHFHtmswcByWR2V/GJl9RsslXtdpZqTbit7yO9aXgopoACrb+DUp5R78xTeB3xbXaZn5Gf3La
ZXNHSyxFkdcJtAHZn2B1skmEI2Ib5/W6WtcuWnj0KpZhbf2VfYZOjKmj7IWagmhOl5IOCYJZSUIH
VaqNEdiNLYAIelPz2CKVnOknWBypHcCJ0nnTrbRvAocCZO1LRw5qMOY9zdfEg+0cgLxQlqDIOwWw
aqbE18U6xEOUosuXZQf8Srwk33fUhZ9yfanQ/0KRLIscYHVtsOgG2DltXeYL+p1uH06tN/S+dGkQ
hjLH0i1CJc1TQq8b54e0WIXi50h1dWHuGRzebl5TWzJkPUd4lILR1VXkE8NGgMsM8kwssa9XVXef
NGPW0HGUxno+4lzS+yCIm+wEwfjYjaxpnMsoFcxAv22LZmdptb5fKjG59HfJOlGOpiNGL0ckLatp
Nb45mhBfMYUoX3S3sp6cWsV4DuhcZQSDVRNNOwgGnUxGpt2yplfrpLONXIty/vqpwp+jCxRqhc8y
gxKEsaMzvjG3VrShRAzobK1x8/arYphQAtV7FZTmbCGCPQjTLcHOGZBUc+j+4DaZTku4OL3G85rU
9sGz6pnpDSRRqQDv9O49XUaWVztYVRK0TaGKEx1yKIRwiXALiFRYe2Gqj95ZU8YL8B57RK9tQeBu
vTBG0Vzl1IpdX52Gct4nyM2nh5nuMokPsekzJutZEqltqdyqxmBRaYDFq4D+dayZpn8eI3C9pq4R
tDa1sWDw8NTcZ0ZeNEFcIx/u07LVsijPXfWB/qCu81xm516fsvGhsfImCRPFVCMFGYkxqBKj3Aul
lJeuA1uMxVpZ51Zl5TJAN2S4l4Y+3rjACzSeo01PpYUw1+9bMx/OeqUpV5/CsPqqzxKZgMnpncu8
Ic0LDfDeEqgsbbbbdJZKYodanFjpoU11NwvyJcvfik2iFKMVc4pD5hvG9a3ujUsIVLPqIktaix7W
c1IBTM7A5vhLV5t56KmybcK4gs0y6POtJTTliw5KvQrHDL23aKwV6zVRBGLqDe4m3YnrDbZB77TP
hnDkwBFROejlHNoCHIkPHhggdQNr7VLvsyYNPOEJbM5Fj75sYbRiAxXMTe9DCxBWKMuOmY7WeNxB
qenaNXLrpkr21EoSPRxy1LSDHvVO4XfYqyiRmTa5PDhpDO09aQrEDaB+L7hTetkjCAtE1j1TWavL
xCmq25IVVeAQ3y5gYqdOTkE+tgAV55pGfeCOjcautPZzEuTwIZ4SKU0rmiuzNM5AUdf6idliGxWk
Teq+TrTzWGp538kQQX47B/DWyRF8XQtFZ8zs9ZvXN54WADdt0wBVvuYcPQwdDZjKLRnZLUs0BOld
ThcTbklF1M5aA50vcTVawhUi+KF0jSbG1svLem5dN7/jc69bgTHJ7K3NldSOWOkxPSMkNIqDKUY3
CXO3Y2ufVglkHgcJuOgLJd3XBkmu1W+VtVZ8a5lBgaa5AlsqNlmRdHEy28+Ja17k5pUSEMWOHW1j
4KyhnSauDmXBZWsVmUw49mhYryxmh467vqhK6td92ZgBdUda2LSW6wfbyQfDTw1tHsE1JHnmK9LS
G38EvXfGhjIyMZoKMLavuIXW0u/POm98AOQ411FeuQsHgZUPMmzi1i42b4XsO5I0bDzxlNQvsVwT
wbFWNdppOtsurfUWhOeJhoh+DuSxNL/UlCLuVm/jXK+E/i+5J+SZ5yJJ6is5M8qnYqXonATVdIXD
e5UGjT4ZL2tTbJ7bpCVYN8aLN4Za1sWpP1cyu2tHtc19haI8wFijn8CBTon5VFnCeV0cL54ZOpUO
4UwCfMYbOwIIJ50xu2i3/57Q7qM9tbq23yA0WYcIwAByNxCvZfeif8/UqnpNi8qapXsyi5V3HBj2
qDwMjrbGftNrhbFLaeE/KrWDg5ROj6gJmHH598EEhwNAsyXmMOcufxxndAmCtoX2DL2EUvZog9ZA
0lYdMBcoTbSPW4AGPyGp6ps96n3rO5PZ6UFP+QsigLoOD4D5KxkqymabTeokv5Y6cttB5cJcCK1c
625zDlotstV8vI1n6alRbMLgDOyVfc4hO3oys3hbHAjBmiwGwM4vuTrDrOlxyAK96bkAai+7DAno
Padv3e8kGfpTh2bGGhgsqYPscmkFbKzWt7IwM0x8hiG9aIcKHLfTeevN4iQC6PSkbUDNdHrOrEnv
AqsYOhEMuRXf1OUcM7/jybnLbGsJ1QRG3S5DL3nYmSDO9JM1RpV39dOMKh/8n1Q+ji0P5IuQqvO2
kgumUW/YlR6WE62gfT+O9OAxXDP6/cpeYUT1ZJjnXtsSD9K+wusS/H+2RioJ5b0HoWPdGwCcvhcS
qzIK2n2a7urOji14KuUy+UayIvAFbWa+LkfTFUEB9+05Wfp1CBtlbsrQgsPz1qZLwlzsak9EoFRR
1FbzfDyXmpXjzbBUVN6mEu3ZtDW84axk4DMm+4irlp23yG+vjWfspqQYvMgqjfwtdpvO3qVSxFGd
Dc2yK02CIUhwBDGLtlRfQQdI7TpbcgW2Y7ygSPU2tJmy3FO/NJY8IDBCktKrPaSlldbtd5nRWMXN
agwYP64E/9Ne0e1VnrT13NsP7To29mUat810MQrVbS4xrouLL+Mg7eGkTwd92hcowxp+38bT9zSj
GEsXF6VVf6g7bI1amGhDmBeswCAvW1Rz0imfUWvLCif74iodsSMUHFWl0Kwtnp/D+apC3UjSZ4p4
7iuoLU6mZK5TFG7aqjC/Do6AV1I5pvpgcrkJyiZiVS+Mtl+1Uwq3mYlXuQfkahP20JkBcojb+TyL
i9mzgopD+3ylpEBgXubViMrwiFubHeaaVWgdOyuK51FhZ8uPUZ89I1oR33kcusT8alBIbWDKDPno
A4JvlYs8Z7898YYphlO6SkuDdKFx2s8Aoged9DoDw783N1LFeYOjyXQA+tEQTU7Jmt9ywiqULdAA
SfZ6s1bJFZBFYzpRzJU9m0jfqaIOrtG6s+ZsnE5hWLajXySiFacm8Gaxd5o4YQsyY69kb429u8FF
XP+7SMTyXcGICi1QYKfr6Yw63LO35Bmitbk6TSd2PJpJ0AP9GhE2xN3D2udromaHlqJ9upPVqtVR
D1NY+0K9A1FcIImtF426wl6iDh0SMQ5Ok2XoiFIzb/JKbWp/7GOQ0T425v2rnhQCk8uOaOdUoPNd
noIsgzAgBEf0lYkxgr4HrqVbt63ldJezVc7uFwWejokQgIK8sd8UBRR2lzjRfshg7RNuTfRf/ZiQ
dLjoVclG3BoSGlk3zRLTk1lRkQmGl6BHhql6W/NbtPau1IWZXHdomW3kulVOUZmrwDZgUM1FpE4C
V5YcaaUkEhK7uwD/pYUVZfR1GWi21vU8WRDQZH+NiIMuXxbkonlUyaOhgvD3dfSK+5vVNVdxbrlD
5p6q3VppQE+V2gxtQzi3gv+5GT3pXs+yN+p9Zavds4W1ozxFR7Aov2xeVt/aRHrKnk3CAxDndXUJ
ragatAup1qMatc4M/0SxhmR60KfFTE6KUa+nSFQSzc7EjDXtZigy8VjVeqYBtEdKXcvWpqQhTNp0
2au8u9Dh/aqnTqFX9m7qukS7Gp2uoINfdchqsL77wuGcteCihEqDl1w0DJYYgM1Ktw4nIrUZEFpS
vmllptSnbRODVPMhDjUTPBslU0Jg4w0Bojpy+ibL3A2XttENJTIdPbNvqNMkiaCjp9ZVXWYaePk8
XWcYNVTf0J/PQDtSNa23yEeNNZiX2VrJ+NTQS9f8Wpuo36F4GI8/zNgmNskM92usoF8cZq093qu9
5Yy3Sl4L8BULLjEQOWWJ6m7bP+uKCwI2Fct6CixPKfZGItfbuhmbNjDzNHkdVHPqQgC6pfFS9fUY
f+2mvPq+tCmOOuuaNRdetuooUNUF5dyim0hgTKoKLy7u2fmhUkX2pvcratYibaz6u16rhgwtN3HE
WV11yoNCiOUd4L2DUbDWphpJUTJpnwk5JyxxTRb3phg8NygmfequAZ1BiLHg+Z5qhVMWBxg9ueJX
gG+/tWJtv41NPIw7MtcWDo2ltnGIeCQU19FSdExtVXOefHuciEdtu2mTk23Lqq6G0ebo1VGfwlwU
jAh53azP52XFfuKnWILT1eTQ4d76YnSI/WuUsCq2iAAL9+K2UBNCgLSw+uHC1GZb3M79ILJr1euE
jnvwOvTno0KOgjCL3WI61+CE+QMwkEORZWhGO6oEmUSYVM1a+5A/VrGrdTv9UpFGDL5wAMfuzGzN
rYBqaJUHkElQ/G/byW2pBAHA8nuIJPpFIWCcnGUJOewzYVvhnSyt6ybQP5pxOF9Al17LMnXHAGsn
mwQPUpFZ+HLpxHPfJfY1SA4cDvJhhvnndLr2RjlmAZTt9kO3N90cT8ucTrAartKz2FE4fQd2AkOU
frOpxQdVa8zpBTzbsYlSI26Vk4FIFLCsTRjjJ8s05qGLpzmYcxLS6wUoynpeylQFkzgq4HkfnDRp
7pYUZtwJZGVyLly1CstfFkvtT51kiCd/UZpk8kt9AQ5MEI9fCErZrMFZj5s2dPIEjO7Ws3zsBxcA
TKcQbvgzBN+vU5qvD3ap698ncKoJGjq5Bi1KXVhgCiJ700me4F4aQHdcy+tlFiYrAKZROOKjg06Y
ie+LbxZ54gU89KUMY7iaeI1SxlAPCcmV4c9D6z5D/Wb9Jm2VXOiZBKvex/igRrLVEWpaxsK6jjvF
eYzXNL4BjBTHZ2aqFGBFqarvV+xR6E7IgpVXGIXr+qQ4vdh3pPSnaAPNw2lfDOl1Nm7MIGsUK35j
HhbKmMrygsg9yKIbnrXpV2VPlW9G/eoOYmRNaNYKNSW87vvHRPTWrTk66y1ywCsXrs1uH+gelk/k
g9P41GAt9sMATQ7intLlCP0o6w/oHZglyvosokiL6/a+cRT1wYh5d1GvWz39cchc/LEDZNjPlnGw
dx3KJOO525X95M9Nm3e+7i7ateGIFhu9vOWY7IG+305t7X7pkrS6mgVFXb+DSPTdWwx1Zn7PAv5B
n0L1VtEZum6MXKDBbzjJDZ5uTh7iKrO8iNKGPy6mxL4opEoS4FgrlT5H2PZlVuKnsx/tKlV2fS4V
ANUVrfbAs7vuerJGDnc0fmhKrbPyliUVKZabGokSIVqr6yHyYmXqa4XqUnfFlC/FEROuS4SDDQxz
LaVuQJaUULDpG62ZA9Irbzpl+azwOUeNnaUXppMF1KDMc0v2ThIWUMIhIHQLik34CgJu7oSXkl60
Se7udcKInG3KS+nMp9Mj1H4tDVpRJyfmiutoALbUvK1j23mUI/iPEKIjL9e1p/bNSaBa+LlY8b2r
9JhahD4MyWs+mv2z17XIMlUyzd5so8aczdCm6h6I8/zQpmp15UHNbXbKZA1Xsy7GdDuf+leEOpSH
UU5gt4s6X0pq2Lb1pcbB8N5qBtS3QNcDwex0uTac1Ipke7AnS/XNckqXMzte0JilEKuGGaqCp1kR
t6iElTHpuB7H7nMLFI8ia5atZ3bbArPwssY7LY3eUiDTbiHUINbFjDiwiT5WuOvfKeBR0HVRDHjc
dAy2lFZoM/HJJsxqFrLQgjLp6mfM8sQSEIxpP32V28VHGXdBiMG2W413uUCod+ZRgEtEQRatjTEP
bJftOoA8W8bRugjxZcnUqmN118TOHQl4Fo7JRFBNuCPTYILdmp569Vjd6g5lDZnbHPhwYZ27PDGn
Oyn1avG7JLciSbCp4WIEyYucufIU6svl+JKiFBIqrQPJnDf8lGZgDH2ivvxWq2IdeGRrntpIPu7Q
7kuln42KMflJ7cUGBg329M0hpIvJfPP8qnJd7wHl9Oqtiaf+RNcVQ0YUnIchQMREAQWIjYie7hLb
lnZgeM10VZOo3a0pEEXKb/H5YC3C8nGKGB91k1ISXt9tdQph0nmx1KxE6iQzjfrMzBs2mbXO17vO
HdQzTNa1C2VSmyFQlHJ9UZCYKnwqt/33ZJ3lQy0nl5qZki9PXjFjQ6p3Dk2SzLTyc7L8EnwNhWf4
BAYI0SD31v4JGTSTResY89tmF8Sv4bJ7D67RACqBvI8M1FX1fpjDyMJj3XVNMLNFruHa9PWjqWTl
GmhTbIw+xYsUUnE7ObeGJLflVGvkBeTIFf3QkmDCV0fHLgmuXbOjFlW3hxLyK7H12FUvrto6X1H1
xlpQAqW+y9Re3OsDZY5Qw0ywD51ldhaCL2QsghmkeRoKc1DpkhRZfDksXW/58Ho2EkIpvEcvTYVD
0SimzGGsWntjOGnzIyF+Qtuhy7fqhZKLV9Rb5ntn8brv1jQLVqaZvlK+ZIuL6bvV4eghf5urq3iu
aOgJ36qrePZNgQZJro15G3mtyO7xoUc9Qq1158ZMctLjbI2HmskHqClMVLfUdpajbDhQe3IcX7iT
0URNi7YVlTJihEA2pvmyJDq8W6fxqpeVKghrdXJWPSiaPOE0d1MBW6JLDZZSXPTPmEDMOtc31hcw
OCBq61T3FQwY1gSKhK7BrW/jDMCGgqZEF+WmJ4hwCs5yxc511pytj9dTqxEVFYOmsfq7yvuCPGV1
v6pNa/osovjHLDskXV0CYUm3y4EOBUBNvcKjxXrAbHSry/SatMEZaJPlTwAKe31G9gsgUz0j9Rm4
ZG3t1jpL8R+T25o1TEp8kabJeI0mHS5pOOMIo2JaJgX3HGdYr5c8RHjhQqJ04xW9bqArEY827Kpl
402PTZpFWaXG8mRAFqRHuIB05ILdH2/M3/dA9ePe5Ibsc2iCgn3x0Fc6pt/iqoYsNDygqHHcaMbI
bVNca68g85/25r2t5Xvko3Y0eqPadEMctALF6iOpnVGnu9R01HvNS4NqIPLuoZXInTUeRkqeyJcd
KvdiVT7ThTtu2gJzB7LnAhXUwAsiePe+l6oUdlfKpdLgT6/Jzmjb9KyAzf43W8MOaFLYFxA/3C2r
PSZ+4L4DiYkcMtJbpbnIHS2+SaryM2/MD/ey4ecBAaHJbdLIM4463F45oYW51FXkUWTxJQZKQevS
nvj9K/6rUXQXAzr0RFHSO+7U03IYSRhFFc0xjS1CIOASgT4gJPYJBuHDVOJ2kHiDeKxjt85rev9q
hsnzkljvqkiMteNrOoyr1aymgJn8mX7mX92Tx0wwtE1/DAXj90ONZUkdTOHJpbrV3iv0QS9LAX/k
7z45iAc07CE4w6RGL/P9KC2uf5onhzJa6zb+vsmSXZqOoux+P8oxzgE6Cj4VJkvQttCsO4bdoElq
6tpq5ZGF6MCdOnXjBTUqDD1IMyK3sKa/CfP5OR71FmwiuTfj2GzGGajeEW3nUWN0lI6WnAQGQNwn
G8tf3hV4S74JJAa49ftnJ+n6gwAyc7Dm6sbEVXAatkheTGp1Jw142E9m+TEslYmHUL2NlhnUdw3W
x/vxFmRNLadAf6faTrfZNC/VySaNI32k9KJcITOafHKLx/OdIaHxc3cuh5EJMe79kHmml6mkuxvW
NZIutVLR5Rh6KzRU8Zls2cehmIfgblWCFfSW7SO0jdKvi23PEu0H3ROB2TaAP1B7Av5QfvbijpcW
vuFokLO3Yu2ibwqK7++KI8xeBm43VGCljqiBuHbYtRqp8u+n/V+NA5cfRtU2IVEifj8OIjd14sWZ
GRaTYZygQD4E9ezon2zkH6fFZsuCyi5nOHiiY4ZLs/SgI8AZhbSfjBsOd4cQXtGrXZGmxaMsBT0z
Q87qJ1Pj480h6EGfD34CXnjuT7TWLyDpvHQ1/PeoVAq7bnZU6pDnsZp093cfIRA60OSQ9jkTPfvo
EWY5AYezFmaYut14amUmwMip+7v7xU9A27YFQhKiyX4sLWvhY6qXHho4I4cMVR11DMq8m/e/v5fj
/YJRNnUMiD7McEC4R+d6NpBAy6ExQrtbZ9pmsQYJfhE+PQsrrNSsvf79eH/xhiA6mPA20EDWEQN8
P/0s1DEm6t94E5Wa3HWKN9449Ty//n6Uj9MP8smGBkTVcIuztqv4ZR6sNWBw6twGFX1bv8qQJN5L
q+3vYuEo12tBHzLFicP+ZPZ93C025CpbhQOEmg3+6Fl6cvWSsUwN9kJt9b2EGn1sIpklxuZP95z/
T2D6hcBkM1f/zwSm6Fk+vdTdr/yl7Qt/8pcc649t+9lOQUC8iLGwRv/kL3n6HxwgW+DN1kT1f/vo
3/ylPzjGYFgQhILxRxf7v+lL1h+qRkvMg6oLYN36O9ylY9bPRjDEMJug0ABYzI8drQFlrmVa6KsS
QTLcSae4owUfdNWbQNyhnNG6F3tZPoGWKp1z1xkjCiP+MNeHVpGoZOj7VO8idV4+wYAf7QRcFRvB
JgRKZk7oc4yWLGtwXUhPehEgJ1SP50IEU0+ntgeTGKEK/in1eYNf/gJH1lwOck4Gb3sSnHr6Rkn/
ZZEiR5WPrCcbJ/Gyp1hkC6u6HOzVjv0xLRowPYbZdf4koEcGtirz1KcPp9xCG0YkTIv7Ufgzxn2X
KCplINQTzIt8VVo99HW1V75obTp8a4s57iJcj6hMGbQDSdOpM3xvZvrmKPul67c0H6xHRTpzso+9
ZWm2/XbKb0WP0nBU6daKlEqNqcNuuxMgL6XsNfyq0WuhvaV2VNC9jj4Z0oS8zTIXuDFYqz7cxL2G
41K9lOuumbXR2merm+wVG23tsFRkadLMS+UurRLV9uvGgBJQl2LaZ63VWv4sRf4tsSrDAIOXasjd
5CKnYo3sxUOL5QKanX2b7hpUCrY2rV72yKvgihBmhbk5hlqzRw3SiznevSRpAZVqFT6t+VgLQAdI
KFqBie7+s0s3OfWh2LfeaZE0KHpkFRuqj21PjQBaMi1XPU34JrKB2lAK2fxE/VUpa9sfXacaogTx
wdgXKfKggVQUy/ZVtbTu5dp2SzDXrv11RgMCVYdy0oaTRG3yS03Rx8+MpLac4GgyubC8DWJeskeO
lveTSQE4Uc7VAocpM/oDSo7epU2DvvFrBbAlrjcz8mtKDtqoLCWgFeR2h88szT5OaMjD2sZyYlET
nR6FcL2eNNRkbC2qOwcJv3Ir+ASbuk9+ujoCXZZGmSqLni/wXH92KIDuftkBr//rdt/xCbcT5pen
YIG33xKan1albGLW0RWgiqp0ci3UaMom4w65y/6aItIULrLqzkEkCfS2ErFD/c4LIDO558pEXw1f
QVLGMoVpOA6fZafHB/7PwoHOFeF6AIXJ2radX1a5o9hNtqjY/qRaXF5Q95JXFAS7+9/f+V+OAukU
ZChBBWHy+1GSOdHzXGYaWItZnC2ZKKMyXo3o96N8YIGhaG9vGlg4WW1m7s7RCQ/IC9uZmJsB9uBe
e6Nr3VDJMl81EywpXfNLxE+/szWbYWMmfQBV+zNzuaM5Zh1fwdGNwvFTMe0FPzDN2ptjAqCuezRc
8gx9Jhz0gimJFz9vF/EJZ/1/sXdmu3Er2bb9IhbYB/nKJlO9ZVmWLb8Qcse+7/n1ZzDrnFtKKm8m
9rmvt4Da2IA3HEkyGIxYa84xN+/Xh3E33ywSAUo9jqn/DPTRb5bKlG6SWv9RR4jAna6qqx31xPn3
XJhx5OZyOV/YN26+TofxqabICsHTisaLfvyApQIhUUh6kcekDneBngduFBn9I7lS2Y2AZPHzwqNe
vz5HrxKPGpsWXA6SoQRfx+MBY86VgbqYsqfaTepLViS8Vq7Ur1Fmyq4qaJIbWWp/HippeFgUY/oz
m7n4Qocbo/75n/JxbhPtB6UP9o3OlkbbvEGlzOI8oyGESIM4m3dMfSIsIP18fpTtlpmJxRuq2ljx
qO6QZXF8vaNVKhoCAsWjGZU8dwTPXRfpJJ6NCH8GMDaUEWGUBRd4Fh+vTWdDtfLW8DZyFNmM2iNp
h7/JdKYXxXcWio+/DPGlKLZ1ch4/S8o73CFoC2u2j76+VO/WoLIMjZnHKXu6aKPdlE/1no5Pc5cr
SfZ6/jZ+nKcUJICdrB8i3Gxb2uBC51HDr0SnPRrG+8IeyxdpKiC5Ix3wyypMLlhfT12aQOuLZ5OC
CBb740uTJvAfCG9lr4zLem8MElWzdEy8fsqjC0MdLMbvbiPLMoueioeMYGY21luTYCRM8GxpaPpd
3Q6LHyqFiWcDechPbQ7qwS1NNV01Z/UA5Rn81ZUq45zz5rCu5rtcVICourCeHkfUAL2fVohU7qdY
zCqhrRLf5PNPYnNn+LXsrEmpp1YNYJLc+uM704edDkY6UX36x5OnUfClI5FMO1kDrnd+KHX9rh7f
GcZacQRrJ4lFajPBlKVf+iKdVb83e/nHCPNt1TYb7dem6O3GbecCDTMh1lCr4mlCl5WGln6Dl3Cc
XUIC6KW2KIPRrMeL/Zbj0LB2ehrQ58gnTX8mAEUuHLNsVd1bhIEPM1BmShvnL+LE/WLbRI0LGIC9
ngWO71eawr4DJaP5yqxZd2qmWTeL2sy3Ykj7p/NDbdaa9dGwmrG3xwhmkgi1WVuLOmrTxuTzrHcI
IRdFXz4bS9CysUya1ieTNng26qS/sMIdSlubpyRwtq0fbopTbMSOr7DsLZmpmGuoduL2KanrAKEr
OK+d0gQgbrpGGVDKC1ooXTopI/1WKGzIsDEIYBWgpUhbqFFIYoXJehObyVLue0Ree6MBhOYOrR0X
pHqrmXE7hZko9vQGamQz3WBlTqok1uidv42bxfNwG018hzwyPHM0oY6vp7C6sR1lTilqE3b3dl/Z
6AaX6MIo6wqyvWsmBTVqvCu5+bAnerd40o4e82qykIV3RXZnDr35uzQTM/TjzopuEJDUmOPG5a7o
dfu558N04RNxYnyyGQwFjyXWVUIkjq8SMabaluRU+GVY3DWNdlup+k0k6gf463/yXu9pfIoXxKy/
zt/dzUq+3l3K5xTeEIMIOu+b96EuJDUuqFX5eaUNfro07bUMRcE1hzr2O7xI//g+Uytd3c9Ek62+
xc3sRHBt2iEZqX5Kd/TOLrXsCzmGxXXKMRo+N9ZAH6uptNdh9Lsi1s3owip26K4dP2mO/rwbuiGz
1cLNenyn8Z5BrBQ1VxyNwRchcqtxZ6Dl+AXsDndVCf2HKoRJVrFTpriz6E3Hve2YmJ6+QqMnxuj8
I/g4wandAEdZqwDcnK0Dm640JolG033+FAldXfwFKn3Jln+4rP9cNps8mllUYlbCgoyhd0sFEIbU
teAtZV9Ok2BxaD8bv6o2UiaPAFOh73IW98e4UAzOjp2wVK9NacXtR7mI/ppo41+hAqNvFf20VI6U
0+918La1t5G9xO1Ow1OnUsIpSbzQI0Io2jRd8qswtXCl0EtA+ROTPnCpu3UodW+uioYFj5GcbxY7
fTOdaAmSPRzrGKYyIDmhykY2MUdH6XPz1zItE+REJZN+xMgf8AENdb/vymRanYX4zluiHVw9LozP
Opjzr+ef6vGHhvsN5pa+K7E3/Dgi4jeHVFviYc9pIxAUxrUH0RerpUoJ57MVKsbLPxwLrhSoNJ1W
O0U3GnrHU7rvx7qlByI8wZfZa6wwR0C/1O4k0Kb906E4LJgyiF8WY96ezWpsRzrBFnNvedSTSNmY
RuFTuRn2hsjEhcPQFiCm4XWhBSaTL0zXjZV/cyTIyA+Ql4qxiEZ4WPhVLEiYv/pcEb8ID2x8AnPg
mw9Lv5N7W72JSLJw7DoF7t0n1Q7Dk37hfPjhoa7bdz7qfFnXU5O12QGpmF00pSXVPJH0eddisaWg
NwK3aOZLcZKXhtpseYXeyGqRMVQclY0/U9VwRZuxUHbkyJ9/pscbFaYqkCuWBZqAPFKK+9urspLc
Dno6cQsRLI8Dir+XEone0zLN1uehDRUvzQrtwgfv46u7jsoXl5mLX5HPz/GkbeZijuyBwIk5RPSU
ygil7UlPrtFVqVdhFlh4zyHcaNFc+iZJJXes6eVjZMbN70FpcGoMtjE8LYCr//lD5lhjohSmTEyf
bfM2LcWQECDfCW+0JntX1d3iTdgYd/g3Zf/8nT/xkCnFc+M14DC4ZTfforEMS33MTUI3llK+0sLW
vKd/mj7Ipci+nh/q+CtzeMgMtdb71+8MxaPj270oVV3yZjNUizncyFiRZcT+F5aHdaocrceoZ/jb
aRtySmOczSiE5DaVrgWCjqhAPqXi0Hkl0QPoLfDNxRlUu/9EvMFya5EBdmEab77s/75E0q24mTpi
O8PaDN7CMUAp1YPzMrX+hkp6vwvTWv9k5gEOfPJ19yH09xfKGtkuF3V2zc4/fgvFWNcXbsPxbu6/
fwkdYTLHBCWHbe9DLsIAwWohqFPP2X27BOmv1qynhxwR85VWAB8VpVoR7yP3z1XbFxdEGCdeaNhG
vFOs+YdP/vGzTokXSbpUIqzHkKbbXJK1F3gGwS7pu2d2/uio0j76fn5+nbxkAxWBqvAB+vAlNslR
kawpF95UImpMbZWaHYffa2y80k8+r/PtokO4Htt52ie5OT2fH/7Um0TpiEw9jlvr9Du+ZNS0aWJP
tfACEod2GMt7gONpcN+pav/7/FAHSs92kr8fa7M0y1U5Nla2CHT3iG45ghs3ZdJqmOD7+paUo+ZK
pIJkj2wZPhtkdTzI5DG8Flpp3vfpHP0v1hDqIrzbMpZR+gLHVz7rcwi9grlGzg7hFliWebHLv2yG
/hlZ579n9buRtgujFBZFKjFSQZyFG1Bo8wuFCLtskGvvwj1e/66P9/g/V7XZZ2ToJ9FhtcJTKnP8
tJh56GNwUj+RZER8Rp34Fv5MN6tFkLltrA33zTjuyIm6dC48Oa9IsYZYtNb1DwrHd+fCnkKlzudA
EDg1N95iEPSkjp22m5TYunDNp4bSoMmykVtLwFs1SQSCWclali8N0Mc+azpjp9aT5mWUd67O397j
U9+/nyTzhWhI/SDL3MxgO6ssyZzYnI4F7UV8I8UPW276W93Wc7LdRXcBhqifeJp8e1gQkYQBSN7M
nHDuOSAQHecpNfLAnq6UC9JhuvABOLUEAV5mEaB2Z7AhPn4TYLHkaq0wyrIo7U09LtID8azs++UG
zShRoq7dxdp9rmvFgzaOl+h5p1bd98NvpuyktUI0w7roG9TtszayyJgy8z1OTRkMSme4FIqS/fkn
efLOIlKkz0++5QcoIIAdGbQW695YgJUAR5IBTS4uAcNPTk2ssmx72fhT8T2+s+jU80oXXFqSydbe
KogmklFKC4G3+vz1nFxceacoEFAtp7i5GSoFYGOmnHMIMiLCAbMJdRAz7qarLO29IojJ0YHYvFv0
KyIYqu+1IZY3muny7FfUcy/MqJPvCamZ60Vz1du3v9Ib0TUtdxdriuojf6rv9Vyz79tEq71+7Prr
81d/8mm+G29z4pGjuZho9nPx8AfcmngWMDUYVv/5KJQGTYrGiDT54B8/zSDH7afJrK1tJuVPSgNS
Rxoj+X9xLe9HWefUu5WzK8Z8NbPyzhNvse/DUuzaaon989dy6p1no07yEdUzjsGba2kxJSsFnAYv
zurmBkhBLDlpnYyvw0z7zCm1uKZ6x5nZEegMlX2mDv2Fn3Di5Vg5iwKlIeujtT0Uol7TgiEvLG8a
w/62j3rYvHjfSBFV9JfzV3tiiUF/ip6HBBTq79veuylj6pokuDxkMhSvQ9aAmqBm1LZl9aPhE7bL
ykDenR/zxJxkTGOFZXNM48x//BwJ/MMtMzNmGBP5HiWJckNm86Xm1clRkKDKdMgI0N1+/ARJncvc
ZJbXt+hbLbX8q9VadmHin7x9MJ35HwIKvrHHl5K1Wj+bCk8q1nIR8F2wUh9KnHhdCCv9RH05/Twm
inZh1JOXRultlTpqKge941HZiWtmNDBqTW3innqrfptGFzu5Kn/LZsOEDBBiPrUZlZP1ZuloQYb0
OfE4KF4xWqS9aL51xCfurChfcPR23XOyaMsehyWIKXlU92mlztct6VaGI9X1pZLUyVttmPYqjF3X
mM2tHnDRlchuOW5GBa6kkXAi8kvUep9hTmHpzsf7WYfWceFen1gOVjHk/xl2vUvvFp0ojoTEpkl4
xjy2vloNwZ9FqoQPjKP28pAEZEdoje2MljG7GInjC+OfqFmhxqQ8BIuPBilv6vEPiOEadVkZWl5T
TOkLHzhyA5TGwLSSWa14swZj/L20Jq7LsJOV5xLSwRtmtGhwOuJuSr9aDIJieuIrLx3ND6npH2YI
lQ1KPEAV6aUe/7TO7CJtguJHNq2GcKRf/Wpql0m4/XsL/6mkfJ96fZ+0XeZiciJgx+hxBfbm/LyM
uv6nbYJXIbLAlRJy5jCKJzs5tpJPsRkToIRBcLhQIjr14tCioy/B0rVKFI5/8Ezwm5Uj6PVQu0Ci
C0V0La+WtPPr26mZShI7OHdmjqVs3R51VNR0PBOeWAYSpYpHaXIA9o47RQunvV3MAATCUlqMC+N+
/Gyg3kWUjIRqFZBr69W/m6pFESaJsDlFWEoVuhHiHr8RUbZLOuBm5y/xY1WGoTQaSwiTOGFsn/yY
VFJvI3jzQGfkj+3YE2iWjMM0IVeytNwn2Dm56zvSO3+Ak5wuKcYOIu7jmceUU5GT02ECertd3McK
T1VuhYGX9kGvw5Gp0z+p1LOHQm2oPySZasOm6mXzzsA2vfhmN36R5JxWaau1VYxlEKShDzMNvqTe
LMnoqFIusF2bpCK4sKqTcC/Xg/4WkwaFwXEJgm7HF1J9sOYwTRxVxM3oh0Juntiaq5/XwuRbSwoc
7sslK8tdXrQNcah5PX0qSDIuL+wQPk7k1YVFZWwl067OmONHbdNlVouE4xaQ9tFvS5E8NVQ5/3Hd
klFWXQbvCh+t7T6k6o3YCO2U2lvT09UpFntnLMMfwCHTBY3EqflE7CfrG91DJvBmJbGQGQLGYyQ0
q9W1SDT1q9wv2k6rGop8Ehi9v/j6/FEytEs9gZO30lp15+SfIXbZvDVql5ILZlA15lCnlM4I1M7n
uxrvNXkW3+GW1XthVpUTwsICEMensKFXfcuiBmQRkzOMpeCzgfP48/lX7MS5ZT3eckpYlVv8y6YA
hTWHb1w2UICaW0Oj7dSqX0zkoM/0gXRgORV8oCVVsl9zqEkD8AAL8eRi8RK60ySFNc77fv7HdUB+
E6RzjsK45ugtH887mGCRbdqz8JiV5UOWdIHT98PyW9FL/Pj1smSQEMNLCppTC5uJOJWm5mo83Eqs
GzXiJcQ+4MGBGd1QNfDONuK3MoGLuXDT1ws4WlgMthaqyVRgU4wqdHOBJPK2NimCklfjE76x0Cs7
FYCJJ5ab/i628LA4UjSqP7KOIAawof2+LCydWnCdPKlLXv2y8Cz/riZVfjQlMC9OhlP/wuL7YUuy
/kYmBnIo3hUyQY4fQhCGUgSyht8IMOmxh43yiyjh4K1NTRi5bRFH8p7A++lvz0/7PqtLuz9/lz68
MpsfsNmKNWMBukcvIB32GXLzyP66DNDPzw/yYUlYB+EAxsYagj96jeOrTIgOTjq+M6ARpTtaeTdp
phXuJGl3jTHcdrrxZLTNhf3ByaePCpYzF3UluqzHY4412CJzBRgRqwercgzzkGXPbDjN1nvCRaXv
569xI4ylbLZeJD4kdtmcwvDmHQ9oSCgYhUROj5D7NWQe81DS2qBAsDk2f6chr38WpW0g7oOCNNfo
CE2iKM//iA9v1/ob2DCseg1VMKGOf8PEPIvIYpS8GJUsmE3As7CmjIe+6qsv54c6OXHeDbXZf9Hj
DBHMMHGKYtJvEhE9AcnKrs4PcuohWvR4+f9B4LcZZBb6MIVSAhoWw2PgF0u1QPysLXkf5K38jXx5
7e/5ET9s+DjNcpdsniZySewMx3dQaucZFVZtU00K2lvFyuZ7kK/Z52wK4QYsfZLtigUf/f/bqJul
Kg06XFNzY0MdsMmXR2D0V61XYEYL/hLzbnUnzW1w4XP58QnydUEUuBqEDDQSm5tbp8tiTpEaeHoS
i1tdhqOngAK7UOn5+O4zCtoUtjjQ4Rnn+IauZDBrUYfAy2wFwnA0oLuPdDq28biY0FZm0LI5WZKj
UyZZfGH+fDxxGevoJF6sSdsfo1fI9C6mrDQCb7bV5KFdj1nuUHT1s6m1d2QBKMSJ1tX13Ebii6hT
+40jmrwz6eXfzJBbr/WasOXzz/rUDWGrh8kKN8Aqljy+IQSzxk3RQPdKYLGg9CvTqwmb9kvQKF3g
6moJP7wwgf0W6pJcWh+0j/Mb35VNxQbnuknQx+ahj0o+Y9EYiLjQQFOGq6rNBca49H4iKlnm9M/u
pxSV8SkJlal1OJ1OWEXiMZN58VQzYfMkNWTSG7Vp7OFbxxpGGTn7xtc++kYD9rEMNCDKFc0f3Y/a
CDpWlGpF4doQl2grl+DdfCij+veo7+1oP2mlQJhRts0jhDjQKIWkjJ+h38qfejjmMbSMvCFtlPJF
uUJlstSrW2swHdpm6KVhZyNKqjBbyg74M+03bovpb4H6/s5e0hbyo2iSb1NnEONZ0OWlzj4t+het
msuXBgkM1wOY98UgTe4+GASxwATTFraDh5x/FoQYzmCtRZa5BYL3X0s3kRNsmJ3UOfiATNgUIJun
G7LoBnJ/gwaCrFKO1UQxHDSEnWc1xtUFpK8TQRAio9hQZ2TsclP/JCcsDD2zXuRrpCr9twmRdOJj
RAV/Z1ZWGX2WRggcuZWk1nMKiDUd/HoE6+ZSS7IIwzYs6UquQxsNRtE3BP3CnGyE+lWhV8TBSHB9
ee1ZyAUgVxt5FXyNQ40WR2zJ5bMCVNhS9qT6ZDmNwZHM4EKL4CTrAUnnvhKltubKgUhNzzB7QJph
FtEpkWpZvHUTDuZmoPnlJhCHM2BDEGcx0VgGu27oXwDijYlzP4TItHUVEU9/BsDfnysa0n+iMRUd
1I5cztxMglrtWTgYlhfA3OG4g/EYpFetqQPiWha5q5xpojHkVYpkEtfdW2zbaqKfvihtQSlHyShm
eVVrcGpV0xoOVQaecPEFHjU4mVII8ooiN/ir6oDCsg9YrDhUUAN1Ky1rXrlZ0wGhhWGleaTSAlgL
bGIA7v0A3EoO8K1CG8wH64Dkyg54rqg0wHxV9HDKA7mLbK35N+0AeF7zivaqD5QvZQV+DcgZW1hU
KwcsODDBJCNPv88HUtjQqNkntpfW524FiSFKgCm21GVFuVMtlMf5QB0D/tIQlaytNLI6KFtwjwdK
mYKYANw7PNvU4clBMrONSX5VV7wZlR5IZ4ZKRcddQrO5jhtZHhw4RXoDPAVEGg3n4U07cNPoBuIx
hJgOTw0TxPLFCEL5C41P9YdxIK8lBwrb3C/Nc3Fgs1FEBSKdErFgemofw4TqqxlgHuWS+E+nBfMN
bG8wb20WR4+BvsLfNAWoeXpAwrV89S2nNKKp8eQDNo6NWUKbPEQEXtMlDO+sVp+epJU2t6zcOaMV
XXRlJhEGxixI8WYHlrqSdkHV6VKyUicLIX6NvR1qzL+VaycdGHdoA2HhWKCkLTenn7lQF49g4vWy
Bh9vLjT9T32g5gGmgqAXwuWGqHog62Wc6TRHqBMZyVGTFq+1WhWvgKa0l/bA5pPrBk6fWJF91oHe
Nx9IfvaB6pfnRGM5XZwWnUulEfJf2RnsyRot2o+JNj6bU6petUYkYeOEu+dUy02fZvHPaUZMBrAt
S75HUKtmh5yChgXYMJqfpG1XzyFSecXtLLP7rnSZqVyZhpjFujCAxQIfFn2F62h+VZM+bXfQD6fW
m8c4n16pmmmTN0y6kfpzHKmfpzgYJuCZEthUO9bk/lfc1BlY7hlFNXTZuBVQGWepuw50xdR2YB0T
ECvtRLObIHBgTOoM3cWtJARK/hxmKQFwUQ9sVe4m+QYEg5w5JuVzibpzKv+o9BQY8ayXQO+HTAJG
ZimccoAzDvLsiVYHTTj1AM8cM1ZxURRY5U0oiZ2Ap92GL7oBGN5ZWnjzbjX0WMzmSZZALSUmKbQl
+NIQjjiSqqs0FyNRrcStQeBM0v5KyUztRZWGPthXpdnk160YAKjLyJ1I1dbkNVt7DEOx6+UgJ9Pe
nKR9FLXyX7VZDYX6JKf9XWbkI8i7hB2127eA/b+mndQWj4Cc5nIPR6UbmC+hyZ/iMU2caqBx52VW
On7vhWEVzmzEqe0q4I2Vq6LCHveVeO0+/92lyTh6pNbFhZObbXWr9LCbQzM2v8q1vXzX2YFqPiuo
Toy9FsTf4LDi6E1GrBEPaYd1yYcoWSQ/A5CnxKiCw/mLIsGmMSr3GbVaTZllB7Z6D7RbRNLbILVA
o0eJ0oSXgZSdvEWN4h/o/aaHJScU5ImpPRLdElbKVaLE0q9G1/v+WuuD8k2mV5K6OI1Bd3VmELJ2
2J29aDdxn/ERIDq+U1h47VHfjQh8DB8RJmoCvAZd6huzOX+L8055IdUc9nMYp6wTEvuQNyuGMQpN
q1GdAn4jiEG9059DM5C+160+cGTXJs4DUjtoBENQJQVT1qTRN7C8SuiWKWizHBmR6tXloPyV6qH7
M2rL/IpfeuTFI9XhVgSg29igzAA57EUHfRZJcnW7NFSSdwUBE+E+E3F2bRitOROTUOiPFFKyH6qI
1IfGKFSiNeey7L5qTRLfg/bTGo984Pqh5b8KHJqzlenLapT+jKAeRm6cFLnhghlmO2dayfBHhai4
QC8LzLukkqsffdn0EpGXStr5w9xhQIbgZ9x2hd1211AF626vVylZaEpWqOhMevTKrj7Ab+D3L0az
w3ijf9ajYvoSFGQg7EUVA/YeFn0kPGCkDMo2rrcFXQXmtYMFpKz5kiJrdzgFFZEHXVUJXJMAmre0
K8DZakkute7AfbmXYFPYjijxjGM1z0qA9sl0A2yJMAwt/6MN0QR0tNal+0yLCMldaNsYo4m7OWYK
8bWhhjTso65MbzOrqq2dbI/Ja8n72LkDEQlwgJqqX0DK69J3clN4CY0uat+aeZ4Md+AEb/imVFk3
RamRHtNIMu5KBfncWwGvXtYyEmUGfq+T56q6T8pGbn/mkwhlMGaZGru6lQf0LSZ7daRSg4YYDiI+
5uMPR1tLxlKGFi2Nt0TaRw9ox4rUkzuhP2VAKCkzLqULQYmrztOE7TF5RXxKRrXKcAQOJaf7MljK
Dg2sNIJPm6qi9qHLTLcW2STgaCWEA74YQ2IIWPmn1INMJ/w6L+vONaO4/q0TPvTXkmt2REVo5vc2
VhvDCZsBGX42JybhQh2gY5djU0Mmn7o05LFOGLCdIKBQ5yg16DMXqybZKOx8Wc5smvf42w2jaP05
4dashyz1UtX60BY4rq5hhKEBwz/XIuJWnQoA2VgZ3JKHJyXCIsQ5hmi6pqxuAeTbTmDO2o02BAmd
Ei39ZIlufDQWq/amLA6+xGYpgU4Xy5Xdh+IpX2yDwnQc3BbNYDgG1PR9SXIwSDidALwC5i7MAcTr
ywhRNm0hDVf11/PHshP1G/ylmJrx18jAKbb2eVhlyxh0cuCtuv29Al74Wgdx7laVbtyTC5O4mRIk
D2ywI/ISsW49tL0ZXdBCfSzgYJ7nQM/5bL2520KxmOyxIVbI9nQ1I2xHTvon1hq248Vc//OD+dFQ
m3OoJHV1XSZUOtpCiq6iVGm/SCE8xYJDxD6bMUosVf2ssz3+dv5On6g7YPDBSwUeBirc4Yj6rrcF
QxYQd5fanCsa6KBpWvsSqI0Lx+yTdxI5Myds1I/WtrK6yEVqZUSHezjE8m+5JqwW2iIsYqpuF106
pwfjOE0FUMA+2BQ5CFjD1U9+CqWUCc5dSZOUneeTPXNuOn/zPp7fmSAUM/5npPXP3908wOMR6nOe
Gg2x6SoSQXllzSsz1BAod8NqdAGrRM/nB11//uZdp6yJegAPKS/7ob3xblCjH4OoynqbVPIG/KEq
Ui+WH6LqTgkIZjk/1jrtPoyFBYk2DigwrvT4ApsiLLtW5LYX1Kr+Z7RbY/Q0o4MWPHWyR35Q8RwV
WvYdWK+yn0pDfTk//onZSenUWBsG8Jno1RyPP5oB226VurGmjuKlzrA1kkM5/Lsd9//hRe/gRQdg
wP+dXvT4p+nfo4sO//n/ZK9b/1p9PVjfWI5RF61N4/9kr9M1wibP8oGI/iC7+292kST/C0odVjOM
QWidSUFeiYb/k76uWP8i0RFbH75CYiOho/0TgtHHaSLTU0BThjGTZXprPI04HUsh4ji/ljnyVqWx
7NkQX2IDfKwVMgqdVDplSJ+4pOPJCNRfLXEqhf7cVE8SYO3Kjt9wT9zrZWTjHxgeJa38e/4F+LjC
8PEDNiHWwqlQtnZ6QkuLoolayRuDmW27FEhPodUHd2z13ya+zPdToaoXenUf10+qkjhqMDFiNaI0
enydY5eGc9mSt1VJ8TfFjjpyXwgDwviV7c5f3ak7ahErgqgPBx5GnuORyAePBTUhiZSEdnwpC5kX
nbjChxEcrTMXgXKlyWO3I8bvUiH8wzUyHqGlKi1JDUmuvHmW9pKQMqCrtT8khKB4pd4pX/IS1ZaX
BhwAL9zRD/OTd4emrqysDA9UVpvrNIiTCVtFb3ycRYZbxe2wwxkXXaivnxxlNajKfGQ5yW8Wy24W
c5YlZuOTvRLcW0UWeVKkXsox3Y7Cbgg6KeGyBpTEtY5//My0otLovGLpw349g5xRpR0YyUtB3Nvn
s45i8a7h8VbxWm91GJVCV6LIQgjDRDUi91DGLyW1rRto0sH+/CQ8cUHIl9d+KHp3ZNnrJH33PU35
nhGxuu7PZ9sETgVae8wHceFLemIUGvsopVcwg4Hm/XiUZp6y3oqRQFQjyj9JJrN0nJfQ/8fXgj5K
phCIO5ne2Xpb311L1gDJUqu6pZBgQavOE2pvvXXpuLG9FhYG1nqWwNXEsiKOjkeZjUSv8yaZCA6x
k6skACe2Dzqp1i8sD+tr8X73wdaN2vm6ONBvxJu7aaDyEJqht2vZF3I7+WsQ5JVKDNFrqFucGS0K
LI/nb98HX9rqR0ATiIOdOYv+btOQifKy6IfB4rjaJkgMkJt5PTFS9KDk5EY3q7dQz+39AiXCnyOj
vVX1LL7jRDlfuHIM3+uEeH/xiDKYL3wdaX2ujL/NTW51sQyC7rQ/htBK3bIth9UXDbjrukryqkpB
1Ci25pFXoKu7MW3s/CWospDKddCH817KxvDPLOvgiNSsntr7ehrH5buhstY9lnxL8xsaOBHlbS1v
WN77cSRUIiEq7okDQBJ7amOOoZuX+tJcZclYPZK2Nw67YqyaO0KTSK+dsL9Q9VCr9Bk/gp5fRSbm
5n0cdn3sTnNsRd6Q077zE/LMkLRV1O/8msOz4rXjSH0+aJLFHzrIe99DpW6nir4MtT6oGHr6NBr0
f2/blPM7epCRcqDo8sHlgEueSQToF+54upSpdKtqaWfdCX2mDI2Go7+DPbNIDq0j4mdaQy6/glOI
WxfWfuXbhQHsJaHNepsUc5N4KeXb5zEmiBZESjjfBZ0mV78LK8+FY/XrK2umseDAOSDpdpdeIZPP
yCCGOGUGkQMSoimRUTH24lsrGr2iPd41ls/5X0aopkSa5Rh6azymemaWcFMl/VbnS2c52tKniSez
nd6VUhuFbhFSfPRyuw4LR4tVo3daXSoNr1DUZfLVdhJPci4IjGqn9W+R08lqfInr/istjR15Mg55
4RAU1v5KaCItoPOiPvQNeQp/ROhvnsjP1H4gsxGUs5MZRv6kpxDvQePI415OVWiEMYT76XNbVeMr
AaLT30Uv+DL3evi9r/XmLZblMvDymCQE0l/DvnXbYDK/k2BrAb4PbJ3cSL0Vd2Zj2/SAiIX6xDmm
+pUOlRZdkUkpL7vObObMLan/1D6UtPYmbCLq8B1qMPIsS6a1I9IIUsFcxhSdVCqYEorAh6Y2m5eW
zFpjT/snHJyiiSvZnZLA3oPKNzVHVsnH9AK+FIZTTQNJ20MX5XspTcSPLoyr71I+m99GrZqy/JG2
ZWKVn21wVst9bytl3/udUIs9bH5CVijH2088Mhg3mjFKsZ+yLRqdwp7sFxM/y0jCH9Qh0gsmNbm1
CADM9o0wSVxKm7Q3HWgkgM9VWrN0GJHKW6DQDEE4W6CjMG503A/6jIbojqCgRLkfGgqOwWtqLc2n
MJzGnmcTmr8XNaueq47oYOJkKOE7lj1OklPQkPshjb0h+UWliM8z0RkJBR8wHMQGjMWXaCxrwqip
534qS7VjU9wp9ITUKCReQVGi4VkQLRI7jZXYz4TCZMb1pPXpQ9Tk+uAGGK9qPHoFKngI+PqrtAzk
YCndpMi3thRNiSs1pqr5AXF9xDosaPi9qIiMezXPlT8iRhni9boIbkZAm5lrR2Ked4bSdJI7wqYw
XQneThve14miSK4VwytylEAR404t1/gSIi/BeACSypwukiLSUWJDuxUp65XfotIlkII2DSFSkjUb
pHZRkHF7qtx/Rx2luDuzyCS+XBj2cBMZYrgbhqaeb1AWw8pWRwkzRkkT5PdsW/RafaUB/GRUVfSz
5FM2OwUgmYnWwGT86fUhf9EavQ33Ta/qr7OlRz/IXo9fFqXTXrMFI+s+CMlOIF0WmLpXIQ/+ktmD
Qn8wkbJreWlLZW/NCXsLOQaoSb09lMihog/6mo3a/HOc6/LJitIk8eh6dLVTjhPF8DBajNit2yHT
KWKqwTO0sli9KyGUEbtFQxiFoC7kX6Xe1rVPDi0vT8ZbMTrkHlOqx4hv/uWAlhkudbw6uwp0+ou0
4kJRXyNq0a4Ggr1ZLvKo/oZ9E5qpEGM+uXOll3+auJdulxR+taPNtvJqUKD9njeEPBJEoqLaTCX8
CG4fxmRkJRhb6bNoxB9fWwgK98xlobuDXU9vVPpb4nPUNdvImPuhve3Rfz5ZFIT+2kVd6SzF7ALc
LIoXyUN4U/00WAN+S0lKsBIhGuZntaZa6456qgFctW0pcQa+QT7Y8hYQbDlEjwjd6NAFk4CNWpIq
hGtg0P6LvfNajhxJs/S7zD3aoMXazFwAiAgygppBeQOjhNYaTz8f0L29ZDCNYTnXa9VWXWlVmU44
HK7+c84XvLZNLcx3zqEV8m2QvbEicFOqVjm3CrceY963vYgS1CasEr8AeJW36a6Q1Pgy7uRQ2zSK
npvOGCRtsvICWJ9SgH/V1VQ/XxuNEXp2PISlfMVxSrtWtKIHPiCmb83QFVeRMNeDjGI0Rxu7TPXC
xWkVUo+PhH0/TOPjELRkoZYeVyc21Frl3WcNGk8TcSRbK/JSCskg2kZtPaqFVDkZafItaSlonslF
ndTKpv4aXXVJFosO4dLSNQEcFGN1gnHLNSpmInzpieImH4ISapOIsNDx0N98WiUyCuSTuQpU2BTG
s7qFQYkIe8yv5aYjFlT2LAnKYK+P2okOUfrBDIcc4lYlpYNdUiW8T/JMjgHc54YBoV4ZP9UaNpfb
AnmsztQM5faJoCdIxTFJKJarV2LYERgG/WdXc3K5MZOAT3usdGMrDSRyArwiIVJqKHjY6Zgm15bS
arqTNomin5eJYgA3winvOUMjdbsUlGPDewk8CqZpAEGlacXzCmuLapexV98x58QKLM/Yuoh6tl6O
iGvpoxTBqSZFVX/oymRV3Ogn0bjxc6+97VpM4hB1miA+N6xgqG3w4DlVhboXsGul02MrGlPhjGpb
33hKCGSzHKijTUPFymIGWDmnjnUq0yXogCkz3TNVNbF19UFFyit7jfqgw0Z/m0TuCMnaJSOkiGX5
Pp8DKp2pCoXLIh/12jZCJfhQ2cID6fHFV1WJZbCi/NkQZUA/aRCgVfFVqlXpCgJ8+cHeTqXo4mvN
HUXjJLNbT6zPSX6tq1Vjmt7kUnWbgMdPqnKNpknYCzCepVNL7ouztjKmxGn7oHudUrPHKCn3fGS1
MsanXtmYkTsYDRu/2KR22jTod9kTS+1p5neyx2rrxTccMKfJ1qNCvRWSQUfjTwkG4k0lxmyfdGGE
c4fZIXOLokshyStyCTixt6LTugqAjIY19xu2OUSMVyQr5lViMMM57LL0YjWpVrwnmIIfMpbU5BUH
YQqenCTjK6jlEwzaSYH3HVT9pFIFjkB3ycqYEXbY1/VdU0KeqdRkLDelUHrJSoUmXe7bBaUDVBWs
jrAgdnhV4HaI8AS9A3MIjYFHbmHARrbIhpXaWdTpmsCkLu7HdZi6Wk4W80pdAD9VCynB1jLQm7bV
zBCgYgECDTMbyFeMogEUpHslQO1YjhGb5lav+2geIAs1sK4umykHN0TCMxuxccEQ0fvCq7jAiYQB
olo7E4uSZoYXDQvISJyZRkbqS96K8jXbuC4j6rma1SArmNGkeWTBEORrcYEkKQswiXMToqx+5iiZ
6oxUwgNRvZVEWjFnoL2L2CiPoMujBcYkVBYCS3NmNJWU5Senm8lN+QJxKssZ6JQvcKda7wE96Qv0
SR3kWFqrCwxqnOoZDLVAouKyNG7Yz4GO8maKFHDjsISFNwv6FsyU7A8E/GdTnL1VdVehypqRVJFm
kGWt6Xnwoc/Mqi6v6kdx5ljRa+lHGRal7PgEZIE4nJlXiBCqG0gSuI68BYoVznysPOfSDijgjM3K
RsW64PQDTMsi2SRw+wWyxY09VWd5gW95SgNTLZqZXMA7071IJgQ6SSqC9x6Y+vfBg+1qt7lfnqJf
YRKOlUZLTn1q6EybSc9zhMxN53I7g8HUIDZuiwUXVggl6DBtwYgpoZc9S5XaT27SDmXhqBXyG7uW
EusViQsoMivpZM4OEYQyvi/MX5GQDZ9Q1Nj6xjPNTF/AZgqnN6bYBXhWln10piwYNFDMINHGmY5W
LKC0forapwmk0KOBbCZGySWP7/4gglcLZtJaBoxwJyjyuIcqDogNkYec7xriqQ0YPr75bs7UNmUB
uI2q3D63C9ZNnglvQh0nl/6oKXt15r8Fuo7mhSDJ8ipYQHHKAo0jWbM+CVQt/SRSbkDZ1NW5Z2tV
PjwEC3ouzKiPo4qYkXRFVytvLSOB08hCrzNE2X8J/Vi4FGbCXRWwCbCbNmND2y0QvHrm4aVNiGsk
66t+P2atse+i+ctMYcZ/mhxXb4cFrVeTwQFmz+9B7tULfm9cUHyjlM6iRGHMriNVTL2VsYD7Br/v
IyedeX5I4bLXeIH8oeYsAf4t8L9YHKvRlhYoYJx5AAIDwcjeyG0BGygvCMFIb0Qg8a3PPgRt/fji
LcBBwfStR2XBELYLkrBa8ISsCwCgvZlaOPbGLCpZWIZmBtYQgYb51i+wwzKRKs7rMwNRKwBcusZM
RtQWSGJU4Cy0WSWBJ8aw0zK76iSIefoCWCyQGt7BydGvowXAGPEzxW4+cxkLo68/rBISISKDuL1k
RQHhyESdXgbkpz9NiFTujAX2KKdD+OlVJQjIbsiaN2XmQrbE9Nd2vOAi8XhQtbd0KJKI7gkx6roZ
Lgk1mCWzktXbXuJY41QzhxLrPEhK0xi7Z67gg4dWVEFW+nAOzU29oCyhZeoysw6omLXeztBLL7KU
syabUZg6221olwsis0b63G+bQgKdaS4YzSDU2CNYmc6VRdXkKtnxLO4jGPIUziqmslmtuCgX5UXF
WM2CRu45Z23jonMk2ppDnFJCArQJQ9L4kBddZLVoJOfE5+k+XrSTpJ+go/QXTWU+yysNTjjX4iy5
FIQiqp1kUWImsTTVcN98saDlWa3ZhbDXnHJRcWr45p69Wdqpkqmv2Oqi+Kxl1FOuuChB/SLtklW+
KETbRS3aLcpRJSr9sTgLrVo512eJqRqBKFf2jVR6unwH9Vac3L7trKoN7XYwA3M/NSigr7mDABNi
RVjqVgb/9sGYhbDULtHEYt8qX6HLDJKLqaL2z7qwnoUri5o2nIW14qKxHUgoDJxuNLnaLBYdLlhH
NLn6os/N/ACtLlbA6E2XIxS8JAuZowOLGGVvGGT83epmxa8VDuhccmTAgjirQeVZHCzOMuGoThGM
NPr8oYoDmiuINJXFvSDy4g7F1KdMHuV7E2UsdPKINMxW0bJWdrEolLHDo1YeDK3N7ETqo86RoxL1
VarH/VWjBFcNwfzsudOgugJKpMe2v0iiU1NScdtCTV+JJGX5DBhuix1/EVMnSIwJAh1jRNbgpgl9
841ELx+liGxXNM+ZNvPy0pGbhZrq1Wo0JN6ULVcJ5pd5fZ2YO1RZDMU1tyY9/NBEFyKFM6FnRmdp
lMGMdBEsd+YpyrWuIt54UdCYbTAMI0t2n8i2N/rmZ5aw6jn5Isspo8Dc9kVvVfshRP13EZFoBJYP
CCm3miLawGbrTabW7qsAWx5yR2RcKUxFbgDnaE21vc4Ga/J2xWAEzVkwph2EMDExWu3CSiYG5SxK
1T3Ptgq1EO6rxpjqa6Upsv7ZrHU9uaD03XTeupc9xdgg8iR/ehR9WdwWhla0JTouAocBdmaBhR5K
T7IpvC7Q1iD1INLSAkKiSBwsm9GyqEM1XjCwQApqIZbpmVRMHSgH3JXe0LlyadXwiPWusbjZkGsu
tOAatKMBrVoTuVd4Q+5rYSOg1FTRWWLQ18oa2V6BOgzEMUIsLRaqYG0lhpjbhpgkHwLZX+dd5teZ
xIkLb+RbIEfqtBnbHCDjkHs5gGr0Voi+Q9XgxM0DZNzQhGU4NqKDEinW7pgDI8N3hEkdm3hDAkrQ
IRkqmEAl+jvWQIH2HVYPot0ybggbkJsfaTfNCmzuzjJtJ2WGlexEuYya1K4J5eD+rKYP3kKjlhSH
AMBQkhnQ4VCeDaZf9nuty1GHc4XGvf9VmxGtykUZ8b+ek+MlUSTbzCOhje1eULPwlsWqju+bkHnV
IeWAnF41I+X4bsQ7lW88pTTLXVxpWngzRMNIT+gD+SYK6WTmbsjHCfMxMqA6jZ3R4+4f6xFkUJSN
sprrCooIK4cjW5aNZJyQpyUopzGlFRnpu5XKjynGuhtKPLkir4ZasZJw42tVFA+nI2pWifDjTh98
cxO2UiN0vl0jlueuOFaq1uMOmVOSgdBdrBuxtMeeQOIQIHSRVGe9gbSSHbGglXq88hn+NS5lI6UK
/c+i3v9XDXxRDQB++1JBcV+al3/9y4uX9OO//uP+A3Rs+5G8fJUOLL/nX9IBzfqHCf0EHddc4ZAR
rPxbOmAo/0C+QlARVaSlJMa/+r/YI+0fJH/z5wDKoliKYOjfwgHxHzpROPwewgYwFssqoNL//s+3
4f/4H/nVP8sn9cGvvwJKDoRz5E/gviYIj0qjhisF+NL3UpaYJURx5KPn3l9yDWO/P4f2VWhf+vZF
YF9cfWzutp+P79tjbr3vtZ2frR7IaqbU87S06z33ubTvr3N7z925/cgvXj/OIMzPv/7YrJ4eXi52
9xdnL3eft3e79+vePvZzfCsx/fwxDiqfYioPwhTz8Hl+L4mvVXD9ZTD8q7e/9u6SZPL/alg/Gzio
Yclcfsja/Jy5/Xh/TcaP/Xz/eL97/SC72X7kf884re396+XN6eXz/tS3T2/sq9Obm9Ozi5ubM+di
dba5Od3c3Gznf1ptt6vd8+3FmbO93TpPtxfO7e3u8trZfu5uL7bX7m73eeTn1+Zy3y8//2EVmkym
3BDQW7nnz+eP19uT8+fL593j42az350/+vbq7OZstdmerW5uLm8u15fzj7i9vr3e3a4utkeK+wt5
4ref5aAYSkkrLmpl6cvXedjQl6+v+48r396j8KYbbz72IX0JW5h/zOe/bz72H3TvfphH8wP/5UNh
Xz0F9ufL08Xn+9PLdWBvX64ZXU9Xn4yu69vP+8/33Aaswaj8vOfeyX68Pjt7ennffd4G9vX7kf49
8L/9GB+Huh01buChaTyTuz53T87d+f/Xtr06Xa83ju3YK4df2Cfuifv7wDyIufjZsPL9sy98xMKh
N1DJWobh9fvn7vUS1bL9evPh2zcX9FVmnz1t71+uXi6OvMn5q/rtRc7V9S81+qZXydoeeWhBPyn1
h1B89uMrdsB2U7QEdd///qgHWTL/fFSU1Jj8qcHOsUbfm9Ni/AYka3guAtLzsD9ra+WEuz67Uz9L
A8eBEj9Pw0soKBz1b9TuQSWLq1O3wvQyxnf9sPfbva+EF7//VH+cd3UcMggYcdvjRP/+U8UJAcZG
H8wzw/41Z/a7Ce3X16uXs6uXp6uL91vRvn8/9jkfiIr/1RVfGj3oiokrfFPvaLQWuT/QHgzufWJp
N4y3JlfVVeO5mbmTmr8K+6BVHTmrCKoAeRxL2mEhfxTkdo4bndy8ZG9nkLTGzj/tfXdsuunt9379
LptBNEOlAeOPQYCLiuv9MHOj6voGvSuZRsFkdOd1PyovndrLN3gj0iNaiT82RQAm67MIXfKQlJOH
SigSCm26CbHLt9rkN5GDMQl7UTKld78/1vxJfP1k5seCAUBH4nEnQfVA1mLkFBYIpiAdo8m1S1So
3gqbcXJkUP6plTkMY2YssLE4BI50VTXgERENsnjbaeNxs7nJjMk6Mvf8GIXzwyCkNMjAwPMnKgcP
U2ihEsOYMVwK+vo6IDLvoZ8Snx29RsE0TCsZSJzXRG4Zm5orowx5izKNqtff9yliJxIZYDghvTuY
Ao02QGSRkzgSCZPuku8t2z0lZucvWyEsAEUSiieiTbi6Odjp4KarjMxrOQ/UVbihus0dTl8EfyXh
YtjPnAgSyikUaogzDyXRPqf5PtCNgaQUbCGVlcl2EFjHspl+jHhaIRsJUTmhGQifDrZLeq3Xkcax
xM16ydoGpWQ5LRcHrsQp48jLOUTDLE/0ta2DnZNlJZwTTdpCoUKwenyTmgbF4Oakbb3TyKhX5EE+
5Nhpy85w/Kk4YZythFJfSwPWOr0/MZJhpQ3TCwGeLven60jpBhvR590Q/eVEgH2eqg1TAEmg6KYO
rRqBZPUEKzet23KxMLul8oErVLDO3AvBxFz9PqD++BIUUj3goWhEQhx0DGHD2IQwA7pKFuVrWA2P
ihlwkxBVx1jbP6aD+XUTWYKdDCkYZ5WDJarhhkvJ8Wd6Sqqfx5oqUplQjuEIv2vc/jl0+TQ4fvAs
JKfNP8WX3UDuxWE1lOpASEhnrPQoJBu57+QLnYKiXZDXcPp7//0YWYRacaKaA5A48WiyevDdh42A
eFCqRlc6q660y/Y+O68erXeCjyhyPVS76H68mi6Cl+kzvLK23qpy+yMboCWD9ut0fvgjHDxzP5QJ
6jR+hPxeuRVvEMVc5J/6xt8qhDra/ZWJsfBOvIpGuzwlhP2S2sKRqf6w1w9/goM5uAsUNWiFcnTJ
GbTNJjupfHUta/02L4317x1+OIz4PMg8Bd2Dgp59zqFYUoi0QmzqpnelLhWAkU3VbeVn4uORVv7Q
DCkpTAkKI5V15aBP/ULxJCDgo6sG6alZFjA2O+nRRJuEXXmWSnE/Hm+D4o6Ltc3QqFQH7ggkcILC
k23BJC/A3GlW+Tj1a9LJbCnYJVV/kqq1mwrnck5NR5wQHwm4EV+sYKQy/tr0T5L0NHDP6hWn0jhu
JvFd5gWKwoNBIGisNyujH8iQe8+b4pn1eq1VsXxkpvzDc+tkiaARIcyIxJ+DSTmPVG4kPR43zSfr
dQAk8pynx1JC/tAIOzjiTpn9ET9rB41E+M8aWR57Vx1Tcd1V3bUBnviI2+zPjbA7ICIJO8XhYWjQ
KVIKat27GsJq24pxJyeU4I/Mn39qhf6abRmMlh/J27rVa54hRz0myVo5Qws7OiqQmCOzzDw3fv3C
GfSk++vMMNANFHx832c1pafhoOx6d4hjzJZ9Yt1aStSck2RGsBfWaSceB/lIyNT8Fn40isaD/hP5
BoBif5tKPT/NkzRhKHS1mW8NNDdlJiuoKxJBwLlZIkiUpiB2E6+V/n4Ugrllj49Fih34IWtHU1Ih
S+OMXtWU2G0qgYwbpG8nRz7yPzwgc8kcVMO2jWPT9wdUzDEUp0ro3DjFFx9pSbsF9DkdiaKTDifH
+eUB9kTiL/MspnXQj7CUuwpgfQ95EylElhSaUxKtedX1o7mNvRHBRTzAcNIzmf9EkVZ1n9dPhGud
qF2vMJx6w46SdF9AHApV6Uii4bKZO3zNhNZxGuA8IEMG/d4LvtwOcctq6UrgSmTHI5zhVRuk4rIK
83kuir0bXe+yk4nTMMd4ya+vyZ7WKioGCaIlYZKzvzx1zTsgIklnlTZbIZiU33+iSqXSbEpYYo2+
VU+APlNTUIxgnbT9sc93/qO+PzwzA/RXcDezYebw3KwVJv5/nPduR6gYuiLEJU04xiedXmSOB2Dr
bFLEk2CQbwqRmvPv429+8d8alzBXEYvAvRdRVQz078/ZVF5ltmJENEWagTYiyIV1oTK6BPhYkFTS
6vfmfoxDxjkJ9ngNOCjR6DyVfdkaiXNCRDKKhTtG5SXhFI+F0g+2Z4zPSV2KR77gH5MHjFlC/UUw
QszyhHJ+b0ygpjdUJl5KLzKalTgK3XnWTu2p3tTdTW2EHQtMn2y8yDfXvz/mj7lyaXnekdC9s8/h
e8uJYLVdVVuxq48G5WChOKtaYmZR8z1XVnGS5dkxitSPNYAW2UIb2MmYs/A8fG8RIPnAvbrORFWi
aC+ICcGAnyfu78918PpIt+YLnRMGMcvx1yGJINXauZY3AZeRIgBkqRkm9Y2eUkVyBp+d/SYPhrg4
sgYcDFEanYFfJKvQItaRw91WRngnGMoqdY2iqN/ChNJbyppDvIwWKC+/P+BBN85tkU431y5Ya8jP
P/jsO44FnhJLBDY1oXTtRYW3J0fzGDb2T61g6kckh00O39XB3sOb5gyKmgQypVJi2KRB9FIpSvC3
/cZ4wMjDeo/vhFns4NOmhujr+US/UZ5NzXWKN/tBFsciWbdVWR/ZfR8eALj0mJ2ULGSMMpFHOhiA
4yS3SdlRcsZ1oZinRqFyE4L7wQods9IS9VocQ42SelaOk35Z9FX2NBUmWaxzznW0Sshpaxw5JDjl
Oa2S6pWYoiz6MDOhOs+TIOtXQRY2fQCkUga1MXimXu+6Sa5Jxo9gZP/lMGDbrXCRya6bOypJlL9/
TULdtlUVAEETmyBYm4irwOHG/ZGv6WCWwAVEK1wcWQrsRKixB8PAJyUE6TdC6a4vsxsZY8pzKZjd
E8Fu6iyLRnlGtUzf/+Wz8aJM6mKMP6pk0uGWquytUJiwG7nKFFlOPmN/oQF7R/Y1P2YKLJgsnMw5
mF3hUh1cBuujVXajUCWuZRFqZ6dqM2Ruz3HJdKjvCs8SFwva3+22GYIS9CkoaqQSQNQ7fLKGvmsm
LUtdrhvLVR8hidZQOR9ZMaX5NP1lyVya0Yk8mF3D3CUst/Nf1rBY6luvs6A8lgNhmcS7+hc9EXKO
2JXTVurN4rZMJnSMQeiv63YI0OzWA0z1ctgYZe2fINWWHv72nc47c44YKq61eZL8Pl5Ts1HDNApS
10IPchJirVojVleOPPmPaYv+5WqSnSpjlcPM3DFfHhx1SpimJa1ElRbemkEQXPWRcIze9qdWmBrn
q5M5UXuuVn9tRahNIcOdkbhFKE87PAvtRg6l7H8xVtjtyHgC+QrYG39vJSZcTkgKK2FP30Vrc+hl
VzOEY9nrf3wWnoRrLRrSDo21E4E/JXtWArc8KfkE+0L+uD9Htv3++n9MJLwYc04fJ7qCWUs9mOnZ
E9SkQdEMDgDhGptFYWekGrlSEzQb7hzjUyMkB+33Rn8sy3OjKltjbk1xQh/araew8SHzSomLIr11
pXgQT9RYEBz42un+96Z+diMTCPtj9nI8JaP84GVpWq3J1hC43BRzDJOyMjuLpiQu3N/b+flIjIU5
dICtPPk9h7fBxFqp0OS5ZM78WH8seo4cpV3XoUz8vdbIysfvzf18bSS4szPlLD3Hpx4+FmJPvWYr
QnN5Z2wrZgmcIf1oZWRnEakUj318IvJqN3/b7Pwdq1ACuXLFhjtP3V8+42jMIkUYE8HRxazsV7pU
C+VGK4X8smkrrFcSc1bk+mlaHblVPjjoMHHOQ4bRSNACS99Smv/SMF6TDrtbIDBT9t4uyI30NDb8
aIPsaMQDiqaf8FHhopQULJRp1h957p9LEvdJ4uxt5kKGfNiDRR3FSjUkieA5hhhiXZGtKUjXeNsi
0qJThevnQjY76ciQ+jl0aRTTr87KxLn7MJmbIII8VZHVwUkwhRVKrdLuo2g40srPgUsr9K9M1hPO
i8OZ2YqwEHEviJemImTprAozbgOxSQo5sX0MrCMLwY/m2FGStc1WnLYoTR4sN35LumFr4tVA7y5u
2jS6T6CCnmDqOkZ0+dES44RVYDmaMmoOW6IiaSEPkwkY9IZsm+kJmvpOAhRUVf76989i3m19W9bZ
6fEx8I44tRlwir5/FoQhWuqk5pifZKO6h1ExdNd6mwiEQ0YgOvxzTrSGummixidWXOmmbPjbDTuH
jvl+hqte/iRDPujWpFYr6keY+5Se5UgolAwWipg293lpqn970JnbAqhIiYe/5EOR1Ci0UZqbxOYF
UVuQiSnk57IaHjsv/uH1zTlbmO8lFlsm7+99ih85SwVu9rCci3MKlSoQiEjG3SA6peQbx67sfjY3
fwWIvsAtUKT8kc6O6WLyWUGcqNW7HabGerbHSZczm3D1+2j5Y1PzZQ3Vfy7UjIO9kE/icpCMDU9G
YO8Ii7TESFoKGuDrVhaOLLU/JhFyAzhb/buxg6EphQUO42ZUUaF3/bqQs95usjI9Mj/+6ZG4CmdN
pzDPZzf/+y/TMxPVKI9yp878I5SYUVMZN35gmFhQTK35X/Qfgl/ZYFHnZL/IzL40NoX4aeWW/gsw
duMwSsSVGKrCmTzq05Hn+jHvLzEtlBNwkXPzdHgJP4EEieSIpiSjra+DSTGRX8fitg2TkSixLD3y
Gf/hbXFbQWAHaTQkzR0GdhDDWSlhXqtOHjZYVlLRP7GMNHd/H4B/bEVXkR0Q9cbndbCK15IFCDeK
VScM1egyg+JzmrZR9NcHYW5euH+nFM8tNcf772NiCBo5t4yEYU5KpU34Z7CR+mk8Mhj+8IZU0HZz
2BN1StbK763wR081+QmKIzS+8c4bLFat7iPkKWsqmHJWd0c67w9DncqaSK2Ea15uww8aLDy/Erje
R58hZDVx31NtqEglSvFjtue0f7s9B5Qzx/AizgYFwA3W98cLMWVr5D8ojoba2iFfuYnsrOutc78v
IrfSrcuuF/0jFzIcfeen+LaiAang8M2aAoIAwYbxvd2miyZ5ioEFmqRh7gvJK/uTRgmbM+Q8Su3K
hQZzJZNr4UnJ8uRc1NOeu/exMIlBmCJjHVtZZWAaasIbP8IybuNQHRCboZt32kozicJT/PQ2JqBB
wS6aYwIjB4JEKbZxTeF00F1uMdbmBE42Tb4zCyGpHN/0SZssoMpwgScM8p1cavVT2kRT6Eg+jlKn
bXJ57RuTh5KmUdU3ld98Hhcq+QOxYswZLqQFoGz3C3zNoPaabh3g/dmnXSedVsGssMjJMN6KRFN8
WIIlnWap4jWbuPSiMy2ESbXh1xbUr1qLLpGyzNaPsk9OKqGP/VVTivprrnKZZbctV8V2U8f5WV1U
ZWkTKCoY67Ey5NKOosh/Kj2xaF3Nr+cETTFSdqMujsm291qTmzBiZwqnGKP8IQ46z6ePvHbPgTB+
aklISfAAU2GyfUGSbtq8iEY3HlnuMeFKIaEuZj3hD9bzcS1NQ/3uS0Ie2Vpfx3vLTJTxNCPT4KES
puwaRZMa22koqPtOyTHR1EkT7toCb5YTkThT2WWNdiPxp9iySQRJwSh7WNptDKkCsd9TRFYL101O
E+Rmuyr1GqeFEWlDQxkZRpfNx9KfA85L4Ts1BKIjCFP6Cf6TDz8A30V/IsgFCQxmoCqgvghefRol
PXhShFLQ7aoeZO1UiE2+4xb9wwfM9faMvTCdNtZVfi5q5VDZnjj5Z4LfN+lKiQzzJcIwJuP49o3U
IelCVaD6hqAMGjVpXo2ix52RhrH6gHMEK/5Ya+fkyOvPJZVtY5d3RdDbbWeUV7Hc9rKdWjjKbCxn
9Y3vCaTgyKpXzu6SsRhWk254EgaYcopcDGupuerqQjnVwon81YYdNLV0fKqa48c05iixqZzWbZG+
xvKQXFl9l7+3QWI9ECsQDc7EBS/khyp9lgq1fqCSJtyFpaS++dlsrcVMbUb423oyHgyDEPUgVNmI
6WGnjitc5PiyRQUbi5MFMBrIfO51XEGKtDebkfDWPLOaq7oLC8Nhg2fqa6DLNUfGQE92CgPoMxAi
pKFgXWrR1nsv523Fin/bMcPvu9EaHwVTbHE21+3YYpgfehxKqolXOzBKeSWPkZauOT0CGMypjpKh
0AXTY8JVc78eJ6HeWPIozFrT2MjYqbY4TntVne7TpCt3PqfJcCUohfpO+nMeOYY0GPGJbnXlivhn
bCsVezeVy01vxEPtV9aNEFhTuxW5TnrgNmnS1lmnCOcliSLPQhYNzSnahWwnYp4M3VFXmuvQNBN1
TTK6fxpPJREblALNxhkSsY3XsHWH7rSX2VGsp3pKzokg1z4S3Rxu9DIDiEI+dCXbFV1QYw9vKtGV
5SnZC6UZ3Audql7KfU3ovY9BykdGkja60ySh+TxJQ3mRRnyP9pikvrWiZplr65QAhW2nDIPhFLUw
WqtQkZmoFGMwsNfrHiQP4iyyyJW4TEDsyD6EvtM67RVfUF/ZAbH69yxCurFp65H47UHCF7yWBBmW
m4whM1sPZhxdyWNgivj8NG3fSl0NikIZA+Kamqq9qKeUEIcO603sFLLhw/gjaANcAR+95PQEt/jE
n5WS6JplU+0MMfDfwwbXmW0kQfPU1nV9NSmFf51nmfAscxD/nPSoZNYg4IwbOClNXAZOjFsuwerq
hKqXfYRhSehNlU9JcFmKqGGpN43jbZSm6EGaIvLfCvLwPwuG1ugObMq7E2kMMvKJsI7x3E13Lzct
QUEaqSN2VA8RUbi1/sIGvgzXSpv2F1T/pU9vSLNLMj60YWWS1PvSl3zUNqn7yquVku1y0nLqJLuk
j5PnAA6HiLjFMjb+wLEb0myZp9smDNs3xYMkT3aFMLyiVRrEtUV/n2sRVmW6LmXU6qip14TnSuLK
G4ghsiVfwOBtClYfb+Q07K6DyBOuqcoKL6M49RdzceC5z72ONQKz633WmWlLITUkeVvGfAWnPhy4
Hw20gSqIOpXUGpM4ULdKlrZvbKaafT+0DDYdI/CtSOjXWxAorAikelV8oIlUvvh6NzI1Rh4riSal
MktzloRMy3WQOZ3YElLD+di7x9tpZeJuykLW4U0D4vVaEUkjx8hYKyQ1DEkRgUG34qtKrZv3Tsm8
02Fo6jfc4x55ERkvjvHG4MXoKTd7Fjb9FZYHgVVVLRF7QM71U5HoRbVWWIkyx/BxfgtDpT9bSZx0
az8uqs5WWrXAEA1j71mKQ2WCQSbqK74r4ipQICRnsRH5vh0YvdTYY95X9A7+ZJMzRxzfxZPJfGM1
AqEPHmJb8ihKZj6HQOj2PiGWs3cKj5/U1iYvDkjsGgZeaTX55bYPxlLDQlpkE7ZExI3rSfcJ2DCN
CQco6D9atcJODtaqXgDGY37X7j1z0sYTXWjbW0LogAUBi8uJNEBhNyHlJxLA9sgPU2yFzJ5nxSx5
isoM8nxTjimB/Go3WDmTrmo+1LVnMgxI5q7cFlt3BDbTayN7DLu0cVT2IyKlL6u9G+LJeCf3HqgK
7BRJoVuAmDlW1JtvSZ/JD2U5AIvqxuiZm6nqUiCn823o8+JNCCQferDZdViWiYGSNqz7ESwjwWud
IiLA3sa6Glx4asgWSIYYMq69mGi2tRzqEQEaBMztYyq0ottVQqGxE+jBcwpqLhCrk8iv5EnlrVvH
VVTT8YPJpJOoDyKqYgAoTeKNGz0mpsfRah9Aa5LEQ2Cj05I8kM5s+CKetu+a8E22YtWwraGMhXXc
5Xn+BBsKDoXA+pK7IorbW6KffMuGthvwmwJJix0lpO83DdkEH70pVqhbJ1OY1kKbpo9sO3E0cUBI
pk3dkLmB6IfS1hnhzKF3MnSTzmdXzvNhm7cBjHoFCyuj2azeok4T2zU1xmRyWJZaArTSaMRKE6ZC
tO24gVUhhyOCY3fGNGpwMVEn2paLxJqHTiIx2rX/w96ZLLetbdn2V25kHydQFxEvGw8kQFKVaRW0
rA7CVoG6xkb19W9APjePRDnFdC8bL+I08qZkgQA3drHWnGO2YYw5ugCqDUU0lkQFdQ02gOTpQ1dY
9yP5KLdWSnzMivJpk4brsmrMcEePQ5oPhDnV5peOntu8A14/Z2dWkaEDTWPB7mIVAyzMziUwcpIn
RNmR19TLU/o10qL+LEykqVuHmizJZ9CdQvXMyI20e9IjNpm9qzRSmq1yWpiZJ8pcTKsCltC0GaBS
ogCkSeYEHjh/OVxHfdXHZ3qKS+V7OM9VMG5ptNRAn3RyZJwz5Dd5e9EoIN9WTCe6uMnY34jzsY8m
HRsw66TsxohtGo+/rSX+VIYDUYZ5hthsMHrb2QJ41fRrjS1PsBro0SU3ZRU2+Z09qOkEoMyS0/Cb
JWyAZ3CWbPme5LA2kXlPREbAQWtwZOA3DXvX6nVfL2FSGG+VEMWQm1Y5vDONdVRZmSoOVrIB8pyw
DRYDw48tlssNRJUhvVVqvrgLMeeReWbFbdOTWNAFWJXr2OrvFOiC8x7zsqlUuxAOAoK8AU1+THRD
YUX9sx0EIJmSuBoKv9akXEYYDq3sYKltnH2pFyKiZzWhMOa1WRmBfMZhWHP8XoRt/NBV9L9z9kQc
W5SVpYsuWkEGaw7lgF/cCwXig1s71CSxyopAI/ukMSfpMu6xXOOfDknHcfuwLO9bge2eXUKkpL4W
zA07PZPUVT+FwMJjqIhQO2PSrONdVQks7ktico2bl91Fe1XJRc/kisEjq/2+xH983gXUEF4c2Zky
D1u4pv6Aw9bYl6WZd/11ZWeGtumaOFt2jW3dH/BSWMvyP+TZ9G1SOgLdXMsSQfMlnwtK9gCjyIEg
2S1qOPI5cdk9yamdslXraPVTkTCiqzJBubfCDJztyj7u552aEM3FmqW0+bSOpLrI/DgCkXbhtFHc
YmxJrH6vyGPZsG/SxXdriUP6ojUUzl2taWTxhJHDKDzb6PtvY6IyRdvWoNdr3W6gQITZ7FzTJFIK
T5uIP1gYVnrkgRsYio2oI0UNXb2zOFEQTdjIPpinEdu+EoNM8JImqCu2dGQUWC9BaSnB1diCafT7
adbu8KTHw4qoMoB3okvj8DpXc0tbdyAcpXPUAVgs5FyTc9eR4NMjS0x69bbjSyx8OKI5sMAgKSA8
OZlubq06HDRyNrrOKjdzPZbZ16kF3AOcru3yyzQBhHo5w11MWchUIsk6aZirG2r5Y/1dSDCOz42+
Srq7QS+LxHTB8MAJzGB5KBsHjX68C0XKPBdrgyb53dBUL4ExtveKNRPrEEiNsHZQwAjExb1vJNs+
HMJrx4na3A11mnerWtaG7DyU6rRcxVWIi01Q8z6jJatB2ckFxygqaZKyh6wxgUlRR86sFTwxppxi
CMy1MNkd8f/hFndZV/K2ZlMYs9I7ickmw1CTuFmV49QTw5QWzj5F9Rf8jGeliM4IGdLs8xbkRAoL
gqLGeZzIU3ERaa1qXPV88PlK0tVhuMzL1uD06WSNKKDJRnq20iNUm9tKHhn/7VDp5j7KDStpXNzu
msXebg7zgyEiqXqYk3p8jseBFI9tEXCda1vumLnymKq4B05LPrPsZmbiYg9kT3ci0kqgJ6GspeE2
7kj02pO7lB+UnuHijQQa7fWq4KweiyLwRJXg2+CBJS8kixOSB5XF1nwCZCogbxG0pDW3bp9nRHl1
5w6sQihcZDmcBSOJCiDoDHFhGo3BqwBlsvBqIwojF6mG+tINCrIuCgysDG1a1Y8GNB8OYq017hML
JR1vTwbUsjRTiJlpW4aRz99DZadKoXHPEbecN7MYszt4w9Hs5eAP85Vdk9ni6kanX0xJWGpe2Zdq
u2kXv5PLASQTm1bi5UE0QjyHR26R9TI3yaYn+KTawMvqL0pBmKdbOZF4YG3OSbdQBnz9E5UUsnfS
JD23ihjmhIiddPBitao9pe7ln1obF+q2TJb3vJGhV3FEI5ndp0M5rWMsW7d8I1QR2DYE112UUa+L
jEFtVkk99Y/moJhPpNEUBEL043xddflEjU1W6kur0SwG7Kwa37omEcQEGoj/6jFX5lUHjfJHTUpi
69dxT84NZ8qiuiL8pjIJQ5dHGY5gFk9PltWid2V3EpgAMk0j/WHMuXGhOgEsVmcUjuwZctLfUCGp
FU9PlOYms7VZX+fqHI+rQanEYZY0on+LAXHvekBA970Beh+uzEFv1NVEgF/tKlolv9RjMeneqNCz
WE2D3M3bhEzG0ZWapHrmi8ssd5okonKwmoUPtpFJFAbI+oDT6OjJvRLDHFxZasfiGTpV8VBC99X8
qpcmcHVmL30fihl0EgzBVFG2nSGIzpm0kF1IwiFRrFrgGGSGjb3CIx5bnQp2UVY/LS0p83UgBUTf
iTF/btW45QxbintliIS1ijmv84E1iY15xJHhDh/fQLZPSzF03RY6I9cZzfhWjhvCLLpOh/iiTv1L
VFDgAU1JYtbGSUL9qdEAARMCkw9ftIAoJNdkZ0z10u4AXFGMFOeTbihPkpGIEeyZJW6VAWHZmE4a
+4uact+W5EBnXhkirxQQyUNUrJ0hLJ+KLrVKDqtNfF901JAWsCjaXimR54JdvD6VHtiZ/ntgpwpx
ADBQchQ16I6XAD6Rqdb5rDUaSYlBmMQu2A1qZ0wsHQfg3Cm/j6rSlOQ6ShXNkzgLOZ9pHeCXNM/N
ed0MEpOtMrKrdXmPbZV5djAoZjbT0KywJMUmzJwpeBpFzXzeB7qTM6snEkchEl72bIbYzWZ2AFOI
zWELJ23kyoDWwnwV26zbiOLgoaBZVMJ0l+qAwl2Yy4npNVUQv0i5UI2VYSfG/ZjCTF4HuYD8qqdg
UNaiVCgQ13XfRFd9H8SpFzClDZexnWXMPgDSYE42lcq+K62qC/aKJFhGwGsUkinb+ZuuwcH3rakR
PTlcNS9J2olarAHZAUmmumQ9hyIYohWN9lzdOga91HO9gSzpxWHZ/oAqN1Jr7CslXnV6F7Gr6LS2
c1OaawMGFbiaq4hKCxUZQ89uKjmb8itJiuzUUyMnfmAwZtPKZslV1iaHog0AtUTs+hpCkWdT6C+Y
ONhDoE9VQnVtlRVxuPBqq9mDuxUQ7QX5nuOObBWApolibUlbrcHQUlbvmYoKh5KFGJuSTCyrVK6c
Jldltw7BArpY3bMRKoqiF54kNXG3tpwOZHEJNLXZSkGhOztRShBn4w6cdA4+EIUWmaTXAwTBG4eo
RspQdbXmz6NprOOgxSbqNJni6uDY1LXcK3njVarTT2sVDGcAGkcn6ddOZ1P2emOKX/K+Bo47jgQu
7jIMdqG55rTSjzcN1EOxkJaXslGrWVeBzQlmhSxQfoY3lHHOZ7t4Xi0I9o02AxiHPsrOcd1pan/d
CUu74/VouhVELOMibUoFKK+UiStsrdQxyLHsaXBJslcCmAvXyhDz+lD1uktgYqqMBVv+HuBXij0H
lhLmTQ1ZEng2OFGbWBn512NSWPRE5oRKuFJaxug2UUxchJ0FlHaplkg3TZLHIYt7KT8qQbzwgqjM
RLt56LJxEy/WaVfti+rLWFAFuKTpKwtODGICd6D2znky49E+zwc25CsOv3KxrTojD8mbLZmrQru1
7+A1Ef5ls5+K1zOKvS68prER5fuG08ZVbLH7X1u6RKUIFNtjBZkbfnpXL8jVer416FKBWS9aTaG2
FmcXoBsVdFejvljtjeieih7G5lQ0xXYJb41Z0HjI1JSm9ssoxKyBTZrYIMkEvp43XVbDvrJNtr3G
aJ0xc873tYGXzZ3DCqs0e7yh31BSlbYdaOfIJTmuoXAlDU30Sx/3RyScL9VzcdM1z8/d5Y/q/yz/
9LEkyy4Oo+6Vx/LP//rSPzeIg57/xS+2/yIO7+lHF5fF8b959ydguvz9aRYGzbv/4TEJd9NX8dxM
1zQDsl+XAwez/Ob/9Id/U21upwqqzSN28m75ayEf6x3ZRqNr9t9n6NyixP/x4ff/JuGguP8LzwRK
ccQGJk5Z+pp/h+hgJv6L/Rq9RSS+JuYO1Cb/DtFRjL+W3yYKg1bnogykL9eWHAb/8z8kVf+LjE+s
94s3wlpMqn+CwnllA7zpANLLR1aMschYFB4YRI86gFaKFDSKR+NutEvnAqd9u3NIHlxzbmCcZ2O/
VXkrbkl5b0OmLafc6qQv7qZGWo4BcMqI6lAo1ynN/GctX+AVnNYWHxmeNYcKxZHKMx8rOQxjqbsL
5KhZBx2V79qslX1t9qkPCf9ULM1Ru/zX9fg6XhVSWLGPerARyIR+Bml9BwFMeNmAfzJP2lMClFdB
57sHzm0hcLPpLmMNta2jBx4FVcr2LervKotyeSE5JVsEiMybIHKGa1vMNoIbu7vIMVqsO6vtV1Ld
iP2bIbr/dbl3jJ73fV/chsgBQCBhZKCn88E0F6eJ3nLiLw+SIU3bVlWl+6km9dXObfFtauQOUmsu
9mpdyl8bPdBONNc/PgQMggSZ4akn4YikxKX7/kbbIel0FJWSonHROQORAtREhEo5kYK0clUaFl1A
I1HPKaqOV8mo3wsqjida7h++bhv3NS1xWu42Qipt+fmbj8B+T5rbLOwOjYoqDjpZi4PPMk9c5UhG
wIPmKry/FkIP3rBXIsqbq4xjMtRKNHaH2tSanRqnAyw6YWwadtknLnWsOuda2I2XSHtuhjK8fSRZ
mKuegx/pAodJadmpjCLxKQopNxRenDOW+YjVoIqUe6rn9+bQmJsMdv42lor4G0xXlZ2ilpknRNTL
aH432heNNmwGlIBUzMAFvH/KOmbjJBfNcDA16UGg9AFVXGyT0fg6ZhLN8uqUAv3jA3de5RoGft1F
p3v0eqk2xXyzyqZDCVzaE0im1qGKNTHKY+vEKP5wKbyYi8AZBIW94C6ORlBXG3SUsU0eoIlVNJp1
az07feSNensqnOtIeQg+BgIw4pdFHYuu8lgLRUZxUkXBIA4Cx6k/Wo50FogFuw2p7xqCuOwpFkIM
qcw17/OZ4nc3CT8IRQ2OEMbx8sneDOCkExFx0c14gMKtb5VOSGuzLTNfN6boxKWOND6vN2lgUDNQ
Tv5G7DxSR4o5i4+HQA8urDa9V3pOeKAONTeil/f5fX0YmDxR1k+T94Sllof6/r4suqAZpxlxSEcC
3Tiq0aomMKTdgt+vLuZYys9FYZ+SZP3mqohwoN8x9+I2VI8kWc0MeI0qsnyY0zz4mQ7Fo0bBY6PF
CAIlGE1ICyTt5fM7/TDRscEw+AItWkWk9h0TLfgUek8og3zow7BfOUOQ4jIssz8TIC5fngq8j5Yb
OwoLf83757mIlZAABvPBbCPHIyWpc21tDPzP7+XYpbxchueGAY/disEjPJrj2GFrfQWO5ZBU9iVq
NrcK4fxDq89icdET6qF97yzDJaAqyg6UaDxKg9uxAxUasn0YD59/nN+8HHwaGykp+zFSD49ejpqT
JL7p3DzYjQasEsZ2SVuNMJjPL/Pbu8ayw1IJikDBIPv+4U6pNcykUpuHKFqr8W7IXO08vrRvBt3T
vvIQ1F39OE9u+IQxIPibePmOnvh2r/C7m3x78aM3pVQsqDRNax4K51IXF5Z1FUYnzOcfL6Fi32CZ
0Dh/Lrap9/dHq7mQMynpvmmjnG0yHIl+npKGkmRG+sfjlEHKi8++EtUx/9f7S0lDjnMuFc6hHszB
S1ULjUldnrJvLkeE9+semW8qCuNlZLCDP+atgEJvYmJqnYNt91QmoqzsnsOBns4Kp3FSklakwijG
fElfOsvyTdV10QsND5lUB2VMSP6qdf27LHKHk29gwi8owbc+5UZB87zoFNrMgR7V4YrKa9xtIiOz
Ag7EKbUYW+umc72q+z0pBTAlbLNbx1Ojl2hDpFLeUmdnrLQkVMj0yyIHTnr8p9pT3lPuX2OTSSMc
S84xksxQ0jqctcE6FG1WelVOcBQU3OHEinFkF3m9CnM35wQ01rpx7IsnHUVtEME5hylg7kwDhYNz
0JWWeqY68bCDdTV1F2KQ530SLBnHSpvlJ0SU5ocvWl9OaK8oJFxvx6eUWbItFKhSeKDg7KCXEKgm
5TTdSkNZeGmU/vEp5dW8yN4dpahKSNzyed6sx+Sy1bnSdOlBbsJ0jXRBXpkII05sbT4+WNqv/Hkk
0bKlMbW/v4pKhZn+GaDgiJWaUolWGX4y1cE2HXpjTxBIcx4W6EO0mpbOFIbViQnht9dfjqU28x1q
36O7pEmuE81SpAc6cfFV1fXf6Qaq53HJJsdEvbMekFPR5yyle/p2p5zyR4GAzOjLQ6Zwuhg5HfII
j25/zAZbiiIT00qE6FeWNiyvqKLQHSEcmKrbJKKAa06IRYXGvsGk8L6tJ+UUr+jjym3i2QP9QXAP
EEH96GOoAbHnFTKtA9aJeTPGKE2p8bWbz1eX314FLpTCHof56tjQPswhhSqLEYUEOPdaFDNnlZyo
JwAev70K863Dqo236/VE+GbcZgMRdoadpgeqropLva1aJ4tA5vN7UX93GQxH6N1lddnhHa3I2G67
oO9lcFaISQnqKNtLyWgUSNqtQeE9389RhdTTmXTnWznU0WUGmPoOWbP8iI8uXpVBMHoon14sa+xf
LFkgzhoHy6lcVLTTi5IiI9BHbU4RLDeTl8Wp8dAGZD4EVPUq9/O7+c1bwMYUXfZyN8tx/fgtDB1b
QyJ0yBdhmLB413GJgsVGDuyKCReLFJQ/80L9WvWTWH9+cWUZXe+Obox8YzFos3HkWzs+upV5m+Eq
aZJDkTWGx7NDrShV6KdlpfPTSkk2kzZaW9R2MuqZwbgq+2C6HgM5RukVRCfm2d9+sWRGQ5cwVUM/
fhYmlR9nyIvk4GSytUNMXfpDpBcn3oWPszn3zN7g9TqU2Jb9+5tR2jvW2MDnJOfNHtIVkSqRH+Pj
3uFqnndzaYwnrvebhwyhFWu/jR0EdufxthmmZ8NwbdoDCmFyOGjnlpFquLQsp908auY90op7dJvh
usfLsVMEIptRJk9Na8r0xGr6oSpDHYbdNYXFxa2E9//o7qM4t8jGKrpDCNejdomla884KOHHQoCx
YdS333hwhW+Sh0oCTRQeULufQrJ8qEgun4K1HGHyYljgVX7/HdSIKXNU/N1SMkD1B2j0G9vTcDfI
pfAGuiFuXoTSRm/ywp+MNPvZCW26DST1uXDyfTl110isnBMFs1e31pu3gbVgqa9gniYLHH2nc1TI
UMrBLnI76O8tVvuLkPb9vdkCeHODxVPkNhZxDW6LELJA4jYZl6Gd1fdmPRHTpSSzSTJPpmVXdSEC
Qjk7mVg8MvouTQvVgtsPfau7uYl2kjJ+r9zm+jghrJ8iDLfmnBFQkDnyvRrSXHXnbihua6dUZFqI
RrZvh1b5SrmNLCfgrPqtiix9dDWjlqVVgz7xIYyz6LFkRb3N8jLRyARri8QdOaZNqPvnhGAKI6iv
+0EqHgrEyofJdkYMGUvswaL9iuic4kj5odJuTlZEFjrn5WjCDyyb8LHPNSL+mMPKn9o8lbdL8ulT
Z0mahiUyV39qvY2SA3KjjrYlrL/qs9yRzVEYoexWlcxmdmYsXcQQNR8rPFA5TXA254hKEcDVDlkW
EkEPI5VYUjNWRjTTnC7p332XiZv7dTT4o4bGZfwI5ap86Y4bE+9aG5+2Pf4XtjCWN/2/72D835xg
x8cfxb9ufuTlj7etjOXf/buTYdp/sb9V8SbBzWdpYGX9r06G8peMx4wZYyneYN9+08ngR8vstixh
VJGotf7TyVD0v/A6LcZ2HPu88VS1jiD+n0H9j6duUgY4aRB/zZUotR43MpoOnIhu9NaNOhOQEWIu
wQkzdV5KOuMuQPa2e/OM9h9L6Nryxr+ZEegXmGjSwaVhe1t4SkczAglXTp3PZX9rOZMWYOXBBOA2
CiEsM8aJtT3o6oWBVMCXkcFvS0cPNy2AqWKt0LU7S9ipuKOIDUCvSAh2WqxNz0UlvpN2Ew4uVQD9
utGn7AGFeboJA4UYLORvkqcRw7Obkj75QYwvxQ+lJPkuMmmFG7penBEZ6CvBYVFRWkh0Z9WrUJ9+
//zeP5zXuXXMcewOYCDQnDmqRyhqkAe4H7pbzs/YC23yi8Wk3c+NYpzYhSxLzvuHbC0AHPyFBiVk
SEjvFwOnk7NGI/zntrDi7grhhLKz2PGvA6vDPYHBqzwXRGX7n9/fh5Vwoa2ByeAEtEBTMYu9v6wW
ReVIml5+29SagjhaWOusQ7etY6lw6ddxHCfuaWV20UVhjY9EOI63n3+EY2IrwwsCDzgEGb4cVUrn
aPMvkxDT6ATr3qI1UK/CmjLhaHeOS1zYVWlxy6GGSKoiTsyP5PmrTNTezhkYiJw+Uy9tKbXT4hg2
Ztak31MdzeREaNYuAWpwZjrfUcerfhsN8wVpRn8I/uDoyHEcmAHtROA3vJTvH184C03LgAjdJPI3
Uw1XpXRGJPKJoXH8wi8X4dDCBYylBn/8wvfoUKUlHu7GJOzZjJ+7vNowC2zG5PD6Vfz/deE/Fn7A
f78uuM9NLp7eLQjLP/h7QTB1QlksHL94s2kjsSn/rwWBH9msBvaCAtLZ3i4/+ru1rak0vZWlyL9A
iNjiMaz/7mzzo6V+zMjha5VZTNQ/Wg6OZg4q3pxm6S/SNKF+AMbn/RisSXgxK8xP/qiku8hINxWu
3QHMho50R4VRalzDKVv36XQV2umW2WzDh8KiRI08Ui4TK91QcnPr6dDP6Upp6xXpWCt2P4g72m0A
VcyWpLMqhF+lPendAx5od6zFFtjTN45Nd0IUfoDEE//CVgG4Vwz4JUt/rOZ1R/irFEhumFC566Jv
Ibzd0STyq0QBi+yEME9XMrUNktSLdJdozrYxh5xC3rByMKe6CFQWz3Nyy6n+PnD66zmKNkMseanT
nZvkpBOD2+UpOkqKh0PzZ+/dhwd7tO7hmO7NPGgbv6vLs2oiWMrc6yLx+to4MQ3rfEVvJv8PV1p+
/uY0VtVVGo0VX6Gj7iX1e6+cqDK9FsveX2ABqpoKJDAKXXQu3l+gtrDVQcVtfDu8jGUSH+2bOfXp
z69MtFvybaiWK6caXLtOr6roXCtzP1XNdZJ8Adi1ahYbapW6TRadtZKxNvtvAtO0rBxGBk5E1GVL
CnDIv0+6crX8ra6eLhBguWYXupb2VZqIa8QBmSDfobPhTVXptThrhB5ihUTSI6WAIFNXK1K3NM5A
wa3evM+/2cMcn7V4wjyARY2wvMeYwJc59s0TBjNiQVHuGx83Cp+YJeYxYU/hiG+i7LcpKk9SyHRq
5A25aQUPJVMDP+Djff45jqbyDx/jaJXPSZswp5DvIcFqRxHAxTGBvA4FpXFqaT/auny41FGBqKz0
3iGsnWkBdwBcP85vJIvTKPr8jpaJ8WjsLk/WZHV6DZc4dvQ7UVOBoeTJtuptVBm7RA7cDEy2xCol
Rd8a58JcRMb6GbaF61m6KsveQyxJ3Xo142orKpk4CASIPxfv4Oef7ais9Pcj+OejHa3OOsS5vk1E
46MLQcVrrfEH4JJf3Gehx6q66U04RH14/fllf/8l/3PZownZkXBoVT1fcm1mhCkTX6QSP1z1fhac
KgN+nDjeP/yjKYr8RVwJgktNI+JOQuLD/OHzmzl1haOZIxKNnDoNVximh8a6bcWJqen3D4uWKSV4
NB3H8B0K0wgOLSZZoXzppkdhMTpC+prB4+f38dvXAfAtGQRUOHT16HWIrc4Z85br1Bka7H6DFl2e
bz6/xi8g34d5FpEElFHoXrSF3k8zLad9WUYGghc6ZYYDUDOx0sX2Tp3ldZdiobIDF5eMi6fXj83z
1pAphKCjtrTDiDIaaeOLasRf4kG4dlMlCxbirscb7Jpx0+LQ4VdtDDhp0G+lzLjIx7skBTaXFT4G
KVzy0Rcpg2kvUg+u9UaunsJu8GUsMMKZrzrrUa6fJJ1/b1VnUiWfKSidcSrYWKkMDlZ65g4zlvWn
Vr9TSnLbd52BCFhP1/Xs7HrOXwXdN0wMaHzhZcaFH87EYBLk6c7VLhjHVUS+TID6t5kPtaScaX2y
xYu+7YYNRRCvbLMrtXiWz2Kl/Bk31ouh9wfTmG8QdF931qZTr4Z4/Coy6yURDs4ozKlK4wWJfAM0
AjNEdN7x4NoIEXrJIQWhTywcvOsy+mZrbQ77hgRTaXhoUgMzp7ahWrtB30zsabpKwysVTSlDZJ93
6VXaqhdp/STYQsxb62tXP6ak4rA2LrcwFIYfKDMp09ei/FGYj+H8IPRvTeqwOP0wKK8HI5p8atH6
6KxToq7nqllTuPQ6hxhUcK9Dm1zOo30uxoUefTfUtY+JiAPJRs1tl+IepJXkMpkGX+3Ki2W4SPFT
HaN5kZONpUfXfD1rAi1XgpUin5A5lcbFFKlPthh93Q5uAE5gL5Mt7F5KekHb7rIkkscFGnGl9QO5
3MNWWO1mrG+CiGD66XwRflV17Al1WKmyeZ5jhdclzAnmVs6pxC7LA/LvBPyEVQLeojqLzQ2/usTY
+CnlyXqKmMelVVw/jfxSnJO7XExr+2fnSJ4ZYmSBL1J3+s4Kz+HUUviLdknyQ9MSNmeyzzMvkGT3
3aUu/9oRZOYqkcQW7t2qQRCtxqGbV5qXY7HoegeIyRcSYNfsQ5ypXbds+zrxc3Hc4GJy1KtS+IO8
l8HDzrW0StroGoOfT37EeqzyNXb1e4wUrH4kjeOzRIeyLkE9EE7hq2DuAuEwH6uXTtSv60z1jTK7
aiz9RyonD7E+fynM8qqch+t2sC9ytrKyjuw6PIOch2kp2nTiUegOBdrmoEkZp/S7vmbvElWrsPzZ
Tc+DHq1kAC76mGyJCGIjNK2kpqVmU3icYlcZZ+xoL+IGSf6TEuiu1rEeKgpEeTJPOw7c4UYfTJ5D
tVEwTuAsvBohSipp6arTyiQJI8F1m0XzRZWlW2zq53mN0U+tLseweKj4a0JVPbv8UqK4oZmYKCSB
hN2XMm15DoNnA48xzd7HagyA/ID+gC5yvhVSzoA0aHs8QL/ZE23kRabulwN4qLBadV1yaSPHUEsv
kI2VRARrPwbY9VSvlWjzs5kENGaG2dcmN3bDgEd4WpJRRy9uCp/w35UhBwdNb7ZmYq6JifNnirNF
hPUq9vR6vHAmCxZ6wBZNdo0KtRl1W1LQ0epaM3XifDsvTHYMzMsdpnZ3Q0Fi06sP/YACprgxoODw
5VTDVVsWe6zKu6jIH+xG+hp3zdnYBkC1cGuEZIRIFxLJsGQJu+38kFDogIrgGkzX3dTgJ0BeENx0
VekrXEipKl/Ph50eZH7T6lt6VbsxdniFe18XDoSUkA6c49nyno3mWqvhwZizG0t4mvJkG0prABcX
mOY9W9c3QWqdR034DT3hRkoXAeyLPEIUkveRg6+njzBXEfsaAugJv1pqf6XVD4YaXjdi3PX9ZWW3
awhEHoZnd1ILvyERWC52xZKrlaUbjeluSMYryCcHJIhEqEfnjdl/Uaz8cqZfLwzARuQ2q1K2i1vC
Wvrt56vgqxjo3SLIodbiP0pn5KJ+6GtI+FiiGIuGb8TlWYLX1CRAysCPRbw5XtzMzwuOhCrk6kl3
Qd+skX57uh2dp718SaILNot+L0WHdLBOfLQPG8KjT3a0PFuEjmRsyBrsj3BJmuCLHEyumsyu0R4w
ovtOm/td94fkP+oC75/H0dZDwzLaTECTfGlMV45+6ESy0QF9fP7YX8uwHx67olNCW1A3APLe7z0i
q0WmgyHcNy0wN8LcGhK7bdHthdx4pWStcUh4yjB8WTYASYQdUcUtPYtzbDP3IV9FpuGvqVf9lK4s
ca7iQTcwnyxn9GgwXJ1xpQv9Tq81Do2Ydo1prfFXa/nJiAzeGnM3mIfuuotvOwUvB1CpFFE5+Rn9
VuNI2MPICho6G6kr09FT9Psq8DSd3UnYeqLSMckC1YmMDUCIK0qhe92afVt7jtNwH0ntfnnnTKU/
4Na9RyqwBm+4z7CTotm6DPrCd8LhEJmKZzvD17ZSH4Z8WlnRjRmiIMLf7OfTfNNKVJB7sS2m4DAN
5n2GxWXmaIK6ZiPh1MF36lZW8gIVxRUCnDoJQl2ZrtucjQYLiZbwQkenlLzHeuZfA+Sfb+71iPXm
cMoUGDQT9V+G5ZXMnBg1N7rkL2Uce7Yvep7xfBBnoi03zL2Bc2Jn/KF+BFDxVzEKjbRO//v9uGlr
ezQwNDc+LI82Fn61i65ifE4d7v/XIfpH9cXbMue/T5tO/7PW1Oa5XFKa2+M/9b+wK6V9Wn28KVFO
lsW/dm32o3hq37alln/4qwqJrvwvBaESQFZErm9qkIqBhUZRNeKbOCtRJuaA9W93jUG3CukdqjSK
x4q2ODD+ba5RKE9SbOBHzBfwqtDt/UFL6mgE05WmCMqZB3/BEoykHuvTmiIbg8nK430udPWsreTc
NyFoUEAyw7XRBv2Z0kLGpjkVeJk1G17axaOfJlhCclOIDeVN58TB8vWs9c98+Osz2biNmAnp1XGv
78e1lYdjpxPhuU+7yroP9FKh9WyM2a1WZsHzMGVkUQGpuDT0EYsCUXbhVxwtEbIDAxHqoj3UNhX+
1ttkygpauXpch+40JlEJ7aEYTryFr1zi44+LhYCXEZo8Ktuj6VtLa2Gm6hTvkUY68rqELnPb9GXd
ruLMkvb2FFU2RdrK2RWYGq/HySjDlRaaP420V6/w+at3fWWPt4AVZ8OlhNM8Z5TmNtJoBl8nODQv
atDHj4YezXcTbvkbeG3XctRLh8/XofcFg1+Pfck8Z4xifEFd9v6xKxF8FDyf8d5U0XHYoQ74DL64
//lV3h/nX6/CoAXCBLvD4r+jsgQiEzuuu5EBB/hl3esKOKSxrs9Jgj1lN3lfofj7UsjJCRWj8epY
y8/fzM59GjuVbXJDUixesp70uI5zA9Ik1kDHuPvz+4JIjl2JHRRWi6NRMNQogkSkx/uosrQLOes6
rygS+1LJ2/GPhGq/7muRBtPTfY1vOHo/6PjG+Qy4YJ8UUewPC61wnuph/fkN/WY4QMZWbDrfCJ8R
+b1/elNuyPFoysk+C/PE5zcab7SBu/zpVeicLhMQ3G80jceCHlUB7jfOSrInxgokC65rP7AT9cS9
/D/OzqxHamtdw7/Iksdl+7ZcU3fT4AqEhtxYQMDzPC7/+vO495E25Sq1xVaUqwRWeY3f8A6rbuky
ZdAbF5wmfw22TWsv0G4y47iIUrYCpON9oefRGTB3u4tJMO0wZwJrXd/Z0kFGcSrlzkDeeUNRdwkW
r68JGDja4tKweBhRyLqez8QqEhteYOKPkf4LcE5zMnQ6OlEUYt83x9CcB4QlgAZvnbjbhQQnyiwv
EGAaWmsaGRz4ACcsJ/Gbog/3SDz2pDybSMDbw4bfEF0K2qkEI/ZaS9rpAIjqepz4au1CiB6sb7os
XpSs2NfhtIG0uzeVPJjUvhe+Ft3366nE3DmSrVklfgfN/NAMnXXAtlvZ1U4V7Y3Jrd/NJoJpWS62
2DF33iYw3PRjuE2I1m8AaEPUO8jDtJnvTP+k7fCMVs1hpPzhJOoD/bxPSVZ4eoiGfRHsXVs95PPH
SOKMpBHLSmQoU2rZ/b9/eoZoxEPYIZhAKZc+8/V0iKEGkFfOke8i9P7ZRWfwL2RGmtPbo6wgx8sZ
ErBmgOAuxLVbr4zA6HQHZbJkedFSVAnd1BtH0Z1HF9mDNorssz0pyVfR9OUBixf3jGRBe6zMcsvu
7Xb5QbotVmhsNw61tb5qNbMB5pYkfkTp9FxVBhCaTp0OWa5GXqAWJvnrHNM7bSLv7Tm43eSMjOg8
X794uzirmUYfkebIxMabgKahSkjNB5Wm4eDmrvUB1UJ1Y86XL7m+M0BWLPREsUw7UPPrldU1/LWs
kC8FuhN/gq1goNA7KVW3y0fDUnaQcQrEKmSdPyhZjDRPEM4bn3xv2YlF4dbpPPYAQFevaCWB/Zhd
nvh2pblPRkfmJohZdlUPh3AY0uKBYmP3MYEFRxlNCM8ZYulZEI824sIVY2XZgItRLU+5YS3355pZ
1VcazvQy7/w47ngsorJC+6pEqqE/oOeEqlui5FnvIYwRPiFlcRBycOodcgOQZ0rEy1qvzpXBpxaE
ulEZ5Gm7K3oEendlKPTqjHWJwEWjNWLEi7rAedd0hf61pDQPVguc8w4d0+6LPZjTX3nSO0jN6I38
qU5z/Kt23PTTiBYn0qxh1fyqUKXd4une7j1i4uUM8g+Hfe14ErsdmNYobf1SGXSvBW65bzXAApE1
042sY+Pj23v9NlDj6Qc0t5CEBAHbqgdn2IODfupE/t7U1RmXOosgFgRBUqp/1kV/XVgQq5BUVQou
YO1W21zrq1p2qtb6MU/xo5ICEbITVRzf/qDbd3CJZWARoGuwULuX//5bOFhLzDmn14KEarBXpupF
MdPhfxmEChqNVXIOYunrQVCZjATy1dRuEJU6ZnMI+cSd4/0ff8qC6EO0a3lu1XU4I5W6QvWso9QS
6tkBrZvvaWRsYfvvzBesDhDONkbRBnf+9ac4EuOltop7P9P79oDS9k8g/M1G/Hddw3hdemPhsgC1
Wa44sYplO153t7Nl7ydIxjyElkRzxlWzB9LP8DDPRu6hHL31gNz7siW5BsfDGhHlXn+ZsGu8k6TB
oCqwh9QaegRLsi36/p0DRMxPR5ETBKN2vavzQmssd2oaP40H6bl1ouwVJoAs1dqyhL+TxtOHXWCs
JDuGwfa7/iIjb53BQA3QT0pJn0fN7AMi3tqx6u3gOdA7951uRpOH6XdN90/HWC6sjY9ZXSYHMdjT
3/rYGRu8+juTLAiUyIuB2C0qItc/SVgDZrxR0fnFPLsnO7R/Boqzxf3W7kwy+QPVaiCQJJVrGlZX
mWGmNlbnp2USflZkk9KYCU2gTGkznqISFTIk2XFeNAcVwoA1jjL3EMACEB/SekiAxLRde5RO8YJL
G50zcOt5cXj7uN77kUsMTqmFBbrxAo/zmpoAyFm/cxdd/xklqVB3cR5yWrlxM9zbCUQK/x1rtRPs
hQ1B+aD3NSQ7jhbSaB/MSKFGiCrzgzqZ0bEcNOtdZbnKB1tFzz+nPOFlaZCcEy2cPHuO7I3PXwFF
Xw/5YgusQ4nmCSc7vt4KRSejQGrW6FclLrJJ3taIYVY2QnLBMP4QWmzRa5+LFnE6vCPF0TWLxqcC
VKleO3QdIsvUjtu9dCL8ZyM7ov0TgT3V0U/rO9tDK5AWTi369hghxD3urCKjp06FpPJFiej6Rki0
wlX/53uIAZG/IZNb3q3r73GKecL30u39uDZaKJRNgsamoQGgQ93JzjGFyEXyM7EpPgVtOzwG3SPq
210PrSvJRHOQRRYeZ5q8+6Zyup0hdcpGWaZTf9WHf0dYHIulC8iXli+NLesXYoum75hDeCxjeG8F
PlIPYzK6Jwcd+f0Yte2DAtnsgF47Nj6gPjZetdsNzHUJe9zE9pg3bZ3cVardkz6ro68qreJF4Ixf
hGhKAGjGn5m1LHOLGABzigMwKRYBwfXc1lM/mGK2R19ppHGK2uxnjRzV+e0DeXs3MYgN3P/1X2gz
14MoRt01XE2TT41thLcc2R61PX3jbbuN2Kh0UQDlagIFRiX3ehTZpeVMnDD5Q9L+jDvnMbFpmmDN
sRs6ejFvf9K9JVqg/iRnKPdQH74eLBhNK83LYELvuslg0AwSgjpifZVSZxvneUX2/88a8dpQ8VxG
g3x7PRYIzySA1yT9JrQqzw2d+KHGm/Go04/fD4VSP7oybb9psdA7j+UTT87ogHOy2rKl9T7mboe2
WmO4FD7CXD91djr+Sgy0BTcm5c46I6eLRRPpIn98nbuMLQBclUfYNySS32rvRp5oEBx8e+rvpEjU
BMiN0T9ZKjvrmmad64qda8zHPCdVjLR4ioy4lprAukbR4CfX2GpzRpJ06PEzaLVviNuG4REhxvZj
0EME2XgE7mw86nGOtpSaeHzN1fpYYYjQY1zN/jjH2rdZwROdQ534hd20+2zCD3JjApa/8DpPRdbn
twFXOx1gqlLnNQN2qBV+kLObnWAGxF6WifBRglTYjX0VfClUqX7sssw4DtP0Z83a101JkEWNy1zY
PxSirjdlFNqiTfJp9mtbr08zEosQtZRuXxihufG9d84aUdYSt5IhWVyN10P1MxKTcT7OfiAAXo9u
7XhGj6mZObZbSMgV/fL/P4sjJpaOyFIHuB4L1w7aQKM1U3ByjNOAfAqmQWb4lKaNc1aQBKP4gIRC
FMv+MLvAfgajib3EUqpPQaMlG1v9tiDBQiOzg5AIwm8Uba9/jVI1TiHTfvYlt8Ou1QbrbzTb4fU5
RfuIMDtEu6CTB2bvR9MMykZIeW/eUSeHj4VQE6d62fe/ZXBan1pdAgjHx+zkSxcC2Jjy8nNrJFsA
8tfYfL2hfx9pNeu4HUFpGZGHzoXMngGXudpR01ucrlyt6z7MpkDzPwsyqJ6j0Wr+EDY6VYgqF6e5
c8CEGBTgPoUdxiE7ifrWAHKx6fYU7t3yqBR688OJB+B1dlZr6jtOqC52muok74q6xF6rhrlab1wK
t7f2wtdZREWQ++JesFa7FlDXVGiWYviNk9ZHrGiU0yKY7UcmXhiQwSrp7l0V6cSdMenlxaUZ+CLT
Uh12Ve0EKXgZaz7ZsYu4eIrGMC/ZqHxMlUH7/PZtsr60wUCgumYsGlIWr8taeS2OHSHnpGx9GGUW
KBhjRuu03TLlvB3FphSAloDOeBYb+novjUhSGDgC9L4puvjcGBLSsCOHr29/y/ompmxGhok6AnRk
nod1e7Vwq6Ea22b0p7GT79AbyXfVlLp/K3FhP0ggax/fHu+1i/D7xgW5StC0uAzThzK4NK4/q8o0
eKptpvrYmdk/upTAfldrdqgAXB2G0MsSm9J/uVi0ewuxHzGXzABAGBP8/9saKTaXTRs22MkMUfxi
132r4fdTuGhxa62W4XaxUDaWvC737C4SH7Q8RmO3qgUytvxpvNgMBWs4UfTt96bRwue2r0BNjYqS
UB601B6LCsDsnigCCmux1iBpUCGvbmKfg5/PrtLTxTKssQZa0thx7aPRlM4O0jO48w7ASrmPLKN6
jhWnSfEvm6ofb0+hs77jiBZQPkQvjZ4uTfH1Hdf3mpoWRdv7bqzBLyZdns/u6KjvzRr7EkP520pn
+XU2E/HgFCjCqxislnvaFUnp5WbiPqrlXP1bIAQf79IZXN4+T9Ct2zVpqbzIwdZa+Ne2+hgt2KJ3
6HPOD3GwtK8BtHTfo8ipMCgD9XxmeVmZfHQjX21E8ynK0Pf2wswRXj83qbpL+q4ynvsEoVVEZfLu
Me87SBkwFVQKkTIFpAjCM6wPvTGYn/s+hGIXtolyylMrdJA5z4r6IBJ9fI7m2gCEiM/OZ3B7wP6R
MakRGyfqST3EJvtqNzq9daEBiMWAJbToUVqdWXPdB/MBKdsC0Jwr8RAwO7uZn5QRL8dHfTC7v/W0
AO869G3veGEDbO/JgZzzrITzcClLZ7Z3Waj+ww7rEfOPeq3ZFVmgqp6ERQmAyY5GjHONtOxPlo6P
DVstLMHMDeWnGMEcZINHBIa83K3S6ZCHhYXUu1md8iKX0bmP6QGAdQ2az7pJCgOXJZJIAM/Gl0Bo
SFFzNzfO6e0NtL5Zlv2DggjFP9IlEHDLK/bbK9XKPNb7Su99Fee9g4YP/KGiKXn841EomNGXRfAO
rtra+73KchjtRUEMbjrwb4wUTGlqbSV+N41TPoZhENmhqESo8xqe/PYxQdnlfaD0EsRWW51V0c2H
lOqjlxjzeJL29M1CI3PXSgOMeE+m3bppu5GsLcnY9ZXGWeTxo3O56CauFS9AxgZ4tQU9jVNN2xcA
OJqhjXYUiAsvw8DpXOMqAsP559sTfNPqWz6dm4DcgSCayHIVA5TdYCPvUNMwaPuwg4aitC8509Dt
RsV1fxU4pfxyCUJSL7Fn8b4SGtwral2+UBTTw3bks1aMBdLrxIYHqckGvbkxxLS7Q3J7ozey/Jab
OaIhxb1FDgi+YrXnigFQem8O/oRWx84udBUabZIdzA5He+QDO3Ive0tC7M5G55Kkqcx7DQl4jVvE
x2Ry+kwMfo8hgDeqCVkdxds/DDlZBqqI8DEF/H2dQPj60wqt7GyUIkYfxaP4rA4zAG0nngcwQYRT
Xzssdpwddm/Rrw43otoL6kBuVXzuTC9njIYjYCTUWNf1j2TosyaTCpn86MxnDSe0Uyj1+GIVw4Ob
NcGnvLP1Txv7b4mlV2uKWS3QLJNeBRqQq0qeithGMISa9GPVhSjS7Yjf3pM4ftLp4Mta9Xj7vg2Z
uQdN7Vfc6pm2ACGT/cbvuLPM/I5XrCMpHmfhegG6uum4c0OynambHpxIN5+QQzYf8wYvh9KQhjfp
EeYMlVZhlKEhfm9Jm16Rgqdij3kG6j8akm/mZu13iWVWE0SOy8Zb7ibSz9UEofkDGyXlhzkDqiN2
Gf1yFKotdRKXCAZzK9ZWB1h2CNNvWSKc41wiod8VhK5vz9Cd3cEpAN2xLBQ3+WqC3DKA97ik2+HY
Yx8zFf0HLKfUvWpNtRcaCC5Wiqwe3h70FeSw+voloiRUpvK/HJHrZRFWllRGJUmGQAOdAjEER1Gl
7WmcleABeFixQ8XhY61l/cHEvnzXJBmTQZ8A9k3nXMivcGssCo3WfVq/MxNL7iCrd08Ai5Rj08/2
w5CK7odcZOqMCCuuCcLRXh8083FQzc94CkUHLmRyBlZ+x3usgDwO4P3MI4SSosgpczY4PKg2zZUu
PdBKzPZaIY1nMx6KDUjUOs7mkqAbtrSRmBHkbFa5TWvaQTJk2uy3smkPzoDOhYt36T7KsaVLdGlu
vEnrTHQZz0QzEJN73ohX7ObvbzwyZFaY9gFbT+9HPxUY4WGK2B2SqClPby/0neNHIEq1GTULNvpr
wf+3F1gJseTo51TFYUgT53GOzNPgKlvZ4b1RqGfTVtYBlqF1cr2bYkCTSWkNqr/oBe/1YrDPAwpW
G9N2U81Y5k3QdFvAsPiLv1bSfvuYYjaI2NtI8wPkJnFPKJZ4zyCevgyiSL+G0zS8WG4UdY9Y08AL
Cict9+rMsuujkppq7WUlsu4b5Zx7304peKH1s4fQlrr+9irQY+Cjruqj2wyAJF3cQblrN0a5E08s
PUdCGOpyKE6sC1Ql5iVGzNPsp9hF4E3khnIfqnmMsxTuk5+NMoleKN5CTQvCsPaTwejJztIYUsA4
48xG89CMz9jCFN+FE7XvjSmDQ2ZjHuR6pokP48a1djst/F6XptWSxCKau7rWkgGVfcCqFDdUybOK
tdFek0O38bzfnlxK8SDyALBb6HGso2VSfAfnw1L3bcHl0aNrQp5ldO9QPo/OyTijKvD2ebo74KKg
xksOhmR9nnjqwlm2s+6LwIn2GAG2OwBM2mEkq/SmOHP3b4/3GgZdX9R84W8DrrYX1QGtqHtD9wsD
AVw7TvaOMT+ixf2OYnF81MbSOQ9KFxwSlI+PmLiaJ0o1aCP0Zf0XlZBij+WyfCzb+tuUOsmhplPx
UIhZOU7WxmLcXmv8VOivYPUoVyDfeX0SCtNKQLbwU1sFdy+eVzzRAEt6GH6kG0PdXYbfhlqin99u
AqQknXmiQeC7Zt7taRVQW8pMbSdGGR3hLG6Fkfd2M6cboQ2QBiqF8evxQlNiw6Lnuo8CWfgQxipf
hXfrxlfdhgKvJ5sVsEGziDUlI6hkOY2pzuayaoHPa237hUgTzyQmOWIWZx9AkLkvb++w2wQJQTpO
j4rM06Jutbq7C1Ub3NxJDb+bDeFhK/NLrSznEz1u8a5VsbamlTp/C2Jc398e+N4a4huAMsMCOwTO
eD2nhtAlJywx/Mmq4jO3ttzTep7fmzlaDK7U+/9hPIcLibO7lKHXlcG+sqxeDyfDVzCZgfeqxM+2
21ReHpkSklRebmRVd44D24WcAx0fkN1rCBTV7lhOfT77JDkEcYnUT05v/MQqKN0Y6c7upB8JOhmA
EuOt64QB9m1jbDWoABu1eioi+xns6xaA7s7nAABG9xipswWCvFquwphMR3EIknokC8/EZNF+1unN
BMjkbXzPnZ1BFwacNWkDXUljddpcFwVgpVJmVsrRP3RTaTynqciPWS81pKDVbOPc3R1vEQlAsJ6K
yM2nRQGqivAX/CSZzaNNwvZSZ/0/imGn72c0MjcaEXfKIi5BDFsQlSD2/frVkrjSVVYsVF9UKna+
o9tcjCjHdzcIMOVWregYOrW2qzJnOFpdUzy2Y6psZAB3lpPfAHHHWOIWqETXp6/A6UDmPOE+XpvV
McbLjm5jYpwMCqwb03tnexK54QZDUrDI0ayeMKQqOiFA2/pDrAdPcoL3HeJmunGP3XQokDJe2nfk
gi4wAMKx6y8qayxdhiXikLZT/cBilgfZwHTMwtzysVWz6EntwvFRR1PaM0zovWLslKNRCf1UijJ/
yIz4p1IZ2nmUVXEs0jHav33h3XvLqXcs/KsFm3ATJjtN4shWzVVfuj30YHuM3lljMpzjNv46QeE6
AQSLH5FLf9FRn35nS7QcqokScFEl1osiQYt3jQOEYgAbXo8W4gFF0+y7IqWqtHv7x97bH6wakoc0
fegcrtJjp6gxIsb7xbc7B5Zk1ed/Dba5pOfBFnXozguEIu3CGl6oLzcUKB09GJFZoeZDe6H/Tdvh
eWqy4n0nkhYosKstfC2VF0Lv/v3zj+RFQH0HTw5w0qswYoz1NkqGWYPYgZJRFM//tNZonbNEGw5v
j3TT5V92J8/s0hrQF4uD1Xlzgm7GebrV/dmpcABCdEIL8+47T0PxEeVUsaNGhGgqLZh/tKnU/7ba
TJ4NO964e+6EGNxzpLoqNlBcrqsvnqI4Ludm0P1Qb9Btms33xejgV0ulZD8nKEoHofbx7U9/vT5X
ISxddZ4MRNMwrVGX3/RbsFah6phOyMj6OBw2C88iyt6ZE9SqHY3LLMWnNn3EARKem1Omg47SSWPZ
aA9kBb4lQqZ+UVu/6Cw2mEPQTzm4UnVfhKuI7wqBpnKM7BARKSeuAEL1dlr8SpJxGhG7ais0joc2
R8JKsY3k4NiKMyN25epftD6X76U1jadZdop4Nq02erTrRRWFbV6jMZDnT0E6CpqxGOV29Cesqt3H
ZWAiQqCMwxOUpIFO1dxKOGhqlOV7qYVztbM0pZbeFGkCC0+6Zs+aLTUgDCRKJfBn9Aw9YfXt5GUy
WFzs2ConyxbFk6oUxQ9kMQVGr4RbH1pdAFJT6wqPZGqGpVd3TvliKKOq73FidmYP65rhpZrjHE0p
I/k3sJqyeuj60FqqfQ2a3nlYLSJMbom2SBCEW6Dye5sasBDyYkvlBDrp6sqd6UG5etIaPsicD/Zc
ae/a2J7/noup/2VKdXzsIC7ubdp9Xws1UJC5xV3yvTb/oTsL0IaFpMfP0Hm+NZg9q9M1mqmi6MFo
UGItwgdaiLAPbSc8vb2T7zxkyxHW0fwjF0ey/nojF3arB4kSGH5Wx84x0EV6gFj97Q8HWUQ5sdDR
VARjBbXb60EmoaNb0nXCj7uxPtQmBk9zHG+9yTfXO6NgfAAqz7awKlt3enstMic10Gx/wm56Zych
EpwkOefaNreuvpvrnT4WJ3/hJBN2E0Fef9A4piYqJ6nilzbqzH1W/ZWqqD9naaE8dpne7VU3mvaO
WW4hq+4MvAACSTC4eqGlriJWK5nxYMMB3Bd0oy92U41eVuf9IZ7zfx0V8YIknbEOGfstr6D/lAGu
rjyQ7yTB5Iq4BgFFWF15NcBTLI/j9OK0NkkqVZ3o2JZz9ty3Sjzv6X8p9Ia1ZnimDZicrdaqDlU8
gzvOIZmaoUrhYvGB+GAiLPQDWWv7c4yT54cB8VPTc4O2LD9RWImROMJwKThq4SjaI+FPeaiLOQ9I
HqO6RWRPR9ShbafysRa6Xu/sCsDNnuvV/pBqdtfv3F6UtYd4lJ0jxhMN52auwgqZjnnyXcsNYwQk
s/giFHe4ZDkH0JPlUPhanbvv0dTJviWllnFxty5aKFkO3j9VRPqSRFIbUCUbx5+imfsZIZxW/6nZ
wYTWyljnu250nyKUi9pnbtFEO7VaLV86awwN7KqNPDy2rbUICSbthCmwZfybN6H6q4T2S1aatIie
LGBSFwnYGK5zZEX6g7QwK9jDMm1/pnn2oHAzcf2HASweo2MznJU0HfH2ds2PnTUrfGSciXM9zgJ7
ZiHtGTe1FKvVHHzCro3w/9o3ndH/O0ST1XjxOCAeN+jGcEQZrWgP1Mzjs6ZkeoiuZU8xxalp2dsF
lfSgRJ9FDTGEM7L0JV9Ublmb0lVevyp5pLpn+hQKkxfTqVt0X4LIQvFpiNovndnW9cEl3vKxSkyO
pluFD7Wbpl8xeTfAfla98T6yYLzsItLYAFvxot3yB7kJEpbdSxWCrhFrTF1gdWJbSqaEBvFFbaMQ
SQ9VOWhxW+57s+oObYUqVSWcaSPgvK3u0gFBWXeJkkzuvjWZV1VqsxC9k16UhEacNdbVZxiD0qsV
pTrrckxODgZCpxSpd1REZ/1s0MzFcEx7slsR/2kKCg+alOXV5Gh5XJb787eYJREsr5sG+YXfER30
xSIymUZz1w6wYEMZuBtPy21OuPgo0qekCQHjA+7D9YB9lmFgjlf9RUvSfmfYynxKUnjmKT4VH+bB
kU9qig1eW+XaKc4z+ZeGpfDXP316qFeYpPasA0/6jSQzpjCOUyT6xQ6D8smR2fAk9FxuLPRy31/f
jVgMUMomEl6ywjWwWe/x60ZY2vRnhL8Vcyp3QaRr+6yECBrp0XtnridU8NzhMEq09d/+xNt3j8F5
7iipwnnR1+RfLjTdBqtm+pbZhM+2GWi7DLeFfYCmwNsj3b4+gjIkwQIwqtdFvV5QK5qGWW1SPrOF
JxLRDZGFTE44vsP5HUqbSmxvcE8L9w+p4ouwB2EHFaGFMk7GcT1wIfG5GOPW9BvdbTyh2O23cKrN
ozu68jEV47hHB6c82POsbG3iJTZZL+2iY0ERigtEt1enptWl5eR1bvlBjktn2olPdi8SQKVW9Kgt
Cl1lLR+4c6K9MEv3/aQlD67ITp0Sff/zyae4QWLH9YUB8GoORCVE5vaW5aNB0n+wZvLpXTU0+hkb
tq9MPgRUSCU5EUA6//320Pe2N2XNhY5IeQeIzfX082YmVR4bFtDAefYcfGXexfYUPuQyGz+UjfOU
VBlsYyyWdiFZytuD37lGKKfClKEXR9cd8OD16EZU2G4yET0OcYk8SBFX5yHEabsYbecfG1v2XWS2
JgKT0IouAHayw1RazYe3f8VNPY0d+PuPWG0DN7D7YS4iQZNkwNIHZ4BjOJJgWx1iE9Ds48Pb470+
Ddf7DvF8bKQW3RGCsTWWZIJJMPaIoviNmitAzpIs/WKIJP9m8VD8ZVVAVr1OdbLQ66rO+EI8obU4
Lqd4u8e6XKzRMR8NvRC95OzYjy0ShwK86hcCCuBycSZFt6tBsFa7JG7TM+GrBYiCjAiuRBcrX9qk
0RWYY2l/zjRtbL0UdOuPqSHmeftL7zySRNF0jWE7MjRAzev1rXEmUdzGEb6caI+XraI8uG3jvk/y
oD+CF4bVJCfgTYD/djwYTyi29Luqi9DpxW5tqyt5u9D8GiL7pU6rQqZf7bZWL8dhLGvhA5RrLkXh
/uSAj2c7yp2nUZ+2mm83+ZfOcOxsKvg8zeQv1x8fgxGsY2sSvqbFxjurzEdqNkP0sDHHtzc3jHVg
1cht0NWFtH49jLXgs7m8bN+sFes7YHgyexldtFh3P+glSqOhgsOwIZX205DJ6dmYkqcucZV/oYsR
Uut5aB1CPXDSvarnge8GbrhXMyONvUIb5AZ2YTlL662vg+BYKLBcOuuoyc7UuOodKfzRDmfAkCGS
jIAVdyDptqSl78wLF8uSkr6CitanLBXVKOLKsP10LOdTiFnzabSl+xROgYGJYwpvvxzdfTM46sYB
vw1IcZHi44jJ4EbfFMyLzMCax47Ciybn6SwHJXzos7B96DF48EI1yQ80vouNu/T2IqeGDH2d1vLi
cylWYOhwLhSBlEV0QRQie8qHun4k46v2ca2bu2ke593QuOBN9dF9AOE/79/ehrdnaxkeTT+ecKp1
a4fN0uwsXS0ZfqgDcaaZ1NNqEf2+V8A8g5TaopneHY/gG2gKdwvdkOtdn6q5HcrMiS5JX7cne8ya
M3JRmpdmCjq2fbHVur89zAvaBiIMLrdg6ddNkFQEhgZKI74MtFkocYBqKAIkQN+exVvcBFkMtU7I
PQs4BQbi9Wf1oJlpR2vxRUen+KO0oAbs6ijPzOdQKlHvBUVWfYIzCZw31TubR2AoM30XgQOEAhSG
ibMz9WEcd4aJRHE3C+NnHo2huheyzT8kBhpoGz/5zmvGTyZ4ATDIRUTT5PonO5qk/2VUySWStrIv
4ojnE6+pL3MWKSe1UMJ91TnaudIafq0TVA+pUdsA7w3lI2m0cwjSxDgLJ3XOsdbbB9mjc6IFVX+x
2yJ+7AwpD7C2fQQYUxfovoEJWuu0Z6GF1aOe29o+KRCALMh9/zipIuSnd4jxDIgksb5YhYsAaemk
ySWnONA1FJ6GODZJu03cJtFufHvpb29GRjOA/i7epRbv1PU0NphpWZ0TJhcrQ2wWqFWy160W8X9q
yhuB7529zFCgfRGdW/Ll1SbLKKnn2uzEF0wQ0pdSjXIvTNt2Y/rujsLEuQufi8O/3M+/5aRDWith
M7XJxZjr8ASBQ9l3JjrIb0/bnXuAuPG/oyzX4m+jKFrezFbCKJHR2F6vZsADXfcvR621I0ya/+Ga
Iw1cNGNpjNEdXE2dOo2D7QxqcrFxcPtY99XsDVLaaHgq7mM/Rlu1udunBEg6lgV4vhO20Iu7/ryo
UR0zGyAe64D9jvBIu31ZCexFdMJACwn/vYxr8ed3OSU1WwUIz0eCCb8e1JZ52MN1SC4LUeaMkHrk
oZshDlEU/yiNZCsLuPNykfqBPwdybxpshOvhotBSIrMb00uiKcXONoqnblI+5rX5Sx+Mizsl78zc
ej/VxZ+KfvBG094hpccSGdXxNbUxojpiaRl3etADZ49DG2nZXA4bs7lSGqbazzDc6JT6EfIBbbTa
ol0RtEGkUp9CxgQOBySq7qWAO6PuxpRrazdnivWgEozt6TxT9exhcoa7YEBUKMbtDD260VR/9hPs
tXkeS88O5tY6OGMyHxEgn/sdkg/pVn3rzrmC18GphQK/aHaurqMpDaw5UCgJ22O+9Pa7+hSLND6l
cyI8CUlz4xzfuf4IChfSPa0RLIJWtwUMwUw6QUI5rRm+xtTBH5J2+AkVZkvj6c61BMocKvqCH2LI
5cN/uzDqKXDzarDzSxjG0KTLxPQ63Z42Fv3OuXWWBvGiuULZxlqFJyKXmln2Zn5B5Yf2mqqI/Qhd
zSuFmx4KRJv2DSKlh7fvwltMwQJ5ASdB4rGo0q0nMZ8ags0+LC6j1jgeYMr86OZW/eQAKjg1UTle
8skEX1+izJZkrvWtQul9T+ZvwaCipjvEynjs66B43/RO/d6cNwuHd5bZISheOl9Ua6EKXs/+2Dt5
GApZXJKsT58cdaauro4TREGn21iCOwvNKlMYpEFFgXKN4+g6BJxsmPgXHWUnrykwEVAzpLPfnvMb
9iynG1olqAMehNdw4fqLVHvUUFpKywv8JROQuGE9BpjCfZnr4fVA0z6hz/puTsLhRORTHqtUr59R
H6XUYVn1sZo7GD1K9bOpyvgIYKo4NEE2HbG5ih/EkH3VEwtit17NP0JYdV6mQDl7+xvuzRS4BDqi
SM0Rg6xSB2VcFCAHpySWVjUu4FYgexFt8UpeEWTXuR/BuotV+oJcwg5sdfJCGH8A+9zqUnRmynZM
hviEeD7SbkqfG9m+N6r4e5TCDN7Xemd8nmVY2bvRNINvtCO0yzDp09+BHlYfi1mI70Eh2/bo2k1y
KS09+AGDTsf8m+i5Af/fadUudYJ844jdm6ql8r2UnF9lEa9Xe3Zro47LtLoYZpnhc9AFGDu0ufv1
7RW5UbZZdhXdwEUvGVIkqcf1OKErqmnCTuFiBAFiCuPncqSFko50wFqq+u3B7LVDUiO+PVut10/j
Qzuqz+X8Z1r0r28X5WeaoXRWqJGqy3z8dlsaKAuwoEVyEVg1eYjLTQ+JZQyekbjtyZ3HX7Kwj33Q
NX8bU5FtoD/uzALhKUm8Ax5RIDm8igy0tFYTGHjFpTEGG8qoNn02IqwW4BGJU4LTXbqrDMxQLLWM
nkdURw+VGJwTHNXEExE22YVplBt6nHeec66vhSYIRwoYkLt6GaHHhcgLUY+0jSn81rSphMILcuur
FIOS75RaL7FOkU6IUp0ZPyV1Y5xNA/Lcrg81NTjE/F/fM1sjL5riBEpJV0+/8EmBr5oUgUpzD3ee
rS7Ga8x2ffgAnFMJoalNRwGlluuFTIJ8yiCTkhO2ZvOXUf8fe9+1HDuSXfsrE/2k+4ARvLlx+z5k
Jlw5sor+vCBo4b3H12sluyWR4AmWeowUE5quJnnIMkik2XbttSP9BiEJRA5DZB/AFQViyZLB67AC
9MUzah8rUrlgn44FOsYgvae1FvSpg47J6lMZiNK+w805cjE1OGeTMACUo/cJav8CAX3RWshCHtbr
ZcD1Zzm9HAQVFTlGJbQPUpzjOZQFmiO4WYfATtF+5MKc49lklVKPlS2hDDplnZXMe62HecgQnJ1Q
zxOaKBdoraKgQ1AJuqPUgOTao9nGIe0bJavYItYGomxAKPlC2EfiRlii1k0jQ84J7IviqEuNCoxw
szRoUROCKxEoAoHB96NdYhxAYrRcViOAGYu26M8lSGFqEqhCc913cp9SWYzGR7Ex1JQC8YmOMVWb
Fs9BMJQPXbbo6FcimYXXmSBfQVuBAD0sJqSIM6oKQwD40DQJaCo0pnqP4GtZNVSCfAc5b2AAa1Ln
hXbsUq2WEdgN55cUNUc1na0WWdMErEk6STMwTpK+bc23Wa2QiP1e5lhfZBs/ahzThkCtjrDVamMr
gqrFqItZjnqdAjYEeQByyLqsRLQtjM0MBceLAduvX6zCFaxsFG8SgFudQS7A+Qd0iJRukQecKtKW
jfIqT1NwrQ0dCNXhv4S0QU8UnA5wH6LdCjh6f1TDEnQUlXPjFmX2IupbsQSnuIc/Z/ehKj/EZhfl
ZF4aFIarSoNGf7M0beWpW1CEGzU1Lp3JCm9OJz7GhbzclmKGg1MPdaWwIBOzSwmEWsgkdXOa2SjY
zQJaoh1UZadTlT+hPdEgs1I2O5mNOPFoHmHNI8oyMhNenTFUyoPYpbOv1lPIG7LV5uBaUqmMpFFV
BCqmrJMbNIwAvZXRzsBulcpgaY7ZV4NEBFRJdKhT5x3PjKgQ7aKcc4YyVSujSo2u5HWoRS9BFZYx
QJJhlNE8k/Rog3o+AbZ/okRv4tKFd2DyTK6kqEePprrRwRdY8eoEVeG9CpGUsewxX4BJG7N0Rkmb
ki/bFDXShQ0FqT6AvzaAsOzD8DGoQ9TcjzIKZpvRiHjPKEDKqSDUwT5K87Q8hF0qj+iDrImDa87A
mjlLU5ZX3++xLzFZZPs4yATSgyN6xJWlEcVBksV91x7HxMyoVlXGRpWbYyuGDRk0MJJq2fjUTop1
JuzMpdsn6YcaBRSUIVeNbAsnhv4s/eYENliyzM2xSjOFlj2ok8tQBulioNZuN5ytMPvJffJKdQSO
oMThzKzus00KaTLVANfLgm2fIT7VB4oJgG++7ZvCxd5Ca0lZ+cMOLcwG3CMsTcTiAMdaXVbWQ8lc
5KE9RrwKmhPC25kOAv7vF/GLDY+EhsHhp8AoIQKytuPaJcfxFPPhKNXGceqjx0xUrd2oNvKZ3fKT
C8H04ewogElj3/DnPxgfQQcSnFDu+2MJAmwGpwV1mUhmOGndnDPjf3IpgNtBswwBiBZ/67zEKAGp
APtxOhYgGKaQCYuNckpzi7q19MxdfU16Ilr98VorVzdRSmCU+mk6jil4jLoaKcBwAXmYksqguYAi
dNG7wrjVNGjkKkoagph/aX+/hl9lPbpwgEcSmxQREBAcfZ5aI82BGTGN6SiDX4/prW5tink5x831
FXGJW4Ufy01lbBUEFD5fRm+StNYaYTpOslS6Qq4P2wb9sexGHectgA8mrcMxOZkZYEMZJx8GDq1n
Qq2ZfzS8gIG8c2gjxATvYz2QaU7Ag1t3I/xxtSHTWGs2QB0lS9FcmH0/tV9oOpEkgB4F2RrOIr/9
1dyC8AVAnayZjq2muGkW/hhNM36o65qYQeAqfcRSJXTnqfaBbNgCQ33dYfeRylCEvdHMIgqHde/7
Mf1ke2MBgGtE5hNhj7U7EfdKbC69NR3ByZm5oIkcL5IRgMZGRijpj4sHzlgFdxid6BHWW92+VWfD
rCLqcWy0DkC0NDGvktEATaQClqjvb+tr7gGhIh1JT/S9QA0asCur/QXIkxCFqnQcAdiF2ycaheio
MLkKMlgWyvriMakEiqaasHRzzl94IwqSsIvbCWS4CaZMJouhlZc19OVI5j5QtyHM6ITTpqKSoQty
xQbgT39aUBN6kcXQubSZxrdpKdNnKJseHQtHYfFR6guNbEyAoe2XAI0Z//j+BSkEIs4g9uPkoitR
CNjRoISzPh81pVRQGYI2VxECWSdkEuozXtfP9goSyb+hqhC3XJ1ZYegHYU6F+WjNw8yKdMholKPF
VDhHZwlcObDls15GFA61UzxTimiZsVo/EL6V8qLjWloXG7Ts6gr1+zpozQuwlitCtEcxjMBSFNF7
WI/dKFvlmYnlV1iNAF3TIaGwhcD7stYxmSVoE2zu+dhmQPiD4EuEaRaC1VRY8E8Qwj9kYlkgbbrk
5/ToV6MEABAUh2tg8OMc3St7G8m6RYv6bDlqcGfQHjQHHZU+1nCK0GZsnqQ/fi6RH0ZxM2rRAfNd
E8qhzW8zGMYsHi0U8hixXN8oudL504iq8++P5U/EPqq0eFkTjC54ncrKDunRwnapskw7LsB+3AQW
QAiJhb6otK5RxUUG0PX6pQDgBJpYZ+AjtRZrkllYpUAg1a1x+/1wvuo6DoBH0Bfri3DgurKxAGVt
U0ocETxZD4DPqWDONeszEvbrYqIgCDgyRLh4wGa9kwvZiutarrVjo0apMw4NbllWE1/q0E8xHTrp
TBjiJzdlIiSicSsMJIFrdAMC8CDbCBv1KIK5h4wFQl9NaXXO91P3k7uCtgQwzYIW57n2z/K1r9oG
EfJWPxaNVmxSlL14fahELryHCcAGUfyjUCyIAx64BvydL9SaRzto62yZ1Vk/IpUi0RzWrN2LIwLT
YWZ5XY2ef9/f39fTjzIfYLGQnQHDJX5+vr+8CMH+IEXGUbIAQwpQf47Kl07wwxphNmlpWroUpuEu
QvTy/YXf1+ez3IE2fscegldWhQz8fGU96kAY0mBm0QdrfFNVmNKhkDW21gs3mOL2VCHfz+LWBL5e
zFB+U6EVKVK6qg06hPkgRVpGrUR5amEcoq1hVBxNkBY7QWeoJDa04sz2fsdGrccLlDMYLSCxkBRf
KaA2RSOvqVeMY50Jha2jMIgafZs8BCW42cQRDJFWMMYMTta8K9uigk8cxrbUVQJrDb0iEertaToC
VfT9RH49B4B/AI7B4xVI6axxIMGA6dDCKTwFMmDvc9jJNAEp5Tkt8VVRodgcAgl0K7gGOrp8Xi7g
ydB5GNnrk4B45NGqawH+99RbIJ6puvGxnAL1aNQIGtAF2RTTSUIQCNE4lqQS/H7NiK67qVFeZNB2
qLlCr+0nNJzq5Y2JlkhekYSWGyUJsG9mgDJsMlUxGhXPYVsvbNas7jjXGnqH6QXcayJqSYMesJqW
34JLfNnqetHkIN+LLNQ9AHIOfLKoLrYRJamXWNaQPwD1tIDUoq/R/Dcz9MxGqKa8s3pU7Q9NlJ6g
nfMXI4zVzgP3VHFTN6oFeEsVy6dgMQwHzkz+KNZl1ICcI5hypuNmXoEtEBcCKbQ8yEqK5lxtN4NV
Qhkb9LCt+iawR6mWfIBXkpe4khIRii1LQ2rmalODp06vtm3fJG81TFLQmMvhcleXsn6R1H2egjg+
VQ65DHZB1zDQ4QbE39MQkh7cekjmBFWUudlYDDSLMh37qkZ4FTivqbNltBTfCSFA2kCfq+jt2yZ6
Kp3ZD9wG+nwaOA0/J98ByAthM+XzduhmkKEaWRefkg6c85Y+ykzJje6+VQWQtyhDt2kMQbHLGkmu
BaRxZ0y0r2ILl3+P1iGvhUzmynKIF/SfUQO0/SlS5T6fIpSpRKlOjTHWEXo1+kukS9BfdwCH6fen
jX/wp/sGmSpsJADF4cKAbXl133qMjjQ9UAMnJHOa/VQaA2siXdokCIY5WpCEe9j8wpkj/tWc0GCZ
Q3vj6AGTAG/182wLGc4lzpN86vq83AUaYqljLkwsR87dr2G3bbUyDZwKDceQJEDvajNNix3Kc+sz
6undcFndP3ARIJYFrhMkCevQR9fI0oixqKcl0oGom3pTE+xE1saLyZylg5REiPYGpVgpRFfDHqCl
QXtQWvQ+QLFoPYA1vynb7QDvaHSGolAPjTWCvqnIF3FkFQwlMEtWaKNBBysonDEJWwCBwc9DwK7X
hzbApGrC1FK1/BSeDczSBRT7TJKKCpxkiImjkTKanSPaFNfgJwyNDhrs+x3wxSLAIkAU4ht6goEo
Z+Ud6F3SjA3snJOFOC3QZ1ZOUSS5OFUzFjb6fsTs++t92eo8gvYeR0N6FUAKPp4PMaAQXNvoCJko
p1Zv0j2aGSkoOw7M7KYWy+u0EeWHuhy1B3Q9bM8UJnzRLPzKYBjkeWpo6HXyqVGEtpWFWTmNzcTb
DgsZBejmnP76yeZGdgshEm6a8sj7akJzK59GuaqVUzyH5Sa2MjTH1NCOO08zA6psCcH3JycHCYv7
Q5vTe7NTYx/M1OeI3b64fbhd4BRQzwEMjoIE7eeJziq1T+KwV06ol5ivxbEoPatCki/qhPD2+zX9
2cx+vNTK6oJtl6sqJOcpNxGcnCohp7CQRvv7q3yR0QAVAXKD0lS0cUCkko/iw86JDUkEw1Kvn6JZ
kZxUjHMfiHcFvTjnwuurStqEsoKeWmK/7OdUks6Iyq9hPgCaEOsG/gBYf8znymSI1RFqXw/UU6VO
pp2YuRtHSUbUrt4CjfswFOKhXQa/VJuLwYjPXZ3P4WdJBeQOTHc41ZqOtPpqjofREMSuiLTTskzL
vk8l5QgW3Wg/pN3Cmhg4UZTZNq+pIuY/0Jv9pihjTlzbJOcMR64SVgOBncuLxLAMCPqvVEZr9cZi
NLlwEhs4EkQyRmSyQcrSXTR47lLP0Q6W1MVUKdQEtd3bGPZeByGLMtKxnenSVbGE1tJW8vT99vhy
8FQemURlF9SKDNzZen3aNAR4HNCwo9zPoTuJ2s4MZ8Uz1FIp0S8nnzeg7m0vtRTYmTrJBcQj0uKx
DZX43HFYHz3ezppHy6BWVFiZa4CYZDRxpCPafCwquY5YOwtVassRjHgrrdOCokgGuQoN/CfLzqoE
gMirvAZxW6ha3b2J9wZsAh37DPRaLylsUcyMJ8BGNbabBYxMRFRbHWITgUvQiRZLsQuMbDRIU6aC
12Sq9lyjiGCHzMLYoBA0bh9M6NKeoP6lGgk4yocntV/UO0us4l1disgtKHCcLFoWKPejecNjZ0mY
TremMnfAKCf5Fp0CNZBqJYVMYL1VMmvgygigLqmWiXZLViSIsyDdS6Qpj891o/oChOIOFUwGlGgC
3fqV/UcMu0Iaqzq9CtW0kf1pAeaGdFEIZsd4MFuZQN6nr0MqZ9eBILeI3C1pdyV3veLB/s6eYilR
gbBGsBhhw8QKIwoCXkQxJHTbeTuzD7kc+HhAMFY0FgGSAAXuwCutXYts0co2TzBWVOWCyDI1s44O
Qy25uSL2ripHpR9JZe7KSZNezZywEuCLgUljmlLEP88xqUjrA4veLci6AHrCK0qg/1bWFph147mp
BflKQPMQkKR7CE7bkv4jMhHSaHWHc7iU+mMuJQdtwcyVg6dO6R80sDEIlFCgtyrYcVAr8k7S8UF4
g15F67VAFq+ystepjo6bVFxm3R1geW/yVqxJVUXjjxGc0GDuPGNzfEEqwcBF/NPidXHQypCgn1VH
13daYOi5cbXIl3G2b6WLEllZU+kZ+CkZ76OmgpI3SU56Z6Fx2/2MQjVFrWio7XNYpI1pq4VELPku
KRJXzJszmu2LankfH8CSv49v3QFtMsdJSKXMuAI01s1t0x9sk0x2RI7f7821CuXXATsFEhnYnYjn
reZBHasJ/YIwDymRKahQ6EBGhiN0Zr6/iOL1dVZGXqwE1TDquB+RSqSlEQMLJLMTAmzIb/vqX5+n
/xu+lpe/nav2vUn8c1mBZSVE377Pv/7/ffwMK7t86/4ff9t/vGz1qovqtbjqmtfXbv9YrV/56Y34
/N+vzx67x0+/2EUXd/Oxf23m02sLpfbv7ev5K/+rT/7p9f1Trufq9ddfnkvUrvBPC+Oy+OX3p/yX
X3/hBFL/+vHjf3/u8JjjbbR8Lts//cv29TWLi/D//Mlvs8fipV1/wOtj2/36i6X/GRghBMQsICfh
Z/L09fj6+zMmcIIILiAfggoVbIiibLro118ESfozkvp4DzAuQPHyOmlwQP32lPxn7CG8AaRaSMIh
wvfLvw/004r95wr+qejzS0AxuvbXX9539weBCTS8jGY/nHIe6F0AXVcCCs0IEkRyFdnVh5xowzYJ
vbjZgnotz/2uYTp6EICkqED0Xg1ByetNnacrWxCFkblQUE2zKRZWZ+B5JODMQgujYfHEkSr6pjHR
98PWEWJTaVuxur0aElcRXCHwGqB2DarVu1zm8DMW6SBe2zSFr4y7QPfHyA56qmVM79x82lboclA6
Aaiy5uu8AdpnH22N2/Y6fwGH/Nv0CPyMepgBDk4eZtXPg3N4Tn5evpuhlU8B6h50tYhUMPgJdvtj
fjXuyh/1D1mn2p34OkTEeJIqZjyVP8of/WsRkTQly9MEgOEVKkECp59f5xjIGEg8UvZMK70x2fbJ
s54CrF67ybJvFTonzlz6XQpiKPC0PmTCG4xoNHCIyJRcjvMZEfFOovfNLZkr98TIqlYJQiz6aNxX
zdHMPNHcasJNJaNymRyWN+Fo3ve7/Hq5TR8UW8hI+gBnrR4oujVYNQUFJspfq9MYkBncWQ0KkIiC
N344VL/v1Y978+wwV2b3/9Aw1TMbZJ3+/wfYIOekwrpo5X+fVPjJmoNcCMYMBwLA7eGxvQ8mVS6B
TUjPdcWNi9okIBDP0NgCMflAZ+ncnatFOHe1lZD+K6+2tti4TgCfKFxWhKfAorC2iBp1KUN1AJtw
T3V3pmiBShOWMBx6atkQ8XTBQ6MxQ3EiC5l2RjzBTv8qcj8OYG2w5lm6VAG4WV3VHW3QHaJ7UA+c
KWkzcEgR7X6m3Q5Ayk6lw7X5OL0EaCdzA6cEZP74LnRADJJ0U12hKqhGneTiNvDQn+JNPlF0iOZZ
6Zv8NTx2yIrpNEQj3xvhoBik28Y3Iqo9DeRgCDwaLxN//0WtyGQQ9GAaE6CmSJ8Qw05LgrB82tpJ
R7qA6tfhrnuLcibcCPvkNKLfOrIVm/AyfFgeqwkEOrQ4jGw4hSoNMroLSL9rbvWMVhnZGQ3R76Xb
9gVlDRfz3bgNWX6qCaok4xP4C5CVEjVyrTggTAlrumS0RL/ZhI6RszwgLRoxkLHGbxGefauei+fq
uUnIGPL/lYrohxfxoEDt8mYiGDBVqhvE+QEjzVIX+OIGzEloNoJeGD/kbcxaExlQwuOeV50boOYZ
kIUtkNTnmFfPL/NKvv9zmf8Rl/mcNFm3HP9bS5NVluU3YcapN8E/KSP6zGXrB0ldD5NkRnOmupUc
vo6yCvaMOiad0aI3FzjSqKCo5/ztc5dcKYe/xSXXXt9vt4nKSIQnAfAEvODzbaaanNaWUqguoP10
Yi29vgPq8kD7M7GEsxdamcN/8YXknyk9dO6BU4KQHpq1rGYxlstINtsaTSuCIKCKWY6kMNApDUAQ
T46nyWmrKfQMCwVWCjgxHQGRMdLoqUaaZjZtzsWJdhRz7s9KVG0idDKhKlDroO2MakefIXmbQ10h
yaybEMlJkBYsSK8nWc3A8tb90cr+9wX6eDurBSraVI8RKlZdS6E5jUa0e6ELvKaF1GBqQiPtgYYF
y2IGZTaA4Y6I9xN6lNWXUBzBQBA7M6Z98ZjlxAB6l55Tuj89ph/Ht1rXMM9EtG3A+GZY9j4oCis/
yECQRZOr5sK81z3Tk+8r+Abmxfg07Ce32cdnMoLnlnxN3fQPvuTaSr/9dy8533ErLxC23X8csDW2
tIzyQpQFmHn1Yw1iG5R/PbY9AUyQfu/Hndta66zF32NrnbtX9bN4/IvvdQ3teT/mvKeBDFwg/28l
tdohypIFtKfu/b1ILy5C0pGHh5urqzNRiffFWS/ex+usxEloFiAp5NeZN+Gp84EGJOImcEOv858q
v/FRX2jrFAay35KJuIKr0IBUBLbdrjoU5PFxw2zBtTc6/ohM+qEidyrRSUEOaL5FrLNGvbyKzH+Z
mLV8aSYzrlEg7pbIBZwg/wLUmR0tJ7qUIjuldUlFv1loAaakY7WpLxqRoqWogZKxG8M/syHPjOU9
JPzBJgCTxt9tLOc2zLu+/TCWv3TD/FRvf9gw7+xiH66jRSFCkTk2zOCAjk3ftD98KJnSVS0QEtjT
OR6Kc+v9nhn5cL0xqVsRWUrV7dj0nE/MusiuQdigAdwTsShm0HcAdnQGSTwlppZynQ4IHtKaoUQv
g7t0Dmtx7sS8L8SHAf2Pn5izK7ZKGPy1K7bml1uf0DWmudV7a0hj7JAip6Urwi2mgaeqTHpTaJSi
9ykT/updshKXf/ddcnYSVnL1bzEJPwsgAhgMQj9eyGd9KexRklRaRuDrXMZ+lORH5Yzu/gd4ktm9
kzDyGtqkZS0zLx7osbUV4l1dHZDfJzPztjO995h3kxDvexEJkPVPrIMPg1JXMeKs70ywVmNQoovk
NoOiofpRI5MTXetuP5OBRQN+azfltt3gIN/re+S7j8gUPeOVFRW8GUe/cxRyKzgvtac8aKynlhfQ
2kODRdu8CeCcHAP7eIva/0vdRqMqong+6iipyXQfgTQ6eSaL3Y4YFF92R9xLZE2daRs5r6AKshfa
ssp+bbYqugVeXyI0JdiwnV/LfcDUy468CtT1U9ewB0ygTqj90JEUH59S88Vkrxm0nU0bsgEfpBM9
QVU/hW7roBUtXgymXfp8qe1Jvrs0mWFrtm9BQxm0wjh0lhG7dToi+gM18GcVrwB9Ao3dYFfcxbik
zrSTceDhMskV/bvkrdv0zh0a121wP88pfdbZ7mFkdweT3CG8Re8uTzl10Zp0V5DSB08rlLF7h6dA
q0+0zQY5Sbxc2WQ89iY6aGRMNoer4xFgVQK0INHtbWvzxz2IxMn2ZbpA5wOnpw1r7Y5te/pyK0P0
5wS83yyhLxreB55xu2HFLieDc7/tyT7zAX9mUBBspPf7beI3rLYRHbqIdttixz+sYo0T+eNmuK/R
loFUJRnpvEl2id8Dz0qR+SH9JqHoMHYpI3yY7OaNcsEvy0cY0ABft2g6jEdKXg4PmhtcmOTRe+vJ
7a14BOR5IiIh9Q7kmpjjym6ZeG8/pH5n62SwS/+hZT0b2bIZHWOPaRboRPyQuDOZiVdQb8T9nTkJ
3DT8Ymn95+lccxZXPeCJqGhUXY20doY7xQ3sHb90Y3Kxn9jiFLvRZpeGi8ruzUPr29IGQ3Rmx6bs
jNV3TlKsq+H+WyTFuflZYZKarq47EBfw+eGbKtgbF6O9ByUqUtw/JLYwi+R08zjvqK24OAMFEZ3w
crfZXB3PTM95obUy8/8ptP4ptP53Cq2V7fj3PJTn5MMqAPv3lJ8gf/yJMEdaCz2tOL3qF7C/oHbB
EoF9B7qpYQ0TXa4fW3twBqe3e3txFvzMbydncpB7ovy5eVNDS3bvr+MZKf4coJRO+Vj4kiM55mZh
MpWY5sh2RHM7tWM7YYI9eMZp8AZPoDqDQcMs/IxhUWvgMSByT43GKW57NlGd7HpmD7a2GezHkFnM
tLkmBSmPP9rC1QwtCoSaM+Kv6FjIkKeBzw6LIYNVA2l6SEhEbh4V+ljh79zFh9HgvubUvCyhHU+p
e3lSWQfDaCCnku7knqQ761A/K+5Cd9C0Bdld7u4edAQFIuJlMB9uS2KR5V1rQ02/bG812AqIZxgE
FiCofsmxJy98bt74gK7eoL7x/IjnuVHx8vKCbOiGJnbqhE7m5jBeVTI7vVPZfFoAyryp2ezoTs4q
lxsFKH9imfu93sZ6nlnrlSkfg0msCJsSkX+sXo/Z66mJL77yClQ5X8ntwHiGky+juhntyi980638
ic224ohIPcoIolSwwmMbrcGc0I6cBL8ViK/nNkrPseAKM5wIy8//VrvoQIpgRuLEdkszPI9XOyWN
7cXL3RTPTl66h8+LzkjiRV7CpBGdBSYouIB28z36E+N/9UJyG3t0Wn+xZwZLP7BlIjuTjQoBWNMV
bDDcDB4SRhXbAW5Dx9dsw3pjBizu2u5pvq1t5UJ3JUdEICjzB6di6AwDC1zDtjexMqXTUdmrKC2A
p7Ejj9TXor8clGO5q31517k0skMGvCxFHQiGI20KLyYE5rldu4WT287od4fuIDoiKzb4pP2RoeSK
Rhv0rKNoIYEtzE1P9PihGQxJGIY0vh3we2aXbMInDsgmo7kWRWcN1tkdpmKLuBMMUDTls01bx5eB
G4LRzg8PAgOesbN2seNZgM7p1/NF75DYD30KciQ3Ord9zoqKVcDqn6LiH1ZUoNjse1GxdnaDXhVS
lM/z4FgLQdHaAMdC4E9OcJx+VwwBzpIMGcGf0e5BPQH5IDHRnnECA1ekM1ASBUuc3BXo8wCHFZvW
9mMQ5Ny3cAd6ttg5i7GfDRzCjGbuhhX7bj/6+v2E/aySAHHYZTNfAHbAcCpCu3AAP+f+BU7vTJH8
x0eqFyI5yPfRqaPZxvI7t3Nx+BzFBfrKjw6lj6Q+Nd9PDqSd/b1IBbnFmXlaZTSaIUFh7NioroKQ
AD/RPYUnvx8pV4+9rT0vzsAqqMXF0e4zf4FUQsNNpjAuJ/lDByZVp72bMcCgITFVO2OtmzgR5i3E
v8Ei5IV2wADCx8/QLt1wE9uZ07q1Kz1x2ZtCshaQrwkr3eiKvy8HOoW/Nj7GUL6A1LF6j/dB9kpP
/BMkL3FqvD9iWBs7pwETMOHDNnf5q357ZfvKX1HiETn8e7jJnHgjebWLn7hibNe0dXOMO8a6ZA76
yeN7ipGldm5XDsaEeyygBdBEAiPgUj9gEe4jd/G1z11+PzxyEW4StnglH4/Df2KcuJMSr+JXfv+6
4HqCvw/C9jB4OUQuF7sGDAgDAYWYXqZ+DpthhzaAsB8yYh21Tetnp+Sk3pc+xDd0a3dor6XNyCYH
HH5u/27kTPDsuTGDYgImsd4tsAoqjWgKLdfb0BiQ32A5cst3GV2y7rDYkO6UaxcZ6xV6fD9OWAMR
pySwK9rRhooMpGonjUpIKKQssoXL2EmdyI5sBiZpGCcCE6DeueqqoRAaJ7BnL3NDqLTZmVmO5zoH
kQRuUKgY6+BwVR25PE4BThsoAdTPnmYm0Z3pVG8aDIuARntw67GZaJfI7W5CdlUC9eOilyYtXPOU
uDGDmg+g1wIKo2TG2bLBn0I1zCRSMhaiQCUFQ4yrUcut/XbX7gz3al9DVTZQY/sROlTGwBuasnvJ
0XDTLSaotStse36+QD0I8FPqKDQEEGrrbS1/JLf8Dk1MDIaM4TOv95DPhcrtcUAwWtbYPSsR2qps
44iKD1zbsglU30CIgajBQm+8AHoedpmHULjf+sqm3UmufK8+688tm59D7MyWpTtzN3g+/OqSLtzR
BqIc5ldOtgjlsP3i3DuDLeyxtLA8QxcotUthM7mZTd/ADEff3jJ6fEE6nV7dHB4TcnMzkhdYfQEW
jPZecqMf2JZbexJZyImHWFpyza9S4x8lrmXBPASZKC748nJreQ1DGITxbVbbo2ddhlhhEzNVw56e
sbX4kmrMxMsbB/Emd/TKbYmF4bKQz1aApamxD2aA4ZEXgtWzA/AK4b3RUTaRt8FKcnMcLF/YdXwz
IVuOLRTQhMJYxnZA93AI18WuYWdSwy19w5UwccpGvxcQGipc3BY9yEyjMyZmRyOPh/eIbbm2YucX
4cVbCXB84gbY+wUewLXhFrigVvBXC0toMDB242OEMyEL7R3+sg4vffBI1iEdtULz0mFqkSd5j9bV
tvzuk/ADyy1UfiiQQXn3T6Z77nvwA10eoHyc0EOHYwcVaNeaIzGVSjsJArY/hFsDv3e+aCsxCT2V
8rOr0z03U7Vd5TxJpL+BFGPFxbulCqnG5RgsVqdw0k3v1pB3sF6P803vNlcgk923rkQg7fA6SEJX
2qIvqcclcwIJXEJXcVkHyxexzZSjBPGAm2GBEfICrFhX8lW86x+kg7ZPd6GvHYa70p2IgHdZNg+R
IrJ6acE34LKQy2E05mLvUhaaIXVTnFsdsvC3zxbwW7hTSQOPSYUNi23jhY6JQ8ZXiQcYYVtvJXui
0e3o4FUI5w54z3g5UN2ftpDMbnYV2nyMnYeALUPgrrNhwRY3IctgYyMufTfeNW7PatidMeRbis/H
LrDRhg7iJcEhnqG0F+ymx4ZSmNUNtifWCSsYue1TBqemYvIRfhzOP3eBElfyEQ3FLkS4lFu3+Dk4
fKUbhFq56uSimUfX+b8QZoTKrwHkaRCMhXeKjQibwY0vZsQ4BXxi4aIyGp/y/rDBzwrZxMOqkF2Y
jAi7WkJ8vIdZLULCWu4Id6t6OwAL6Rg7HqQ13sVYCNsdT6EKpcR3uBsOt8TRZwRahQdaO3uyF/gK
FnwOhfAjzI+rBYFtwU0NMSMZ5hwkjJf5HcScH9Ac7gzWCjshh2jjDi8cTyBGeQKjw+dzd6f3RUIh
wXGcjHdV9D4znoCPNB7GreBHOMzvDyfbDG5HLb84iABLFrfDRttjuXjQnUSPwhGK3A6udCQHsJUO
ATN9fL1vRRNw1d8UKviw71IMgTsR2sFkCr64ck1vAl84QTFv85vBm7ZcMcN4cPgngOUKn8iNChgl
TsFijzuDCw7REzzv1m9R/hAT6CE8+GokENqys5Mdw37mGzmGUTC6EVxAGB2YgnyHstGLyvVip6A0
e+0RqDaxuj0SITXWz2IxtnLnovVGTegL9jEmiM+2eopcvqu5h1zf8dmGVoSzg71+zdWQcM1fy/9q
0tbj/9b8xJVPXHNybzBy4UbBG8Sr6b+x92XLceNatr9yfoAVBECQ4MuNuCRzUKZGy8q09cKQLIsz
OI9ffxfSp09JlI4Yvl3dVdXtcFm2JZUIAht7WHtYELsFh3Axxp7PMPgVY/+KsX9vPiJL4cQMrkev
KZpXe6BxMZxfZThqOHkPSk3Si6WizOXgRa3mRQHAr+DlV/DyK3j5Fbz8Cl5etv++bNBTCOhHocss
s0O0LAtspb5RagBM+mxjwSdeaAJcesasQOj/6xnLQdgsVfArCPsVhP0KwuB3/QrC/vwgbNGLniWq
/lNetLWgj+ctGrpeJpk9IFPSu8Yp71GcqcS5PGdXKrGqKseQf3QAViC7y085xAKxqQXcePKMFUUe
gwNrmoDDKHz7B2qEOj3hffuucNnE/Z7bjv50nHaAt9EvueKbHrABiC/cAUWPuReg/E0BMgrz+IGz
7lV8vFT3tfims1zH3/dNF9Nfp0z6i8jof2n6CzM333N4MDpRTbLC4MZ5CXlfdRjz0zVK+IHWAa9T
mNvh8HQY3UeAqhjL7hzwicIDmr5HmWCPj0xB6wrvAw51NnmPnybnqsS31i5A9c+ac4VSgp28klf1
Rlw3R3rNLtnFcGN8LlYFAO0SlSMW0lU1oCXn+vr6G4aeOddANVPnGlDUtJt2+hlqUnfTpvQ4oP52
nQMdDdfEzc9GFLOWmP+CeTYIrsO1g/+7c6bd19Sxbp6fb0PnFmkArFXzniLv5hk5AIZ3SJDYA1eM
e1Blm9p6f9gD+D4HB7H79BS7qP1A5g/o/6HyDkhtABfk6oVRwomqkFb9qb6i3v7mgL047RF+Mqgm
Tt+higpunj7OTL6Por84mVlsn0aJnYikNVCrrH7tkfJx7/vV4OXOF8tZf0YjzrFzAufT4Hw+9bJv
ULzsrM4d1L+co4LmDj0yK3DFeGAWclTarkNyZS2RvIpXERITeJcYmOvhCaU242nXnlH7Eq+el7il
TuWkb5zqF28yc6oHcIvzgSIfYN4XX/zvKLPe9DvrNnowbzBd7Wa4BvOTdIbQU6zzpqvbDoaba5Nj
XYhbNAcaoPWIVTfN8Jh/M5Hk8zTUYsdu7aPDy0XjIL0xV13vdF8/PgE2m3R16h5AQdW/7sbMUQeV
Ggb2+rgbmKccIU/7XaVAM/cbZhA5XuBEF+CVusvW2TpdYQj9bXIbXoBqGZm7CBkhhWmr+uCP13Rq
sPtoL2duPbiADJYUKreCDJXhIhOFVAhbN+cCdVwqn4eCGKfenmpN3AZt/GSVoxKIHPv1DrVL6JhC
ZhNZwPqUlMFkcDfGUlETgxxRjxRmeoGcEbwmueFf0aK6UHmMWUAL+kZ9/YVejjGE2oo0rF9lCwTW
q5K0yBtcqJKfESlblR1Q+SGJwqV+FXxS5UsdMnH+Abkf1KM1V6oarb5L8adKb6sks4/0s0qnq3Im
lf5WRfZK3iM3Q/Z9UxWrwPDYTfC5svel4ZWYKw/gedzGKL+ukcGsveh8AEr3YF5Nq60q+RFuAXOP
xC9OUSBxWiPv161P6TSA0GrF6dlwKkuyvQT1a8aVqlfoVmynw0WQSBQ/F5t+//Tkr56f786/Z5tP
1zJxpHRw/6CjIg8fQtzB22fbq1GhptBxhXkru68+9kC+kbdGoqDdqn+rLJDCypFeBLhenfLJSNn+
J8WLzlokWkNG/sgg8pmjn2oQ0K+7Vdvb37Ft6ajsWeSEbgRVAsW720Fj3Bbu6BTune7cZd7d3W3u
ZevTG0In3jw9SfTeKS368T1430P8/W6eGjRfyJE+yKhjLRZafkqvDBBSeqg023SbXFWBbSoc0nRO
jwsPXbKWpw6xF0/9ZS3/u6zlojzMSvb/EHlYUsZ0Bvb/ebdlSe2eKgNfCO4vtfvXUrszD+kvZtWX
HCX6JzhKS04nnTlKfxWnc8ntnw/7/eu6/ZZCE964qpiRqiaKcfjRM+3I8zLA0BG4euLmvkPlzlU+
bM+u5G19QbYo8va+o5JilTrfk4sAnhxqD7z2DmX0brSDe7HNdqjtcVDsg/Du2+DyTY1aMsys2pjr
6SIHEhM7KNTrLpJTXYV0VZdBeGfD844SN7wpNmBlim+q0rlJEemhWXPBlV18vVl89jd7vRNhy5vT
w4R7QjB6GuRpqhXhhcUQWZ1FGHSLZtnRlZ9blMgYR8v7olxzVQs7eHDG3eozwg8EIMk22ZunWtHS
bS9UHWi8Vm0iHabXgH3GAR1qqur2VPOAF1+hyGqdXdgI+VXJUYsMuSq4RCmPy3CmGPm+AR+skxOn
NzecrO129bEjt/hyM2/hb/Vy7N3K7xcnN7t3o54EkmIA8QYwAXf2NwfgGocviKNRe6cDBdlsrg0g
Lp17QievN9c3BdpliIt4ZCGcUGbrIxmaXZHSxySjlGMlV+uz3e3HZ7j4mjOb+V/4mlzt6EfvObN/
4NyLzLYCVFOuVC1pcjkBpFlH0F6PCnx5PLukzsPX802A/tFod3YJyAbTafCVq0cUO+LbchcYmoIV
xtU929Rnxjq7pufm1tyLbXYbgIVg+/HuqRV9tOKZdZx828rFgBVjtu16D0Dv4x9/Ioz86OfPwvwG
HHU5taA9KlBEoxlodJPDo2omI+eGq+NPiQpMvlUVmqoSPfXIdk32qmxcRfDhOvQ+1Zgu/lyhKx+I
RX/OXALl4DvMTT9Nq8pBcZrT9Sv/08cLX9gXex7/DqauhRP2Jbv5itaxm6UA+32r8fvlnPMuFOUQ
NqzEA/YNuognVIViWpabA9sDhKo5n5VkTIi9H4Grrs+cDTrZJD7B14+gk3G+47/v15h1c1c5X0Ga
5VQOVomGNoUQhojCd5XzCbYQDU63wPGeQb2FsrznhdNlahc+ON05OZlWTFqsh3gJaJURi/9iO19K
AMAKLb6/UJ/pPFA4Qb+rJqjzr+rwtE3leB8f1tK9s2dq/K9/7+akIz9775bEd6Zw2z9cfGdK9+8p
vjN1/V8lvgvWcU5m+FPWcUkBn5CsF+7bX0YB0/d3BYkoC1RDiiAHuufFwmWikZqbvbF5DNGeVG9y
DO4B2HiErnNv4aLcQd956KVQSaqFzgWiK4XxVrH9/vBZgjSdGpprbEB/beaWlzE6iib0wo6ri9Nk
r6tsxbYSxfaqnN9GM9WAYVOo87zlaIR63Fe3Abi4SwdchzWCmRI9XUrDY6YG23ae/xUl6evLSx3v
Qb3nGG/RbcReR/o3djJ05eQec291/HU8Gzaq1SgGYB+t9S34WZwAXSRI0iigNV7RbYL4J1vHqwwl
1vgiuj8oHGjq6R71HpQfXeILHytbzN1c2JxZRDCWEaZQ+jgZz0In9YhmGqXx9zlMzwi3Uv1Th+q/
uNdP3TSqtwbdxviM5Xz5jyyW6sIe0FvO1spG5I7qDbi38X+W+LTymlQnjupHVD/tvnTwtR+/wmv1
PZgfjKDwM1rAUMSvyvwLJDOQMlxRJAeFg25Dd0B7l8qyY+SW+jfK/dGRhLZwCx0D3anBAkxq+MpK
OvbmR/U+2REYqAHzaD7esn9jn34Xp5l9ygKStXkCcdIRJZXOY+Ccle6nz+CJUa5h7UhvrT6hZCRb
ybP7++PoHZmLyXUFnJ6HhydMsIENj52nm+ddBKkv3BDCkHlLZ7so+MrDfXHr/jcJ/rtjo4T4/RRn
RrWsfNkVGU7x5M4rpEL9Uoem3Ld4/fnsM3qI0EuEBvKT0x/hfD8/PoKp2bl5PhwweuD7d4HZTwni
Yf9MeXjopz3fPT8/o5fwdus+a0jHqsPdUUfdZ/cWLXoRWnQK9OHJDRrcVL423t2Gq9FZ0HmLbzez
6H+vt1tWWjNb/0tpLSqtWWj4pymtRU9hFmP+oZ7Cu462TXQCQhtC2QmceKEvfd+M0nGALYSVAhM0
rnQOBY9Rd5OzezDXIP/dLejod0fOihePnL1uRLXGjCkeGVrkadAFplKICgQszaMRov20I90mi0nl
JUmWreWEGakGwahRI3FAofWl7zFov8xk7Wp6cZ119LEIwdckx2rDraR27L7Tl1b8rsPw+4qNmSuX
xUnC/RqKE5NIOvThoiQndIsz5owXwAcbNPZuC4wBuXtQRQm7ywDz+Rcs8Anlf+PQvVjCzKHLKgts
4QaWgMBaqehPwUo1yqlxdqmjxsKovsEAdUI38K5un1PUQnzsA1DlFX20gpnXlA1tnYQlVnChouOn
mws1EPFqjZl+jZpqc7eLnZuFRy7t+9zt+OP3/TTJ/KO3nvkTddE2vabhrcm6hCeHurDSBfYFqKNE
WUG5mXBf1GAETPJRnGGX6ONTrmHm3EhUE0QeCiTGLY5Eeb8csD9QDhQpPR8+3qn3dd0L8ZiZ9kF0
mkYllnmAtX5UHia8MridgDSUS/vF23Qu5hEVzrUasvjNwGAhNbZxc1mpOEQ1dm+3n5UnoJbeKzzG
RSP64fB8+/zxShcFWZ35C4Xzxwvy4pHOLOmfdKRLalLRnr3cqD9fTS7d1plez4KE9UkBGcyci+vz
BZx34YfPa5t/7oefiCY+uOWn+ogXQhkPjOt+D5OE21LjAhOMKcFgEje5iI+Nc6664CM3vcxRUtVi
5Bjma2DcV+FcYjiDqnh6UhmHr6uPb8rSnZ5X/v55d5osOBHzIfJ/hBOxYI1Om/fixP4Aa7QoJDMd
m02RaYH9G0KiuxglFqCQF94SLEDtqtG3yiZozv3gIebfcBTRjQBAkrV/iVrEDWoZb9Gb7y54Jotr
mmvTv8KaZvr1j7xM/6SjvP5xl2f8l7N//p//29ZN9ZBGD/IfTlt9f2j/kT//47Z5aKK6ib7VfwPq
S6UC/j315aUiqPxeyX9cPFR4yYf3uC/VT/jBfUkM8zfwdcNnEEKYFhGwLz+4L4lh/IZPgbAG1Jjg
B+YQqn+SX1L9N87Bmq7rBBSXJhgz/0V+SYzfCKEUzGQMhMSmIYyf4b6caRT8fJODSVwQAiY3sGDO
bAkBA3U++Hy4TrSKebpG7q2kBBOM1C1waMvJDSuk1V7s1j9F5GXLpHLlXhgBPNOiJtipBeWEm2Su
b4taWJKBTvl66tpuHelgzwxLUG1+/JQ5p616DDMEDIoAC7aN36/tOinitM8o6a4rEsrzMM62UxgP
XjoZ1Iu1oXPCmgYXSZ+cDVLcmmkRbBZW8GZzKRdE8TATpkjBT1mxF7ozF107TtNYXYu8Aadxkdjr
vuB8rdsdRlvWPNllmQ4cNgxQd1x29ExLQKjGcjvdJqTCKGGzGvdtyJIL0pBgH3RF8MjMLlzYqbmr
qOtUMUZTZlmKBBVUfq93Sp9CIzaJIa9jJsO1KWO40DLQNr3M+HaiU4dob6oNEBSUl5GGsnt9Kr6S
MIzdzJieGlDmfpO0YZexXpW7zE+Hi9CP7W1KrXYN5nW2KQIRr0ENXWwNvb3uzbH/Qhg41gS3RxwD
6dyk0eW9GQ+3C0cwSzzi1QTB9p+I2cGDbs4iSpmN2tgxI73mdmLsSkkG15p4dK73Qe3aVaq7rVH1
lwZor1ehHPW1tEG88PEilAP5St4xZBUT7Q0wcVNqg9H29fbmtdlzwePkupcN3acpP8YgO1+x3mzX
o3VlTwEy1Wa1NL3x7QXgwob2sHVw7hrUmlc8N7pdd6bMguveGkN3EuSYhi1GAsVc8/y4trdRE95a
Pkc2IUhqT6s6zfn4zeexLBqEbOg+RcgFPWcLY3YHJbFzGZvSvgJpVb2xAg219OVkfQpk1K8ESOM3
ZLw1gviqpiPyFWBWraPKX5OWAtoHVco+YWW4Fl063iSV2IYRWMulhgFzDfnSpNRtMAPJmuyFfus3
CoqD0BLpJGoo9nSuzwxr0hgF+LCpfVVFtnU78r5bNWPpL/idRF2rV3KBny4Y9kcYnIALe7Y5dMjz
ILfEdBXF2dkQtNpmIBBS1Bo5bcLjNWmq4YEVxmPUYsDQZI5O1gprQRnPwx9dNwkeLSx1PkzRpr2W
Ti2pQtnlE72SzNcvedGd69OQfu0aG61YfgHGyZIl5JyCFst0Yr175Lw0Q68tLAHBKZP8K+cXYW33
udskOiqvBK/omeRV7fhWbGDUbVMqW2JU91Nbse8fS9jcJVbLFxYY7ykRMGS6NXPMgtwweZXY+lWY
8fNKi4KvNYNsxaCjx+goMnYoB2zt+AJULPmFFRmW7wxD559ZHdfZ2ggT6hhjSO55b9YXKMPwMauJ
jcGF9PVpyR7MYiuslTJOLJ2jQwg89PMxZ9QekqyWXXPF4qz8RDlvNn3pW3BrE7LWtACDbztp7eVY
DHdZXmADM5ID3OgEVG0Zd7WbGLKInSKLmyvNYuU6lNLuflzan3Lh/mcymiti73/v1q2jOHpJX66+
+4cLpxFL/EaZbiiy2395b5bxmwm7bsHAMAEzA4/vX9Tl9DeoDqheA6bV0m0bkvAf3OWU/GYx0wQZ
o86pYeuU/Yz/NuNq4ZYwdEiTAXmCU6isy+vrW4o0ajha5Q4jK0GDpfX1ly40tEdZV/wqZHK6Ssxs
9HxLtJcaOmDOkiEc3L6k6fXY9GG0oPFnSu20Hg7vjuhwuUBbOCcF1uIgDPResw4GjdlZY2AkZZ3G
+d6YLNvpbIEJlVou11NMxSqN0iBytIK6fpNkC0R6r5X4aSECHqaFw2G6bc3dP3+izJd2Sw6+rNJV
GIQYGTlO9faFiLzjy54q1X9X4uoxBOcI7xJHCRs/x0vG1NT8hnb+QfPTACS1DM1dmY4Mc2iZTuI3
YjOYzd6g9uTSeuq/D0WF1kqfW2dmnMQuS6p0nZGy3QwZqA9NOQVnovf9rexsumnqKPX8rBv2ZqoN
66QojTXRw/oua4pMOnUW2ytDVuUKPOZL3uts9vOPNxPwznWqIgOU9b6WLD42NOsMwzpoUu6LVvN4
VF3mJDovJeglLbmFx+iYI/eKHKmMMHLZ2HlGC301lNswaFeG7q8pw1xOacHRzddxbG2HvLttOHcK
zd9oFCQ52sXHB/L22BFoEYRMAvEUw19fr5r6Qc76phGHkJrlVhOJ7YxFWS+o8nefAk8OxsWyBNXn
EMXg56aIpDiMvOWuFdPJGWtrWH/8LrMepdMRKBI9EFAj5BOmMXtMwErwf6Y0PMIBim5akpoBehOH
Dv5ykNY3VW2U+pqJODqMVdHmnk376iIUeoUxuTAVmDRb0R4jQdMyaJ1iMrN8ldnjFC+s853doIZu
w6Jx+JkgU3y950lapTWzMv8QF4W2sjV0kdKx5guq5b2rBjk0sOE62FD5/Eb3RaUHYaP5B4GIb9vl
UbEvqV64uuSNGxNO3KKOQUUdF/VmkoNwx6akt3aZyK+cRqOnSY5B8FUYrcdcPkXwWbb9IKfruDET
xwy7xh1bk53bRa2t26mbvLgwyXpsMwmy0Ua/ycZp2NGY5ucLx/zu/oGvlhIb2oTO909mEaXthP3T
/bTfVSPeBJHfI7GMZCNMKd02T8HNMBSYxFom1YW08tLJ89T4pMXE3LV6oLk8SpZ0uTIdr1SbhdvP
EbQITqBDTyUgL8JXPgSGaOMmOAbUCPZDRDDLUdPZXvhwzMeK5S7UWnVRZ3Xrfbwjrx0lyL16smmj
i8AALgEa9tcC1bCpNaMwDo6ZABcUsc1bS4uByPjaWRObS6x4r8P0H08zkSg1YUFhy0+1/y/fs88T
xjrcMjtNKtfOrclre4bO5zyrvaIsQKgelWzBcKigb7a5ynNVMbfyHU6A44uHKr9V2LktDj6ip8sw
KixXMkOC2VfmX6zQtlajIY+snaYN7/pu4cYqxTF/OvQJxX8WAw3ILMKJyZQAqyugv4KOI/hM70M9
x1jkMVlit5tlgU67a4IKFKMIQT0NMGz2qBLIGE95ZB+0rmoxV6CszU0A9OexK9twW7L+3OqFtSV9
+SjsabzxW7KdqoF7dmA9d3qG4Q/MzK9ZRO/bwZ+2Wml8hV9lrSeNts5Ik84bU6mtUyN5Tgw7umSG
XbpEJpiRDewLYaRf7XnLjpM+6qvCjhtnHKmxIq1m7aM6j1ajqIr9RHRwTEzmyrDa6zK1q7M80zDz
II+yhzHnmJOr8+Ysr3qM7K4LzGmt4tolxgTqCzLqC6ruHYm0OIyXweBEUuAXr+W/tvjAumKwDgij
7DXt0nKVZT7mOZQZhl2YAqVwWbY0HPIdibRsgJS46Iq4dd6/E/NAL1hh2gfGcvN86EzmEUtq2wy6
9CwfR1BvTGXhIQ6zrvyybxcuxDsiCeo/ARdK4PqzecNpw3W0kacJ5CRkutNmtLkuWHBDsjxf8Axn
wMhJJAVVDgITOj4Spfhe3L0qSmLTHkP7YEaTvBat3nosYrpXmzXqCUPerxOrAv2MGJmbdHntmE0/
7j5WcW8dZUDBDAAlXGXLRPQ/c1SGrO57jefaIc0zw6saKz/PClJukiobEDmzakenlJ3TMcJs56Gx
122Yh9taL8MFtOMdZYtDB0IDAw6sbF6bHyWdMfC8sA5DTdKNAdfUseM8v4xH/qmZdLL6+MXfkW3U
xqEABp4lAwg8cxbisTc6KZk4VNEA4l3Qlq9jkevnGhvNTRqP9LK3zaePn/nGwOK1DERhMGY6FNHc
j+rTvpoM0otDrYcgWYzkQzUkYsFonW7la6VKdZgREC7hTCFWs1vbWJ2dJU0fHXOt6Jx8KgEbJWw8
63vT/ORbVb0lzB52QVbCnlV1tAkJ1XZFZDeXGRo8Vp3WF0ui/hpjUqIOE8phIQ0VpyJIfC3qqS6B
OeY1XItWypUJPOQ87vrJI4mfbhs+6puQMdB3RGXklZHod3VP+k3ZhOPCsb8j74D7YQSEYcOfMOYu
c56TNAvyPDoC/A+hssNma+dFd4Ww1b+3OO1W0WDJTc4Ne8vDLNnJriPAjcJm87EwvHVrKMZAWMCW
AUji9wyORdpMp4NfRkeuxSVmfjcJ+VySAKFwnYaoeVIOX+NUWRAeG9HmbAlwe6tnDQSkhgGHz8A2
IP5/pX2MAW2und11Rz8pJzcvKFv1QAJdYdSlC++03/aa3x3LKMWg8WSSG9T9l7eCSHGMfWM4b4eu
vuemXVwlBg1u21HvHNGk1a6eYAs7WWfXUS1qT5qh5rSmbzndOFTbMqWTm2ScbGK7lY4EVufFadV5
AB3NBfv1VqUYBuArYKiWrq7E7BVJnoZjTvTsWOb+4BVVSjcipqaXl3a3qQc6LOzp2/uNwBqOKmZS
WQpon0k5r9KpLqwQR5p1kVOhlm3DtNBYsFBvwzELThnlNu63iixPrVov7IZZpjKdbJYfR3MUTlDy
Hc1sCh9hGlYsHplXTkO70oFQX2W8DzZlVD/1EdW/xUkanYkmwxh1UUcHypm/sLa31hMROqhqocQR
/bzxsvIs1ZqMyuRIo4B5MsgTL69ydqMXGH30s/fHsBj8ZPgJeBqQ19fyW7G2GGhO5XEapbzuq7x4
bMe4dERWYNx7LaIbQpt2HdmTtaRh32ozw8LNNRgujjKbM1+yF1zUE63TIyoE6G3AoSCYNWgrvTFH
zHzq88fYJ8yF55g/NaiW8CyhoT24JuSnBVwFaxSvD11i67oSyBeSUPY8RL8sl0cNGVSXdD5oZM3c
s6RdOLVeyIUtf4vFQAFyE1AfNRTWqM+MJqdZGkuagVaXTcOx4VO8qTO92TesRq5OWN1NSXpc9KxC
qySNga0MWenocUnPrSFFy6bPEdmEiI5lmGm7qBjg2cQ9+AzSKLioBaj4IhAGbngmRi/OfN2xx3bY
M7Ooboqyjxbe560PAC2OrUOzjm0JMY/kgzzVfZLV4bEe+vRzHYMGUDcC4XVlZW86WlfexGOx5HGp
TXptn4EagPeQYR/xcd6qmeVCRKGfxkcYy+TaT4m1y/1O38T8XpiPlS6rVabF4z6esu4ylla5IDRv
tRQywQAJBQygwn5n0ls3VO/tOEuPsI+NZ4wA+Puw6Bb29q0mwFM4riXQGOQr5rHzmOnWZJZWcjT0
OgUuN3T7JC6sDZJd1YJNf/dR8Fx1myG9aOpzTRCa1tC3aXpM8zxzassvPRazu5ib1sKT3vGtTMTm
BhJl0L/w2tnrC2dHmqnxMcmOfRCA2AXYwFprS7A99AwsEokGdqe6/aJZhViPzdhct8kAvqO2D1eV
aUQrW9r9Qgj99jSRzQFgYAvC4FyZsyAiSgatMuIMK/Jre5MBw3MnW1sK1N/eFBOCYgrMReN4/VOC
9YWisYhPxoL02bETRXTeWR2oGMUg13UeZlvbaLmHmtl+QVDfnCtKS5C3sE1g5wYAzvm5QqjSKRTj
ETmm7y2vwnVXJ3Q1BHXz6WNb8jYUw6NQogGnGZUaSLbOdlHXA9HoST4d2yyNVoNpdyugqYC/g1Lu
AmTGHW1qMCKVDe25bKcAyIyxVCny5iTFyZDhUiIHSt+sgSq/VPgGPfYWBa+l1Q1Ogqz1wr18c5LI
1GAyJkBjHakapEdeSzBgoFLqGiuOHa2iM60m/FwfRtCZE3NaB7Hwt01ZxAv35rUjBg8TiSbsq25Z
Cj9Gdvf1QxNi9FUr7Pou4OY5aeObuo97JwvJIZLZ88dnSV/v44+HoXgEHQ4WDhTrfv2w0RibjBRB
e5dN8Mgcq+GFo5lVsjFtBvb63B43qWhMr0SZ1MquiHEVIB26SiyNn8HIdPvJrANPj33TaWUDRtKw
qzdJ1lRuJqJkVbVj94lYqe0idgILkRzFpuQ1d8u6HhZsxanT4HdbgXcRDJ4ULDsQEQMfZ/omwpXT
Jn9qD2OhZbtMS1CHCBm58NMyQ8tmRFf22Hcu08pslQdASRhl9baLkBIxeGodGotGK90wipUUcbcS
JmxoksnkoFup3LRlX11CpMUuHbhYNXWf3GpwYFeiLDEl2PArJ8bQwz1yGM9DbA+bUvrsSGOrdIGN
x9+EjYodpxkw4pJIK9kZoPTdi6DCJICQk1WU6sV6KHsMBCTAFT8+5jenjJ1Bl60SLeUFz5PYadOT
sRRWe+jrGC2nZgNOux6P+vgpM19bHQC8PAgt4mkdiZx57RT1w8xuDF8/jJ2geP8RbGuDNLy2y7sv
05hgNukU8XVZaXzrRyJFCDRGcHvSyKGIP87rrMrWVWs23sisYmF1b/fAAEwMPwKCayDon10r4WvV
mJk9FmdjRqNBMH0UCS974fLO+2dPe4CUs4VaOZg95JleXygZozQqarl+EH0Aui14o57RtZXTpkZ6
hVQ13pX4oVgx1hQu9qW816kmnEkbwZTFdfQW8dZ0/UKQ1Gl5cok0Q7+wE6+DWXVMgM8UxIBSPsDY
5uyeGGHU6ZHQyCGJOfcQmQlXi3rUVBDeubyVmAVZ8nDTasGTqHFNPpaS14bqx9PhTCExhsS3yj29
3qDCz0MtNwN6SMUQ71prAJVuAIwyC6dm4TDeaFLgVfBZTR0KVUev+Ux9+00xVUUq2QHBRLY2WgJq
rDyVLitQRJjBLV/Y2Fli//RuCKHhxKGn3QaAM3sgQ9Z3gKVngOh94+uYGexMr1hxZZMaI4mBInjx
mE0qsc/ONG0CwV2V+eupTZLrJKmGBZfgvdcHpmChkgxOJQzl650O9USLsDnsEPXF6AEAB08bAiCH
oVjKky2m8f70yULiAX9byCkiWFA38IXfQyUm3CWlxQ5Q8P4efiFkKB/IJaq2sqWdVrf1ta4HDbqy
yVA4DN7c7JpxvxVZ10KG2zq3riYAw17XazdmH5iryeity1Av9KNuxdaapSn4UO2KuohSRwA11Wea
4xTiRwzhQb3nSuMEnGsDWTJI764Rdwx1uij3QNnJ6/0w0ywsJt8gh76jxieDyeGir3MwQBYt5s0i
17vO4tzy8m6Krz8+CbXTb3bHRpEYGhc58jizk9AQMQWGtAl0HaXrPqEgFBRTdfbTTwGAocMZJAJ/
CHXTX5w3tyYjmSLNOIgmJE4sAKDWYZosHPU77wLxVcUayCObSLC9foo1hLEdBik/1MAqV0YuP1dG
t4QDv6OUDPjrqPZmQL+Agr1+CNGqnIh+5AdihuZZoGtgn2xzuTdRVH3z87uGokoUghMoJpQ7v37U
mKAkiE14VCNDMNFKpColy9oFi/+O7AGzxblA+pCsnGcqEHqFGFY1GIcIjs5mCixrk+Uxv+nHPtmP
eTGc5zoy1ayy9YXzIie9MpM+EwWS8MoBKKKyYyb3cW42ccdM40DawQ5Xuq+NoKDMmuAhTSH1KB6W
GnM1FHvvo6iL76pGE5+AXJU7M4vEN7jE5UWRmvaRhEEl3akj/oMma+0mYLy4aopU1I4mrXVj6Mip
x6UV+a5M4+kxG1En6+pcTx6mZpRkZY5RJlyamMAFkK0tzu2Jgou+7GIYgZ4kGCxRiOqBcAYIUou4
2MtO8JWwbOlA2yMcHVu/CL1mKobKsauGf/Mj33q0yw5NufXEMAUk4M3IzsMwwrwLCSjTS3lb5Cti
1Wa5r1JA6G4kKv3BYJ31BHL2gq+GaQDBZpxpjZuQvAR7dJjUt6PRRLfMaAsDObzcv/ZZfRHmSZ66
DRulflY1hvUNRbBIwERF3a/gMPbRJp4CQMYxqRNMrPfzeG/zpLcd3446MFpK0pwnpV9IpwRYXrmD
Lq2vYw+xRBcIFahFjAiKf0YGX9lPu3pa1enAaq/MWXpZwhPbqKYeUDjWxtRgwB+vjk0igEGVyICH
677sYU754MuHKUN1UIP0WHAme4r989nInrqhAdgFtw7Kt5bmZYkUXrROi1ZWbpv1Q+LkdhwzAFl5
BQs5hXq0pXrr33bY/tQxE9kdgk4zn+021bYRi/MrFaKcQauS7KwLZPXE/EwEDssKzIgftI7qmC7v
t3c0jQfQmvtmc1eUUw+GV9K0X8Qg+P/j7Lya40a2Lf1Xbsw7TsCbiTv3ASjHoitSVMm8INQtCkDC
e/Pr5wO7z1wVikNMz9OJPq1WotLs3Ln2WmsfhDoYimtolfUzDpPpThvqkipzYTXkZrnoMBtpspi0
PRrDh1KBieO2klEmXqH7043eTQXlaD0bT1Xa7K1x0NXDKHhsu3rra6mbDtX4tSsl1fJkdPbHJNDy
wR1yo4GUIAJEDInql99U9iNvZKXBPiZVjNKzpKrCIgQmzK8+H8DTlChRG1eWJ+2LXVTxsx9Ok+NW
ItLvmkCWsZYZhRVvdHOwH9Wm8D3UFeFXJU21xkUgZ+6CJhOtB3xdGzf5NOW/Po5kl6/jt2yHmx4q
ANUzeS4cXEYyaeqkDhgTGh13y+chH6G3OeUgwdZl87sxvK5tm+nR7uNh30mxDSrtYPlUyOZa2eJG
SKy6GELf8M+m3Rv3ZeSXX5xMUmO3M6pfZWXgsp63YhtQyNsUfVtuukT3D0Gq6k+2EWVb1S4gIZS8
/TiS9jHOtWjlZlzODLVEorhF5VI3uX2Xb4228lUtz+LmHBtd9BAHdbK1O2F5+lQHHqIG5Zl0ZA1w
fm9QgwsZ+AAcEXTvcjlk8jJbbtOObNcSnlAtfHoClUboGIo4O6vLfn68Dsv0cv6RoILUKOdFgHl9
OV5XqO04SGV39qdyX9m87AcxBvCelOoAFWjlQlMvkWA0V3OmwVVG/Q/YE2DxcrhSz8xR64zu3E9d
v9PNqdkksFkfwzzqDoKbwauNGu8mJ6KbTyr8Q8gbz/MrTfVEIcpNQ+nas8LE2fLh5Taj1OhJeSq2
YSTqe8e3aCTcjuPKbfjOokBamLOXt6LakragJ3XthEbUn2N1NHddqtsnJVQVDnumHNSypdN7r61x
+95ZGW3OZEBdKSPDgb6cKpCXPmnKrD87ZVUeRluSDh0MPxfWab8RTZeuJP7vjDdzCO1ZgaHBlV9k
T12cNLUW1sM5CMznSKglNdDA8OLCOQb6WK2MNn/97+kFG8GerYYBsGd53lKKljZT2INQDee6ktpt
GIaBZzrV2gvjnd/E7wFMInsH/FvaWnQatOx4KIdz1pR0sTDG9Nj05jPXQXPLE33t8L47nMVaIT1T
oLUtdjfpmmwFkTqcJ1GlHjyTYWtAgr4ZpeInwFO+cpremUNAMvg0ZGkAf0v2Yj50fe9P2XjubT3c
QVGmo4IVKJ//cYTgdrAcAjUsMn7b5T7MTMn2kaONZ7kxfhhJe3LU7jUYh1dr6LKVt/5b/WmxLaD2
aoQjqsrOFb03CG1rKOCMnFNrbDdqLHAesaRp2wnMqUerCA89GZcr2V1003URbiSZNmysMAu8Ook0
r5CNcJORI3w8B8uXBYCbQ7QCSsRemZtyUQV0okSqslFpz1LQdbvCFtqmkWT7IOdc+R8PdQU/zGNZ
REm4WOhW9OU5pCRnRJFvt+eWFNyFqi29lKj67vrCLLZanUNV0AYYoE5HLzJHGY+DXhd7fyqSm4ZM
fP//8znEBZB6ykDUQC+XP1FyCIp62IEHSOXNpHL1QtDoH9JQH9xxAnuqu1yDeg9TT/UHfZO2U7lp
law+RG3Wr1CmrqDut9lBoTvv+Dl5WESposvTwGok4GH41bdyh8LCGEhlHWgIG1OdIlcP0wwn7MRG
rRN1D0PkO/vSFuSyYy97VVFtramhPzwVXM+WYvWxnhJ7axSG9NDWWXKcEpU2QaiePIh/w6YNw9ht
krxfIQgt33bzDyGwAyk4lkGpZ3Hxtk7adRIk0LOaTMLLc0d7iHWeWGHYyK4dOvSQoYRwqwv9/PGK
au9tZmQZc5zibgEPvFxRudMqbui8OxM6ig3vuukFUirp8WDJn7RO0OWm0o1db5TjvlaHeD+mzrdI
+OpTOxXFl9wQ1lYiJfT0QI72YMGS68SKsa16St22JkloERx2rqHXm7YK9Z1Zdr6Xm0bqTk6Yf7aT
1nZTDhtVp6hylbBqbxUYh65mhdO2MHX6m1VjcpJUlU5B9Tiu5HXXYVOHkKVS0Kf+pWlLMkkcNtBl
+2g8G/YodpOW9zw8I2Nlfa9nWSdgAJDOQgVyrAUzZqxyuU8jczoHRt56SDwtF/JRdlPitrMSMt75
Qepc1VYp480p/CI6YQrPi7mR5XMLj3NfT125S+zU33y8b977QQbZ8EzWJjzPmvnfgaKAoiwv8Vg5
Q3ixXQPVkzsVzslOlVXPd/6my0sAfjTsW1T25CHkppcjxZpVUf8oQd875SDHSumZSvpUjMbRBPxb
mbzrc0hpW4EQBg0TgO8qtIPsKpVfa+fYjC1XCkZ810ezupcV8D2/EfJhzOX8SyJPaxjLdbbAyFx2
SJThCwCmX/7MSapa3vChdnb6wHqpA/2HEsryTyly2o1jWf1KJH9n/UhKIBpTaQW4f3MX/A3oq/XM
bopg1M5yKisbuYqsfWRjMaBKZvv5463CjrheQtIuNHY6uwKUbLGEijkE1Sh86xzawW1dFpm9jaom
uGtywCr0ILr1Moimjj09luxPeQNrZNMrXWx7U29mR0f14ZTnI0lo2+gkvbyBDA18wEY3TgPQLORd
L4tvwLXB58pCoHGodaVSNprO+9UTTlGAjaepcMvK7gq3yYZQ84Io701QiqwXW10ireAS1bXRtfGD
P1p9bD1Df+TuUgvHrak0npsmgqY4BjloL6kqlHTpUNRW/mz5adMiTggNpCpl91z0SW56Qc/Euyq4
VL0xp1D9auaKNtxYw6h8DfXyuTeGGDt0tRE0Qkyl5JvQY9HubaQGjRtwlSabvB7h0BcR3xYMtXSj
ojGv3DBpoo1VWDyHW7l5MgRUfDCXsVMPOlfYS0ui/pNytHTqh3RqPdsq/M/jGDsO73e5C70SwtZR
LnPSqTDsfFJhOaXjQFXBya8g99OeEUxL4cpJGt0tc6egyhAZLVBKDOTqxWY/PI2lDDBnTFExYzhB
fNsiBofOmMfflHaU/iA6AMAhAyuIp4l5UOKJuK8WZl+7Rh6Hg+uoIv0OPwgsZsY9DS8fJ+lbBgX0
pSr1GFGbGamZm3Bzwgiqpvoz8G0P8x3q1CdZHoLbRgqSfTUGzadatqfviiX11b4OMwWH9USvAN30
fjL3NlRP4SXwUYatWSPL/JxNUek/Gr0z0VQvGMIHSXSmWHnUvBNL0M7Ap6BOy/2+rGcoYM8FCprp
nEW111hmccji2N41oSbtRs6ZS+FK2ViyWDna1xcAjQ+pEoBIkzPykr+MJGVk5MkQSs65HOCb0m7B
JEdc1UZcx6tZ7grwOldEobYtznShT77U5Y10Jj1rjrpj1nu1zyXPNspwmxr6WiZ8HbAYj/wXmef8
gNMX8bHP/dCKsH07Fza8ZT+PBrertYcakeFuLV5dhSuGotyF4MmZr4LFUIqPOHSoLOkc1VZ4GzrK
tFVANDey1VDaKTV6CwoneBZN1Dw2epP9Coog3ThGr22EWUhrsrRLtuWMksyfYzmzgQT11WXlh0pf
S5qgSucK74FNE5bRqa788YgmAEG/5pc7jn7oTnpgHCuzAORkd3vNFK1hAu9tLIif3MK8MqnbLJIY
JZPiKFCD4AsOgfGm1SeASr/1V47NOwvNTcijBwYQSoilDAyUuop6qzHPahii79GScFuPqro3i2Y4
fLzS7/wgeoXqs3cByosrwZ9vmKOU+61zFkmr36hBFm+KENL5x6MsyFVvC2jOMArODjLVzVm7/nuu
lDp9bHcxih5dDX1XbqP6dkjTekcIHreqQ+HCzEJ1OwU9nUTyydiY4SitlA8XvP+3j5gZI5hckO1S
F5vv6N8ufFFWcawFVfjFDzu4/LWV+Xe8ckbaoEZ6HkBemK9J1U9xP3Da4vOEkLY4cgrsz6ojIRH5
eFLmIHSZ1c1CF2QnCPTpUbRMu8u4lAM/zBE1WtWkeuirgnKnToWRb0LJj7RtkbSNfKzLwAn+8dAU
6bjLbaBEXj5LaXyg2sOQETfPkmK2m4ialQdV3fHqOP0W19orHcWl7ce/dkZFLn8tRgPObA8AgZir
YPG8E1Irm9OsTi+HUXtNoALPyoa6PId6IsFg8MtOo4TgNLlnGpFKc9wMlthKbnu925Evw12E+QqB
EcLk5Q4w89aJokZFHizr4UZvRH3UJdQHH//Ud0Cby2EWCNFkQjwRKcOUTkGlCg851yJ03Fqlqpws
KaX/62BXn9MEHiwNrKcNLxbLTeIofCgqE+FfO5aPYynslSfYgrs6nwAiKVcjRWeV+2q5CG3tK1Mb
ydJZUs18xx9L7nWZ6ksahsVdYk7ONkaStImitPKyoKVpqzQN3yW1HNAiC3oKBH2w8vh8b7KAvec4
B8tTpiZ+uSZV6fhT0A2zxEXr9zGSlK0/57lSMtIneewouWT4Azd2/wqD2Hks9N7ckCcS8wdd83S7
TtzGsft/HBh5v71VgbhzHYLX5WflfqCaVJgoA3Va7wKXppsCKd7KqViaxswrwstxTlZ4GEAyWVwo
YYq6cYgKdARSKl6kcpJ+qZFajNuoVBIZjrwiMD5ruG9bbaIrnJ+1e00WbeAWoSYcV9Vr5+RQ7n2S
YItYm7qIDFcRgxxtG3+wVtCm9z4XowEmBn0LaLWxiONK6FtmFtviizbG9sM0UZ6Txjh4ILrjpDBB
kNEsqX6uQz86GiMJQzh26VGXrdiNTb3e5aVc7GUTDbPRVsJzpqhr3QGiwspBf29XgTnj+kE1Tb42
EhstoK5QHexzMU50101SEzxULR90JPV/BIPf/QyHSv+WB0mzqZWG3N2oBwigqB1nrwzEukYOjgNe
9M+o6vMZJOBCpKJsBdxlXYmuJtFKuhiccxMjpTSyPtsEuoS7aO6EK3t4Idb4ayySuDek1tRZuctN
HEl4Vjnt5J8L2U5vYrUKqPbWvYeOwtyWbZN6Ik99twrHaV8HRrpvEz94hDdAa22OxF6zst4blEpy
5Q6VYJ2FOHeDRjyXrTq6CRnM5660m73h9DKMCJm/GX+1rWO1khcEaXL+OLBeh29KZRoGUTJEd6qz
i7hadGEuY58Sf4khTxx6K7SPSp7/+HiQeU4uL6qZ6EWuacE7h1q6mDNd95VB6uX4SziojhsGqbEB
92w3lWKPa2n29aUI+YeyCNuAIAAJ93J9VBFloxT48ZdCCU23bLHgk0RW3VVp3mxlzsZBIqe6y4uq
2tDbRT5a/tABKbaKGxK+tsGUmo9ILZWtnZr1xgpEsK01x98blMc+BfK0qqGfE//F7ID3Q09zIN5C
yl/EK6DbJCiySXwhbTQhPPtR8jUdhlKdXdj7eKablI9wK4ovRstV7MpOnNx0VT1AkNHHFnGPXuyK
IQ/ven/0X4ze8kM3M0T6TBwZQECNKT53oe889WkR30sDccjFuBBCW6YW4TO6ChnpflxKsGtbzb8T
jl+mnpI3eN4EdR39AN9MQ8iXEdukAXRXmGNz46QRfnv8FUc7ztKG53aXfqp0u6TTSjMqlWc2Q5uA
mqvopji8igTjAX+sTEnab3IZZFBtkqZbU7C9N52kYMR/SKNzIn65AWrDkBKuRfHFyJRw5xhptSlA
pf7o4zzcMvY/ZeHP5DlI8bhBgbzMtPLL8SRfpR6mSwLhj2lutLKINjbOSJ6uV85WHYdh5SH+TuJP
SXMuAKKsIAIt2ev5IFlToYgG545aBbgZbedL2FrjS9d3Ybm1KPjfI+hH+JsmiQTlR47w7umyxF9z
AFSuD5sDuI2pCWV9KgzO4mDzNxpOU0rdF4CV6ibTZf0lt3tnV/TF0UQ8dCT/ME7IBuhrZAd/liHc
7ciBvy63VXUzKUawlUeOmjMoPTkzLoLAomIr+uk7r550xT3oKgxBcOR6gI3A20zBBvBypWyI5UMi
GjwQUrLHCHgrntw+/Tsj/kcWa4/Fa/apqV5fm/sfxdIT98/hf/6ZF2OFdWbzX/9XM7Z5vP/zx3Dh
/Xv8zY/mx8U/bDMQgfGpfa3G59caPOy//pP/MnjN5z/5//ov/+P17W95GYvX//U//sxbGLj8bYCV
2e+maXNh7gOLteo1+zP8jxOxLXslKiz/y3/brWn6v3gvInlCA2BQhSTe/WWZKwGR/4siM1sbPgzd
NGaM5N+ua9a/UNax2zlquBnOTNnfXNesf831d0isnHv+F1bmvydh/pogz/5yMWZS/v7n3x1sl1ZE
gIIqpGRY+SZcQvTiixPdiEFpItGP933U+ruyiOvbphfto93ZmRtXfXffDk2/VRRqFGQ307HNcshC
cpxs+oqOX8Io6Ieb1LzK9VDeSWjU3HZK0mNpyjS2CqP2JUpNaSOy6VwN7edyjH70YmhfuBNpDmWU
OTZqwM+/LcY7P2sRNyDwY44ABDK7Qc6PxSWC1/PoxQgCbnFSTPYNYm35e9GVLpVwaf/2obLVE++j
8KSb0XgsynxNyf0GTv73Vccn8AWQc0nx5jzgSr5oRqYjqIXI91PY7b7a5ZidsnIQ+aGDVpjZ1bBT
Bl8Oyd7U4KviixDlg+03X+RJyZ9En+WFm5sjkjj0RtMhjeGsuxS5s68tFcM/EVukj0KL22Ov1Raw
sWyIm0FDsEATT3FjGrV+V1VlnrtJzq3kNq0YarfEwc5V1MQhyW8kuFexPa1gA4vU+e13I3vScJGb
H+u8gS4jT1WG7aiU1XBPBVt7ToKmnHi+OlLr5npd/lKiUDXdLkn6HTp4PUTs7OtHuIePoVo6rtJP
dc2NnYpv4Lra35aQfwWB9zbG/By8XBXOE8cRBjh4DJng5deJOBJO0ivqvTA050eWhAn6rjom5SlH
/ZsW98a4jSsteBRBMRwTGEIl5lDS4Jrw63JPsu2EXhl97K/E68vcdJ61WRTJLpHJHcm0FzXHOqod
M67q/r6KxPeGSgObYYhXjsVCDPY2CsgNTy8UfDPoTIz7HcLqfCOoDF6J93ImD15V9c3b48GF5fEp
LsvmCGtreoWLJW3DSTaRJkHU2KVFk76kSY65s0miZDIXMx1UHv1ug5Ylxt1Tk/ZaM3UvjZaVFJ4d
SzyYtYjQBI7NFjqJ/ZTySss8bqofo5GDSA3hKNMtUIn0T/pgp9+ttPoeGd1EC9wI8xHXr2eEJas2
PbXk2I0oHaqb2uoZODbLn2w8eiHqKkzbldBxvRJzYgPNCX0uhg9LwUY19WouwkG+19q8+arGoz5X
Z/Ev4mM1CXZcVO98s9vpNa5qeDC31icT1+/Yq3k0Opv+BRZ1JZKfK581b8zLjYtult1BIdekaryU
kdV13cR94Yz3WYF9qoQr5H08mukGUmV7k/YYNUpS399MedefYbUCbwjDOoxJnH5d+ZLrIzTXkihc
g6jPFeVFIqQAk4uskGSy6xwGoZ8YwQb7KBYJUhGl1lozdyLIRURaLY/fweMr+j/WTGA82/NsY5Oz
5EKTNDcff9llNowrF1sbVwVoNc6sNlpSQBotaXiP+92TFWc/CpVpso0whvpu4hEwqDcfj7bcJ4yG
8h/khTDCA2yZD0qDAQLQm/JTPWjlN31IQpQrVbbyBr+6yVRESngCy7MbBrX75RuPJj1G3JaB8jTK
tUbBJpG2dZmGt5Mv25sRHpcrp9r3wsJUq3ac6LtI+2wtC79MJueJZUptGKZYYmmkMgswa3LIO+qs
JTEbkHDCWS92vS7XW0tlF4aW/dA51r1dm+Jg+arK+6fz7y07fkDBT+JJw+3SlTWY977uF2vXzRyy
fj8X0B0t/a18xnJQslt+m6iNVk385MnBio1nmE7QSaOap4JCl0JRyhhIlvm2CBvjOaqhEQZKa2zj
xLfdTozNyha8fCTMM8XXsB9s0jaKlm+Iym81Aj3IhiGVteRJSbGgwogscSHSKxt789AEuvnJSPXB
wzRFXluiZXhYDrzI93U1azVVyMnT0KeVqxW1vB1kjXp9mpWfMTlDz5AVijtakPrbAtFDpGU7myLc
2n69OoQgLOxTakIkp+oV/jGg1B6yQQqfLPxh6cFmWJtiyJqD32r5UyayHF0HPIVM8jMva78hAPhW
Z8ZuqNAk9PVknUQbaffmNEy7PkyqlfW5Pk58Hk0U4MpiLQOAtrj/W8nRGty8oyctaMPNgJnVU69N
B2Mwg1tF9AT5Sm4fBC+nW7NrjZ1CZXLlG+YdebFj+QSsOzRY4mTxZN78+9/2CG6rIoQkFT3Juv9Q
job8rAdjvqXs5d/UjaK4eeuHD3ZpFSsVrPeWZuaCzgU0yPBvc/PbwCr/d5BOPgOjNt9pLdsDeypa
FUkWzRKSIFnZC29Y5NUvRY/IfY8JJtzry186Juib9EqIJ8NJaq/zRX9Tmr6B4VBq3kRNSU/fulK3
aZsEbm8OjVdNdrTv6aOBtqSUjoPcfy+FoLlAVWZb3CMzT1eCEmV9rm/6wh+/12FqQlhszmZVKLvA
1IIVyPrdOSNdpNQ1V3yuMqYoUqYqaqMntW2jrRQjj40S8VVQj3GVVF9jT80zcjVjKKW5x1Ajo4S7
nDF7kP1WmhLxVIbWi1/HHe2Y7XBHY4s/cuHcwWpc08Mu9OmELBxvZZzc56oaItU33OO3XWHE0ZSE
shM9CQOxbeKrX+Wq9m/6KARRrGN3iqxmV8X5s2M/OEb+EPVRc5c37b4Cgtiqbi0x8x9frdeTDsDE
m4CmFzP8vgQvssDqkEMTQ5Qa81s9t86q2j1NCCo3k5+vUecX0pm/ZoD2JpjlkO7NiMnlpE9dETft
2ERPmTQZiVf1gsKQZASopqphqn7qGWU328anMyLHSdQqc6NQsmtPrsNp30WSjE2wceiC0fhs+0by
g+k2xpW8dCH1ePtKTMGo8dDYBPBtCfyTeKdl1E/iiQqz9tgNyvS56frwJnSSlobbEGVSV0/yBBEb
rC7BuwqrCfjrVJ4UU2ifeqNrHxQnSf60gxLfNOhhtIWszVbfqHWm3WeNUd4FpjQ+ZYmhfv14Rd/M
FC43NgGPQgqo4Sw+XzJCLNvPyfWz4CnJxsn1S7vcJjB1DxniQy9qFW1DKq96aRupmyCO95CLtdsR
supX01ecw9iruktD6UNVDvhwt4LWLUpDS015oNZvWa5qx/1RlfoSuVvj1bUyeRHx1Bl8f6NXJn22
O0P3ePq+BlkvHY3qGT/i+JNvOMVG1+Ell4n0aYgb9SHMqgE3cyhwfZnauzIzE/yXHfUG8VwDuYwX
yMrcXJ15ykxg4RiTY6siL7tnAFzLgTVM0mnEcsRV0xquHaywFSOQRc/Yt/2j8aChqgUPhgx5cfM5
mIflCt7sT7VVjhvdKKwbNcuTTcxdtKlahZJgXDbbWlKmTwKsyIOy1z7mRf8S+tl0D4k1PyZOMrmK
XvxQrfRzG1Mw5J59Mcfhm9+nIfyLdCvXJbaLauPvfRVwR+9YkrKCBviPJ42wNb+Vgb4tnGEuzyya
LhjBtSKdtDqW3KmiC4BDV6Q/Px7lnXSBOETXKmqVswnVMjj6UgHKJJsYEUYcLL+zSGoDfNroR/Co
182jgFO16/2smL3y743KSFfun0XJdF62ub5DkZcWWVwLzgKgkxtMK4bRSE9lZ71Exd4yHiR/dK0/
hB5uy8ba1lZ8C7/K6cddNQ53Wuns+6G9L8JfgRp5g3BWkIoFEP73F0E7gQRBJoXX0OXUTyVQeCAP
6WkKGu2g+aBPyhipdELQE6+nPHJr55H80pVlStCps33WmJMn+12+kfE22WoD7o5YDYqfUl37xzGV
UjcIjHZbKAG9YoJVP1P96oDNlwmPF6x88LxYRk6ov3oJ7zI9dXQ12Y49FczIgTn68V65eiSxUEC5
b40wkJgvHYoSOZQbKhHpyX5z+2n7wEsUVMP+CD3/46Gu70eKInN6jYQITtRyT4RdZMo5DmwnGGrB
Rh0bmJB+mroRtk9erMlrK/7OT/vv8bACWFyQqi5E1ZlRfBKJfQOFkBigNbd17Mxywm2hhfeZXRwT
rfCk1HQh9ZZdtu9nJnBXHoO1ZgJXbyxEmjOpYobTMT1emrUFaUM7obFKTkVM8a8wQJV0Ee77vAsP
KuJoT49ozkGaj2+2NKw2O3pveKxyIKTOaB2v4cvtb1RUl0pjEKdI16e9aVXVJ38srXtL64+hRAEK
jZF23+tSO5vHtM5BG1H3ZFJwl2E+NlHizMbjGFfKIZBrx818dThIBY16nEZEd43iv3y8Wa6fG3D+
kbRhbqfDpF0CR3lh+poGiHaqpxHbfZQMntkJY5PppuwFSTbtakt6zG2U4h8P/E7wBLqA64G30Iwd
LE0d8Ifq2R9+eALAG3eoN547W58+d536U7aD6UujUCzVKlmDYD5LzxJjrUHf9cblC+adMpMmcIdf
hCqIR3C5uik8OXX9nBWVeqpqtXD7LMtWZnnBjZqjIkMxw5zIua69dLkZhehLOlcw1JAfhFX0YMWx
dt9KeX1rpfVDkTnmQ9i1m4LSc1tAWaucBL8F9aEd8zVrq3fWHD3o3O+EwIc0ZwZNfsvp1d4yp1Yb
o5OGk59LT5r6wTZj40m1p68R9s2VmaWfZKw4v3+85NeRliQG6GNO9NBELM11ICqVpaXW4qT4hrGX
4C55qBvXCHLX4Y/VnOEFUDHccpeCq7zGcSCmwd9JVEN344ig98D5iu1k6p9qZVxhD7+zh4jscJhp
f0ioXRq66KUZ902Wi5NUOi9JVsU7mu/gB+do/c3Hs3f9+OOZbGOkjoGfgnnAIsxWatkPdZyIU9cr
P3MMNLaKr1bnwE7+TMZG/glTZ82O8r0fx6B/sdypVy3SqLyMUrUXUnRShCbdmVp9DhxTOiSm/Prx
b3tnzUDUKWjCm+UBs7TUCxHXTjV38yM6EBSfSWMezGh4bdW+uB1lrGc/Hu6d19IMTrM3SFGY0aXL
lVIkPliTqjxOYWbdQymtdnYYTQ9UlwA8DDzCcbM7hLE13VEls48ltaKvsHY3VVRaN1Xoq4cqMCZq
GZUV/Nk2zbBvi+GXFg7xsyiL2kunOFrhV76z/oSqeZORo6AqWiyGGpa2b+q59lhVlr4pukI8Sbl+
11gkm1kl1ZvByddahrw7UfiyUaQGrgQ+XYTI0Y8K9L2l+mjE2X6Ug2NTv8TtL01SX0moDk2IM8fo
u3qaenKHDFHQ6MrKj7oPnSt1sXL4bE8S1iqN6UF9Ooi+XYkp17NCMAERQdvJMYR4fRnLUh8equD6
PKm5fGpb57nuZe2hVO07Xa7S5z4rw5X06jqKze/UmePB4wIwd5FyF0U9SWXpByeANIEuCLEVblnt
/uMtuuCTzzfGxTBL2CEj4+9z0wpOJrztqtnETnLsDEd41PG+msn0dYIalwbSXaUPf0BJXyuXrH7A
YmaNEYftqHOCE7tjJ/Wa6dLdRHZ5FO7aQt11DgSqxPma+kffDOi3hBLq4ym4DgqkJex2bKCJXShT
Lpe298tY77Sc6EP3FLcXjDW2v5RAzzdp/eXjsd7AxksEghkH4gHJo2ZzVUBLGk1EWJgHJ60Uz7JC
EpYURkCrzlTtPJxJdvooql+8XOgQBBj9TZFL+7bRzeyg14TimDaxCK50564eA/mXaAozcbNEQvRU
2OVrUftg7Ei1z+ALCLSQIu8lK8azXteH9FZykD1v/AQDRwv4eYsKxPTSIRnvBdrknYoj8INqJ8XO
71LzD8w48TcqRv8r3DL/zmaRVkLNe2vPibLnYMysgM5eTr2vla0TF1F0alXHwWJqerUpDB99Vdpp
ndoeDasDgJ8ikC0LvR6FY+UzTVVWEOLrPIVqJs9qntjOXLqbr6ff8pRG1gF86Wp8MtiGXi/iX85U
Rvuu6uM7XjnlBnuin2nSyL8+3gzvjEsCAfcG0TZkxCU9RDWGKcjqLjgFBc1IabGpPeWtHTzDHD/J
JHE3A3zIQyYa6/bjgd9BWynj6bOUYZYyU0O9/MW51LZlSU3hJKuU7mgy8avxU7FJNTUpYL9GEXdj
7x+dQjrL9Ep5GtVR3SsEo0fRhOHWqCN4OIX+KGzraeXT5ofL4oDwRbM9GhgdzLlF0hhJWTVjRM6j
cNQfBViIV3xRKcN/NUHqKaDGn8wmvsP+ynR7NcWkMn6tERPfQ+Be07a8E4FnxAWoE24/HYfn9ftt
X+RVHVSmIZzHCEuTH04+xS5m4PHKLrhOfqgbcrWQSoJ9K8taUJ5EgL6Tbz+mefvY0TLjrhZOte+7
ylzrQPbOJTZTtqHkYYAEcXue+99+kJpNWmSqvf+YArdtY6cTuwBWqFtaZrcptbzzkkJd8/Z/Bzvi
gDN7cFbJlJGsXI6alWoExTB0HuU0hk6EntPw6pwecbkefYvHynLTzgz3STsSfrHl9zf95D9pkx3i
yF2W+DRUFqqeppCOODOjgy1s+VfdrjkovBeMoMiBzXAS0TAsidlTj2HSJKf2I4rf9JCrpenR4VJ4
TaW2XwggPzJFK+6GZpSPfJV9Y5dy5Yk2/HPlBFw/7XFk4XRC/THBZJdJqhNLktJgDHdqp6z4YhpJ
csMDUpCKVf1mpLa7MXmsHVTT/yzpY7/tyOPxGxu8QsJWLUV2oQ7CuOulEU/jKYl2QxHmboYhFM2y
wzWbgqvbc9aO8rIma6P7EpZjl6urwJDWcoLJSS6H1pOHCuS/EZ8d/NC8YXL+8RZmOLzfidMkYyTW
8+f8toVjngp+72sBT+j2f3N2XruNY9kafiICzOGWyrJsyq5cN0RFcjPn9PTz0eemRBkm+gCN7hlU
o7e44wp/iIALTul+kOxya1dZsjdDONo8usnKfXl3EcyDziQzVJRQBV5GCBVbGNIPg/ZUYjbUphO3
atJx5RlaEB0IxTCv5lTOhQJo9tbSw4681cxluXC8uI4OlEkoa2cgZiO3bU+OsLY2ViRpcOjbP0n3
kEunIZa9rvuk5jl9luJBGuJt4Ja/BtEfIErvjeKT7yCnLDr+uWre8saccKaJerm8wHwvZYqqzJKn
Ms0lD5fqYGel3Ys1VdFhzoM+gleLj4nA43SsnBcL78pzl8ZzoOLTu5JROqTUL1tH4djmSvZ6f9sg
IsFysVrky/jxLdJXMvK4H2D3X1u66fug8sUxIEk6VV3l4lYVH/WCbjApQ/Bky1F0cBROld6H7aEB
rxS4jW23yEkyaQhg/wnoRj4Du1rzrr47NfDrWWcqiLQXKdjMs/vPNtaDomqUUFFfRlrz+zT7GTTP
9cyNSkS/Jpd1XxQipyLQ4IDS/NIpEC0GixGCGQPyuEKyTa/Kdc8SQ+/igE3YGBTWOTRr9WGOd/Xc
jh7MUEGrJpV/ai3UY4l+4/79G+4+20PFlYdOJS8Gxs5Ve/uD7Kl1CEFU59pC/DoMbT3hYCUHFCnB
Dr20Uy8eq875hneQeuhtyEsYdKoY5hoaa1gO6aE00BX1jbL+iAp2+6sAED+5st9g3au1ge+Ojv0X
dLCyRgG+WzZ+OCXEWdiDPvxdmqrHxTRhbKhf0TnbTYOwNpKaP9Og47mgAfT+NL01GBBJalkEIfOA
t7MEHCvQk8rQr2kcjxfTwLjUz+g2NtjfHZGuU1fGuzvRfBzFFx3dIk4pe+V2PGgmNG/7lo/DJMwt
VCfZWp28dsu9OQq7EIUUdiL4uNtR0hRmu42JyBU5wWHTFSUAHEdbVRmYt9BNGMkNQAWQZxTRtllz
63YYcMkRVIzBuqaK2l1kqWk/5XHQb9u6N15sLZOpeqZkGJE1SW5d49PZgG20dr0EMmbXKq3iuECl
umtOcDL7AIz+X6sZra/2WPsf+rZCRSPI5FnLi4B1k4SUb8ji5D5zu6Gyd6qVB09WnMafAFaD8RFD
XVfuQEp/HIMBwQ3QrYDmxhzlfaKS9BRV9uAGEv9/A2Sy+OGE3bGQKeNuHL9Sq80UqGHhlmanSJuo
S9QtDRKfBxCsY1yYnBBFanbomSh7X08AmReBGAK3sxJ/CxHMCFbO8N3m5KVSucFmkCov4jI2JmuZ
wrZw5KsuMgFdC2pRU9Q6vwqVaY1Gw8rm1O6iIgDsSCFhPD7XYTA5ul3QJjXirkmGyVM6+Wxb35RO
+9609kWECXjgyg2ic2l/z8PxpU9iVwFQXUbJURvQLnE2FEx3qtYc1R7RJgtOx99E/0NTmF6xSl9Y
uEWZ7Bu6ysKXton6jD6uG0fhQ0EjKaNol0qf7G5sNrRjnlssRHMl28mJtG36lf74XTIwfyX9P8xF
YBqBkb79ypbgvZf7YvIw5yDTV6v6MgRl8ltM3cf3b5c3R4KT8H+NEVq7tyP1gRZ2dqhPHuKn4xea
3A/s7Ow0NU2ye3+k+2yTj6KgTJILywMqxOIiAxGo+KZTTl5uDKAf9V91kjzbJkDAvENPDqE5F6+T
v6LyD6FRu0mUXHse5Tjst4VNAV9ec466x9rMv4hHkTgS5T9SotuPR+db4F4bTl5YWwg9t6p+ytUu
dK1G9wMXuFyxq9TBPKSJYmPwmNKrMc81Zn+eNkjZ1lKolnRmYT9ZWgHLtk+qlYb73S2JkIWCki6h
Nb+Re/n2B+YyyZ+VW4onTU50MuySCDCurysLc1eAYBTi2nll6JMgC347Stc7DWwHVfZi8r69ovZw
H0cnMU49sajbhL79rc2dq5Y76tFM4B76kwxGDibIYfaTDjnyrfUI0fF3H86IKCFCljJWkPuV9HRl
G70iUG6udKJN1orHl/uceHtxNuJILxQ9lFrPMnkFOycSB0vHsyRVJpj28lAnZwchjEeBl7sLQ1g+
kMGH1yGrws9+oFXXBEYhzlKVyS0Flk4Zsjhwq8pBra5qx01Y1A4MuTbddDTY3VxYwaFrLclyNRRF
3C7XKZvJCWa6eo7SoDbtnSytf8VqrbNnUMY+lYYfoFM5NofMSXCuUXp4N6Ml9pQR1BP7vN+FTVRt
h1EVZ5qPf9JRtIeu0JoPYuztvSTCZ3tUHDZioYjv/SA7aKrn+Z6G/rDzO+OJV/tSQ5k/tFK6ZlO1
UGEk/0DAF0Yyzew5+SRCu90ORVwJOdaawTNzlefNMZrgGaVmtw/8CYR9KW+HekTCOPKf6L5bntD1
8QH4oLhWU2l7WkHW2aaWOOCShmW85uQPTRvCnaiD4akAX/Iw+rH1R1dSbUvBX3ZLqaiPaC53Kxv7
/q2gkUDwz18gfyh33H4IYgSxMYZh71VGr6DiSyLC9u0OVabIf9hdv8pG+KnbjF2zj4dKWUMqzOdm
sVNn3T6kJ2ahCnL42/HTkh5HLaedp0aR9VmRanDP1mCfh56IlABkPCiRKD+1RlB/ryWylHaotrXi
927Q2mL7/il/ba0vfg0MKCBX0PRn4O3ishsDTe3aorE86HLRCd0CcK72ZFgXcxhfJuyaO34dUmRx
1GmU2qP6R9rm7S+lTcYXGg71R63DQiolOHyMKtl5RvMFv3ots56kOk29UHfiPVQsfJwKzEToTUf7
ZsKkCbU4UhtnTHle65CueqpXxkkVjfkdAHj4ISsKJNne/9i7sGRGa4JCJzqnlnbX+s21gJJnZbee
phTVPkrryANzEx1AACubqkR68/3x7nhmSLXRY6YMCZoa3M1SjKQHW18oamZ7ii/VewtW+XcSiOBR
OEXttXElb6NKaffs/u6gDxMyr4ne/W5DK/8BCq/acaOqG3WEnfb+D7t7QCgg0ACnLw3c6D5TGTst
0jPkrbyipMnZxbl5KtR+TYJnfoZuthZdkznZpldMmoKswe1G15QsklUxOZ6jNo9djrZVo/ZnSIPK
z/c/5+2ByBQpIIKkWDZSozQ0ki40HQ9nmezRtHDqgnNfH4paXZNdu89O+SjAfHO3/bVIPk/tP7k5
esnaaKuJ7UndmP7Oskh7JgeVv5ko/XhONIWXZBRfNSkptziGzQFi6iBTMBquM6X1d0mSIpC5hXkc
0zHlaZEiJAOl7tiThHeuRknRTWFx/3l/hu7e8lcmLq1tFSI+HcPFrx7bxI7yrrE9OcNSYpAVbNaF
hp7YgKTBJbZH51EysvHTVMbhyst8V1Zm6BmyPVOYZgWcxS7ociMk0YsdD83DaCf3Lxaas9veRpOj
MUM3Hv216tNbH4vmJTUN6q73Iv6VEQgtRmPS43TGW8wOzG1XZMETy4qoDDS48GLTW2pcMxzWKkyv
AIjFpqcuxaGnPUvzZplaDhWmN3Fe214jRuUDNqe9q4Vts50qO3+Mu1bZi9p39qNdNYUb2Pa0NdBb
3mRaHezFUBI2BGV36Y2KVl05yt+naKbJICpborzcpqSRKEO71QT1sI0b+TIZSHkZUdhtlYRXK/RH
qdoaoYGbEozJY9OE1isjIdixCRo8UMcEg8lq9KRm2AQUc+pNHUkNFupFle2QqNRxKXEciPhxJo6V
LMQZ94oCDUhourrtn/ysLE5R0DWPkROj8Vv2uuZS4BAYBw7jxmxl7eP7m/dVa/92TiGfz0ghYhD4
KMaiKhBVIY4abax5uaQZbi86SINlWj+KdMIPxWiQ0mqY2gdi+k9lkyibqDHFtjBA3hArfkAOC7MA
JesgjLbgBPy0rx8tH6dSnBXXwAr3dxG/FYwC2EcKa4q++K1KZ7ZSLRK6X0mt/PDtbKdhXfM1mMTL
+7Ny/5jRhEClT57bQ/zPxcM9oMkJ7qfRPGW6EqwCUu0t69ioxcfRVFZCpvv3ggFm4ChvJmC15QVr
5aiZaImheaDluielbowNjmnS9j9/EY8zi0QpHQjOEuhjDipqbrqkeeWoEn91rbzDietnqKPmavkg
D94f7o2PAstOa5+rHATO0lq7VNK2tHX6lJPU0+e0Wp+Wmt+3K+t0DzGkSMt3IQxn8zihEH37Yox5
1bcm+YEnB8F3o8W70B19iH+13ESubBYPYhzQpB6SahfVqf6shvGH97/0Nc5YHCBaIsBEiODBNcmL
TZkMzdQr5aR5zRTHOy1N+uOUCfvaGP4zcIrxG4w8ngSjypPPSmEivkzVfnCgWLfRqD1WavhFGGP/
CIOhfSjHfthLjYx2kh3ne6fw62ug5IEbTnp38pOewl1XP4yJ7jZBBSG6VouN3aUPUQw1JwGwne8s
cDRuBVV4WwUiPEeZkq/FXnMNb/HNWLPTNOGdJlteJskIPuFv7bS6J9LWdCfLGi5JToilxYnqBZZd
fqkk50pFihuPTgGwBsXqvr0/8XepBtEA/D1CLZJoyKmLeTfCgKI0bsWeDTnp1BpGS1061R/y1G63
adb8aIwm24NW9sxy1A7vD/7GTaQZOP3y3AMjoGd+u+9yBe2l3io0LwmNi9o1auIiOPjY6hWQ5PeH
euMokXkjIYeQBDIBy2K0YolxlKLc9vJ+FD8DJ/tedqG8sovfOkgsI3EkDyyFCWu+Ef8JvSSzkCVJ
YxRtNCHYJD2mEA6vHx3RuYVURxcLsVq87DILb3X/TxnD23n/Q+9DC4zoAaVwmFVCTWORu8WRpNmt
ljoe8t0XVR+f1DFNn81Zj3Us8/TiRDyJadGtxFBvzC8khrneQzw9K7HcfvnU1GhKpQS4eRor+8IJ
lF1QSGvx+puj4AvNXc9mBSN8O0qqpB26/L7jSRBPr4mQL5oyJM/vz+AbORH0MM73zIOf+yWLKTTa
wKnbwbS9ItGudAkDV4HAc9bCorhgBFC+aLk+PupW9xnNZvkZeW5j79dWvU/0rD/FVtCcW6NZeeDu
D6pKSRUmMJoTaPcv4bqlMtIzApfldfr4Xerq5iEqoQ/6Tt7hyCQ38UYze9jhEVfQWfJ1e+Utut9X
vK4Ow+OUxPou2YSVLQdKrJBV6H4znvusz7d1UwocP5/LeltJWbalaLkGbZoX9PaKhCNAYDX3W1Aj
WL5MSShkeywVy7Om/GsSd8DNEI7I++iF1u0PTer+o7MIRSSq9OTCNF6R/Jr9RW63WNzFSoD7z+QR
m7WHsTLEoUAhcYZvVo+KGewtu1IwwECDHa5CurNbQ9n24Bg2NO7btUrMG98PPYU8gXsLytkyK5Kl
oidB5Xpui8zYyRGPlGsL9MpjOisPNVYZXpPZym/ZCSTkC9rNiBiygxTcuIFArn3WZbRsVH9Kd6Uu
h9dCQzQafDJUy/fPzP3BxBgBfi/dN+wl0DC+nbUIrVK5VIkpFV2YV9PJHpO2DVeOwD3CBdlptvjM
90a8kSfrdhRAx22k0C3zAkxWE0Tj63ATiWbYp2PzEOKnvTWaadxlSPjtHa39UE+4seGs5/x9/2vv
m/QOWaomA7ejd0Q4uMgYcSdpCWMlxetHJT4F0ZSfCt0gAaKEFHWuIxX6dx/Vza2ZtfEhqa3xKrTy
1EIf/FYHhf3oFMhNkvNVpDVjVqanQE3Ts9OuZdX3twahhQzHbHYVoZS3uDBNGr61FCmmN6nS9Ceo
ESrKO2Wb+bo7atYxHKJPiVJP33M0pla2xGvx5PbsMjb1Q47U3HBeImukdtKi3hlMz3Eil5rIpSm1
wo0dpKuk8zT9qtLfZTf8yiPbBaB2ysz2bFOQcLOJOA86i2OfhujRamq3sx8iE1GBJnRro/sjOcbp
/QW9D0TYu4gtAKFF7Iq6ye3GCsMcbGAQ6k+hrf/NOlE8pSgsbh29C1dGus+J5uwBBvwc7sC7XBwU
OYhqKS167alQRn1faqm27xMr39UALnbUKeyVcOC+ecVYSEiBvSHKRE9z8TAbckNDpEm0p6pHrAOJ
PP0gJQJOr0jMX2rmYF9SZqHbz/G+Edv8zQ93lET0j4kZSt9RErX2VVeKTR6Za0HDnboXp2iW1qNk
P4O45SVyVeJ2z0etMb3AfwIUUFTFLh/DX6H+VUqVrUDgCL3yhy7LLrmRDBuEb7CO+NkY07MZ1A+1
dDRttIU+SshsSpjdOvJTpT4K+9nsQNyGCYm4tq0ceuPILQ2gcIf62OSHTrLWNvsbkR9fQhRtaYg6
I9YwX5D/RH4k91Nm8hcFtvBzWBnxVpqqym2itngOfDveYkzrf21NpcY5EQJqvarPf/9UkEmgR0XD
4DVXXOws1LZUJ4hM1TN7oVyKRHpONWfX9vqjgjzsCeO+T+8fmtfcYHnA2VUAn+m3oC+wiHYDpTGr
cAjIhg3khY1qh2v2NkQ5Pa7rXdy+2KD9dQlIuiz205ht2hBopJmf0jL/HMjmppxeBrvYyMY59C+5
jgWGVHjjsGtijFQa9ZhoG7jkGyVrXt7/5W88JMwVvCmuESTfSbBvV6uUcysLY031SKuHpzDN4xfU
ryPPKmplw1vGA291wc5Al/xQ17qx84UqtvUEEP39X/JqKLqYQwo8HAMOKLnv8kkbcC6zuzDV0W2b
wB3oD5EtbYpUvcai3znxixI9p220taXwWI7NiUMEUmDEV7zcUTO6OuFeDaVrV3wepDPISaP6HEmH
CsOXzv4l5CcD/briqsX5RzMocSrPEOxVP4vsZMoS/0rgWVG9i+SntqI6l9FYCUKAEE38y1eNQ6lO
z3DqPyRZSQGvoQ8ySdbnrHUeZ+UAUpc1Dv8s5LgI9/B4pOiPpgsVFsjGt+syO9MYStHJXoU2ky5x
7WOMYsZfpKHftIQ+wrqO0UcKfjXNxkx2NeF1yiUc/uJjO2jKJug8qmlDj+9gAGseJnWOu3Fra9/R
wjNdK0ue0XPwpmzfNJ9yZIVk4/j+gr6RPCAuATOCFJOrDanT209ANwb1tqqdPD00pksoqUgekC1e
08JP92JSk0NU5/1jm/vRQZYqHzB6nGIG3dftVjLk5MHqkvYUBt2q7vx9jAaAgUiSmxbhOnNpyNV3
sYZh0Dh5QyPOUY0jsTB746jYmNJNmiVR3E2b7wSi454grvvV4E6zN6ZIdh0n/5j76fAVDeGVS+St
i5OmL9xaUAw0LpaOu/2g+nqUQGkjFlLOta5i6paGp4gu/XOXhuJgmpW00yoVjBqV5rMVamtyhvev
P6UPpANnJjJTYy5e/05yIiPXwHcEWnxUkAkAIwBj62EKw7VA4572P5dZKOqR09iQA5aMEcNHtq9r
/NGr7bE7o7Z1mfQyORvQ1h6DGCW6socmU2Vy+C0ATNuAAkrZsF04PfAKp9ssSngVC020j06nKj8c
KbCOSIqbz/I4WY+a8OUV5uZ9W51SAlsa7BLXPMK9i+lplVjYZekMXiunZ2gVgycaGt9uKKvUA4Xh
JtzQrjlY+nMtj+GDLGicYxI+nJsuDs4IEaISbYfjU12lg6ekkf3UGxb6WVZzqWL0h8mgDkFQo1+Q
lfG1bdCGNxFmWblq34q8MO5BtAl8AEiMxWuFAaQOiK3VnnBB3SKS4G+B8XjdpLUbp9BXBrs/a0Rd
5Mn0sYA84bZxewsA3bNDoyy1p0FqlU0pabPPefXn/bvmft/C+qFdzJ1C1sODdjtIHI1RARQ18Xw9
zLzSrl9G4RiPU1z859x/HogW6WwOyaO5qNPBfPc7Xa0Tzwqk7IhD/e8qcc5RL6INTveXjNjfreL0
P8s4AVeffTJmQ00Cm+WF1eV+7ERymnvCcoLP2mR8U8fwo17EgFkcuz3GYe7v35/S+3Wbh4QHoMGa
IR9YPEA+rGwrnZrckwLbvCD7o14aYw0cdR+pzQhA8leyDfiilnq7bnKvdSkqH8Q6QD92UTPa1Fzz
aGeZqeoOqjpgldDFK8f4PhM0qbKikANdjWRwCXi07CzwxWQVXjYa/YEnWHqpC719qiL7h1PpF9rj
CjVobbzkPiWOlfNwzw1gLf8dfv55/8THwoqkKYrrwpvkCpu5Zz95lEBl9Z2z0/p2S1Hxo592Rx24
e97+zO2OYhraQVX2oYwaGmWfSmL3uDlM5QXrXZey+ne7qK4OgtSbVnkJnTW5xrd2AvkWam407SFQ
zX/+zw925Cwr7FGUFIyRam58R93ZTh6vzMtbW4GOC/kPTyCX6+JkyTIUaSOUC2Rw4uCUiJDJibPP
o43f/Ri11dWa9DXS4htjIl0Ee5zr3ObjFkuhlqNZT/ieenN73wT9qhv1iyGlW4EAfFT6mwoR5bb7
ibjEU1R8SB37Je+kDY/3We3Tq66Fh6xfOxP3tzO4hBltxNYEyLes7A5TPrZFrGRelPdfGtPKqYjI
5mnSU1Q1ymI1Lb6fBBB43M6EQ/RguNhul7dQK/zppLT1kk7PvsRJEuyr0p4+i1EFcqUKuOmJHvVP
ca36p0Z3XjIO9KdMlERDFjqDlQ/GzHXMQHtJm0ycosKafqSOEX58/0J6I1WZAfRcvMRHiCct/bJy
YQAEqwq0xAlejrWl+pem18x6o5vx18Fprn5W76ucEp+rSGb2qZwwf87JN1begPsFIrGdvVxm1LtO
LfJ2wiIb26GkBr0oV4iTalIv7dvaKQ95YdAtVPI1pbb7ejPjEXTMVyU96mVjCsRhGeVQsjzRBTF6
XmWxMxo7ekwrfd/Yg3LJe3QFWjFE25UZn+OZ25QMDAoNUTB4cwdFX5xJ1Zo0nLyt1ouFbOxEVquH
bjSks1/D8Egxyn0OgwHKUNEgkQal95vgT8FIYNY7+UW97VNnTS7njd1KfggQClAUm+A1b/rnMoq1
apBTmjZe2qjmkUjWPxtGmW3p0uXfANs6uy4Zvr0/D/cXIG8FmJi58GwgmbVIZJox6EvcDTsK4aSk
thJbm0lB8+z9Ue5jGJBKryQR5E7pPy4Cpag0pKhKqtJDLKMGP5jWB1sp5OcpdMRKv/WtD5r5Q7Bz
AQiwxrc7uGiScrRtv/AGQdzgg2mhJlRNK+/sa0vidvvM1F/gFVyuzNtSwQo+KOlMJvtPUU0X2hyT
7EQAdcGs3tyotSh3RW78LEZ9eOjQkfvjNFDaNYsMO6limBt0EXY4JdUYsE0/BiKjfa/6woVCr6El
kCAHXZjpbpQ6/dd/XQn2FWkJhGGwn9QMb6enMhtrBEDhP3VhS50mhreXm1l96CvKt+8P9UbSRxAy
B5Qya8+Vv1iKOkXNFzhM6UH1+NGQ5b2IqvN3fRwE2ADajptwcx81WaJ5b0+zFmNTr2y8eYh/lwnv
rDn0Mqna4bCsLD8XoxmryoymeaLeKe17WwQ74Yz2585OxBHnF3HsjLr2ulC75F0SrImP3bUQMAGe
PS2ojSOIM9N8bqdbjMIShd1bTy2Szw+9rZYnUQb7wZ+l3uRol0Wc6lDTJ3Lz+JtoTf8kddD/GvKN
l0Lq1E2clOF+DNWvg5/1x1ysOl4vbx3ETEHD0Xabqxk8yvOB+ufWcYIAzsioi2vnlL/DvjeoudjV
STbi3NMqALOayNqvK1tjDn5v1oVBKaQSoxJw8o/FoEGG6Dmc8uiaanrwoQ8c+EVGhIJMQsvTHuBe
I6caHiVNbTZ4EWcXtMpTrICxbHRDo1hLCJbP3jwHVHKomczRCdnW7Ry0QAmA5Nni2kvOz0htvqaa
cUhsTmRW5t3Knpy/7e7b/xlscQTJmQXlektc9VbYD37c+CAF0Mp9f4rvPwni4tzKJbglKL97WZUu
wGSoE1e1cdKPduKTg7DKm2oYsEcmo1w57csrnjKHAnCRMIaThjLP4opXqecIP+Or+sD4ORl6fDLi
ptjgLbr2TL450ty/IUXl5Vre8Phlkr+1g7ji0mEbboZ2l5sMnTa5JI9rNpZ3F/3rdxH1guqdnxR5
8V19DJOTKx72gNJsCi3aa/bcvRJICPbDMG0mv30pYlBHlMNh4lg7IxiPcjrtizR+HKcRfgVF8YQE
hsDGRVZlH2jBBTWZswjilaB/GU3Nv3UmnOszII/3fPFbkdGz/Mh0xDUsRhUCSGa/TI2a7YoOHYpc
Fv02Hw1/pxfDWt751prQ6DKQciSbpQ94e4DwKayqrGdkgRmzi5uo9iAS33cDWc/+I+lo/kg6w/N3
gkThib8dSsKW2KgEMlyhsNJNjzXCRnL6Vfe1u0M6XwlA8thmRInLtqYfxlITdUF0LeA10iyICcNg
Eu7/+yHlaSA9Y2shYDIf4n/uXhORQyiKvbj6jv+UBH7nVdRkz6XUD08CHbXT/2e4maeL0gUOKosH
GeAO7iIFZxSaB0Kk5l9CzHLnSPZPNVGH3fuD3b8rzCD1cfpkGHYTid1+G3KrahFhjnnVBwwrhyj8
U8olUl1t1B+S1L5Gav0fYxuCJqQWmMjXCjOo19sRuwnXulbvaYPrJrjiZKj2SH+2bqeV/crtelfp
mMeCuEOxgwt2hlnfjhV3BoSqTDWAbGh7tfb3A1XQ7YBD6tbqm7PU4yNqh/ZPI/+gBupxEI+Jfs2H
T2F6rSsgh/pZAcOshpRDk2kvpEHdVFb2SZl54Urf7O1EQ0kqX/nZd3kmP5v6HrXKWaYPgM/8Nv2z
4fpCmINDeunFONK4Uar1W3TKiV3DyN7GpVF8iVAMdM2mMZ8UuevOnYLKS2Q5a7bn9xcGP4RGGE7Y
zCCR6O0PMaqmMqMYcW5MzJSHuTV/HCQBpxXw9spHz990+95as4MAMAUuJ9KQRbUPGX+jdFJp8LIw
QLEJ1cD9IFfZl/e3+/17ezvK4oPyoCjMyg9Gypg22HRNxcDBVg6xRlPLD4rD+6O9dgyXHzX7nUFN
txBLeI29/1lIRUJ4x67q0QsyZS/V/sfCVv1NXEMqDPEEOJf9NykKLq1yyaKr2Z+j8kVEn8fIM/yL
OvwKbM+Irmqcuem4actuU5hXYHJeUvyo4591dU7730ETbCYZAZ69qv62p59Ti5Q9HgPOjpKL2/rf
euTFR+fs2Oi5NIh/f22KazBg5PezdzRMCioY18dIwntW+aAZz9L0UZZ3ZLZS/9w46IVFB6P863Sn
XvmMbH5HORLzDdcK/0rOJjdSPEeO5qwz9DMLMIGP3Sz6RT89DqGw1D8s8SfL/qYw5G1fJ8w4j/VZ
Ub8UzpPdgoBStxlSwhL4bSs5YXvivj//d7kNwTKosVnFmLo85YPF+UcMQQwhuRTowZYWZeson5Hh
N341zhA8lGoYIA+fKifoEvolB9bnoruLN/X7v+I1TF7sAtKKGS1I5I7C9+LBT+PBhszl915TFZgP
yOeoOI5G8wMLCQpFYfKHJmCynRLjl2JHG1n5EY1U+jK3BYhT4lmnnTsxXZL6qz38npQ/jnJMbPgc
0lOr/5BAVuRT8RjnD0Ozj3Lri56rz0b6wxroHqOMsaFst/Ie3gcwQITJTWl28OTeUX0NOQyt3kw0
TxXwr7Xwo0TldCMg6ez1zMge0Ox3Nac0Voa9a+dqr2068KCzCxsgh0VIrpQZEmfGMHqtziJFVl0e
hgnxy8Twm4MegchDe7hTvgrNPzRplnyIW814FHlSXOO80x+btvU3JtDY//xgU5bBl8+ecapAfBZX
Vx7HRphEgezVCNLmiFfv9S6zN9TM3HIGor2/ne4vytkleZZThW4/I0Bv72R8iwN5FDmjIXm7H4s2
gwA7rIEh7pqjTDavNFf/LKGJ4PHi6FjQc1WlUKG1p9LJ50ZuTkCZ3ST50KUpe7ALaaUZeA9JwSYK
QGdOyk/MuH+ZeaG5WVV/QGv0UMXJphvg3GuTtWYbfX+Vz8w6XnXqFiROy2xQRPxxMyJvUBRGj8SX
Jn00HElsfLyMPtBi0f6+P+/3byH/QaYeKVOQyMC6b+cd4Y3SpDQue6oEM7txwnrfBfmw08y12PmN
8wVLn4fKoJE401tuR5pSfQqlANiChdzZNhDAGqH9tq4fTpcgPFBU83/1Rvvp/e+7r4Kw4sQcoIgA
WwMAmyf8n8dKS3OwRWEyeT3s8M8pIMUHWl85gvvKiO2vZHphVvaY3pDj65L0K28ktKvEWGwaLQBK
QZ536GCknkwY8K6cVB12UX38/f2feR+wYhg+ExWohcy4/sVhE7h7RGNtot2h+TnErlp5zsrafCr0
SWx6YUQ7rWvXup9vrD1FEBDI4K7JZpZIgQwpt8rvFVaEjHkaFJtqN34QQAG6lV12hxHk3ME0BwEJ
9Yb0aSnkOEojMC3bAbOiRuZW6WTzmlTTp6SIJxCXTqP/GWs0upwieaYD4Jr4Un4rHGM46OgqfquG
+KMWdNW+azTtP0do8FJMcjl+HtWKJYVMTdIqrIei8mhtBGgj4QZfDEW6cr29tQ3nTt/r2zKv82Ib
JmUBcMYoK0/UE6iiJBwfbAT8XAXq4GOjSfo+GsqdrDZiTyBiboXVIwWeVR5aEdoOUFa2z1v5G7Sz
aZPMDiz4Bg9rP/L+Ep4VsGgDwLHghC6x4FajIs1tVIUXQgP7pBt98TTZEcbfwvlqVGH8GJnWD8VJ
G/y5O/2ptkQLwLPunhGn/hKJih5FKSdrT8OdOpc2K+dRUqCJyQJRLrw9wnbTAg0329xr2q8CHbKz
6lfVWU+M/muWgeTJAgdupj8alwmPoGuDKcxOTovwayv35z5dc558a5bYLnDzwPehE7n4OW2D+U1b
01FNgrD4KOo83HdZPO3evxHeGoXclboPVAy4w+rtR7dguJsSmL1n2Wl4aSeB6q852tv3R5m33W0Q
BzJs5mbRqJ1lXhb3TpKAcpDLvISITz4EmbLclbYxbU0pBGQ/RP+xQTKvJGNRiyZwxKV78VG9YRfT
UKi5h7tY8yC3MgFgb630Ee+vNe4ZmrzELbMVy/KoqY0ckHmbBSIdQQCxvH7OByX55aDA+P7kvbUx
KTvNLSzOyyx7drtGqjKFViI5tcdDhohHq/hH1YoOZlSPhxxNiN9FpR5F04zfu2EUG2Cu7aZVtRil
aO1jhE39ygG+w8syv/MdC0mYeYbHsAhvigYMRoSBq1eH/bHVDdeOCmS6MPX1Z1fxWN7kaa99CDkx
29yRd3LT/4+zM9uNHMnS9Ksk8p7V3JdBVwPDxZ2uzaVQ7DeEMjKS+77z6eejqmY6nC6Ik41EohCl
DBlpNDt27Jx/sdxF7Psv+C6uzE/VKmnWl6NtRejWWKjv3vF3TTvNuwELdARxORu14buZJ72NtCQG
750lntoSp0Ix65rFjpQY+FyWK3+8P9lrenCxUunmkJ6scG56pnzcy7mu+mlB7XMWz2ILfEWNlhgp
wNK66SV0QvLcjE8DaMyPpVTFp1gUFuf94a+/NXERuTQa5bjbq1dFOTOLGmtJMumcTXn6MTAtv0qW
yQ8y5QDSErT70AZH5L6+F1WSOlo56K6BnYO8YJc3L2Ox0wS8WuQ8zspYos2OFcGVi00o6R3NpVw6
07zPbjI5jO5m6H8vdR7s3TevItE6FP1GSHesL+RvLmc+6KNu1qxSorpQLo+CZrTOJNMjf3+Cr9JD
RjFxaaUmA1MCJsnlKFALsgh5e/G8koOdTO5yXymlEb2xeTqztZrnWtMGr0ZwfWfXXHEEOPIo6nKD
XWt4DL15QcDi9WBaXXvGOhlbuTxtvwq4hLhTPsq3dSfNvhFpXwoRIGJShmAnsfo7z31kPs8GlrI0
kwesQ8LgOUNs3K8GfHXLpv4OZv2RW7poS6nV3czWlJ+FqOUcpyzzl5qtfBMEEmW/QjbroEy4so6V
cKhASLhZoQnfaJvIhxnL1p2lfJVr8rpUYSGr8i/Nkk0inpWxNeAuTeexbpBFpX7lGgt+n8ksYRSg
WD26Vka6VzRaQ/vl/mXUtUUDlBBXoCs3TWMx03xQ2zMqf0dQHUb7WaMCKFQDEGmvJ7eu1dSRy2Pe
fEQXxx7Hmw4yhlB8DROw4flT2LbuGmYrVaXW+RSMCEbI1ap/5gsJXlbWSzXKh7RL3Kx86CIBB4QD
8s1RT/dDyv0qULCyRGgn7hxTTb1QZvojdA/v4ZyHqeYIXelGw3hIjOQAE883stGDh+uihpcDT4ga
JD+LyJ/UwmuTzF0TxQxRxIy/FmBUO/mdGgL4BK4Cvtj0FK05FCbG0/xvOIrYLZsHNYvdQDiB3j5m
huSk4R8iTzOpx16Wj20wH3NqJAhINUOUcDBCjX9/j11ffylw0B8zuFeudeNtS7rQW5FeVSOeg36x
K2EZ7BSTQbTbrDtBmcPzzGwdJ9BMrqxnDdyXdkGAMq1vZt34S1Dq8pRpheEGtCgcjKFDT4Bx4LaN
qdxzfdsTFb7SvABNjuwXpS7WDKF/a7RhpWYgCZlMiUnrSr+o4voOlVaJouEo3KpLKD1EYhbbEZBu
aTRVT2y6wGszRbrFY/obEIdzYdAiX8VkamdJk/EQKFbxqOTL3sl7HSPBGNDip8xL14E+5GX00he1
U9oZrFRFtcCd8yk8zLJRP73//d4aZSUt0Kwh8aR1fTmKVYnaADGwh+pnYiVWIoSriyi0vT/KG0cd
2QyINaSR1pLYNils+iIKRKXtH7FBMm7ohH2T8UKwm1z+OYnw+RQ1x/dxOFKXc9KmRcDGSBbLzsM0
vmV+pZ0c9bpxwOUUhAAtZa5PcLM3WU2ZN1oTCmn12FiF4ihlOp7NAtXuIg61Q1xHL3gUD94IwM8p
SlIvDOwNJ0675/fn5Xr2VxgH84HINfTz7bRocTgl+L4Uj4tlvFhqgqNaKJY7x+DVICpQeNwvkHGi
x3zVJCmsNsTsIxHOC6Kbd/ARqf61U7kTja+SqXUUZA1Z/BCUuABcLqQkZpkq0iycBbVcvC4bKq/X
y8G3KnAQphklhz4e9ZMwm8YRfKCwk6G/aiFcHAZ4lgEMXeXJKc9Q97wcX5GXQkm0UXvQxhgxduxZ
bWnCraYuo9DliqfC0KJOaFsxFXxzRj0tzv+crUGx4zR7VFqkylo5nR0Ecb4kwwCQKBQG7BUbQ36c
rMTwTdrOt2k7jPaM4bv3/kK4OkC5/cHpQtgLz5lVB/jy6cspz7uu09JzmteSS/WpgE+VUDAau2Mj
xSc97sW9PXl1fCI4w1m9asnyyfhyl2M26tQwjbR4clyUnA47k8cxQTrEmEr1hxEr8WkqqU1Ly6Ld
44eBz2WgV6d2ic3jjLyj8/4MXGWf1CbZBKtmKWpj1HYun8ZCYz+o4qWCa2HitqLFypcaQeG/hFlQ
d3b/9YagcQZlHiY0Z8nVDTWaNDVIBeAKtVCkB8oOwJWQUdwZ5Sr7ZNZA6cJCWb8qbZXLF+rhN8zU
LpJzYPTFIYnwQU2RLzsgcx5+rvMx/pKWQXRoaHvtjHwd3RAEwzgU1y14just8nLodBoDtde76tyP
neZOkdjf48CQ4D+YHEp1Sg8hvE67yaLyZOBxMCDW6CSFOvzx/ie9DgmruBEHLgAaivBbtFhgjCq9
mjY/axo4ESRFumOnGY6UzONTlcwzMug0eEp1RGI5aOWdWbjeUlyqkMgHPPkq8rHJSUcZl4hFHPMz
1JrILiBMHdVeG1x24IdkSE2vkJI9T7XrmhzgB+KPKXKrocayrUgjh7og8mXKDxxcqkeCWnlkelXu
dqkafgsFMfcjcYHgXyJ5alP2iexy6pFjD/X0vqhS2Sm7paL5qIjftapn06dVqtwqmWj93f22MquR
xIBdTcMVWPnlGkmWYjCraRIfVEH+RJd8oOKkot0TDDvHz9V3AJ/BJQh4C2VaON3rbvylWi7k4CWq
koEW4Wzk+TcD28miRHqiadLPQR7s9ZLX33dxEKzj0XlYC1CvtcfL8ZZGLRpa/eID1NPOjowpdvQw
y3be6ipcraMgGc1dh/Iz1dfLUYo0CxCLG8UHQcjRwcYb7iQTsW3K7MtOhes6eWIsFSrLK5eNQLIJ
jdUUS3m+tOJDpMvPygqsxdwldVQQUT/VfhqOQyveB5X8HOutLYOzr+20Ca1jmNMtLSbzz/e39atK
9XaGVXAOpBQ0F0gdL99d6c0mnqxafDDDanYLPQo8pECSG6lUejsTA+uYiFHqL4GY/FXpOGPacJKj
75a8KCi3d7nlYajVHpvQ6Gysx4tDQKviqJtZ7aM0+eekZ5EPfFI4iqn2M0jTyq0beSZMCcqtNqb5
Q7yU0UutB/PXBu12Pytl7baPVf1cF53kEM+xX1WH+o6DzPooFf2uu84auy9ngCYm4BzyDRhs+Mdf
zoBhlEnSyxXsQqnXXX2EOj4O0lOayI5VjhqsZP7vdmzQ7VPM0Kkbod5JGK575ZQV8Goi6wIZtJZb
Lx8h0I1EDgu4IHIh3CiacNcrYevVjTHd5mj13bRR9jIuQ3JbiGgIYjBZwTtIFLw20jy+yzImVAkX
6Ygz7fCX3mWqG7QNBs0Z9PukCv2GJOeYcGR7NdmPN0qTeNeaeXVTx0rniALS+84yw6hcZkW/L4JY
tc0yF+4kRarxWyyI9QaaTXHx+P7qeyPEIgxCnXzV80G0fRtP6kmokr5OYdjMinBQUaIPdKVFaCOW
asJl3PV3uWA1bpMufjYuz12duZmC9a04tNopT+jBkgR2wTP9T8ulqHHuzVHZia7XQY+HhAPCtYoc
g4Pg8uuYITiqxmwFsOJqfdPOEZKJGcylxASjEjfJZLeDIu6ceNeRj0otTSdKXhYH31Z5L8GKqFr5
GOc6DJdnNMOaezFK9lp869q+WPsr+UgBk7nqgSCAtjlX0W+ueQkEFETWvzyro1dOY+p1Y1IDKN31
ILiOfhQVaB6RRlHfB9KwvvUv54epE2m1bJbOSVqh7121OjWRfmq/lqMqeHXQ4EygxA9zK8mnRIk0
Jy3RjZeFqXXlJJuegb3tpXZXX3d9JMS8yC0IbDRULh+paNEAMWaUdJCf+8q/uZPlVf4jL4GphKoY
f5qDPSH2q2/7OiSIdsR7uOe86uf+MgsYRE/6XAbSeY610OmQPXWTqRz/bgkYFSR6lqvIK00iiuKX
LyaKyFanNETPaiOFB3PJzK890u1+LpTK8/v7+Co5JDNjGDpRTCBMsc0OSaoxQXYYGT2xSfuHOL3t
rQYjQMsSMgdxIUV0aLF7MmrvN5CEdwa/Rshg8vUqHkk1iHbLFhOxpPiZxXqXn0fk745ILwZ+qhkN
BQlJgriJvZXojbX4UTSjyhvaTMKloBy8nKK4XY1a4IShPu+E9Ou0fX0oYMfMy0op3HLWzXQQONij
/BwranuiqC26ZVlaxzRsNDulaXQaRPlDpE1OKiaoNsWpH8jZXln1GgvGY1AdWeVtuEZwkbhcBAqQ
Sgx+xuxc1NL9LMbhPVqbikeWDZBJqks3g9PhWr2YulOBuXeWFjvJ1fX+Iqvg6sDlgWrClU1GvoQp
R8sAR7xXn1VVCE9dgmqWEFWdi5aXlyn13pZ+463BaQGQhqMjYpKjrgnfLxssQ66za/MyO89V0SDD
Wlnfm0jAja5LKV2Opgi8g8pBQsWMRdrWXjtZFAne3xTXu/zyITZ5RU6NKG2aPjsLaSwcal1IvKxM
wk9/exTI/fR4aNBCwt/Cw/LOkoQ0T6KzPEZg7ERJcMcCEtP7o7yyUS8PCsowtAyhbSMCSM31ckbj
WVTrbi6ic2iNLoe5naefMyV24SodJu2rJT8m2k2nfFbHwjES1QZEa1tZ784CVsP9gxHM6DHH+BSK
dhe/yEv6oBQ3mvqzD1UM45/l6FMw4SqRAr3sR8dsgZrUmU9mfjCL8RNEqDszHD5XzfcSjzSvqf5A
7fjvfy8IgJyBgAg4CLasZEg/fdjHcnjGU+XWzAUZr4h2N+NZr+vbiTQBESIluJIEtvk2GrMTGUod
nVOE6/1Kmw0ngKHnz1Z5iAQj9LDoaJzRTCzHAEvnF5ks2QAc2p0v+sbqXFlf4JvBznKZ25wOLaIe
Vo++yHkcEoXmBmaD4lohfX/dXG9+uGWsmzUCIFe7jYJVbw1hbBThuViaj6O4WM91a3QfBQIVLiix
wRWHBfzhbw9KOg0chLwe8NY2oY9aQFSRibTQIrbZacEo4hZgOf4rwXTIUmFwyUT3nE6vX5QrMRPJ
VRU7bcjtl/ujVaeIrnBXoKoCPlDTE+2zaC6daxaT5LKMwtu4zrPj+y/6asNxuZgYFXASQBPwOKhU
XI5q5fTR6rkpzp11XsrAkSL8DbUMxbHcLmEYLOOhh6NdfJzA4Irjx0zgNqd6wXiqAr+iVqWnD11/
QrjFNsynIf6u1pajz7Ofzr6k4E4D/QtuVl4elDGyE+VZyu+V6MGwKAOHWvukL9JhFsGstxkaj60d
c6xacX4IuvzYIpU5SJ3bIZdptOlLDvDZmzMws2YDYDHqcAsam9F/f0rWm9KvM0JJggodbrPGirwB
IHk5I8bC3hbHePxQcDj4tYgvWo0ZpC+UokJvDg2FzhgML+/VvRD5mrVdDI3W7aobtYrUoJK6RYqZ
Vh4tHErZB4QyZbtDgPa5z7THRu7CE/4ttNBC5jow88BTEra33o+qn3QgyXN9Ri5ryGVcefX4Bv0f
1SEIzYeakGlg3vq85NhuTcHn9yfrqt+HtAQ3f3OVHWQVXVk9TlOYRmqjC09cvX1EVKqb0hDicxVl
rSdUWuMLfetmmli5wkgCM0+i6QWqID0mZmz5U4fDcU9JXZ9l7MYHSXmezaFxuzJMH3M5kXeW+1Wi
tyJ2IORjTkIEpfmx2WSlYNW9MTTKUyCFXBRktT1AJCi/gjD/LgQ9KmSIGDiiHJT34WJqdq1bvZPG
Q++arZEesFQaHNzDk795BAPbo7O3XmNXBgeV4ss1l5aLUFrlJD8FZRh5iS60bh9GwU7laBuwX0eB
IoO9GRx8urSXo0xVFhXjslppzHF1wH6PbVfX3en9JfGqwvLrKgbgB/AKaDcIP1L67bkw5FImdZmg
PSWSVR/0Rp2dCqVX+NDiC8oAN2OqpF5qZh/1VaNjbnuvGJLKmydEfy2za7wyn1LfKizpBrGVLw0u
PnYfPUdRHCGVbH5KNHFyB6Uob6iz60QHbkAoq9SOHEqRV6hGfWcFueZHUVU40iKkB4qzmqOKuYFy
Z4fqGz7VTlGr6kcz1TNHTY0a/Tgz2zm5rrYzE8Es0FEguJKHvi7GX3LIuBoXq8Mm8Ilcx9MO6L07
szOcYo8y/+3klPeRC8XvXH3vfsbPwc4Rti6ZzVdY0fUAd9ZyJLfEy4+N0HInR00nPwH49GFxqo3h
6upR4rrw/ve+Iou9viaoCwSpIKKD9L4cCetFM2f3y0/VnXnUj+nDdKhO0gGmtR16ki0eckc5Vp8H
z3jSjsaN6BbH0I1s4fD+c2zPz+1jyJePMel9Hw9iLT+hEmxrSMFl2nelOjayDnxzZ41vdxK5MriW
NfciM0FKZPPKqrJWUyLU1iap0O4NM/zcFpa1c/t+exCw05T1OJi3urckVHUTZDng6Rg3xTJOYg8D
uXjnVdYD/mKdoEsCBIJe/ypdx/FzOW3aGCHlulTFWe9D3JvhWiMHXYYrMz9wEcv4Tmsgf6zBzDlC
uuwtnut3XLGE/6rmUNbeMvYoDs/wUBm9FlMd9uRcrjesPePKzSiAvVaUAf67a3udEp5y+Y55RuUn
R3jiTAU37+0F2LGfcaF+en8FbsGR/xqHGjgaINTC2POX46AxErAb1Pw8icl0iopppFNbOmWZGhzn
Uoe5aFc1ThNojWumaLoChl8+tpoYHKUBT7ouH0qblVB6ktIMt3M0R/aSQv2um14/htV06iM/HeI/
Rrz+nE5qbs0qfYYWnhxLufox60G600ffJEP/eiP6QvSwVgT0Vj5hhjUedIWSn2srfJpVyr0N30mD
CGqj4hPbaohGZSWJ5t/bzK/jqnSIiOBkVLRnL2dyBghpoGFOQaaVtE9ZnsU3Vc+VrlPz0M5q40tb
7dlBv7FIQKSAUKagxutuEQupykEy1nF27gw18oN5MZ1MgRr1ukb+48f0v8Kf5eO/dlb7X//Jn3+U
1UzzNuo2f/yvc/WzeO6anz+7+5fqP9e/+v/+0/+6/CN/89+/2X3pXi7+4BVwR+en/mczf/jZYir0
OibPsP6X/78//O3n62/5OFc///n7j7IvuvW3oTdW/P7vH53+/Ofvq6nHf/z66//9s4eXnL92aH4W
P6Lfnsu+i342xW8vxZ+//W9MNZofXfzjtzv+2G5/2c+Xtvvn74bxD7pGpLrkj8w8oKbffxt/rj9R
rH+sNcA1uq5E7tcmYVE2XfTP37nX/YNaBduYv0fgfTWUadex+Zlq/QPMAFwyOvm04n7/v8988Vn+
+zP9VvT5YxkXXcvDsMD+OyyuumIcmisrDRIX8WmLCEpwi+nKJYwcRYvaj6lipLi6SPrLIKrBIVMG
oH2Yrnu/TNy/H+LXQV/RcRej0rihzMWRzfBEkU0eSJE6yLhiJE6W9m7dP0jaXWb80Vh3S/JBTQpn
aJ5a+UPdJV6+2u1amSslH+viWY1Tdxi/9dpol4Z4yps/6PAcsCm208FH/CszplNO00HvnyBTHIYA
0UM1dOLkTrY+1hLN7za1SYRtC5aB2k7O3BfHIZLsSiQ1qo4y/r0d9dD3X3eDvmOSN6+7OXuUBus2
FDASx3g27+OH2u7t3F5c4VA6zbnylKfsc5PZkiPb1s6pdxnXrkdef/5LajZiAi0G4HhoFvW9DVz2
HDRfQynx6iL+q5+0k9r+tfOy67d779uuB/EvQ5aaDqpHYUhAM96h9g6dS2PWzg7aMfDLE+6Oh+f3
h7xaw5fTu6UizmU50kZgxIicMzsvjnoYd64Ubw5B0r7yLSggbO9TUj8sUidTCJ2MH4tJgqI9hjXa
beXnPPn2/ttsIF3//ma/jLVZLZnWGPWwFl3Dh4LGz5/msf7U+NNteYSl8xD+DG/ks8qRdFs8Rcew
s5WPU2KPX95/ik1V/vUpVtMx6EJURtbc7PIzqlnbN0mSpU6Loq/kIrbEGW3Yw+xVuh2FdizZ8h5e
8o2lczHmZrXmUqOL2K8xJjenAbvaosNfIJzoNJXpcth5w+vRSDGoeWkUacnMtq7UlJ+EXEAP1zFK
QXVCOZueQguOcjpHuluUiuJzaesOxVLl9yoWmy7wC/MFH6jeb2ulxrC77c9cw+WzEJvpzznV1b+3
6giPpCK0/giWaPmiUHv5DSRNkIh/MRKaWrQ2s0X6D1Yc3CrCDJgvEMBA0yPZCRmX+QFyjqvLISBh
OEX8A4TlclBRyq1MknMdCXittXMzbA7kPbH//uyvUeCXKAFunXeipEqVYj0Zt5WAbKaYGpvtDDIa
Ww7Q6npP+VsvtI+NCCFsKmfjlq4UmP+00Y2Yiqu+d3PctFg599YkmT41uReIY4xbLt9UqoBBygl0
eZm2mKdJmUUpkJRZRdoJE6+8xLK9+h7pTeHEtdXcJhHlhDSWZscSuuBm6KkJvj8rmzDziiBFSIM8
kA4rAN3N3C+l1RUhpiOHTtEXcGtLfZtUdX1SG/OnApHRB8Wa7BzGr/y3Xz7FOijn8HotgvLEP5tp
KJUy6YQiYtB5yp+rvBcPcW+lnww5Sf1IUZocf4Z5cVW8EciJsXCb7BjoweyYkARVG9HpPYbzpi21
1lTAJ7MWuRICZJO2EqODLEblWC/1IUIiCeGeOb0NjEGhQtkEBzEw/0xHiigllw4pxLqls2p955Jz
PS0A2ujzmxBZMTSmSnm5OrQlqOF/1cgCskQih3aNxKrIBrEEXVVGHwo9kUcgH2o2H0nxxK9B1NQv
BhrIOmbd40KUnOrgj/cXyIb+y8S8svEggCDSxT/ba6wajq0w1PKAf7eCZCFF3OVDAoTbL0AcfjC0
Lq5tUR0qSunhPP3ACEAz3cxQZgSDmyZ5NPM8l+xRNgRs8+pl+RTLShi7O0+5Ca3rMYl6o7lqWFE7
QIrgcu5QquuM0Sh0nxgQ3OFFmH+VxjSwEVFE52mYpUOq4BBoGiElDGh2J1rR+KqYneUg6to7Kp5Y
ztJpqENVKSjBrt+571193fUJqd1B3yCJBjm9uSqns9IaPR0DvwhmI7PVQpc8qYakITWVbNN6Gm9K
KVCQ6oOmjiVv7iWhKTmRCoUPEMS4cxitG/vXPbg+Dh8XriGlcSSrNoutqpWuAwOv+wllPY6/KPfS
oBrZW9KemuEbQ624VII7V0DKo5uajthpfZx3KNHDSfwpNnReRqWhzk9xYS/vXSfx8q3g21JzhEOJ
wMqVvKbU1vVUa2ngz03yY7biBNkNKaKphMV9nBXqR0q49UuvtKWtd2mDK3jTOGjJms444StiIGq6
s6s3tcpVNIuGB7zHFYGBTY++ibCjQhCDgxb4Qdclf06Zoj5ZvXYSw0xwErw3jgT58jaLOutQCI38
SZqRnhqTpTtMY4wWfSD0t60+6DA1BrPzmrErbtKlzY8d2LgPNcexJw1Lc3p/Q11/M54aFBCXPe5N
4rY5mHF8meiRBn4/GMtdHCP+MvW16GeBOO/t3fX7bz4aNRBkHVe7RxABa37wS/6upaGlT7Fm+WWl
9h/NJgmhfq1ucStGX7N7q8N31MzbnxFSqQc5kVK/nCmsHZoi0fa0n7fJ8Pq91uCJgdcqqkzcu3ya
EUFbyxjkwO/6pgbcFaRP6kQ/rYomJXUz0OY4ymtYfDkdjJ4/C7YWzDS1Ur3FFHFJxx0e9xCt0szT
MAoowiR1NCFoqGQ4yQ/doNz1Q5O85Fqilb6R08CBNidxBWwgpe6c7len2voycA/Ax1FfXHlHly/T
oY+BQDIvE8ALPOT92tEeg84H2Nd7Wp4Vh7wyEq+lN+fBAM7cUDb6499eSly4gelBBAKjsN0AepsA
z27ZANZkDIe4ypZjMGT6bS6ne2jANT3drKRV/ofi1hpo0aK5fN1EHHR0yUXBj7JAc3tliFxKDXjY
zJPpTmiJoLaIf0dXGpXz/kuu4fJqZCTkGBjQJCDiy5EzkBBzktaCX8xF6wti/FLi0+PgG0KUT6vC
FfJC9PIargBG1eVO3Htjt67ZGyoVlEfxKNms2bipstRckvBUlaF2F/Sz+Fiw9mwBGsjOi24TRlbU
xVCbcDZ1US6aKPGe2LImTVxMUHpRzw4zWZ07aEHvllKW7oSIN98PmsXKznv1sLqc3VwZOD56NPC7
0By8rhW+GGx9TMHGamekN18PcCfOHKhzcQ29HGmIZLkzS4nX41biwl+xgdbF34xlCG6UPFCfNXH5
/v7SuX45Qh+AIwyNQB0qWykXdOSzOWRKT2lmVQcjs5pDK/bhYRRza+cOdL0/1qHYg/gJwJve0sEF
haa+0rFO2iQpc1vUS6778YLsx6gphWc2WFjlJnzAEhj5+295PbHIOq4euyuOWmPsy4mdliyxCOfh
SYnM4iSYQIQyeZgeGmPNHOMqcMVpyfeSruujhQ2BONWa1gPXvSo2JmYmSbMZnsoIDgYjymCflga/
J7texvwE9ZvChlmFzXBCCE+6yWZLqKn9FeG3cor2KgAbuvqaDFB0xQuNPB/MHdCey1kgRE/FklqW
X5uINI5qC02lIf3UoxrNfiKI0xaN5so0eU9Wm8w3acTdTA8FvFwNsQaIkAVPeYoYRBdJJaTztr+p
k3H+mhsJsnmF2Hr5pOi3cZBUj9jd9yejSNNTVswT1OqkOyHcnj9KU6Dcd7OS3YhKDIZkHGqADbRp
Y7MzdhKJ6+9OOIT5s16paAFom9A0qnHZAL0AkdBHbiM/LA0NG+1rUT/Ewx6T942x1mSFpJZ7AO3D
TfifILU2eUNPMo6N6L7ura+0OsRbNNERxaiyj+2yyyd844QFnwVgGosonVxpWzGJUTtYQgAl+Hyi
GSIpoa930YRzOKbYqHO0Ptq6KJZbVuqanWLcBeUc7Ezx9d2HRyDyc1GD/kMOdbmoyhgTlEUGvJma
uEdLuvUi9HXo6vMie/qY7kkbX8crpCuYXHrgAKTB8lwOVxQQQCv8ME9mMfc3khDX98skD3fZPHc7
wsTXp+raLdBp+ZE7W8ZWWgt98X4eoyI6TaZ+E5ZBg8ZebriqCle/ZTbJ34PgGVCR7tbqmOxckbYV
SXbrWpYibAHA4c6mbSYW4pMiDIsQc6xCwijm2DzVoRJ5paU0Dut98ds5F/5oh0zyTEw2zkUpfEGI
17B2zvfrhQ12hcDNfQ0yNbJ+l1NuZomWT3genAqUD/SsnlwpF5ZvfTYq902kiIOTzHu+Z+vGvMxo
1jHR89CBIVKOWL/NL1l50CQjRjAGlFgli71ASqJ7UtZxZ+1eLyZkfiX6x+Cy6A5u4fY9GkZCUaMA
MxZISWRyLftKg6Y/jMJup7b5xmJaZ3BlimBDToS4fCGrUUZ1NLLklJUtArWB9jET9fQWARjRl7hG
OepQZndJJaJ5XWDh/f75d71JeVFyQ5mrIPXO12vHL9NZSWWfBmaVnKCEZ94U1OWhDrTankrltAxG
u7NzNh3z9aRhPFYorCmVMbdxSe26EZUHpKATUYncUTcmb1Dn0JuDKPSTwhQegj5ub8SwSQ6cVqkj
mV3kRx2Ww3XfYIEo9gj99nH8h9g3M2Sm0vDnTgtcUtoAlKKW3ErLoDo9JCH+4yQ80qKf7oNFwK+K
+uuLNnRPit52n96fxzcCLi9GnKVP+SoTtdkLYSpFbV+0yYm2Z2L3Jn4XJq5FdhQUIYrDzW0dteLN
OHUgyyZ+OIGP3kkS35xcvCE417gpImy2yfZbYewloF7paQqk2puobruVPCmmXbbSZ2CoyVmo4SRT
jytVH8RMdycXmvlVkob5KA5m5Mtl/a0f88VrI6SbWl0f4U5qmm8KClhEFXdhg/z6ppC4bA61RgNS
ENSCRGV8Ufi9uaEURyQH99z83oozCLWR4xNtSLc3ob3OqziJsH1GWldNDl0lFd5SzxGWI6HiolaN
D0lVzC/vf9G3QgDwGKIaHEf48evPf9kZqpQIA1YbyanWe80Wy6mkzDsqrtVo5c7l5Y1NSPV9JeRS
5TWAK14OFYdtLyVdw9oRSgl5IjG87UMwsrIyTUc0RvaAam/EUKQv2HwcuirbfluVLJtVTYe1KrWS
7ipqg+AJQoI7y/E6q1cZgjMKERMqyNvQIiyYDQnhkpyCUR98SiKRA7B3dNqM+3YnFtaDII+ly74J
dvLrN99vJcGxZHR6+pv57MJkqBLZTE6tZEJ9l4TyM86czeP7C+Str0Yv6lVjdo1lm7RuRuiU4oZA
KJssyStDMbif50HwBUNIn/Sg3ZNHfns8YALcViifaJsIg4pJ3ow98znEiQcipzzIQLgcGmNQL7u9
FuRbX48kg4YnKdVqwHe5JlMgn6FlMJrRSvktCgGpC1V38ad0cRppvtfr6WsohKX3P5hUumDscvpS
V1hSi35PExRacooqGf5pYtSHUMp6Owxm4d6IRe3pfzAeHLB1OIyqtu23ri5UKx8i7D0qCUD6khV3
QcKnGy1KmUM57tHu3zjtgaWtqN/10CU/vpxWpchKM665+1DnFJwRawl/akkbO+glJ0EECWbhS0aN
1Yr8URSinWTjjaBGPr4y8deS75XGG0pCOsevnp4q3s0Oem16mJLm+4RahP/+xL49EktnVRkhKd/s
jojOtZXWUXYC6BZ4YWw1fhPTK0fTYw+z9tbZ+2oAsGp5IMu7PR9AFE5SS935FIld9Af4ufo0z7UB
Fj7BoEjvq1M4Feb9WC6BQzLUftWGdk/B5Y1GCsglxLbJGqnEwk6+/LIVfIsikObkJArwA0Ud1SDy
dID7ubVQNx6grRm55LP20YEuotIJdSViGQSVj5z/cHx/+tEyYbzLRBmGJX1dpOjg0AFuvHweVYAJ
LNeL4MdJLUl2Z0TlX3mnSmejNKLlCKxpVv2uStU/syYL6qOuBuPdVI/at7arJorLuvSsF1Nz300N
ZA+pn+QvCSKtN9o4KJ/h/aaiPeNP9riYUxzaYrqCF+UhpGKRfhu64gNFjR4/iaU3DzQ4859BXIyT
B2te+4b/emsSRhKXiyPK7tXyQe6l7KHoYBGAyhc+5KpaPQpKlCR2MebdbKeaOGcIupGYunWgp5Ed
h/i4IphddO6AI2Ryp0YhbgujAHfm0NCezewAA4Fjn9QVOY8G5c1Ok9ZkUK3LfpRo5X7O85gTN5/6
8Q+zmrN7E8nALyqmLBH6OxFNZ31UArvvDVrzCJnlsovdr34nNlJ1P9UyynBKMuVf5ZZo2DThBGhz
pmODRFDYp/asRq2HMYb1Us9l+zlfUDp0JS3HQCRuO+G547HRKk7DXHKXOJe+5eL/4e68luNGtnT9
KhPnHh3w5hYox6KvokhKNwhRBkh4757+fKB6z1ahNKzofa7OdIQ6oqUWEyaRmetfv8mCYzvkAq//
xowtt5QbcZSMvMAMwRrtwZ1a+JeJEhk3vV38IMz2ObAky1gPSaa8lo3Ihp060nO9A2Dv30pI7utY
RiDvAg5HyiqILG03P2/rHgveenR7rBGvbXCdzEtbzmCeGHSrXmvYVb8gSI3frFDtmrXJTvNZz60+
IBvBHD87SmNaexreOrZ1nbDuimkMvxqx8J2rSrKUK6mqtIxEjq69I5m2xncp7bPUJcCy8reZkRP0
PrP+sS3OIfhIZuvfOoNZHf24p7dSQXtQ1oPkT7Yr2sxiq5PwElxJwpmOqS5ombZ+bqMqQJqDe3HY
ZZ9SrcDUCr5ns9PDPD/0EFevJtSyK3wR5VsygosDGbGA3H5b0nCwuq57LLKpjLyqduLGTaZWeZJ9
VpNdlbTRzSRX8gMewanuxv6Abt+UpHhwR7OXw20h5GDXmqU2en46tvZKqc3bfDSHb1mJwZPX6Jbf
uUFfNuUqV+UEG0Qjlb+Hkx/DWJom2V6pGPK+qn3RvQV1HDlQ71DvuXUlF581Q+Q/HD1pjpoxtV8n
WSgDk3nQVjpO7lxJ0Ef3UROMhlePhvFmNH0le/5QygVxfbbUMw1DqH+DUR3xSrDBEn1YiF7WGubX
ug7HFI11mH+No7iP1hJk9Fc1xmZWAD5qrmaLIvUCMf+cJEpIRoAcpF/Jfa68GYCl8dbvB/uB5lKg
ulmc65EXU9KskFrozwLHtX1WjhE+hkIhR0AKso7UdlXPvjg92Co2EYIAi0KMgVhrKsEwIdtHToe3
HDUmSKwZa51d+dUa0zB0Q6fgS9IFLSqvlcMq2LRZO47rJBQtqRzjlND3isyE6LWsfkAsO2auNljB
imWg+pbXQ/oiaZF+leaOGrlyCKdzDj+or5x+0J6nOOu+43oFyViIoAs8RcR+7dWxYguysCQJQlmY
tJ+rXnZiDx/a+ksQYbboqv1klxtMC3CYj9rmuR8Tc/QQl5W6G2gJ4SVcd5iuQsimOkCyPpZXThs1
6AbC9C7pSz917bIaIHWmjXGI5Emj6C6Qj7hlVg0PIa5IGEEXPS+0Zepu2tkrL6wm47vsU/zgWBWM
D1WERhkeQdRkWCZ2BlNdFOKBBTzovMnQcGPUpzH42gO3TR5TD11T3jXxTRfFw1vnZ+GbNSq96sod
HBMXLwUHg6R4cg5jTejJqs5pIF3Phm9PSYuTjjv2AQh5b9aysubLG9DjjW3s0axPHlO5bL4ZRXTd
TOJFngy93RQYRSDx85HsXsVWVcirQsIFNYV12q98WG69m3RDUa2YC3n4UIQ64hGltLJdrk5dsK+l
0LJWdKykx3bSzGgtoqk61KIND47dEczCw3wifvMmNZwXSscoWpktmw1G+6wccZe1N1hYTCQEM4E/
F21XCKxTmVtyEuDnawb4V3hplvrT2o5bVazbWIinKNGCz7FShs/8eNKNQKN4T1M8+vspwDzVFRIf
iwukk//MdV9tXaWR0k8pfMhPbZ2UNTeVDKarjHiVrBxJygLXzziLuGFtjKQCTppxsEd8MROcq2+S
MkZk1g4SGTFZ20jV2u6dKiASw/eZTGGMHyXGNgRaOjRHeqI34zUCzqJB9ML5akrrznKHMmxCUI8U
tx2EBtgUyPbgXDV1rnzuuoBEzKDvbNdUilTx8kDqr5nMyDUtrbA6wmX6oliZeTNYbqLlDQpPB4Lw
mJn557Qs6/uCA2LrqZozkGwYAjh7KhJy2e0LYgbXatkpr1Jo2LeYcTt/pzz9r2bQO5zr/2cG/bb9
mv5OkZ//718Uefzo/gLXhSXPv2d7euqHXxT5+U8o+yiJgJ3fW2R/E+QV7S9qbJBvbPzQkJLe+n/+
629+PH/EaZ+4TniTs6OCrv4ThvySrA4zBzgUpTsXh7aNn3x6ogze/Rf7AI2GUTRPdtq2O7/Sojel
qyqbVa/LQJmt0NmhpEqu+qkv11Y+aMGa79JomLljtRPqrRhD0kDKJg4OKXYfB00exX2UOuoL34t4
Uoza/4IRqbbO4f0UbF93Si6P3WYIMs8YY/1TIA3tdSN10kFSS20lBn/4pPhNNLk2XIibENrwN18e
NpxfmkcxxHHpYi6NhFcFSg293pjsfco5tN6QzMHC3/flDdxY9T+RftyKb1Ve5z+bU53HqV7k/zuB
CDqdj+b3tajE29dG/D7H3//Kr0kuwYP7C9uXdyMbVB+/CUEApP4CmJr1afybliTz/+95zvR3HP4m
mjVMG0GWQCT+pQNBI8Lkn38b6wC6lYb5Tyb6opRjCCTyeBZC2QO/whdggTcaIobOFzTdA1WOug5y
M2YvGb93iei/l2VsXSklvooEDUPKlfV6FSk1us4W2rNatsoFRGQZ2cnVYBI26/WxCOApLuW1yiCS
NPSn+KFPismtJG2PqC15HoxQddlbql2qZNmqxSRuUzhTsy5CRayE4uykKfuiRb3pNrWdrsrUrp8G
Lam2XaWXVxQ2MqWdP9xknfM6COkS/Lc06nq/brCjmfMCKk4u5OlygbNt01qdFD3IRU2rV95mWYPQ
Ranllezo8WNedcGVPdnNvlE75yEjrH3jq3Gy7ckpukb8VX1r065+LhL/zhj2qaL8+G1SPvyqhX9X
3yyFrPMVzrGis4HfzDVc9q/oq+i4YXKFKJjlg05W+U9CX4lfq0xjTd/PuMaQgSQyuaQP0dbSqpzQ
hJtK6MIoSFZhXRMGner9Yxbk9R3Ghvk2dgSnUqkn1EBOs80gumSX20RelU0b3DiDPNL7nNnDg3NJ
7f0eCPnvip9DGF3P2fUTUa6Kp8SSvyxa2gyxRO5MrJk9eXNypenu2Br6xsZBgHykkPA+I5wOtSH5
ynXXyG8lZSb5MUrReKIbOR01BBRZSRGtAqkmZrpBnOn6eVt55VRI39JIsjF1Mx2mO8YQ0mBgXWyF
7Y9srDldh5RqT4Vx1DrHpeC1b8pSNNuJYDXZLZuKxFmfXGhPKhJC2EYN4oBdaMmLaZU2hxupu9Oi
SX2ZokF/4hSFB26uSRRGdRFmX3wamStFbX7wvkrFTRpAJ1TitnM3B4NnFB+ieNWboV/7Qee3e4qP
6sJ8OYWV2fkgysJR4RDP50+zebEs4EZY1kEt8uOkwCLOqCQ2jV3ol8hxp8DN+TCLbVbXKAjsPMyP
nKOLrRRN4TaZKgegICdNE3HEbaGEMA+d0KPcSZ8zX86eHK19Skfp9eMv5J1e/tuUslAE0JmY+aEI
MHBHWnSUdKsfIm00i8OUwhhr8Ya6yydADNPObdIYldRjEa+2/UAZYnS98hNPGukGaCG5jqtpcjMY
TXu9dEzPoNAg8rDvVmK0mvuEkqX2pFL7PnB82ap6v0uDnm+lMutrJY2Vnak3iFE0OycTucLKD/nd
Syh3w20wjMV9ZQOGWCFuN0ZRyw9O0isHfsHQL6PymWrCvoBnLrruvBZaanQc4QjBCgX1XzQVhtHU
YCsO/gFTEhei523Ec8C2n1BJyNq9uTeLzguaaCP6/FgiG/n4VSydLBif90DgKfAifhFnZg6FKhqz
0WP94E9YChq+ZPF0+72ZmJCG8AMCLvbFUUizb7kwbVePBzyVoFWt+H3sgZQ4uYnjsb/Q0T37KObL
ggKBppxOOR3s01VeNIYKb3nQDrkyvpiNqtwZItSvPr75eas4mYbzIGzEs1pGRRHB1v97L24MY98X
lE0HQAlta6q9O5h5ddVWzYWP77THMr9kA0sO1FDwVmZW32IglWjEWof9fJiiNPCkPA9rtNhxuKqh
Kj0T/HYpzXX+gad3xkI958+86ytgiZ7eGZ4CXZsoWnMI9Hotd+P9UCtek5rfOxSeFURriBDp6uOn
+YepDEhOX5OjEjQ08PnTQeESxPSXuuIwOBTzU3UMR1QGVbtNh/rNAibEjn7dcrSWo/CnqqYXsOnz
e8YHePaQovUIt3AZGSHMVK/BN4ZDL+HN3mXm+BiD8oHINf193ahvXJK6hyXW7S7c+GKyYstMcx6l
A3b4MC7g45/euJ61NWiSVt0jYpnu5EJ4qaTk+95SjcilC05sYy2mdeHn+WaKU/8FSLnbUHSUu7K1
269sR/lD5JcXbWo41v4+DVhaSHlg7nEKISCB0JjTC0Piz5fNifjebKbxsbU7Y5+Wveqlae0fp752
zSHx8VaKtU1SONdWTVYtNt/fKXEACqxM7FoOLZswpzc9wT9dpTLzqDRMtoeiuMQXXDRcMAZEM8FJ
lKvVcM2imXR6uZKaoFWJMXTO8g6RRuZKXXujGLeONq7ULN8EjbrpJQmbtunCK1zMHahdxAWRkk5j
HgED8Q2nI/tBlkVoDcb7MWvoeo7mTqU/6Sa9NLhFohibnKbPzikv+VYsVqD3cXEGp5VtgdidZfop
Cf1kPQyne60XYlXXOW5HWFR5lOWXsqTnW/htSaC+x2QNsiCaQHo3TIbTW4RapjQWBs8PYyJLd1Yv
3WSThPYUZrmXE8UUjvrw+cKHcXp7Mx0HzwdjVk+wvUDNX8w/Uu51QULNdJAtZ3K1NLeBAespdSWt
UsitmdI16Gh6pZWtdUWqJPU1SGxuZcpenirFHXqp2/hpZG+xOBeXbBHf1/d/P5L3y+OErspsMxCt
wTJOH4kxhFHG/jUe0gwRg4JmPWgrgRxpdJAtaAZOQKNwZfDhV4T8/Y0fiPpOtC1KGpH011YikDAO
ekQQRGGubXNMPBNuQOWGWR1+1rsa9+4p8+xIIEQQZnGHFdV0W8V66TaD/tramJbFWjvstbqLLq3G
p4vSr5uDRAdtEUsoJtpiURI1vjNy0E0HsHbTczTRXmsAtutiIp/MLUMdZ5tUqfeR/damKLSgDONA
2aaPTKJP6ujXmhemU/vt4ylx+qFxVXP9i757tjbRmBaLDw06Txe3/ohXfhNr3w27zXaoNiyvTOts
HZLw/tmGebBRfPnSSefseTAyVDSOWc5MkF6uhbI16LmR5cpB+FayAeAOvGF0lAs7/dmMZw0hNhRI
S0GggEnW6ZTym8DsldKuDixx3bbSjJeyLq0VzhCXzGhOv+f5SeLDxcMkBmHm76uLyQuhYWbI5NXB
gOL+auD8vzYy51pV6Jr2A/B46LSZ+/HbW5wW50HfzaBASzRa45hBn96eXRZDx27QHuDd5BuyF9UH
s8zwTsyl5hix+KzDceyfW3WO7Ks7AqzCOTYVsS98oCHY0auNoLFa9aWV5nSn+9eFzd8wXHPyBBdP
Y+qHTKsL/KlQjHAAEaryhd5Qe+372nSVj4V/7cfEYrOnQceQi2zP1hIBHcREoANWhFRhm0Q3gq0x
Reo+qZu3PLB/6JkUe00GSvjxc3wPPj9ZeeYzEs8Qjx/MhJiRp89RzVApSlpRHSq1NzZT2Q/YJJpy
sLXKbmNXBQz1qU23ukV6HaTR4dB1NrawvTqFX8wQ0iE/s75SiHW88bU6uKPKat6MErNDYxawp0GR
/1Azke6h+mteXAbiGofZEVJko3pxYTg3oWpna70VxV2Vy19k0MxnFgY4PzinWHfEvrLdTX11F/a+
c+iawt6EEWYBLTjqvij1khZUZnqiJdX042ezsAJ8f5UsD+xX89rMFFtsGsEgaWlsheXBkqMnB3dq
THRKfd/nNi6AedHcB0ko7bq+fTDyaXrxU9v5TMjTa4yKdMPC26xjE9mTaqCgHp14vCPqJdyTCOAc
7GL4h/Sp+YuAMozCgwIedviSzxe1mOUTF10cklFvds6YFPTz1IL8jcRYNZNxKW31/LNnPNrNPCBO
9zB+TmdO1CQG3EmfprOqyq9on1z42bFXCQcoZmzMK8dAc/DxKzlf1CjFWKvpyMF+I4X4dMzUsgFs
qqA8EE9qupUq1FXYYMfHJ32JbHpaKb2/fOjXmMwj0GcSnKF7UteZes1QdmqTqYet/l1ON9kTYZzt
k9a/pLU6H8/Bl9phuQZPpOO22CWt1AxDziH5wa4d6akvYGYFfji6o1x0a0WKigvE6LP9b2bQ0qnH
+BXdJdXt6aOs66apRCdAPnoM0CfU0K4two7YqNp0C9OHhVyk+VUld+2FSn+pxmHzA2nQ8cp5Lwup
WE6HxtjOLCKTWxWO1H8eSjG8FUoxPTeZcaeWhrYFupXxX5DVO6kUxiZG1XlFmGi/LhSSrqVMzVc2
vc/XWMU3ZTBrzSUqeyD1YGvyY1fD8EVS2Hh8u652ma5JXqm31UubdMFLa41ukmEhw/csNlrZZPTu
u7EnSqFpr/Mpv+B5dzZj53u1APzn08ac33t6r0Xlj2nfMY0CDETpiPtik7KEcshNxgulw9kHuRhq
fuO/EXqRH2YT4X8Fi4s8eFJSv8L+EJQOzksTlq/q2FyKmXsHP052DyolunkAslQO58kteqdEOQnL
yYGpKu8H3ZbIIU2cnAhhYr76VpA9Z4UZ6mn1oaymjgRdLb/DOSH0qioN121qsxdK9iRf4a6wltIi
2UpSU22caBKbgqiXQ14LuOXakLmjgUxukpofc2mxNjv8a92hmorcnfIpui7taVUOdr5v0st5ejNi
cHqj9FzYAWbjDJy+z2AMaZy1KG18IABy3bAa3tD8xvsSDs0mS6Vh5Qz6Mey0Bp5HQidbH54/XvnO
loc5joV26XvbFFBhsfIlfQc+H1fxAdJQCBItmfqPtNf7DQf25tNIUPH24wEXIAoLICPaBJXRlKFZ
RDl8Op3kjCYQrPTkoInS3Nudv9Godo2ZjZv1SrULpFy/y7oqWBU6Hhii1CfXCIdL0Nj5SY/rwMhR
ASYFpVWdxULVVrB0KzVIDlU0im3rOOE21gmogfJDQnNb/1DJ1typwYAPL4HCKwGgWhcdr8mPjcfO
r+yvYXTpdZx/1nTyKGNpWIGywK09fThtTYY7rtbZQcF24wXtYbKaelOsjVhSHj9+EYv+2PuLAJGn
OJwFdjar9elYWC6AZ1EzHAoC/NzcDomvJBpXnu2midbtRBrsW03PNgo2Lasyl9QNRPx2j4QLppJS
RB7xRBpoQhbFWwUTwpmUBumvVkHiUJ9fWfOBz2tjhBC+7+ThhU37rN6hywhPdt6vCWwDmTu9fl2R
/EIPwRx1O4WbNGRiA9Zprz5+TEuTn3m+vnPHZ8MLlqSl5pTVwLDVvssPnRT8EJ2164X9ks8ENgND
3R3hs42bh8J/1JDOuXgjK1sYxOOnGKDHS2QUXhcuaD4eLtYMmzUfkv7sO0QNdHrfcPsCGQOH/CBl
lN0pMuN1PKrRXhTmEzE202023tdRLV1jz/Kkpn276y4VI4tlCyCHaWoC58z4K0Xg4lARSEqrEtLb
PypgB+u2mdqVHss/UwPzgdQiVTiAMr7Rsq5dp8BZadpdQM8X1RAXAP1Lw5QNXJ8G3jLcRouCmI6e
XB2KpjO9YuqTdV5Hz1kkfw3qQvLqKNRXkVkCz2pKd+GgsZh4vwZHAEIdzBYFnnb6AghXNyLTLOpD
MIjvqjTqNwDi6dPHr9k4e8bz2Xd+xtzknJa2AJtNo+qmojfbA/CqvdX0PthMdKZdXgeWhiPG7Jyk
zPxaUYN80wgofzqMjLUUhv6TWUzxIc7t6asZ5fFdZkfDVlNi/3V0CuL0allsdUULN2o4tJtMG9uN
3TQGAc3qtBEpaTwzaLNregqSlEQB3+/BTluyGoY5jtpSwtfOTNItfEFnLY9hdWfGY02d2UvrMRqd
62kaMG0eSsxPAyt66gZLc+VaTTahCqXVLzvdDcP8S1lu8vG6G0W97Sy9vLnoE784uvDdImRBg8Gr
Ahlhtzl9U2mnxLU2aNOhdMQ3bbR7T3UkeZ+kDgHi+Zw9TF1vw7cVar/1g7H4EoT157gFM66SWLwV
edrcdkVVPNohecYB8WsbqQhzt4ts87rI4K8aad6T/D46ntMZGbxs4hvdNh/VW63zVdiFQbKbykne
fDw9zuYghtVguYABKIRp7Sxmh5ZKVtrboXygdmjcOhqkRzjR/sPHo8wcqN/XmvkBvgdIoa2iwj6z
FTKF3DuDXymHNhlW+SDWwWit4VWjcK82ttIcQ9vcScRmC5a9uM/cLsselHSbBc8Bkc9ZKlxtvLV7
cjWcbB00u6RqnmLRu3YvvNFqXT42t9D6Z4Md/8JC+YeLB5klpEiDdsVntAwT6yFdYm/V2IfWytOV
lWNmXtk5R3tdHeD/aY3gLY+Y5SpdbsDBp1XoVkGU3+plrcNeBN3pRtRXRdRPXtn1+ym0v8FjLLZG
azj7kpb2YyfTZLAlOfkeO1W4YReCVgubf2UEBq1OVe13eeQkF/bu937ab3sA72WmuVFDok+wiWBY
HF6USO+TMFSkwxBrI1HaeUN7OHhIpm54mKauuK2k0HmuzbFZaX1LAIg1Gnd9Cec7h7kZCF1sSlke
S2wT1EBzWVIiOkiDuYLznKw+nkSLMw3Xij0FG/XcqQHSe4dDfqsfLKSmkGJb9ZBLkgLYnEN1Lybh
xZIqXShV/jgUmCE9TwKN+TZOv/cABn8SwPM4qGnkU3+VCfn2tbmOmV6Hj+9qeX78dVvcF+RN/jkT
6gxGo/RTU2gHyBftjphSZZWOQQdsJF9T/7phlYurBCOQ7ag4z40zqjtYzyU2/MG0UhW+DjnK/9lp
/v2aECPbILPwxFgXTu9fzx0aeFOlHUTY/+QsXWTqtjP9x0TrrQtvdVE4/BqKTZgXCjBEW+t0KGQl
0FnhIRwGJf0kOTJKk0yQ6SjJgWvlQXdBmviHGc8KhJIVLoFFf2fZLw/0nBk/Zc7BabX8zZQcB+c+
O15lQu8S14b58DrgSlevRJgRoWlL322jsycXZccU4w4WQZNGL61D53qRZMu/moTAfR8AlNZbHo0X
vtDzhRPsg84SKOjcqF7in303pGCKU3SctBC3oEntv2lKoe3gCWk03NT2qsqEceFUtKyteCnscjDG
wFw51dMrPn0pXdFNjtKl5bFucfOPctpPaWYWG2wNxvuqgQmStYP2lWW5WMUoO+8npAJrHfbbr9f1
j7jH/0spnHNAxP9MUb770f+X9zX58T3PxNcTHuf89/4mK1vqX3M/Ft6ZSUmBjdZ/k5UN+y9KGQiU
+FoD889O3//t523/BTzFZgYWOxMsZ2D0XzxOVf3L4oxJLcSahyEBbYt/YOm9XEV1MFBKUJiTwJNz
nOHpLMptqwnQrPuHtHijm2HKL+El+Gr5ebwPwX1yxWDgaNNPh5DIahtDHVKQJmR8s18bRzANvyrB
U8PZ8LcX8PBrV/ydrnj2VcyDQQ+YHcvogMPxOx3MF04/W3RKhx5bAW+8c9D4l1sbTSU8Bn2XbVXr
wpB/uj0VovccdEmVsKwZ5ahRCj3XpUP7M/+SfwLCAa6/NMhyBZ5va/a0QqxIGh3+s6e3hWKkt7XM
gFgV2W5nBW4aVJ5uRJspEP/8fuAP0VnCQ2Cm2S+G8vGgCmjU+Qfk556kfyqSV7MoXFo0rikupQQv
j7bcF2U2VAGafrhayYu63kLEVuRI8jhbdmuzuteqS74Bywk+M5WprEhJnKtISHqnT65vYiInwjE4
Fr58Q+i4HBgrqe3XH8+7+Tp/P6MtR1ksxnqp2t0YTMHR79a+5Jrai39vbjq651b2DyvSeSgcsbC8
5cudsbzTG1LqoPVtJwiPAFSVF8eb0lDjC2O8P5Xl/dARnanUDg5Qy/TWode0DOw+PFbQZwio8sYC
y8ar4S2/Ut9CRDq5Fw6u+kJ8Gc58vbP5+HEup/v7PYILI1bWZrXGYlVSycjNGjUPj13yadTLY9jn
OygN3/qyuPDiFjQdzAfmx/nbUIsFo24EoRp9GR6dzqW7ax1QV92XG/VmuE0vCMuXk3051OLNzeIz
KxUMpZjdVRVOMCEvNbeWixFDQLlGiEH7BwrQO2v/t/O3bBK27SQVd8PRzB6Na4iG64hg50ZR4CZc
WpbOP675/cxcGBZAiAiLmruuDa0AnQiOQ6iuY4fFtVkhift4MvxpkFmJj/cuoDm95NMJ34YT7LyK
NSIP45+SuiPa5RPox4Upf/5yAJHw97V5cDMVfzFKZGd0KEI1PCJbiJ50JUTMbPnSPwQymW4Mg5Uc
JwKagmeboTyMlVbYRni0KZfHCdBKQf9z4V7+9MRQIM1HC/QexIuePrHaSSI6jwGral+t2+QuTMRD
F0bbj9/LH54YZpkgBfDbMJ2RFxtFWk7mZBi9OCqJp3Sx4lW6dCno8t3l9HQhglD92yCLW2nwtSFq
l0FWt/dP2k7VXeelu0fj6wW7t8PD5I0rEoBXxV6/rgY3P6rXo/v4H9wnJy1O2cjEOHudPk0s5fMw
lGpx1PDymN2U7oKsWf+/jaGejhHWCS1vueSN6cnOHge6XReKqj++rd/uQjsdAahOasKmEMe+sat1
aLSrBovvC5/qnwehbKOrT4fWWqxwfY1jBpo3ccziahehDqY++08e1L9HWGy0DUaB6TB2jMACV9Ny
CLMLD2qheJl3BKYc9lD/uonlmcRqnagXgzhWG3WLo/t2Wgn3KfXslfjhF+wQ4tPDN2vbr+7orL/1
susfbO+SwuGPT5JIB+CNmde95CYZYd81lTyJYxu3V8EUozW55Dx7YYilGUcgaPOEYhRH5962xbbO
LoXPLSmJv54ksKUyd+tnYdrpnNNLDIr9XuPjfcMCYZvuik29zW/jW+POf7LW3z7vd9aK92gektt4
o+7yTbUN16P7/T+YM79dxmJWhmlUByJWxNE2j7CbOcZeSsZe9tfO7nQxLXEqnfostsQRq4Otvx9/
1PG6NL2pIe3P8kx3XGXrZF1siW7GJCHFbew+2Fxyd/zjCyWsDgju/eS2uM+piSQx9IY4Bma57dsy
/Yr20//x8cOcf8jZgoy/OB4y0NPOLFMaFPuc401UFPmdr6FVk67HVvPy4ZK50h/v5reBFpNHySSn
zzseKW5tnmYXOJBcGuKPExQVJb7l/ILfuFgUhzBLJpymo+PtW7pPNsq18hIMbrez1uVq8jQvXWVe
4tnr9jpYJV5LFNNjvwv38vXuP9hjONDT6wN952oWN9tmgjPBlEZHHZGcFqV3g3LJNeqdbXT65mjf
KUSI8VBhMS8FImbeCgLk4vqI2YT1o56k7qhEQ1O5pNdgOWagNvjclcb0sxj65HWcjOZrHWvJp0Lv
oltTG9SDCGKxr7QxQLk3SlDa86jzv9lDWbI6TrMJSBo15W3rR/LPIVDGb52ZysI1yVi97WUMpjnx
KBreWDbrAqBpJ8FKV+tZyabmpD4lUvZIqot8q5o+/23gJul4dTrkEPmTwo6xeoHXDbG3hpnjCCW7
86sB2xCcDPTDVKbhrV1LJuEVAyLn9dAYce7aSWU1Lk1dzCQEBEVB9zKkWeW0g4FaQPchcMPdy19H
WyaPFdGgJePJQmgOSuna/vnx13OGTxh8MmB1KNDADPTz7EDLFKXf9c5TWzuBs2ro2dW3teMjK6yT
tntqx3gUK3wQiwgfG2pXry1rW9/CsIpbIs399vnjKzqrGOiZAE7BieODpsG5WDTSTC8yIaLuSPjG
3Vgcct346SSz6c0du9MFQvHZN40H+EyhnxsEnA6WYlJg2Djsh0BmMNm1lMaVLuoP55PSySxHAcJ3
xEynVtCx0jzdc+RCV4M018WTnWjMmLFJis8m0fDfMe9tas/WM/kAYV/qXGOAt48lq2HtqyiMfqYi
Dh5ap+SQpzYxvXzg4qT61AZdHb1b/jz7jU/tK6t2/t231fRBGobiZ9Oa8ne1ntovY6r2dDz9TkMj
agwkxqWtXZRreWqzAl2fER/M0sEDUsk1ZXRrZQiuA0NNH4m9HD7Zoa0RYxGVIoMDgwnaGldONXMr
LOhvgwrbJxeKe2xsB5xnQqgXiZAvQD8LUTdHH9ZCegpMUgg7M8Z4+vAsqYRxWnbiScLp6VZGuOnK
CsJWUlDzHBOApPliWrW0t/0cG2s/QGyWBd+CvuzXoWPmFwqM9yCT03dJdUH2E6WSAZHy7HKK3GnL
Mo+fYjkuNmWqBKvB9+2dBKFxnTdKcI1dLLJjFL/Hqigstx21/JMmz+LXQW/rdV3a3V1l+MMeq0HZ
m/JEOtIVD6EhxxnAYG8dfT/ZSP2Y32qYlGzkoVQ2yWiMe9bIfFXjJXjbJZazCnsdn5io0dYff35n
rX/QDRKVOG7SxgHGX1rb9g02rk6jyE+OlczLUq43Pzub5Ae3yBX1WhA39hnR9XSlKZVEkmHS6I+9
9m7AJDfZfUD5/ZTZY/W1NafxAa+e8JmdTnmqx0JL3TFQsNwZ8754aNKUfXrkkKJ1HtZ2yhP+Q+Uj
Qn5Ollbaxrcmll3CnUpcdb3WgTEOcWl4Dau6slwAGfEDZ4ig8Ew7bGUvlMoyuZfMuCs9IUsDTPSa
jBhkYc6LhFXTA1aveALIUac2bpda8avaifIb9hV+7ypFIT/D0pSPvRQ1t2rctrrbmY608pPYwtb9
44d8DvLMHGPWAkShrHZM79N5DaUrKYYhcp5iuqQbkmbqddnKdGek0pFu28rS7zkpSdcptPBbWATE
t9ap8/LxVZwtfrDPkEZg3QDiRJzG4ow4xTqUfr2Ln+o2cuAJpFCqM8t6+HiUs16lMQfoqO9cL6CM
sxpMDhQhGSLNnny/UNwSywXcGqVuRWLQLuamvdRZ07w0tz5qWbbtZrjvU5/UsnokuzbsjYea727z
8VX94d7hD81Wo4gK53r+9AXkTRAaqdZnT1lv25uqyY31hFz6wns+P8/RNcHkgtULaIWtZlGqp3Gt
hNj35E9JWtXXoSn7d7YUmDt7LtqL8f+ydx7NcRvdGv4vdw8XctgizDCKQRxS5AYlilYjp0b+9fcB
bZfFoYss7b+tLakHQPfpE96Qf+3rtrzQhGNGcPO5YTHGikphlcGAyEGEM8zst6jlBTNy1v4Uq+WJ
pipGuJY5mGrY+wPchhPbjq2TAZGqk1EZm/PewtzRzXIZrIwmIjKNNJCx8Zkg7bZH3wTD7dm4pbVX
MNS7KaNwhdU6sq3vplaIUNpIY0pTpcGcW8kngfcYccXBw/SJRr+jbw6W7tE1AMTLHM12re9cZqnn
XpzZkdOong/PnaZ2UYFEG4v8ztNwQG3w+z39zc2yLQ9cE0YpvAmGKm83i20DLVzsvrkjMVWC2Z7j
LypKZp+gqvV3mQLLMN7YshGoZUzn3i7TIE8nERNr75p1QPGmR6Tdz9d+jfLWTvZ6mfY7k8LvVpSx
za2uXaLjowWjZionelEsZ1jylH4z5zhP9LOO9lXq/EwVYOH52s5+RRadcGOXaeCqQt/NTfUZL3oL
GEc7ArDLxg5GCBUBh6OAgiNlBSxwbO+8ecCLzOrQuFU9EVjS+to3G8oF9eqPP827OQfFPNX8X8u6
SD28fWeJESfc1Wt7lysWUJJUi0/cfjUiPNB4RwroEzJZyt280IKPV/6vh3Vg0ZMJYFvORfl25V73
Rl20a3fn5XjSuXHvxr5c1yIykfkKkZgZvtau/pk30Lu4xfOCvGU2BQCTrPLo4lC70oQkbHR3maz7
YJnTODCXxPokbr0/2pTTlJ8gCEA7ACJ4+2wa0m+ASzLtTsyoszlz8txj/xQMuOCFv/sW4fPxTOCI
OF/vLD0GIcfGTizjTlQcLc9Ddpb7fd0vCmIMaHvooaUY4pNNcwyr5anYovD3mH4D0QLi+Pb5dOEO
qj3Vyl2WznVkYpAiR4RGvViGdj+d9Z57riXD3WbP3McuGn+jddvHZuPH+WcStO8/KNX1JoL0uo+R
F377UzpDmikKHcpd0jPY0jLn55wOf6uxvbEz/3UKve3Ftwdzg8qyZ9CGBrB8PL4qDLWUfZKJQ+e0
XmTr9eDXOsaJRu2WEVK/Yv/xV32ft5PfvEICyG7gxx5DZN0F1oRq9c6dTO0n8Mp7EXe5n5nJzRx/
taYc/dQKxP0AQibXkHnVd1DkPjmg7x96My53HVBCYJJQmnr7ZmlLUWYatnNnwAcMKn1ZzxbSE6YC
9bLH3kX95Jb4z1IaZPJW5QGC0I9lqcuK64vb0r1LUhXd02TV9ccKLMW11Nds9DtGOrfmsnoDcn2z
tQaKXk/JLk4L86Xn3v/tdipYDvjhYPn/AkodbfKyLebRsRrvDvV/z1eFomyaoD8//tJH+kVUaFBk
QWdu7TcmwNzNb9/y0qldkcZmeUjjZqRKH0v2lZv1J023amtgFWN/CkpXM/e9OZgTbElnyX34yDWz
VDRA/a50x2e1AUYZwNWfReiak1cETaoz66JcvVKL2tpRIeff1tJxat8aGnrciWYJxRd27F5TkFUP
DVSqebPb7bxw0mcZLtacX2cUIlewxDs17ItloOhV0vFUHzIkQoo8Vu4pm/UqyFLpPaYQCvD20ZwG
DSPLbspQwYTt1sRy6FB7a0mPyatUxZe4Q/DL4mYQITA6S+5klhqL3+DFdLUgZTMHnEHFDpKmvi3U
Vn35+JX/xz6DmwwSDfDfZlN6zD1IjNGWY9s3B+FZw6710I/1VkMp/I1YHJgIowZWXGAImGVn1gi9
VmRNfmjj/rOx3vvYhaoOqKBtTokGwQYy+pWcVbdN6UByyw6qU4jzxRaND4qj+yyYbP/M2+i1ifcA
ZyGn2IiZRzetaklV6/I4O0zguU/aVHXPhYOAjqPhcYWtWn4Su6mM0kFJbrVhcnw2mgw/funvgwny
PUCdoSvRiUC28ehR48I219pOD6rXeZcMs+fDNHfqFxRq74xl7j7DD//HevTMoaKCgSa5OU45G/Cs
eb3O6QFsoRIiuTKerPp2E1loJFoi+Wwa9x5gwT28EZJIdJkGUxq9fUDKemWWKd8Sv/L+ZJGbcq80
RcT5tzESa1tapROHz6tt2Ilesatj1wiVeNR9E+GrYHbS6itOKfI0wc8pzCgaPpmDvU/1tl9IHKeS
om47fiWViWYZ3bDs4Gp8AgtxrWBheUSSZjTR83UO5nFoD1X6aVv+P/Y5U1ZQjVuxDHLueAO2uLpC
7skOtKlQ+CfJ3NFN/Gzg/x+XJqTKjZ1GBUDedTydshN1NkfXBkzg0Lqy1V7bMSVddhZN2b2Ad7hr
Rsfw89zuLhZryM8slMHDKlGNcAK58cmO3z740amjLwx4g/Y/mBvnKLC32tx2ChT+Q1p6V3O+/EQ+
7M6OxWPsZF9kPT5/fMDep5zkgWjewzahpf1ueO/SCHHSus4P02o157YirFsolN9oW2qfPNj7YhL4
I6XrpmFJVX6sS9KL2EKhR68O1uo95ULtrz2snL5kE5zrTpNThHPydFr2GnBeN7Wj335OKgZ6ARAu
8TC0j/aSO6CknTPpPDiro56VHW2/RrURXUXO5ZMsHouKd98QjpBBG32zid70sd4earsBXLx6cXdo
OKLNiTqmyEO5qF0DuZdl1JhK3gR1ZUxPq4W03z5WaEP67ZDV36u6yIZzJy6g2kzY6+EevDZlDlGh
tr5qbiuuF01ZRWQbq74z7BrKq55O3d2EHU40qkNiRLgMFV9gcZjIpne2+l0bJ/Nnhpvqyag1nXlm
Y8byfc7jvvFTQNE2TT+6YQikDVXMWSYjCEXnpo9ePSzDHk0d8zBRFT+7+mAyDBlS83oeFvO5Egg4
BgsHNCptAxPmvnCmC6OpvGlLNJbbGKbR4o+U+LdelSGLTZkx+B4GCgcpAI9XHEeEIcGxnSFeAaUO
+QjUGFrTGgffsJreDsapcL7K2movHfgXm1yDxE5pHnTcD9HoKBUfh4DiZGn4DP42VqBzRQfv1BkG
/UzQ3byrWyX+SQG80e3nQXV8kovx26oNzJxWKy+ioR7UFfycM5dBWtX8FxXIDGq66gYtUNFBUPe5
1iAuLuo+GQIVc2d0LvslIcGsJ2fvKQyb+AqMBPA1XtarTuTKY+v2ah9UpgbnPXFaw/MZNC1uONWZ
znTFMlorZN6GLikZo6mGtKDyyK7i5mG1YluPlpECM5j5bva10tbMSBoJtcSvPHVAF95DLjyURmLH
YZ7YBYr3Y1c9EKn7Ohyguji+O2pKH9X0oly/n9rlHHMt7zmlifscj2aJ/45IVP6hrrYjC+H51ldx
s0K/v9LjNBxMKz1NvUEBZoqJwIE7Qkcms3Ahy3rOaHzxSC4r3ylqalM2RvWIJQB+UzUdanWeZUQI
sBDqQKQYeHofCCudQ31FjCSYEWgFfz/NX16tk69smXeGDwHArCDcOnkXrGWX3nqM9L7qapL1YWWv
4gwiQHkJ1Gn5ntFCtQN9nUv3JLOGVfWl4hiZLwY84qVWlX+6Vhln/kxP/a7zYo/P6IrkpufgPWLh
5qBu7rbXSr8Ufw5DUVx0pp0CE4ZvcD6rre6Fii3Fc9tL8cDIUrFDt6nU6xVQc+1LmR7MyYT9WrR1
EXYGUL6Auqu8d2qkWVp7SfYoyiSDb+qQZulNqGkZtLJZ7uuFap5XlK920CUmouFCr+yzxUO8H1Wo
uXvIZIMeRa6rT63sPBh/a9rdtl3nSL+TJOn+Go/WJfKdXR9k7prsGtNWqijrzahb+vywoNr8pdHS
SUHZQGBUnGorDmsW0DJWsKf0qVJc+0qslXiGuTFw9hW8Ac/gvW0f2rsaK9f+FjMN70h5FDxHHGWd
n5iiUrPjXYLXjy2MLOyKwvZoZWl1G8ZKPtq+wIXipXW9/nycM/3ElROvYWmTIMeyI5zGVL3IJ9V+
SToXMlZSD8aDaqzTFZ+DnSdouuHLoWA149eiNu4h9U4y9NQa8+O0sIe7dSbNv8unVcMUq/fWl1nL
tasBadkXoaOj6Rd203z1ROFgSyHXZ8eaTaZsSGQhdTMW+0U4IhKmUdGibZv152jZviyVL2PmnXpq
uUDmieWLzawiNEtI0TpogAdh5nYbsLH12jdg6l8qgsoG/HjcnpW52auUd8g7+72rLbU/Czj7ge4u
6k99bONrsrXpq4iV5R6Z/uXMq8jWfWWKbdJJ+nO0kZJ2+TNzPRjvoh3wKZ4ton6DcKISOOjw8sni
IkXWvm5b1Sd/yURoruw9YlyqC584md1Ubp5eqFNWayHfrsIDxO3Nh06z4uWT9s37RBDGE6mCR9vt
lZHw9lbrs17R2nxpD7Et0eCRlh7Urou0r8cAPSsULxymcTkZhPVZVn6s8kG1uxHkqdmZStq4rxxV
PN1sG7lYiuGQU1xnQcy1e5KYlYgwIrCmUK0dt6Q12xe5Py8LV1ozZcsUoLnTBEUl5ZWM1fxSNzMd
DUcMQM7U3Fm/c9fJ08WRWKyhQiBMn95qh9FAafVXHmHaCXkhA7CCqUsPhUAyKdB18k+pORg70PQu
kn2CQaHC/pZFHugzXWSEBzVxMyA1+hkF+T0gjbdOe5qKCEAvBehRrWCaeaZ7g9YddL2Bc58t9s3U
m99LrEy/WF6rRnVXV4HRVuk+M6Y+7MpyDqbSKSLyEc6B7fSgCHrjwpxGrs8CHdRGYnQKj0D/ojlI
ezUA5/doSOnRZK7uaT+L5pa+jTgz6S9/kg++zzy3Xg0gWD4t+pbHCswZtxxSZVZ3GFfeZr7UKMMm
aH4MpW190pJ6X0j8utS7JNfTayTKFac7LEMiIiOdrNBb188cXv/jgaDOwpjQ6fcxTth+xS+Y61k1
kwUH1OoQK833afSGK+G6bWAoivXz42T2P56HAwGLgRnfZu56tBEaYPGDSO360G0mFDPtXd/CXWj/
26uQwW4FEcnspuf89nnwn3ZbexTNIZm54voCxZTc1n6XxgAz04bXCq1/4zBywt+usqhKzIR6bO9z
boqgHsw0aHpAFx8/y2sR92tZxQq8LEiEm4rdppb3dpm17q1+0ePxvvafwtaX/urXgRM0/s8kqoJP
ARTHe+F4uaN3h1JAGs82y6mB5eMlFMogjZSIWM5aWXSm+unu4yfcCpjjB6ShD1ACBXzi9NHsgEQA
LI0ppnu78a56g8zcaLLnIh/+VGT9Scv1eP9tT/frWkf1TQy5WeqmMt6P5YVp/Uizu4+f5ZVt9tHD
bAXWL0dJ1ya6iDOv79zzW9/z+3CIxvD02QygffpacJsEe0JbqO8SPw9V/xOCxnFLgOoNuT3KxE37
bNN1PNotUEEwLNCN+ZC3laphBlQvtPkWjAKDJtflmZY3QMqaKuvVKK9RRgNMtjhI3c9qYUbUDNZV
ocq1+qSIPSbEvv4u4gu5MINKxFWPqli1g+6v1O1yiMt0/jZo/YBVFqWsoyTr6dCacVDVRnzr1Igl
wbbCK77WYx95+gkN2MbeDV7XXbXteDNpsrjAY6QPl1YVIYq6+e3H3/Boj7z+VEwptwmTtmk6Hb3C
lfqSrM6eD97qKOGwtCBKZkrLj1c52vUcZY3GJMHwVQwYbZK3G0Wao6GU4+CgWpS4N2mpqAgByiHI
abudxPb0tzDe/ziu/6dt7JAPOK7p8Odbait//B+LEoxIaCC5KPfBRaaXRrT7y4hHAYP3Bzf8pmsE
AoU16Ar9Qm71sCyEFbt9QY2L4F9yq+b9QTMO2Mrm/2nSgXZ+h9x6BMsmZaUupO20KSE7HB5r6039
Ek9Wq3BE4SnNQVW2ZsqYqF0SzYZxVqxUA368Ou2XHjsLinF9oRUzjDZeip2u7ZkFrJO/pHMGvKlc
xcXUeWKkPCinF/x1HNtPMm5ItZ064KyNvERhP3kG05L/pbH3v533f4h4f7jzvg/d8GbrbX/+b1a1
bf9BmN7I9vjuEae5h/+2gNr+D9NAIjh99Y3x+e/GU/9AuQHIh8ffgNjIpUlw+odWzf+k2tjyKhPS
K/ZNv+ePc7T12HX0APkRJB/wN1COPtp6JD2477V1fA2owQz1hImklM9L2y0njaufGLmuABLdjIJd
QS/nz05p7xQV8a3egSyAuj3Njdm517BkT9L5NMWDPlBjB42t8QcSA8+vr/Z/u4xdRhLxQXyDw//0
5/fie/Xydq/xt/4Jc45NUHrFf2wRiaz1381m/cHAG3IiLW7ADVvl9k+U0z3Y/VQ45OoarbZXL4x/
9pql/4GiC3hWJB0B0ZBp/E6UO8patpEV1Qc5Lv8WiTQqA2+jnA5ufRnJSR4LZ3aZVonlYUKPjzwF
dSzF7vVvtuzRM7SLYrzEJMK5JWNMvk9YqKRMmPLh8Zc3eP1XvvYr/IGn/iUl3X7Pq1Q3QyPgfgAt
jpLgdE1ibZKp+aiVo3uOFnx7hgBPEcy5/hnxZnu0fxNGlqLdjn4BRTFUaNY7yn6RRlvU0pmzpybe
uyU+f66P2zrNauZnczTDJi/Sz4B4/7kmQ8JX4QSGKEe5B9K7SwXBIHuSlBP1HpZbkEV4ae4+fotH
c+e/n+2XdY6SYcsZkQUWS/bU7+aw2okzEbWn31VfCT9DOR1NI98vtSV1v9yTLePgwkhZyvEZuPs2
FVLsq2Ea/GjDk8k3fFrFn2RwryTUXz8dc11SUQe9b/SzOUBHr7Gg9oy7LNOfhy5TJXbPrn4qss7E
Y7GiG7J31K4RoYMRcBRrjdIErV3XWGHQsPDQssfcPQDHI9agMWqaNZ1eNXEwWp2dMNIA+xx4Us2N
QOhTqe9iORVtkCWoXaB7medXhlPF+FWiw/zs9pOokHucZ8s3Fq2s8BkWSut3jWU/xuWIsi09ksrv
Zw9vsZlCbI8BBkrUAweo9Qv8uNa9siDDEhWzo/1oalkgM2bI/kXWqQ1TFZJRF81uFueAcOLsrpnV
OgbeVSyzL4kvdxjnaA3g0gq7afRWcxdajF02vgGby9unyH57QdnEDZieZihR9eU28OjhSwmGqa8y
eW60+FNhSqBlF9JD3jjoFRPFshHD0Tmg7dtYfmmnKzqnErky3Fx5ZJKbsj5fy1iXAXO7rgjF0Je3
CyPh36OmMXdjnkuE3PoKhERsp95uMC/xUGEru/U50dZ+32nVejEOi7L/+MgcBx6wkDQJEYSyWWkz
j3+7ymI4fd6osfrcOJjzku2hy4skVeB1rfQ/Xurd6XxdC8k5dJ15MFKHt2uV+Cp1qSy0ZxVnFJXF
GmPwx1HD766ValFEvd2WX9M5Se/s3ov/xC+s0/0B4sHT4MSaGX38e/7j0bfhKv1jkm4ul6OfI7tO
cNcsPHol7B0DtWkXa31z0i3O+gkw4G3827J2LkE+owfslDr5nWu9G2dCRyn8kSuzQGJZKsGQuXmw
LKkIzDjOAsfGVknQxL+g/1oefudJt+W3hUn8TC5l+vhHIX9dukFqWmk8ArOpfNReILCBREA21Uo+
CcFb2Ps3RL0uBTeDDAJXAmtLGt9+Y3dCES4j0Xxs8VG+nvIVl7ix/UzL+riW5YHgx/JG8YZ6Vdl8
uwr6q/ri9I39WLcJRCPH7i51mEb4wKULQvem8vDxC9yu3zdPRcqhIXHAxUmFDvfk7XpAngcvnpz+
KW6SNLD1VQsG0552fdauYQIP8ZvRzv13aO+feeLgn3S8NjvmVa6M3Af09bFgBMr7RYkAn/F9TLP8
udTQN90rFqwLP+27sbpA34umcIzXuetXNDvziDFzpQc46DYednKJ0e5Lu8Xtt9acstuNk1M/662i
GP7oovsV1RbKDaeD3q/cmllcPc+AA/JwarJ2hJ24YNNRdAt2j27ViUsTgYfTSZqkDUIjVu/J4LKX
VbTxgF+zaNPTygEKt08WS1sYzfa8tDQzxIlrcSdFmmNiqbMa03zfxEXW7lMvQRHS7pT4C68vzvdZ
m+TubsX62bsrR8e81Bn6AuvJBROvtbKnjMmFoUwNikiD9gLspWpIZEpnPK2Mse6xCJz7K2bHTR7I
brKa/aQulrrzGHl6oUNieD+bjXuAmMMfzga9qAM8h3G2FrAuT0Zvhb3A3a7NJ5Yj0ixY3NgzL2t8
0j0/FcJGFaTWnfVycGM8gYyK/PI6aVaRnxRaqdrAJa3xikMwFkFsa0V+0ppdckZjmFatMa1Zsk+l
UVqcPolZgKslhUoDUu3icFabydo3QsYY28PJ45PpRaVde1W6DbKzNu72jmwmZMaNmUnxytRNBCXf
ZQnxi5xElDiu+Ck3LUefSp/73my1LvISVXiEGFvjQldxgNpYduoE2F3vUUa0cqhIYiL25LEp7ldb
uLd5XpbrLql0VwBnZJDJANb27lZLTPiVqTjdVE5n4VDpdWWU1R4OMvVkMVzvY8d8GFeACKEhvSxc
srUrfRXn+xaYNjrIYdEN7c5ox6640XAbN4LKjh2sPBMvG8PVKSrkLw2vHPaZXSb3Q+u1D3j+iR/5
4gnjrDWy9nyazTyO8kLWbjQOk/IyzvMGCzEgc0VqWnuHtdOTn3MJSTGKWyZigTdLg+38Kk+6ZkZy
32Arr9GGHIQDrEPPrxXHxIx6AGO1w9UCQMCAAvdeGHK9t80eiXF6iDXhWpthuzSqnu6G3gDdvpgO
6NU6sW25y0c5j6cFP/VmiqV+xvRShzrm1Oh5KuCKmkDiw3TNjLxbI3AbcSDtzjZ3Rr222V2RUBU/
kcS56UtOzuV+6QuRXImhUg6WlBq3pbrk00Wl61l2ocLp7c9TawJV6solK/xq8dRzoXQVyMNZn/Nd
6TnTGK19jBp1JbPpTtiFmkUe7kOX5aS6B/Dk3mOjZCROkETzb3XnsUtzo2VIq2NUf9tmbk3a1KvF
VbpommREXLk3GV3nPxE48X4aWa89SCAEs29ZndBPO2XlL1hzY2cnYqKiD3MIHrdrXliFD2vMvNH4
J0vMwqs5Gqoa71ADV07SPMS12wjun6h9bzKbK0t08hLTmCrnBbYQ8URRtC9gCCYLfR6roPYfvMU3
5GhHRLPxxuiGGDBJXEK2iTv9xoIGfz+25XC3rEYNTckR460i3ewp6SeLR0k86Fsg2RBN4mMlflog
+g33JMZI1cq1FZdTZ7x0la0zrCiTgvzMmPOqBtRYO1+MpvwxTqARfVzjVdvHQ8Z5bnLaxz6NZwV6
nlyLwsdKSf50nHEKMade4rBcleKytTHMQZvRRD+1WKbrGCd5idJqAUgQOc7qOhkSRulY5fAlKtxt
b4x6SSC7Gnk6+7xLIFKVMoqXxSoyBupG5XgYzA6k7KIXass+Lozr1iKuhROqk98E5nyQdRDM3ytl
bg+UlqpZBAUTq+WLI1ptOAHar8W+hnt2xgsU+ok1kXFeeNj3kRzrWjaFYH+86YyQpRth5aC0HKFB
XsxB3GZNE2FPP2CrOdf2gz1bveVPzPSvWtKPNCqNcmgCJS9WkBFpVTzmuW4eLAcOfyAV5IR3baEt
eAmklffYAzmXkYed34xWtQdqu59s3IxM4XptYM4KBgs1nOWrFuuVIZByFlMgshhD2LQV0H7nokrG
EJfgfg6FFqPzim6zBISzNg4obtiEwC3mRGUuAkziDDPSpoqmRs8OC96ndQRQXnkptJqcQipT2Qf2
UALqWcU0sI9Qju5DU++1jvdnp1Uw1vYgg2T1ytpXy6q0gtEeBiNKm0IF5tW3j3OlrIvvWkt5Og1L
t/ix0XX6rkicxj016nIkaHpZ0vvqrLGpK5oPvW82TmLtZuiwTRiLTcZ9HjpsDjLF9uLAHhf7Fnyc
+FFWM8UWuUl/rmdNelvlc3q3SZACxErj7oJ2SmMFyzBs2R+IIXQ0SMpm3+xkO6I4kyPyqytZfDOM
lrwyMEpCl5jR/U/aJKuKol3sPOk5w7FoRLj++wj3Zt1N5TJ/zSwxHtx5bBRUfrtlCBu9FVdOatov
FWkEmvcCukHYQUS+yRNp/5BrvP4sDbHsXAVjuKiw25aRUL/ZUeqip4YU4ATu1HIS2n4QLeWeJT3c
COW0NDLS9a6YTkWrLICNR/dpqTOqQFPNp7siBXcd8RQWg0RA4TLo8Am8NqfG/CHodsfYmVZUmUsx
yedsWORVX9VgtJUxLZII3Yz4eW7xgAV/NbdqYDrVGFbV0mJhjEr1i+IU/Utf8md9Krf8J7nzci6K
zIz6+qYyC1iidRu71U5S/DzISem4X1cns/a97szYuY4KPBJ8O5xLq0SOPLLAWQGDIzJdDC7tcF9Z
B4EXdI+WkW/klv1cV/WiAVIZnJNc2nGL048p2RvAh59yYAaHKcGAIiydRd5KpsatP8YqUsfcmMkT
+Kn8MUPdlx2Z2+V3kqXsRznqDoGrHmYGrf2QXVuLQB+uBdWc72pICDqvf/QetAzMqVHOc4IdoZmZ
4AGN+bRM5HSx6uk9hPz6qq5Eei+x1zb9qe7XbufUnbOC9TDMp7ao8jFoRe2h+axOw+1SuU4SzmSd
MaIkCkrYWrx5YAvOSeJr2jyDkWq7vg+MLEsvdQSkS780tamM2hn7KoIaYSrVUgAr+G4D2hwV2Z6Z
stWXiFnDTI9nbrI+YtfO/UmiqPpJuWRDwE6ML1c0IqH2ZU3/VcetbBs+WkTB1Jx8HFQqf9Ws7Gms
x4FLWitnM2zKcUbporDnB5NzmgeGTl+as0kE1rMluzAKT/2ar73mhsLOcNRsrCLt/XYWixracy/a
swxp810MUwzDzL4o4yv0OsrvjYrrAzIZo4EZjVe4uq+uMa8Am612ZgZdCToe5aTPdYXeRloN+1gz
yjHSByczyBiUhug/Dt4Drnn1tWt6/WWO41sfmC7AGt/LlVF/EkK6YY2jkH1RmVBPBzge0HhmfZru
8E9u9M2CFi4vVoXw0U3yC5/eR3ayxZWClLjJeEX4F1T7OIO0mo3t1svBAqreD3pL+FCn1ZZB0XTW
RK8doeedqizOc7UsxXU/GCkhiqv9VEndkUhCTXVjr4g7nKnd6B7i2OrF6YLjXxMOKwLF5/pkxOUS
iSZr4ixsHPQ7bpDSzKUvGtMUO0Wp6SDlZb2JkU9N/CPNByUNaAkYV+Awc6Bk3ZDJE7135FXR5Xp/
ioY5iqLCVGnaVC1A20AzF32NFqVLEohPNs42er/Ia5pio7pzAD2dd3LRvpV16f1QG8IBAsq1WkYd
zgCdP6jkIIEAA7TiUV4a2s7B9rXxZZqPlzC1uRZimYLX0+01vWo9J8frYq2m3Vy1GZl61zVLaLsU
4sBwa+Wq79V1hhnDrI+bxB1f3GxKQEpBdas29KwynEAknnyQUygfVo3MGe7T36z8ZjGrJ60DmBwL
tTm1qOHsXTu22a0rhhV40JoSLnvql+t2HFdQbuNipIHjLc6f3itFsMDs9IHKL74ijckTf9Gb7sTM
KmYuQwe2qyBiEYeFoT57tViADHf5bctRi4C6k+dgNmnfsincZzt3LtY0CVVoYzO7zEf33z1QxRaI
Ok3dOJ1zGQ/f9UofCt+CC3HldoocfDtOlDQsMGy/1wlp8eWCa0yaBibyNqYfJxN0bV3tN5V8Le0u
xqZMASON24PNdiETiMSDfuXGiVOfL5Y1AoRBj+VRodGHmsjmAMJrsJIzATq1CQlA9cvQlQR/GMyI
iSjjlIJJYACAGv0sPOwMEmvEBtzTnvVsNkmfqWEtWDqDdZamyfLARoDKnhupYe5HvYaUr9G3CpMk
AzeWQCUhlOUyvik92OZ20zZxCGXBOUexBiRj3HflzZqqxVeq0vJJNSfA1bFdKA+VWnEOe5F39xTn
yT3+dtWT1ZoDImnFdD/GvdH5DdXxRVPkTX094l4seJW20rX0dfXhCi7IemeOY/m8cHAmn6TAehzx
Duh3XpzYHZ+/n1NMuTwhn8Usqx9L7HjxGU2OWD1XFd2YgLuZ8N5qL8u/8SO6h1IZ7a/Z3My3llgI
RA6SFRe5oSAwVDmLB746sRkXOPFS35RoP/BVysTtQh0xDPs0cdJkX9YCsr3dw6Rz68nAJcxclx/1
mD6jJtsLRCuM7Hygy01uUGEhNWREE79yU4qZpYdy6i9ytQ5dM9DHTWvh7RD8cDBj5R7xghjgRxU2
SdmwT+tFxRE+nwQ1fmLIb5LmEPOFSdTmpZ0ibrBHmibpL0xXOE2UZzk9t2n25ofMMQbloEu3rIB4
N04RymWV5Xmi29i5AvawnMgduvHWmZFK8UHbTfJ0LI1RfxBrAljY6FIBLtidKjvS8mr8mVajYe4y
FfXrXaLgtgtwVa5Z0EAamk6tGNSJGdPWhWmponvsMoO6Fry0E0tUTXfqbccL3VjX27yqB+dcSadB
g27cVWdW3QzaiVrVUFO5ecd8l7R2NWDCNccNmZLbOAFFM5efoWd4StZ6ZqU7bTXn/kzg8ZFFU4tC
LSnNrFZnojW9/P85O6/etpVwXf+hMwB7uRXV3FMcJ9YNoTgJO4edQ/76/dDr4JxINixk3yxgtYxm
OOUrbznMoqybIC2sCYFfJ2qAsXu1Qjyv0Iv6BgpCmH2lAFFaT8lkU49nQdx5z3dxx20uli8eQv7n
fUuN+FPXYe0bKMSA9EBpxfBYoaz1g/xINSsksvKn2DSwAeVYE+uHFSmOnxL4BENBbXKd4ex5lwMM
DPkz27rYubHK9bUfIREc5ER9S2Qh5dcs7tLvA9sqDXrHTWm8gOrhKFSJbPdgc8izw2YksNKBCdew
EZLpW2nrlP4VZZnPKdi9cgW0of6u51YfBWHOprjBsW/JL82ssG+MPKzMhf1r//Agyo/BONjyscgn
zd7QSRBp8H+o9ht2hTbMc+848nflJ2CeEi0xaZj+v77qp/8KjH93Bd8UU3Gws9AZXxrzSwF5KYP+
1WPCJqaeunmC+Jk74yafIm8jc/3CIG9qqa+DUCEGkrKIuJ5VbLPcoUBDLfdZ9dgDDJ4Z7qWNMKhr
SOLVPlUXyu5vaqmMR4RsUO1YmJLWWasTFl7XoU4aPs9+C7KQ+JzkLtHucGwot7DlnmIvmbZCzZfs
nt9O1IAATLGfaJa1tJZ+wF+rib23lThdVh58tyt3iy/1jSDGCJpiDtd21nef//Hr8dYZCL26AGkQ
5jhH7dq1rveAZtKDP8bzTmWeG2hZW19YzuVXn5am/x4FfY7TWbnSHqfINKlpFELeGJL3zok7lM7x
JL2A9XuzHWncs0MIRzTdZLssleq/FlAMHUG3G5UHqCs+QWpeP0x22T9+vGxvJwQfHvIboCZGwZbz
dBTqP12o5rw8aIv1UEySSHoY/+wpwwYfj/TefP4e6ex4KYWymK+V5UF4UXdlUrRbm3715+NB3uy6
Be0AgmYhH+PGdc5ArkecDJJhLA/5GGXbRnoIUEVG/TzVrXk/erO4+ni8czEjThW4XRfzPjo9NPjP
oe8whDARmuv2MCEf8RyJqiyCBu2RrzCF8kU9r9qXKnoMUWD5pLWR2orGREULkIbzeXY6Z2WHY/1D
WZ12oQn2zoddCMP8OEgKBqTh0w+rT1EzVBy4g82tuUPKzVr1rS2u5uqSyfg7HxbEJycPcDmp3bnJ
akPTgudS1QfoCEXgSiODM2aGF/qZ780HTYFFynkBkfjLr/jrOOSYGFSjVXSHNPcNij/FrzkXRRDT
k74w0hlcha4awiOkAkhFgJhf1LZPh1KkbO4Yte0hF0O4KXpp7Kmtlw8kG/pe1OG4r/M5vsOqcnjK
mwbcSjdWd7PeGr/tIYou3APnInPLzyGtX6AI4LW42c7aYQrnyd4rp/EAsSQF8+sOJC1+nDq7nOAA
cgjpj7EJjdrdJzVdiLXTIhu0TTlnn7AKtH44YVdDibGAR6PH4Kt+45Pyh/Qs/OmqNFILlX6n1FHF
yftoX9VmcSfcMvqVm4V48Oyxmtczcn/fENSU3gpnKUMGE4qWnweu/weRheg6fHys3myp5ZWEXb18
A3C653dfWGSSXp/jPSdFot/KVOnfafll249HeWdL8aUNBLnYuQtC/fQ7u7LG2CrW+wOuOPWBGLO+
Gxy92Fq1fUku4J2hYCcBKNRwxMO++qz7jdpa4WVz2B1yVMZWQiNWLdzye1o35YVJvWlggi5YNoqO
CgcjnhtWVAKvL90u58PYuJtZON6G6FNtMn387aRJisLaJfG6N3MDLAsmHTXqharOY3+6jEkPJUd6
ZneIOlI3O9e/EttquJnF7dd//GCMxEHwlsmBonhF7Px1BwyeIcq8joaD11PWCZNs3ML31QPPcC/p
EL29BBhrCQaRhKMVDIbidFbuRMUurLz+YIXx/IC/ZPhJb20V5IWBb9k8xJuqFkvE3z0rkssfIu/7
vUhie60lynn6eOKvYeFJ3MGvgYsETUQHkoxcyOmvmfKi0kRSDYeU9G41+K6zhyQ2bOlb0qxVuvcl
TKcQsZLG+eIOlbYh2baf4FlpVD38XWq02vPHP+m9r77gZBDMWWI87Wx9BDZq1OrN4dD3WnILNVHb
xL1dX1NWvrTBzoXQAL3isQFhfZGg4no+tz7ANGocRqPH8dp1JtS4a2pygAdxYgct5E4PYGZJe7ze
UE+ejxQo3q+2v2tsSRs+74rxHoqVmletMVHOd4ccBJbmtuUfC98Byohk8tdU1EgxGxbqp0Op4kkf
hXjK01h7/HjZ3txsy1SAohM6wpIgcjj9kIYawjlPTHUY57LcoZIJU9cLywtvxjmr6HXF+DYacCaS
3Te3QE5/VJ+KcjqUetxsRO0693M1I1FqVsWXGGn8oC46dxUXtX7vpknzCUU9VmxS3WZqvWjrdkV/
A8jN2pN5qf3Ha7Bs1rPNbCNlTU5g0EzBfPl0DXSjyTqUnqeD0u1+RZxSbOI6eq5Dzlg8jJcMdt5b
css1MTC2HNSuzsW9fBoKSzN/OtA1oOsYqnRTRaq6cO++MyngMZSZQK4g2nF+7zZmF2rwbeaDcLSl
8ImNqJwScyW1WdwZrf6/mBUxCo5/Fhcv78fZjWD0ApiHL6fD6GjiGukoOuZoxGw+/lTvrB0AdtOj
PoW8AtJvp5+qqCKoK1EzHepp5uPkg/hZSGlceO5fseanO2IhwUEcAhXBWOfuz8o2Rq/2U/0Qpm5z
3de2QtkxCymsWjRzCmpnu67piyu9duj9t1Z4kIs0t9Oa+W1ilzU1J/BBEyWrO9ODYiS8hJDb12/6
jKZjOablhS38dl0IRd1FpE1DtRXE4Om6OIVdlaHQ9UOVRXi41wX6B70VXzjGb+9YRuEsIwcHihhv
4dNRGuGZvYOw4yEt/XCXDlqxnhpcG/1uNC9M6O32BTTH1WQtzwxHcvkpfz2tqWZ2PvoP9sGzqbNP
rmUEg9s4d75Vq2u64ub64431JkxhzzKU5nBguArOOakTcnqAijT/wLz1HRKh+CYaGBkjqjXXOqXx
ZNpV1IZ+fDzsOw8pNBtiego8PCYoVZ3O00B/zJBNJw6Aoow9t0In7qsaBc8bye6+F0MW3ckpq/rP
HjBZ3FTt2P4RGkWdBrMj/ENr0ZMOoFhTBf34p73dUssvW8olCLCT4Jx97Hh0fIkUTnjogI185WjH
3wo3yS6M8s66Wzyii3KRTkn8Nez56zuH+MqGAh+GQzbq2UZDRXbtRHpNay5u6vvESZIdKrjRhQP+
zqhsLb4kzzdYwnPcq16bIToeNFHII8RVhBTj7wzO+HOad/FO70sbb6Y8uyAL8HZLA4p0FukgQm5m
e7ag7VTPfo5O27Eh+L3yUwWWOW+ok7cy3qXadEmo/p0P6GPBA/JzAfvzIU+3Vm0IbUhrVR7ZY4SI
vGt3CcC6C3fC21F8Hpil4uDamK6fFxBp+tVG0znV0bHnX36KsJnWFpces/OLhywbThyMfmTcgCuc
fy96R0YFmsk+VqF7x8Xk3LjxbK5iW9q7f9v1pg5jhfyBoJ4g2z8XhixNcruKOPVYdF59A2HOClQU
hRe8SF+9Zv9+YJZh2H0kelxz1AnPrjdXF0DDevbCnIwFuMjRN8aryhjS5LZ2hX2LVl16R4cAj7Ux
h5+8rjwALMgsDHazEtThQeJ3xnYudRNln1wvTUAvsb9Tvp5WuxKh3g71eaDzayH14bM/e/5Towmd
QLNocoOkWSsvkSLO9/frnNjXnBYk4d4CvIdM9qTPLN2ob8SYy81UjPV1N1sPIAQuWZGc77uz0c4N
HgFG+mHpM1rf6fna7Dp7Ld3wkq/fm423fKflGSLmQH/hPJck1uj0wnKLY51mIshzE0sJv262+Tj8
/njjvR2JyHPBhy8cJ6rjZ5EN4u/RPKMDc4xyvt0oHBI6lIGDGbLB+p+HsjQSZCgGr6zjZWn/unOL
sgaXmqvkWGrKuMnlSB8JE7drbnfnwvX+Jm0lEITDAHOFl5yr7/x6GFOy7qG0smPZoZrfVFa3lmD6
gfh2lba2rUSQ+niVtrKmMvw9mGg+m4053sZTLAes563sQmDxdt+c/qCzyYuodbLW1bIj+Bqacnoh
9lFuENp9vMbvDQOXEmYlAAco6MsL9NcaN7pXDE1lZsekibR14xfaJ88c5c+PR1mig9NrxHGQkF0c
UggeyH3PRpEJULGxk0dt0BRaplp/S1VE3QCJ9793hUmOafrxZp6qedOHcXqhx/H2xBMeUwTgotRQ
Wj3PMVwLpCzwPHmkA+beSkO6V+kiStInqQSKEBM9fTzfd1b1ZMCzaCk04hrwnSePXdYXOwcfjV3v
DcOFLfImKGPTUtmEcMicuM/ONfBsBzOhJJTVMc6q+IcUIcpdUY081KT3mwpx3Cv0Ymmrs0f7XbRI
qaa4McoVgI45mLnzqajZ/ubjub+z2K9KucZ/7MhXodu/dhR62mWEnFtztIBe3+bCtZ+8RbHCpCl4
13fRJS2Yd8ZblK9xhFkiU6Q+T/dWlvdukpI2HsEizg8KnP6nunbVKsL48a6ykkuOB+cEYOw84CWj
e02wD0+Z5Ot0QLOqpWsCBj2GLqpM27QobGOVoGGVr7rBi19ENnpP/qyJX12mBmABc72P2xYFN7Si
ivtGsVPXNW/mlU147KwSZ/S1dQ1PS1v1MrOxM+I/3jZViU6opTz3j9MBy7gQWr6zRWnBUBDk9MOy
PC/WW6iB5XrXtkc/73VwKF57I/Uw3H68Gd6OQm4K1M0gUqFxa5+VbfpkpNEQz93RLlq1iUSi7dG+
+kfJGb4Io6CxjsoHKtkwt06/SJKPTmeBqDs6c4tlpZdla5DG5r8eahjCBsxXj36btSgQnI7Sct0n
iZnNx4JUb6slc7gBtppcOD5vrkqTk8x7x4W5ZHkLJ/nvC3nhUzRa7PdHmiii3cSxBZPEzFN9E0Zd
c5eaSrsCKDfmG9D6COW5fn4hUn5zoPgF4DBhRy3xERv89BcU80SeY2rDsYuFdTMN4wQIeQDqVChg
FQu+/OM9cprk8ObSpcHQFGtb6uBLXet0PL3s+xZZtplWYPUdqKWsVk4/KxTIbHNv22BC4mSSl8hZ
Z9Yx/w3LnUEZFkbh22oagJSur2x9PnR4C30pXNmZ0EsGsLHZYteN54ebXLtuhAKJZcaDduVAwiaC
SxHTu3BKTmOq159iu1wnSy8QVd7XG+evK9NIgHdh18VPmXH0dYYS04eEQhgOqf0/tTdfh2KupPGw
WZG0Oj+QHXDZvGwc+BvwWHYSvgl4nDjcA/K8lJifXZSvY5EdsJvJJnFYtZfL4a9pmaEocjQftYNf
JZEb2POUfZJpCJ6VsHxINqMRNY9DCtpsTay3aMt3Q7Q4GeX1LVqCobWWYMz2YPhgjZhRpZk3oivr
h9L2Q/HJj7LoGvSQeBQ6rfdVye569Ky6/fbx9jw9kP/NgnsFFj4uEYSIZ5fLlDiNom3C9nT01oVE
0ekPlt52Qa3G6cusRu0W5kr9szDL4W5K3fJCDvbO5lgAGkt9lNuHftvpKiZTK3LEYefDoDvtuhWA
zBKCJfgXjfz3fcg5pD9E4ZLPdh7bD6rsOtHV2sFKYGv3npiv/DAH8dXCz/h4VZdD/f8jwv9W9fW8
g65ZKF1nq2rmxmSWaDYdCsCda3ymqt9tmBlBq3lNiSlgdtvVwr+OkQv9p/LG/x0ZHjHaxZjuMN/T
9ZRV6g4SWsdB5XXzkvJyoL1rWUsVNL6a8za91Bd/7wNS1TCXtIIC95vWhSxjO58FRw6W4xqikHeN
mKa3jm29uXC6T6/uZW4LbZdH3UOqgbbP+V4ZdCQkk9o8WAVXapBZSbo1/br+Aekc8lISl/H3j7/j
GV36vyFRzqCwQoS/WEGcLidMzy4cklk7eGkzuNvBszDGg/EUfxn9djyUqgLbjIxv9nmwzOqWO7e8
dRHcDmr+xAsvydtNZfBcIWlJs4gU7vyFBlE5EO8tdV+AFAm1iJTAbJ6gOBqIakKFTPPHpFHAK8vK
ePl4IU4jndd1WMplvJ2LSsYb2NEs5Bw5nWke8HMakCEK87Xmgwr+eJS3ewm8DA09CpEcU0RvTlcb
8Y05hmDoHwyBw7imfGON2+YxQiv2wlZ6OxLwF/YstzfhPF3E05EM1Y7Yt3TpkS6vvtZTq9jajejX
nki6S3nM27Uj5F38eIBrWAu39XSsmK583ftddqwiv3zOFC01AJPGJooA/DZDJO90mGcbiLTWkxgd
i2u/04KwKIF2Qi4J3B74byLqS5HQO2uAtRkyPwuLGxWh5d//9YDNoq48rI/y4+hh3+O3SR/IqY12
RkJX9OMP+94S0EFAbHJxUeO+OR0KeLGKbTsqjmWrip02l3IjY0u/+niUt6EWlljIJCGCRM0Q4NHp
KF3YIm5QttVxULl521Djoa+rjbBibCzjZuU+A3Po1h8P+s7UMKYF8sz7aSFJchbfIf6YK7g3FXEz
LgOdZZVXU5n+ewy1qIItEgacf/56NjU3xqpQTWlNDpCHCI+ixq0JYWxLDC8uBMivjdbTxwuJKgwH
ad8TJHP3nS6jA5yqb/D+PCIFFEF18jvnxYtEfGOGmXpgp9c02x0b7dhUtxFQyAHhJCtvcl0nGL3Y
2ZMGOxl0ixyRZkp02Irm1Qzrk+gXjgy6wvpqNOf20VBxk2211NGv7UTDlNkRY1JB8XVbc9UrjEmI
R5X2p4Tm4K2Uyu1vipJDtaq5e+BqLfnQqkNK+3sH/PeHDIsez0mb3wgcog8aNLgeAboOv/oe/Vz4
XCmWW75B2+EKiKb4OWsFTqFFVVlbTRuiOqCcMMAURmPtpZEa00zAABUrkN7jjO9vZ9y0LqxxugZh
+ssdagNaTGmqT+NYUjuTYSPV2mt1iJGI784lxnONLW46uEFaUMhMi6HraMhmpTCKRWBknYEJaZp/
wWZQ/ZE2BGd6LyEUd4Wp5tGePSQEmk7zfpYmut8BkHN5h2ay0ldFlxXUxN0uLddDnsI7LWezgFin
ZhutcQgKMN9AhXSbwlsUPqDdeU+DaopLVcyz0iKgpcUHFEgBlVmiDs7U6W6pMqDCaHeXvzxhr/ro
T1F4W3ixs/dYSiRM8MDRyiuZ/sySLzp8no8P3xnQ8u3oZ9mcXlZoWeEE8Gu0V3cI0Fcv8qt11/1w
PtthUOlB0u8qd93tPh72PGg+n/PZmS+x9Y4swai5SQ9ktl/gC14LgQh5AwPZ3jiTFfTtcOF6O3//
z0c9CyozBzZB2I3MFdaL67K+TwCNc5a9gzcbXvKFeCfB4TpzebJowVOtPQ/Nc2UMHPiyOTowGuNV
BYbmJjOn30kRVZ8qfyGNJ0LtE70HZWO0gk1mVY+NhdsQ6ibxuta7bDv1tryyeNmv5jb2Nm1JNQkz
DXVNag/5tcqNK5QtrAvP+zuXMo0CzVhktvS3hs0xrE5lJLjLlmNTkWo3gOodqW8+3gbvPKAUZ4Cz
I14GbOVcFWTI69GZVJsf6x4a8eSP/nqaB5gX0WT/L4YiNsLNCdk2MAZnpyyyzBH+v8lbjT7pvnAi
Z63nnX+FttR04Uy984q+ajXbLJ62vGynBzo0oWMOKLsfRWzAHaZpRVyAkfPNIOY6XjVd6H/pKjV9
+ffFfM2jF+1LagXnw+YpQlNuWB57uzHW+MVJulehGcyJF18IM9/mEZTqSSTYHmAMwOeczlA3y9RX
jl8eMerMoaNDXYvjONuPVi9W5tik24+n9k4xBrVQnUI2sByA1+dix6Lq89HKcxoE9G43dU2fI0ux
dG+NgXIopibfRY5lYEO4d21ZZrKxwBdcCMHO7ywS3sVBkG2K6OliPHc6abOfVEiFks+awgrr6FXe
mXYX3hdCTx4QQw23BT8Re/op29ST+W+mnyQQFGRYARJvNjAwg7Ng03LTCH2WQqdHorc/2MS/dcuS
W3hS6VUFUG/vj6288J3fTpkoBpU2GslkTtRpT6dczqWfEuEYx6id5XUNcbteVVqBXlgp209ZPqJU
0PbFnVs37cab20tI4je3EHMmKmThGX3B3Z2OPzp5DF3DNI5WuCgX25a6TWf7Un7xiqT/O14je3lV
PafxtPA1zk/OuLhT4HZiH6mxt/oqKhdzDOjH/o2sorxfdElEvrYAP/6wWgiECLBEyNRoFF5kEMus
u49x2XjufIE4hCwamGCFOUkDttZgY0g4jtoXVF28m16a/d1QhuGmg8bTBkYOvVfSB1+YWuEfHPvk
S1jO9CVwXEjXOrvNDNp6SuM1Qkj6Hsp75ayAaUI3isxhfhbGaMRw90N49aqO5xcTPSCA0Lkx14GD
zNs3L2wgoYSGn+/RJPOu9GlotZ2OzvsQlIRaWKW0/jSstFDq9sqGXlaDBIPVv+ms2L41k2hYzPqa
6kHKwrBWTVlq96K3+fUqVeZ1ZFvFi8oSC205Nm5QlDEs4lkWNfY+njEcWvh9O9/FA3sXqkJMl66G
N4+6AQ+La3bRW+WpPfdeUhH07Vop6zg3YTghGDUUmPtIyyHE1p0rYkxgqfook09hm/nDFbRcaLy1
IHwPuiYukvUUGclnVPvdpwrz32Y1Ktf6MmHGdK+zJv11iZLwhYMFdpyte7LnLPhBlHRtiyydLtpZ
3IUkgz5mFbRiE846dOoe5m9TZo2Pr7OXrtOSwhcM40U6wjBrvwn6UNce4xnLKCtVubeiVSrDteNG
obXLu6q97aK2+5nHKU73vbCba1UaaHDoZt/YqwRznZtOqG5GMFxL3N3QD4jE5KGXvsC2d+YVPhFz
jXkxrM2hG42fTg5dedUgZhJiQuOqcKvyMQPaNA7w6lEMQmhPGiVkOx+hJ3s7z3OaBHreVi+oJolm
nUlRPDrjoKYd4HYLf2w/xJLeFRW2Jmy3zP+K/lo5UczzkFYL4y7/imqcsoOkGeUDyXR0lwLv71d6
K+dnP1TTjeElRYjfYxvd9VmHEow/CQg4WpPNn92kz8Q6yiqx70dHqg0iN+ldpPUqXBxLSokGBcIt
az3r/R+O7PWvSYeJxybpJu9nHsn5roDwaWyRIxPtaqB7ciwbS3tQ+Ag8U3lGvmHQbG68bBrc31bW
QyzkAg4/lxnOmqD6ZObfdLmMDrJFCGuVGjMKS0ickD1l8YiAjNmkK8fqmi+2LCo/0NpGgsTMe/sF
m5s6ZPGlXW0g7wpEoBJE9msch7S7okOfYp36hkp3lV/483qsS9xf8rAYxdOE1nu7jjU9qtdp3anp
Lq9ntARmMDZHVclquvftTKSfIX+H6cGpQluAC6z7EUYyjvHtF1MLcw/NiDSS6b6fBzXEK3gxTn43
xhp4FzC3wtm7AABEIJtIfkshVbbYcIrMWqdRpuFVVFFvWski73dAMdAyIdPD+QsWd/XbdbruuzfM
/C+6HU8jQCCjfQxNdKacCiOo7RyG7W0hRKzBf04Nkj7a49ek6Tr2tXiFIWA5DUQYRW346f0UKgtP
gKrVx53sshpFsD7t96PZVl0wZk01bHBXi4tA68WU3RSelv+mgOTcTlZqpzDxDBsBoVF37qiPNi+W
2Vp1QKvHuUG+LoXFqUKSLlWh54LoEhJm4I4ShXCSViDBPPWe2i14Xv4JUJ14g5i5OV/Rjy21695K
J7GhAGfcuq2KrXUhanR5rR5k7xWqU/WXSA2ivELkucpuBwff8YdmNF14HZSqrvS+ldcwg8s6CVIx
5y9xHLr3Xug5LLY5igp6kRk1Kx030Dvmac5bMZXcV+Hg1PdooYo/fVeBtp8SYaKEpYoQXYs8De9w
ELKnayX1KNoDEPf3ekyMFLDp8zbQOlMa68wce7zKR5WU91bl5DjZ62FbbHU5oDpBfxkVhxQXY/eq
juPe3AM4ROot1CKIzfPIGYK70SJpIfnhK4lx1IuLQgaoU4Oe7tbgQ//woWx3gRflA7J6RhJ9GbSu
qFc1pe9nFERDe6ML/A83WRyGVx3iLRiMhm7+Mug1xAsjjmdtXeCDW/GZjXJj+PyOdeVHyY2d8PtQ
k9MXNzi3jl/MNrHxQqYyUIPFr5zPUYZe3DW6p/KGNhG6DI2HDxWaXT5pr8jFhJyrNbvLRWnk39yQ
asqqRQrsceaZ/VP3WdOtyOIjYPVoDuFPEU7JIWw9FORgaPsVWgKYiO68Xo++q7kBMGIMXutwP3W6
EZhhTmWnzDvrrtfQJV01zZxY65oiVLUIr8U2pRbT0bZOP9Hd7JC3TVaoiZE9hKicRZQgjPkR6Bbm
WHVYd0+TJas/XluaB+5yNMGkGVnfs3Sqf1Z1R3jmiCRlZU03lrupqdwjH3eugqpzFY+ejLNHUSU6
xrtJ0RtI7yXDLyvPXLyUmSRRfKfrGzNpELm1khgTMDtOMLugBJQPK54WPVmXw0jxXEfGIpjTXGqb
Dp7mtHJ7P0fxtgA7sJ5Hz9zJiJwsqBst/GZIpy3pion0G+x6+9vkdLWk+tQmxqZDEuqZemqEhaHy
s4dRFSwEHkf6bWNiZo8ynvE1LUvn6IaIq68QcOlvcb/qokCXIvnJxWEVQeuj5bAyTWpDOzecrXtR
jChMhNOEmBaRJGWzzquQjAS9jkdcgmoTJatQuntnouG0tkIt5c0ztVigVuZ03mrE/HCb5RVZeim5
ZFdTVWjPVpL7TzT7ixgVzbq3CcBSd9+Zsc3rUOnGH1wLnTxotCx5kYnqCnQc0vzG6nAWQ4dKaijL
KDkaawTC1HPTDvFIHC3rdCtLPAYQ4UDfCwGRxYaszBLzM6Edgm2V70Q/ZpHk/XUGzgFlD1lHxmpq
/NxaVbMYqg03DTUcQhwOVlvOKL5pZtwf6lIUL3WCj+Qe6TVtl04JkpmIAUzX5lAkzgo9R8jQRpF3
T7YVdYcKdRjsOvW43vdWb0U8P67xaJVe9QXQW/WpLGIg1GxfIsKctHtbhobUVsgmZA+OJ16c2uxK
+ksFN+qoRJ8C6koGvnaqPH2jdF+gaCZ1X13RY8B7rkRG+YbIBANGJxmSX8ghFiicURCPdmFvlNhQ
ppVlfuP2xpIyqWcDpQ8aRCSfnVl+culGmIg5TLO1ayd8hXhk+pHrwknM32XW5cZDHpnhXdJpIy0f
SyFC2EIW/Matziuj2tRCtLHL9C+TV/gJyNTU/kblQ3NvEs8r8f5DFyZf0UEOva8lV+0YIP0yTs8j
cT/WlWpy+13fosW0pUzfYrce0+3dqdniyR8nVExGpEG7HQEHp0miGIM9XDpr4cGitjhfZbFeyZ+l
5qBwqM313G97L3KOjSfSaeWoOf5iWrWBOtTY2vm+JwP8Tk8dKWkFd0FcOwjIPsW571JH9fH30uJp
wNbOU/LgJ3qOhBxycOMGAREDbpT0+D9iEqGATmBafFb6FI/3edhU9h++X689ZyH4NCRME027rrlm
ok3nN0Z+G3NpIMfdGeaXom7GYi/stGiuzVzF0Xasss55qlDkvUWW3nlMdKs3t8A69D8IbkzN2imi
Llt3bMV2XYwwx7Ztb/bZWuXSqmgP9vUM99DEUpEmu4HHIaHGwK18QOim6tcaFalkDTcTw0ujlxZF
NV/Uz4M+GwocqzaoO0PPZ/fTZA2Z2snZaNTaTbwxCjwOMMbkIU6FXFzG1Acm9qC/MVRzRQAqUB4K
HQ+vq6loCCIaB1Duii6eCfnEKooXs3Mm3oqpzrKtNeVZdIviSXKXltSp13pIJof6AmpXW3egYh6E
vYQRRpla+wQEeyRS99z2aejisb4ijUEqiRkXv6pKc++raRBiK5A+mFZt0+E1N5R6YgQ2F9En2664
v5EJHNxNG3WOuZqypv1Npqw9oozUHbmihdxKPAm3vjUWEagxx7jCyBqH3SEfzO8ixF+VJSeZ2DZJ
r92mJKvcGFOMiac3LDaT/IntZ6WlNTlHUYtqh5BQc+80Nf7XSidjW5tYpLQ4E2ZaeFNhjHpbgLxB
BWKM8g79hNkwNnqaF3d5AbdipdWO8VPFNa/34CIAFYRDrW+iVsBPkIivb61o1qxV1w9J+UwElm48
1coAgiBy0pUNNQc1KkTVAj+qedOMaeLNTZs5CtoBTCZOiFm7jupCNmBgfLMOBlTrSCucLMImcSrm
BOlLKuo7qItjs9NaQ9u5OVpKt5Xk0smSRseZEmvPT4Xf13ZgNVFarPqld022o+H9mbd9elC2pn5o
Ot4waOYqkNmyaf1mLTEeVYjeCYrj9uBqLppdc3/bO/zNSib0CjlU1viStYb1x/dm/8tkj3p6lQsH
8UERpynZXBH+0Op+fihSYSWrsdPs44Dop4WWrvDklutWAbVNC727r5rQbu6NSs0vdljL5rqZRlTc
w2HR3kaQmHycB+fPaDbOsBkmv9KCrlgUE3GltL7mpUpNZgU4fzO204SIvT1hPmmgtezfeiiYzeuh
r8dxPY5jcZ/38J7RGBh5+HSAZQp73FQme8ct4x+CgP2nG0ZzFyCjqqEQgHAYp94UtH9To4h/oz5c
mI+dojEEg6wd78BDT8M+XHwwd5RC1Z8aLT0C01LZP1Gb86u1RFDcXldO5CNwv2iYpascEPMjJrO8
rbKi7cithXsFa0vGyWST5ijTzItJV4ykpLGUqV8+2vLoo6XYM2x60VsPJIzuRIJMbYJ3x3IfURjw
YKkYRoSEE9XRDrtNMluekBo5XTQc03sUV11xhZxEgaol4p/6daMXEzq/5kDB3RRx/y0ZF01Myylc
COZhVmzNFDTB0m2jfwazE0ZdZCdNYFsIEu2FPpTmxhhpwsNJLxDFRLEw+dRWzbIGja0/KZXQFeNB
7I8qHqd7kAHjQ5IWU3hloftQE3BV4h5FmWgKLFMOz3C6BtpoSsk7LZvwkAUyVQM5Uqb5MsRJG17j
cgimdnJbZ18Xbv17DtGu3RgQcsWqn624WPtjIR+RtmxuYpPC1Eo6qLCt8jpvviKI3MN17rqJUqbw
tXaf22lrPyCm4qKlOsqCXBykyH4wFIEvfXrrBkohOrOhiYlCUDQTKplWr6V306xbR9W4Ls5Jmc7T
ifDX/7B3JruRK9e6fhXDc26wby5wJsxOKSkpqbS3qpkQqlIV+zbYP/39WNs+VlIJEfL4eGLAcikU
wYgVK9b6m1DfqCGvSNcaDNG7rdk1X6epQOehsKyMp2QY2TcDoiz+jarp1D1aMirZHUJT/DmbgPw1
ob1/62hlH+5EgWHE1ogt684PddOLo3J6yYTU6Bt+V/UrTBPzpa9Im12H9fqGVKRAXziy1GcIwonK
kOEQu36Ral8o4wWPSYeuFq/zSO3cjsQfn9DKKe8rlHvh6RUSwaWEa2ARehBr3zWyPsh/ZhwnHd1o
FD4paLQ+caTkQiYfEPmtCVgdmUjMHsRBM+vmSz3E0a/36+LLOvx5Q4s60nl9FFlTWU582mjmoG5x
EN9gRStZCRKI4Ur75E2V7axJSYv6fKReantf7br8Bc/eOwrNjITjnN2R+qJs1exV58/3p7Ys/S6n
tqi2Yw+ucTPRFS0TeuD06/Lo/v0Rls2n5QiL4raRl1iEjiJ/ofrizvw16Uc/rIzxpso3LxtoHKCy
AFdABy6WLSoNWkFK/pIfxUHfWgfp+DGHjX81cF8NsVioYRJGYw9q/gKOfFdnL7NL9/sLteARvB1i
sVJQCBXUjJgFryNiMa5pwk2fqm29m66dh+B+2oSH94dcNh5+f5tXk5p3xytkjQFbVqC0n7+EdnvQ
o0PVUpk66EV+SIOrXPoMa2tlkhf326sRF+0VtR5FbSWMaEIj8ut9INbaghcP66sR5p+/mhMVRm4N
6lsvsiTvdUk/mmgx+/51IlbwJ2+6ZcvVW9SWfVi/kdWO+QtsiiOI0M1o1dx76batT8hmb2RF7OP8
Z62syjZdDBMgtJBImhHExmK/U86dSlqG+Yv1CJDjOnuKrgu8FdzkoD/ybE+28QkJ+sfxdnTXbJMu
bplXQy/OAaX70YxUO3/pnOd2+ItXQtDXW1t7kQNPwrhZ1769v0cvxo9XAy5OBcDmXBtrK3/JOHFO
8wSpfyMj8v3+KJc/5qthFkcBZ0E0NRERI4Qo+0/394hfbxEWWhnm4vZ/Ncpi+8PRCLWWgspLZuHj
QN4TrfnVrm2NxfZXR10CQs9ylSjXNjvKB8qsT7EZcNNa41ddDLuvZrM4ABI27kqpMFZhb6y98c36
hnBxtrJkyptR8L6kZcg+VzBlNszFl6mmItDVaVBeVHPo7wF9IRfbmQGE9njajuGMra2a4ETLSsNm
KU83ZG/J9xh9/m076GDWY5ENbuaY+rYupG6jgI8DGVraK3/ogqVL/HYUGZGbuW9NExUa9Xnk0dS2
nDX7/O8gRumN8wAZko2FuVW4oegZRdum0uxf2fywdMs2RvICDgJuJZ0mrAdlcDSkZI0pv3FGf/qe
wAyg+95rfYM9tNqU12ABLExSbIfiaiuFgZvNjWq3Uycb7q+GNq+vQnNbORfz8TproM1X64w/mMWs
ZorG+aSsip5nNl/fdnyFprpRuOaz+Br85TxQPjyGhYcnzNpN+OaLn2VBbyTDsjhrIkUjC8rsmGT2
2+TfjSxcSTc2WPNJW0VmLeILOHTEkjKSu+w58qLr5ME+mvdg9yze3rcYnwVoV//MVu6Oi0HtFRht
sad9pRMGQALyvPFxcj6X5QZZs/e/3MVA/WqIxW4cCxFndBu5aUHWuZLyILEPpeY+qbuvOvXkvH12
wh+/x/w/m8t/wsV6tfzb5+b5Hz/zhoaL95z9/J9/3kfND7i5+T/oQT3nL+Lc65J/+m+vS1XH0heE
Og8pXldgf//tdSkBlP8DRRGo48DBdMIde+J/zS61PwgFxD+ELlUUZmZIvSjaJvyff0qq8QcSXwqQ
xplpQK//I16X82n+z2k30GawgLxAyNANsLvKUg8Sa+uq7Np88oyhkNAObGn6BgEuHVGyDSTkbF8t
0v3fv/i1Zu0ClDmPB8YHpgTVPxQbYCmdR5daz4ZIcULVk3J8qeRQT3dqVIQUoVB86tVvspJSefOb
+CD591n2RQoqKi2VOq6Eud8qSmcTR20TbhSVFxBAFvW78z+kmDJUEEVReKUW0ivjQevnEcLA2RDe
VOJZZLl/0CIaCIUeWld1bfwKRP+Yo4SyRczc8OjQP7SFkx8yrf/TKkSEyrWufFJ1/6pBvnkfgNTY
VjW6yB3wuG0TdAANv6pmiRp11Bcr4QXb8uWHhLIPjRyANFgNACGLJ2tp0MrAmkI9UeAJwg3Ixxb3
mx8GSPNI7HX1upWv9PRaT45Bs6+bq1Q8RLQR753yGLeuhXCWtDF/Fte4Otf1Aai6sHeTuqtDlzuN
+VKkdcWpOI3FbRzt7ZzHKYa6KH4jo781dsHRrLYgPwL9U+a4FCOgQ5v5Xn0xEjeR9kBFJq+PEUG7
Cj8r3xCAHy2Mrq6V8YRyDwXcIt2gi5Y/mcgkacWPXLk2gWtbx7kqmG8RHW43VknRaet0WwecTQax
+6DV+yzcti2cwa3VbwdjnyIKGWENsUEGnPu3/NTeY0hg8tJ9KP+yvmpfHQTtqZTQgwGfgynMPhOf
eQhjRQXogx6vdNvtzcP3YEcfS7Jc5XPxIH12qDWDKzD3Q7b3JRTHfqA71lHsCE+Ttml+0CuusMqk
MX2DFcu3Sr4yHOAX7mi4SUaj0DUUVz3FJ+tobK1HCCTgnv2fwtrb6J/TZbwJvvPVjEfBrOKr0dpU
JAZ/YhJ68A/6AfEXuq2n6POEMDrOJtURSx/nrn/a+yfntr3xvdFyjT+Lm2af3g5fHGrspzzfIKMO
eTT4PmGYtRmv671x9D/R0KI8k4SboTyRHQ7DQbvvJGA8rkMfwU3unK/UFG+nr9n3/GQbh6zcxsMm
2Psb9dD/in3Xf0hv+41z6xzDnbwVnRtsym/j0d4PT8Gm3uA7g7GpRePFBZGZoqdOnxgAw6b8Ff9y
4Jb+ApgSy8fO3hjXeI3si5ueni5yJffomRRbFvRrfqCDcqyaLU2bdq9skpfkWHwZ44Pzyb6dDs6p
2yGP87PzUs95AEsjjZvUm545tmiQay62dAa69vfKLn/IH/Rk47RbsCxRggEdGMqNKVMO/zus/d81
+E9uoFcR/u01+Fy2z//w8Hw+YDfy8/nsGpz/6b/sxQ3nD53ukoJSF9wGZO3+fQsquvwHkNf5GjTB
mCLM+Z9LUMYL2sA7nP+o/Cvkbbm9/n0LKsofMyoNYd1Z0kxGpPQj1+Ccfv3nNrAtSDmAe2Gu8Qt5
ky3FrLAggMaCOuytgMOL5YLWSL9yRVevXi3OhevvPEX7PYwB0BRXVdIBkxv3/NLJ/KmQQHLZt1JT
pn9pMu8ZvW4KD82B/HMAn/Yz3h7qEfVV+XOFZdyHwOfz8JQOHKiXKCSpqGmRVLyulOCTUgsjN4JT
LmMaqyR2ts2G/tP7c3y7lA43PFQn0gnITktRgFC2AGspQXhCJdPfgADBBot21EoicX7d/T0VC/lv
aHKI4oBcXkxlGgPfGaPwJIOtcSU6cRhbTiAv7EzefnxCoJ/lGXJuoVa7uFmTtmJb46hywtqn/eHQ
5t0jkgQ+++PDIJTCoxf0Ik+gxcdpQtsY8fQJT0OXNTvodTJGbkmzApBc8EZ/L9wsE43ULoq0wK0X
r4SoEwUdFDk8odjGHYC1ICgXOSXnUn/2YkDeU6DBq7Wtve/RL9l2w1RQ/jSdj+9F+M6zsB2itTP4
/PwDdiS4vgQp6xQK5ExDOzOw+7HSlVrSeXr792zJupkokYQ38fzzV7VBOle8yTU1PFWJ/NKjUOY6
ZvlgYKGIr81gfnynoLLDPiFUkaEtFdVo8yl15Jjc1YA7uMo14SK/Ua2krhe2Pow7GSI1W5+TvFg5
pC86Kpx1fNKmwUfRKyXPzMafvQws7YNbUke2BxUBYMCzE/KSH5oltZICnchODWw+8NZsHtqOQlmJ
GG8+ks5GoPQMSdvglC393/3GzrA/KIkYE6hhM8iSFzMoAYa1mf1AdXeNA/8mQjGeDf2GD4QQg74c
b1Q00dcijE4YAifbMMboVdLsbPfRxYN7gw4DMqRoMsNkPd96FUCZygY9dRpUQzliKtrReE20lVHe
nudZN4v9BqaXS9IwF9GpmHH3teVnQNv13K0HXaZrXA0vUV44+7AJ1DuYPw+aXYlfZVcXd3SbcjCF
xRpe/O2iGvAJLHVmgs/RaxG+IiMdCwWe+0kP9RFpZenFl6LhoweMchTyiCgyIFjIhBf3ZyrUoq0i
DpgDsnTn5zUgc4uHx0e/3Pkoi6ngI+aLVBvDU6Mm2GaqOqJGPXY274/y5hhzpcyHi7yDpxv1w/P9
4YyomshKkZ0ySdXxiesR/A2ldkfTy17pll0eCr4h78IZyT///FUUlAu7twtLzk5jppiPGqoqvqtW
ffOUzPy6lXtsDj9nqZTOLUYE1JW5fmEv+TRTLXCFssrihJDg/QBE/VgNuorL1bhR5G6TViiR2nm/
Jsr1dv8xrME6Qg4miiwLGfhzDF0T0MG3lQCuVBb5Loi15MMfjVHwGUCUkYDIdj9fSTvM4xKMZXEC
S2WXm07FVOymAqFLL6hpouD4/h65sJaIJnOE4elTqlgS4TH1mwS17fIE71ix8SrGKAlP0RYcgT3Z
XmBN9ssoteZpKFHiWvmQb8MyyQg5t6xBWqcivNg1QW3phTZY1aloIGVtsYG2AhcRm/hrGKbaN4yp
cXd4f75vNiqZj47KAtfaLCFMaetso6oJPoBVkIlTAJTBRf+aHqgTA3L0FWNF3uXNfmEoEhDeH8Ap
uE8Xs8PSILbMsmhOhiqrv/Q+UrxSFlQAPjwj8htC1uwphDXG4hYAowhkI0+709Qq3Q2y89k+a0Vw
DBCN+/L+UG++F5kHrxNSOs747Cl0vniFk9Q6IOL2VNsgAVM+0nWPp+ZmsqXmSlcaeyWDu/CxqHbx
+iJhVdCAm1f4VVQJkBYwQke0J0llQlh4NNt8dsTCGc66en9qb87BPDXEGahsAUTl+XI+FFuvHuSk
bU9kQ8oz5neg0oMuux3wGvPyqcaRtnAwerYACp3eHxo9O375WUCbB0fck/Onzvf4YqcYpaSnaByq
d1UHKeZhsAZJ3wm7N+wHZDOAW86vUzhp1aRMtzieq/p1VkMxh6oCFznbx1WZdRtM00S/w99WNhtg
SqldwLz36Qp5oDXJRDW9l6Ujkj21tjXqOIQMpwXgKo22858kM5fIj0dNT6+S0i/VLWSaQhwyBfqr
61dlJWh9Rcqw1eUezonjFLHxrY6nbNyUfjZ9TnM1Su4RmeA1pkalMG9yX0S0yoIB48BHJWpBislw
H4w98vZt/IxxZd/stY56JmbTeGHfJbEhfhmiVrrZmlQKbzFXKfWjmjt4Y7VpUFZb/N8zfIkrbMSv
NPBytKX1VnwJssmytjBG7ODWttE5p+6kZdQHhUZxKEyBu9wCpy1vZXlIn5rGqrVdzNMg+tMcjeio
4ImqPQ8aUHIPM+IyuguB+467KJ/sb4J8/rOElW56mJykCffC7IvgMCW9335OkyqRbqHTxdZxsCGZ
Ijk7ok/+EPeKUVGWQo72bsJWst9jTWQ9g47CsjXMcpuKUw5wfOsPrT1dVVYJlKVKcRrc4iQJt7DD
bLc5dnocZW5e97G991VpeJS6GdJYylX8pYaMEmLSauEXLWB+zEU/DYc7YKDRcxnKNJoq2cjDTcMT
+ihh8ggvUQhIPyUw/9jNEl9893vV/NT0Ay8yzm8X3cqNXszCrzr1rwbpsI0NdSDaRA0h+uCH/pht
J1Mq9ZOUd0a/TyYLrLnrCA7mLiRDtO4ygIVoaGH/YX1HHwnUt5RYbRADzDcqe1daEwyWQnKK72D7
MJcAVYchLGDBdq8LTKoekjrCPJ6ynqx+G3gHhT8nXL/VKyky7OKQ+jLe3FCdStwaAjNs99MAS2Zv
GXEqH32VksFeGPCENraTYO/t8kpKJpIeUMjXlOuFeUwajGw1VIvtlrKdA2tum9NIBWicACnbiqmv
xo1IcJy9MVMLv8kOU6P22zgqldg7fa9F+yjBfHGHOkTZXwvQzEK4o2YM+Q3uQJQ5K8mYgZEdwPKb
WuRpcjIwXFdeel9MeYl9fByWpxZVD8Dwwu7gidDkVY8NwoHRwYj9Uno2u4wuaIkKYLctVLlID52I
HPCPQWo+UL4JgVJC2lHkmWsIWsSk54FNRVoW9WFq/aY8Rgn/2B1jO0p3U93gNlg2EMOuHZIBc2vC
4adUzTXl73rsZe/NIO9xk+ypKt2Jum4SRC9L1f6C7X2SdS71njp/mpTO9F8mpcmDLyPGgT3CDyne
EdtclrOwPZZTYuK2KdmDJp7LtDKaTwmnfbyVSq6VQ2JlFByaUmsa341DrCPr7RT2xUs3JlWDN2eI
ZnC+t4aorWX2Ym9Q3YceKGceWuLadBChZqSf5zZ4sjEQrg474Va1jfHqzTAI7ZCOrNexNrORiE2R
rS8eS9yQJQw+m7a477PYma5wgNTTB92sDWcjVZEiXXO0EOQzU3ooVzVgWGNj1qGNyfTo9/mPYcqn
4X6sc2uWnqkhSW1iOcr7nxipF92vJBrV7pOTFEHjxbE+8VImk9EOZQ129memytmIr3ppTNOfYz75
AEFlRIC76wqXkvpHWgxyfS8XWR5tZTZBvBNw5p3rbGzpG2G4kH6ShAbxM+0nbTwocZtlV0qsqPCR
SeuMPdSEoPiVQXlrlU1IeI5t2FZksu1G7wft1g8s/YcCWsB59jnXwc4UgJh3Zg4D0C0w0KZrAjy3
0a5iGlrjNgE6DLupDA013QyYawE7tgfzS5cCJbwl4Fm+a4dxmGwlNUi8QgxOvSORtEHJic55ysLM
JkajDPviOMhxuXYjTcONkwkAzAOW53S8ht42dqQOmX4VKp0ju40xQax0QgT+3UaVQ5h+uaz/yhv8
99w+MyrFbbWkSHd9GkffuAU0cFGOgeBoKbXhdQjhAwZPpdGSUUc7zfboaMr3A0BUZwNJVWembSHp
f6InGP6osj6ZQPwQiG4rxcmJnAC+k63dN63sNUaO4IydR7nYsi6FvB3tQS83lgjKFzp6PrDXrJ1K
F60LaliDBIz1Ph+yqb5CQSBS8s0gVUmz95FDHw+1PznhbT2EoO5dILMaRPgGXPAuLKzM3GbqjOWy
B15nG7nWNJronVnj4tNUkM7cLB0ceLpxrIB/bquYmIfThvFQAUnFlByjgE+lQ1pGMAdXfBfiCTqg
rWgI/VOb20F9X1dpzBGLkFfaxlpP64pIIArPgZfIAa9hnWx1ozKrq0jpFf/QW7Cbrq067KSHDGxw
6maVXNJwMkzMTqiJgiHshePGwdBGu5TU7RtYMjm7rlIUKwBqa3Hz0oZydQv+trMq+DQw2g/EFyPe
NG2SdLO5fNQ2G3/yjfxAP7ExN0UXwoVOOrKWTdcVsuoSs+F6E8zzcgbl+uGVhAxduAer2QP0x7II
dR1RNaZ8QxmrH11Hooyxry07/jV2ahwd+b9Hj4EumidRl0MNOHiYr58QlbhkY8OBxQt3KEDfJpHB
rjH0OpM+5VpVOTsLN17jsQr8Dra2UMBVbIQJd/lmyNPyxZhzkyOIWitHHjyMKYoMQWn0W5Vj2h+q
QtHGkyIPQbEvp5yY5VNpbQ9q1sUcizyGVAYcJcm2dQ+N9ug0UvgUWVlN76gorEdEBCLbrRDTLWAl
+s5LFCl4P4ta7fl4jU9ZuC6n4BmgVJVfjaSB+T6NZ8ahFjRx/fHXBYk+pdJZilpDPfI8L9ZyrYSL
Rqzp7YSdEklfqnj2T/LHYP9+Gnwx2UevmMaygQOKMXc2XiX7pjoFndZY7ckpM/D9Gk5BAms4jPiU
tUrSxaF4YoOIAPqAOMf5UKgvD90I/es04QZI9ifLX2Rfnq4joefe+7NawBFYOhaOpg/tGBtkAq/B
87GEanZ9ADb9ZOOTGOGlbcfeJJnJNbTR4ATHXc2vhpku4SZQEmADBpn6E1WO/K7CpeOhJoNaMxe6
8DC1ecIhrIxOHAXKxZ9UykMlU8tA07SHizP5vX6td5G/Ulm4NAo6M0hQ0dIANrD4nlM0Sc3UMMrU
pb4rVe2wT6gk7t5f3wtPUloz9Lno0FFLWFqawHFt2lE1+pPaUy2JqGIc5DqGrqWk1ZdWiPjDT1LS
dNgayAvTEKSkfP45+9EJ4SrIE5oZhrqJ+VDcC1K1gZZUbj86NTaNTiEIcxPERZe6d6Ow8mJKdfkU
yzUvz0wIVYFOTktqK1W95W/SeAAS/P6gb9/Bs5g+tSBk8IDmqYu9EViZX6lK4Jz0dnBGZBwMER3Q
5kUrdtJsv9yJrsm7+xSnueKUzhKTK3/AOVBvPi8U6vFl5ubg4kCR/XyB21CVK6WNpJNp1/Z1b5XK
3ZhJPESFgmBQLHggb2PhR/rKuG+3Kw9wuhDouVLgs5ba2IgO+VRXCv80sct2yHmgjVBw7by/vG9H
QQdobkrNPrQ2UMzz2cmqPw5mYfsnP2mm/agjAWPNGcb7o7yJb+hygdyi0DV7ZZlLzaW0o0AiO511
aosUNU1aVxtSnQqttFRdOX9vJrQYalESkkXawRUbrZPVt8qpknP7jjLRGnrz7SiQotkONPjpSVGX
P182OyizSs9751TGEjoGSPzBN3WalYj1dtko+FOJZAvSwVaXBd4OMraupHXgldC6NyOiObwF9Uoa
IFk58dP73+jClHAJoi5IlwiAwXKfW52l4iDhzAj3QK7vcrr2mMy2pr5yrb4ZZ64tEbGQmQZ8x+Y7
X7ppUhGmEAoXOAn1vtI15VuuhdPKNff21J6PstgGZhVVQYuH7kmDZN/q+QBzLXKusAT3/4zjtOeW
ifuVLuWbMWlIvV7B+eevEobJnDInlLLQa1BscLtc2inip2QVYM18Y9qjhLSmfXhpg9CCojKPAR0g
k3mtX42YDAjXzA8ID4pm2iJi2WfXULvU6Ko3xn8BX38M/y/4WVxAcrz5cJQjaftzfqnsAiWc/5hX
g41qH0tJIIdelFlYUiIoaJHlD2v+4BdWEcDMHCUQvZuF2s6HEeEQ2UrUhV6OWYoXF2XB41HJ77CG
wulZbcbR1dt+zXHhwkrOMB2SLwgnpAeLUSn0JXUxtqFn5X5+rI082sURHL2qQEny/YP2JkOY1xGA
KykCH+2NVj0dDEUpmylETEdAupXk5DSi2A+GD2OjTa0W0QpS8tKHI+3BYhx9K+7RReJjBdhTGYUa
ekOmWV8C21C+Jo5e7N6f1sVRaJujrge5QLEXu1+uhrYckAnxYNFXAj5/afp3zjjJ4UcDCOs31+Bh
ws1elEu5q87UO5jKTeRVhlYdVRy2d9oY14f3p3NpQ3Ax4vLHSwMX1MWilY0IJfDlkQeAKLhywISg
nhDnJytFTvf9oS5tiNlpkfBBqkEj6HzHpxCxeaf1kWfI9acmdXgH5jP0VG+/0mv/8v5gF+fFvoPx
wNniBXU+WFyEVm0bY+TlItXv5KCvfkxiqCHqqGvdkks7gryNeI+qGunw/Ke8Chh5mqeF1qQ8LxQt
oIpSd754khwr7P58f04XB+L5RAuWsEG/5HygVI+iXEM7wfP9vKH8iAfxk4YuS7P7+DgzcIPLmAeh
PYP9Xk8o5dmv51Ice+gHt5+t0Ryw7prK9IPWpYQhMGvkYxwj/gs84Pk4U4UEytSyIZDzabdBqCBo
atnh40dnQ6t7FkJHN27+SotRRBOOlEuqxLPrYbhNq06+zcwkXUFfvd1vpKegkdBDxAMI7P35XGjf
yE5N8cQTQRp/naKu2httARgpRYxi5SCtjTW/JV5tuNhObURUpsTrInV6AI6IrYeQ+x314mAlPLzd
cri5UHgG+SGDMFAWQ7X0K/wA1r3XZJr/lEq+sqclZ330cQctbK4K8CzmQnzz+MnMUtPrKIu9LomE
tVPM3mk/1QChuo2TTLa2km9enBSfClSoAZRhGRtkXwkso9WIeX1PgZr6Ndqk7Zp1whw5z5qLNhgh
AgLnaAYL/ZYzfPWV1Pl9YbSEBR81NGqToA4qsmeju6plu7ht7T6+hXUueUjiDQLlkMz2V67gCxsF
GUXwUJgnkIc6i69niLgq9LGKPUvQ9KOCOPnRpi3i4rMSoIa7ff+gzb/tzYQxSpxfWVwn8iIX1QMd
nQGpjj1UbMSeohxFFRN1GF1P4mszbpubIBfqVe1QYXp/5Asf1EbPgCck9/H8n/MDgfxR5KRZGHvx
mMIjqJRo1/bquLJLL40C3Q8YFPAX8w1kw7AH2iFVE3sRcLnPphyjDcH/GK1Z1L69J9GNpc4xLyOP
8uXG8am8+8bAOkpaPz2ajV4+xmhWbkyfHLGkg+V8PJ4gVEvSSyccjKq+iJCZNfZTgAuVVwqwmqMt
dftUYBXTUJ9cCcbzl1juEVBzvCl57kEZWqQbeQ6jO9b9yEsC0e45EwGww1PZqfITgmDdNp66tQLD
pUPw+4NxB5gzEPF8c/T0E9MIdTfP6BR9D/knv7akQUK0zBIr0fLSCaB6QrphEnUhIZ0PVUcNj7GB
OIblQ/pohthnVI2UXfdNLm87xYgNt/ZL51okVrd7/whcnOXMrWWqVOetxXNzoLGnY+IUe4Niim+a
08SAzQVWm7RH4VytHIWLWxS/bDiyxBci3PlEwzCrRpsxPLtFwNYvtXIbTkid5p2S3+DspH99f3YX
t82r8RbbJsOXN5Fpw3hZj8x9bKU/g1ZK3GyI42ta79mtkqTZytP60opC1AN4hk7ubDp/PkctT8Pe
QcXEQyp4vPHj0O7dLmzzr34I7W8ldv4mcS0PxuvRFluHLgj9+ViNPaUWpb4d8Kh2gS/493EbD4c8
zkNQEfQlx8Zu0T62tPwzjIO1zGKhW0FeyV2lQpb4bfuITc3ifej44eT0kcVN3PeUx3JUOl+qJKS9
gecFDcSuCPD+yU1gDzThi/6hNlT/vo3K4Cortfg41PK0C83cKFdC/KUdoCJFzzVGoNKXlg+2LXrT
j2XUTJU23CVF3It9riT0K6mbtsmhz63vXPblypvy4iZAShscFM8Ie1lMpxTq+20LlKc1hDcVufY0
xb68q1JTWokdl24XXspkWTMyG1De+XarbKn27YbYoQ0zE9zP4605dvL+/YN0KULxFAd48js1WcJs
mwLVbNGOsVdQqPdkhIIeEQwXtypiaJ8mq3EwXNGbKwW5+BVU3sWVxJOPb2fzQHcWR1ivE7kUuRJ7
iZMYO0cgvRKonXY9+8+t7JX5Vy3PEgVsdBCh7mPMs1hKLrA2Ig1PvGmof2YOW7UR1fRTVJr6lUrF
eAhDe/xa2EX2E9SGWIGVXTxDGukPrCMwwMZvfuqrxC+Vg4qf+IlX8yY4SBLWNteoUGMwpw5l/ZiU
UfPZyjAwc6teeRky4+uYd/q+tFvtEadu8Cuh0U8rEfTSh4fAYDimSl8I+7Xz7ZWMY00nkxRJLjRK
PbWiTHu/xEZU7ceOwkKaf6PJLT5JyFWtLMjFoekQcffivoly4fnQvZZ0TiHTfrMKv7c2YYwuv4sk
GZCrOpP7fCsBoR5cRU6sYoskntOuHK1LsQMjMZXOkQbOcJl0SJof8hgQsadOiXJXAQ77C2pKfFIG
KdgKOTQOTthpHxOv+TuUAv+G9kDBYz7T59N2KmyEZKOMvRQjysA1Ch35a6Al0l1HXe+o5cqansul
IwarnKFZbbKPxa0cjOGQALCIvVrDL2nTZ7CYt+mA8p5rRSmiWu/HkkvLquM1CFeFyiyZx/kEu8mX
Mzt1uLLC2macvvoukgDkoRNG4R59POdXyEvr6f1RL6UegN1nLUmqmKa6uKEgWrRIlHIRtOikN+4U
pGisqUCADjO3rt1rrSL+en/IS+vKyxTRSR5FCGku1nVo4mKMIQ967aDld1YYDOO2rIMOYq+vJw//
xWDYbQH1pYHNs+18VaPAnpoxb3jcG3X6ZLR0I/fFEKXf0VrCYuD9wd52ybnvGQyjZxPSHl6H56MN
Ti4qx2Y1RcE7RoqTfoN2aLADIDRtTAUB91RXHiJZ4P4TqyFeMxbF6kBYhSvhpPVfBG46JtwQ4D4p
Nix21Nx1wHo6S4ACtclXP2saLylCumjkO7anJUN1h62Wb7oowJa3hk3JcuUveEu6mReEWAUYmJuK
GH6+IHhW1ZWB4pNXJ0LfOIqQh9upM0aU4qPpDq1/KdoAnLtvlEa/lSJLQelAmcV6e1RT3/84l+Im
iAyq1jzJ6CjOJ+HVPdIFcVihXp54sR7ae/oQiCnoU1DdtKU97ts2dH7oQ5aeyqIw1/bF/N2XV+hM
KEXNQcULepkHirodgxTtfy/P6Ia7RC39S4Pg7BepMeJ6Y44Cib6uDW136ssGW4S8GpAFryDhrmQs
l6IMrymqGJAH2KiLPRH3WZokU5t4SjsCUI5qquEbnEBARE0j9cl9kwT+L0lK5Wkl97s0MjRkjLa5
Nt+WQRvmlUvEMw+9VgUxhDKXw12LYOInZD9lXInAT6Kf0Ixrvd1L8QYy6tygmU2Jls6F+uAUo95L
3BxGkd4qQ9VvdDmvPnVqZK28Oy7NEfofW2z2CcLV5XyPYWOBKjUCEB7sWG3vD0hQU9Qyj+AMpBuR
hU9x3skr63p5ev8Zc5GeCcMG2FzmiSdTGbvpx+AT0Lb8xi/K7Pj+Cbp0V1C1pMNm0XGAt3k+uwKQ
ciUDfvP8osK/vleTcTpUuGNjgaDmSNP3rVSvZDsXx5wtmingACBZBhDf0WC0jGXi9TnoMFdvJgye
OOGQbRLN2RWdtXbtX4oTJJRzcmWzY5Y1WpTv2yrR1MQbIkPe+fgLRhs196srVU3Mm96KEFIV3JJb
yanXWgUX9w8ZFWWVOdvW5p+/ilEhgr5Bp7J/pKC+LmTfM+MBEJnZPkiRL7ZjtlbnuPhQRmrgf0dc
BOjcwcrRHuLEy1UYADqp11aUlb8DwFJfW6JBldzKv2Zo4h/UppsOEZrwKyHp0lMNWRkaFkC5gGwv
cmlqtooAK5x4apYbh8iRS9c2/W6lxnLxs5oOCulzD5Wq4/nSplgbTxUew16YW8neoLaP5ZFpo93T
hbcdEJl914yzHNQIe+D9c3PxhL4aevFVTSQkkcZVaGbQy5JcB1Opvyo7AvorWzMN4v3RLi7nTFif
Dw3tzsUXDSLR1bpIU2+UsM1x7a4jsyqrflirblyaFrht4GoOPVVM+s5XFBl0+gHR/DCzS6VwY9MY
mj3pbUZBoZZh9bw/r4vDkY3P/DCT4vQi+pRqicdGYLNTTToObpSn1Wdg/OKXZPpt+l/sSd52cyNt
7tRoi7QxHeJQyieJUNem5VbAONpMxRCu7MmLU7KJbux62idLfjXcJlEETpR6DT0NeaNjvaIetDxs
Hnth2WIlAboUSkkFIVGDmcQTdpGcSoKentPWqYcJWPLY6LgK1fi0f0HRQ7c3ghLCf1Fl4sE2990B
GvJWXSQbfq7kiCJMqWdYkkWOn5WHzmmAxqeQazZFOOr3lS/Gqw9vFAdaJI8ZCvA2F8f5vmwM3IS0
nGRLnzQfTR9LS2keApdGZ1uoK++LSxkunMjfj3GbS/+Ng6Ql+2aN7j/liRzmWWeK6wgXvmM15uPB
/P+cndeO3EYbpq+IAHM4ZYcJ0nCsaEsnhC3JzJnFdPX71PyLXTXZaKINH8iGAVVXscIX3hDhKokT
UYHufcPyWq3aHBWzc/7Kta7c2U1Xvq9H24adZMH+Iw+5nLfdhUrODZoH6WBO9ZNoQwDuYaFCXWiT
xfjcl233/fZSX3mvkKqR5XlQpGyr1ZlsSyhXwzIS01Fn/UerIlh3baKeCkgur0BMwzMUHiS4b496
5YajbCkpjpxNBKZXh7OLaw8fOpUPXC6zcmxjpwdkPWKhfro90LXaEzcc9FeKPFKhZRVbAXp2lKps
i2BqZzM7aa1HA87Wq/zL0leky5CS0sd0aA7pYKUnwobiGDcRhFwEO17CvGse7XJS/rj9q659Z9k1
kx6ixJhriOfSegjxz2kRANXQTn0zoA+naFXzABVQfQL8Xn+7PeC1IAENPVn8M0mkN+BvPRz7AV+D
PCACCg992XuHpdbnJ/bFKHlh6iGjASwg8UHSUFmxz6qSlTvTvrbXuCoJPenH8Ais3jX6S4AZPI41
ZdXlMw4sf7tKPj8q5uB8qq3EPrPd9ij6ciet8jYPgU/q5LiSw7hePXFTlpvKSNc5cLFT/Cgi1V7e
1ZTvW1yRsRJB2+ZP+F7YDvWlwGcbYSRj+Xp78a99bcJBStngmGnqr+7QeoQaZ02calxSsCaux9K0
jhbp4S+nLYf+nbdgz7vzUlxbanzlNfI00Lcb+aO2NWI7M+086JR8+KKni/JUqKn54sxDfexzVXmM
gR+fb0/06qCU6yk103hGeufy+pomazbaPioCRx+qExRU5UGdE3gNudo8avrUfxszRDpvD7rSOH0r
K1LK5BRJECYQ9XXwmfdh3itWEWClUP1JsTeBv+SMX9ulGh9UA0dxN5lR2LcWXzHD6GgjBnSgpVM/
aUsfn9y2Mh+qGvrxzu+SN8t651m61PQi5KaEs7p5QjyluLPhC5YujLZB6b0jIKIRbxEwAQdFg7ka
GvAchwSpZFPvaIIiGAfiPDxUDUJ6mhqnO+/qtZ1IWkImTQiBhsnqJ83pXOP12RQBbWZn9KcB6Dur
IySNOlFbXplhLrWdhbh2AmXbQWbT/LmuV2h4hYW2p8ObnGvtbCFw+eQBmXkCl9ucJ0v6SbiKfRgK
rHF92Mfz3ga5ti0tnlOa84QTm5QsT8a4LOk6B7aJPsFxFPTp0CU2YLVBr0Jlb46tFzYXvmg1RjEj
hW8b+rjPpdIeWiVrntOunf+NJzCwmIu71c+wj+rEV/Ux/3l708i9erlnOHUyw4GmQ5d1/RqjKdOa
aQigDbXlURwg72lfDJy5l52Tug1bYRbw1zvcjBQ51x2ILJ2Q4JC9tb6hajfznxaPYC2qZy13IFzf
PSu4zqDZ5bZjsNW2axbhwZ6zgR7mpo3DUFw1CPFHSTPeHVawbqAp0DmVweMat2HUZWGibEoXPoNk
YIRVcYTMtadeJp+p1UfChx1UD11DgopNiUg3OmZLeYEGeJUA/3Jr9wiMJBHInRrx10IppX9eB1jF
b1QvG/6+vZzbA8VrhpC2TG0Ij9f4DcRmLaBhSRaAtELdEyLtcir1QY3+qpW2phaJeMIPTIYSnpa+
77rTqFQIbd7+EdtDJZ/UNyKEJgGL8kf+VudoYjoSiTJmgZPM+QmrlH6kCZ9UGSdGm0E8NS6Hpcn1
b7fH3V5hPGiADyTkkzOyDp2cKIkqQhXSunbSQ4RS4yU6TZ1bYBFbMPwxHsx6j7pwbbJcHGwoqeOG
uuPlZEuUBGt94ou3Zr78pBy4HJzBGh7M3Gjek5gnfzUelgF3zxSoLg06Gi1SP2k1qKJEdi0ERU/b
HD3qvITvcBDzcvbgoXoJzNxcdXe+6pV7QcajRIpoMQP5l///t6+axnlcZHhwB4uKoMRRFANOMHlj
NIbvFor4fP8MaWpINCUXnrm25m6oBlShW5Bc2qOB2EGp6j4mS8oXt+txk1OyXtm5IK7Mjw6k1LG3
uF4Bd13OrwJKYddemAea3qv209KrDZ52tF/qr/DL2rufW4eEClITxEDKresO/2Kmwpp1owyMfKmO
KpyuYCha2NKUsh5MuhRf7l5PsMkq+QRQOerTchv/9vVQ2cpK183LIEzt/HHpDQNnAH3+VWKlNR16
rJX2rsIrBwPcBCBiie7C5H0V8eGJoaXJIsoAGLiuHOspfA0hCvoFZpiP1iC8d16OJvXOLr3ySlIe
4AKmIgFAZ92LoVYRA55dyoALSP+iwN/+B0el+en2al4dBeUktCOhfG2EeLQ2MkUKjyyopqo6xUY3
HFxl3AsTr9xnrB1EA9ZPwvFWOxLBz7Ixm6kCmkE+fMYrdfH8MbFS/bzobqyfO33GXvL21LaDgn+F
oA4lmMQE5PzlRsHgHSe/ziuDuE+sj068mJ/w4i1/LXFofcorYe8ZEWzXEj4FGR8gUclaWpMq0lJK
mKpGFQjbVk6iNsU5HHplp49ybVpSYBeSEiL0JAOX0yoj00xj22WUwoEor+ejbxVoXTsdIt3dohvn
28t4dVYSxgEERAYcq2+XzqHTu+icBLYyGi9xD0nTqOadZ2B7xPj7Tfn6kFcBPVcvJ9UrCl22NmuC
MS/T5zJc8lMYDQPvbKEDt+2S6a8wckNtZ4tsb0o5LKUTRIKhcK57rTX2nflkeHWABNTwakWp9kxr
HEFt2/bwSL97IYEZwUs3QMMADFktZCLI4fQoboLWHn6IuhAPc3Q/rxbxQXaePGkehOn17mhQKpm9
YWyDVDSl4VP6bv6aOyp/p9uTubILCa09VCrBnW4FvOawNKOcglaAVWDiD7UTPWuu/q+e12UwKfUe
1Hs7HDcwNXwdmC1gsvUFMlcmskHZMgZxFX2bGtc5KGr3wbaQHe/zeY+ytI193+77txiMuvCaxFn0
TamizjMFWCbb4NVCrLRxPO6zE8+3974cithDOaApmtNYeuNeG357GLgsoRTT2+NhpaJzeRjcEmh/
mTUzJxzN4NJt/+y15WsEnurQWONrWavN+c6vyaMG1FHiXCgwkJhdjigsA7pF4ykvMU6nx3YyT4qe
IElTurxvi3ZvxPA2msOxA+XA+q5uME3tIEvXmvKS5Lr6SILWw5VO+uWRB9+u/ZD7YWfEzTmn4EzA
95YI6jSbViuaTEKt8oaME+mIxT7ijKHgMhnqzs9WjSdr52xsbkxG492WSROTI5a+XE2asAYoCsme
GXDZxlxC+WCKeQ9weG1OxAZoZHKwOPRyE/8WB01jGxncAkkwTst4zNxZO7oFjsVKXo73BglMSNLC
OO9SS319qeSxlZbI6+L9WU31M0ie/DRr2Kve3oTyI1xknIyCNqPM5wh8NoQ6bvtwsFCTCwTllc8V
gFFkP5OUYmJfRGH5z1gmmZrjURFp0TthhFPlO1mre3tKGtcWljiWZhfLhyzIamFjRQ2jbAJTT8kx
rE5Cb6ruiOqQNbyknr1n8nNtswDPJJ7lHqWsKH/Nb5/R6wZLONZANl8CtNZVtcJlqir7fuf1uTYr
XgQJoCMSoyVxOc7YzsUMzgZATe6kCLaKxP2ZYPuJrXuimP9pMLAjFOBI7db46bAPNRgdDAYIdKBq
gBHWCW5z+3EpcKLaecS3K8glglcXcG1pvbNBXKrRVMQRBfdhrs1TgrYUIviLd2/X6m3teLqBA8o3
YRWhjEnk9fao0AMtGg9Gl9X2CYpIRvoDIm3yqttFevep42vx3NEnowKirQOvokbBi/pYEdCtkDyg
0SmVc19UqBjePnibx5Wp0WhFFpygAc6xXODftuCQlmFstdQu27wfGl+ttQIHkcGu5qMz1AnWL42s
c9wedPPIMShnjO9Foso0V6fMxvdWS5oiCqLKVIJEWj0qqASiy9MWj0vdfdPRntuJMq9MlF4T3k0I
J19pk6W0SNIE5G9gphN+yW1tfqu8ZvzIy5EelRClmZ1Jbg8dO1LaUNBwBQG9Vquv3cqbppEGRTZR
+zh6ldP9UNRo/twqM2Jlt1d0Ozt6IXRgYHIQ05IzXn7GplLN2AY3FxSTolQHXW/V+jjWs9IgCefE
2AZZRbNn27D9jJCtQcRImDd51lrcKPXM3LaLHueWxcKhc5kQOcxns/+oEz76fTpFyDmKRNt5K7Zn
3kRmg/NOo48IaQ1+QodRIJJI28EbFzCpXgo8c3Lau8Mi2Jkwe8m1ZGd1rcZll8DxFocOZuYsv/BY
Tv7Ny1J8dbGtBoxKC/3T7S+42i70iEnpsAyWKGCkUdYnfgEN2Sl6Nb1wp4YHTfbvXIT+cIF09oSZ
Vwsoh2JH6rSvgL06MGwuN4sKeEqtXXt+KRH0/tQmlU1FdUl24q5ro9CIwX6FX0y5bXXI+wXZwrKf
pxfV7KiX8P6cUtPIdzb+WtBXTkYeaKrEYFMgg67eUCscp7aKLaynCHKzg6GljX4qvRYx2qThrBy9
oXOmg9M4879Rr9eVD9TFfh+RHBrBiLLsNy2qnI+V2jfTqSsLQ/cTIw9RKEw6PCiZg6rgioU0g99h
aCieRhXFy2ezSpX+pRs4IYdqLJr8TPfZHB/02ajis5qHhf2qTMZsH71FrZ8iXMXjUxOOpH7+bDpR
9D61nS5+yWq3K09ePbfjIVJblZUySd4eVWA381PpNcWXLIsdDM3a2pju2+NvaweUn6ifChdHavWJ
Fl2r0Qx01ZdGlN1TmNfeSSvy9IxMt3RJbvT7CEFyPIrmwHtoyZDrr6syWpEpplKM2osxNuZBM2rr
JMGNmK4b6d6+YA//FlD+byidcIdXW9rurfY4nYnBxohTe1GzvvdFBOph6aK911Mu0HoUQON0G9mC
iFmtFtB04hz5qsl4wfVCQSO2ncLz6HTaKdIy5aDP4t8+1ezqPA9Q6G7fF1eOFwspAywH8NKm7W8o
41AkUz69NFZZHEuljD6oeu7s7JDVFc8yUtYEc0XhjmYIpcjLq4KDoNoTMg0vnjl+thM0HSdX9Zsy
/hUhguHP4V5ms52WqXPyaBFKAAUt3MsBlVKMdlsq2ktql/Vjl5ZfZrPeo8RdHeRNeYoiiQzrLgfx
qk70qY29XtQD4ReRFp+5L5bj7S+0vdGpjeNrjhIUUlrGWi+vz+veUOidvwCCCKvzUC+d5QOupj6O
nvYum/DKp6KIBiketTOAuetJOU7fhHM4mC9T7GnfBEK6Twa0+GcQC9FLAzX/PGVzuvMWX5kjeFiG
fTOzpi95uZKKpXUzurHmC0mx8tN02/DLMiYQvLDcaO6LwtmLgLo5baY0eqFTtWoXWeOsJW3qmi9I
GqGlqFjZ0axj2GUo0h5DmnI7J2wVU/1vPNmAk1oK1EXkLvotNM4Ke4xCCjIvaZjhRxhaxcGZOiSN
q0H4KB1PH27vl+0HlBHxm0UEev80Hi/HS6oE4iBaGS/Ews5wCGej7p8cTK3bJ83rnOZdB08HsH5e
ZNZOrLq9xyzEnnkGCCKBsK9hl71KiDcumvWSNHN1CCc1/AcgNGApcFIPUxvNH03YjIdJG/Ykj64s
skSVAs2lAgBL1LicdEpHO5pdRO3op46YBIY9+sZz6IM2df2ynOy7PypVE25qi0aEfB1WmwidwKaG
CEu1y4lKbB2L7CFbkvhgJHk2YDc4D//e/qrbu4bx0FgkEQZASypwOcHZW7BFTXrlhdU3/b7HzHFy
m732wxriyWZlGChUcmL0PTaCetNiZk5mKy+Wgp2pmS3Hbqj/Hi31X6s3It9N+k9J7HZHR51fR816
dNNp2tlEqxrO/34C1BUOKbPl3rucKbhxAJ9ENoEwbREf7Sm0x09ZRTKAkrHn9hiGoiuAK6aXxeEv
oWmIGDsq2r479+72HAGCpBFDzkVaSxf98ncspt7EWZJFgdeEnj+3otbo02OCatcQcOsU5qIZT1hS
3v7Q2+lLkzySLyqVJEVrOc/B8SYapUUSVPZsP0IO6OaTWRe16nexbs+ILav234Y+W5ZfL0b/pdQa
89ftn7Dda7QyKKwashHFY726jR2nVZ1kBJ4WowX30mVait9qM+7s6O2RpZYkS/8487Dh1hirdHLC
LAcvHJSKrvpjOj7TO8J1dVCewRHs1QquzIkrkUoq8YBJLrE6sFxWfZNGfRHgvlJ+y4zSPLleOj7e
Xrm3bOQykmNS4CeRedOQo1zX3WPcEMxFV6ogSd3F1v2G1ZPmuRRGH4TQkl9VaarL0SvHGjVsBVuH
8TlCEWM8uiXaenatDs7BLjDZ+YQolfczokui+ZoH/PiQdmpTHWfNi4wnbhwn3eFuXFsiqs28vrQN
ZOvgcsMXqXCqUnhFkGrCPtD8Vw5OheD87SXaPvUAnKT5HoQj8MabYuWE7OTshWXgYHGFFaRrH8cw
tw81MOjz7aE2E6KoB3pL6iazvTaMTBEudl06YRX0mpccxiFWDi665TvN1M09wSicFfYUORD9v9V9
VYWpKLV8rDmwRXLG3ZlQop1txQ9DFDR9wPDDWdj6nbq0UiBK6lkA4YKuzTRXG9owxtxGyaQJertf
Dp0iYN2a2nS6ewnJr8iHsVSlarkuWeY4c2czNi7BiFv9oe/6iLSzTo63R9nsCeYib1k6gbyn6DRf
7jz8KaykSUbmgiL94zLb6UtOaHOk8rPXdNwOhUDSW6wJTxfa22rZpgXp6cFbaozFO/uhE6aDI7IN
bVGJ735ACICgnkDPoHonEXCXs6ISk2EWnjaB0Cb9T75NhgoKbnWntJmnxG9GESJ7s+j3xrdyWCyf
sAB8QxKuZqj2aanHddsEqW5AqOvn9DSM4fItzOLi7BW5cidbiZ3IgIAWCKXJtTbF86RvZCWibALV
zetHF5T2Q5xl/Ulkzp1tv7ehWEyJ/aRjTNXwckknSxNm3moMlWj1o5oiLNglpjhl1IbepQhPfri9
Mbc3CJoqBENU7sjwkJu+HM906tRTQqMJgCfbp6qwynOhKXeCTP83KyqEHAEg/5RQLkexGmEm+eA1
AYKJ6jFytcLPR3s5W/pc78StVydEGZI2Gc6nkNkuh3K0zB77xW2CxdLCv0FajX90/bzs3PHbK5Fl
+22U1Wei5RWFCtJLGMSDFk5sp58ORqrjG09MF/1UrPGHsIf0y3/4WJikyLuKT7ZO7BqntDSI3W2w
RG70PEoDEANLnvtXkO0OiIU8Eo2FtfOvZfahErd2GwiESDnKKYZQcTLffSMSkUhos5Qeg3a4eotD
vGGa1mWjd2GaHUzELgO3iaZnRxPGH7eX7cqNiPk0DTTJO+aJWO1xgIsRxLWlCaLBiz7l7aI+zVr8
LpqTYSc6ujoSNQXgsBJ7uy7lJpTtrLJ3GsSYVXF0OzfxtTjFiD6hv3B7Ulf2udTg594FLSPh25f7
nDCmN4YibYN+ipRDUevlWY+Mj/9hECqRsppA93UdwRaqLewuLttAk5l9Xyyj38/a3mHaxMlvO4HQ
V7JFKEKu7vN2wPalFgMbjpP61NTYzjQzJkwEa81TVJR7hsXXvpIugTIyisX0VB7u3+oVTkJVyxMz
s0rCKSUOnIVyLpWkfxWDVYmdPXHtQ4EcBI0mRUQo2F2OZkA1DYt5aaF/G/VDEqn41Vq4l93+Utfn
9P9GWWPDQg9qGhqrbdAlSXukzF8emhR3rSqOft0e6dp86CAQxBCYGWAALucDB7FfKEy2Qaskw1M6
LuYh6qbw9B9GIUPkI7H9NpDnSC8rhAi9NqiRtju22vxDKzA5+g+DSLEcuiFE7OtIPWmbUYnGrAtC
PcaMduzHh3i27g/SCZ55+fg4IAQ32F+UB11PuFUXAJhwv2vGYHlPJt6O+sN/mA0EWMlx4y1fJ7WY
6fX2EhYdSrHtsvheNqm235ZlsyedenUHAKt945TRDJF78bfz03tWD6ErYdmKeT6SGjg+Fot357Pc
2RKyAMgecSzevMtRcmFNyWAiLYdbn3EK6w77Owcoxt2LRo4mRXWQooLHoK9GGcBGW62NgF0+aIc0
TZSjUYv7bziCEfAk0s1D/rkaJRpSG8siC9YAzkh/6Emi/oAJZ3yIlj57mriE/r49KxlPXSTplJWY
D30+yl1U1VePq1sOlTO5gLEXp1bFYxX3jfJpjGexvITjXDUv5RSG9jlxMHh+pBHdR3eH6FQOqQTj
cE8KAnT6clnHgiWfzKEOsrajRBtHkfarznGxOcAOU/5CYEjs3YDbV4SshxGlXjJ7Zh1QmF6K299s
csyIYMShLBWzOINjWB5w54O27OhFsVcO3o4pda8kaJvKDZHS6iSoAqJoCkwuiGZ1jI+emjf2n/li
DNEXxWwV4+86S6OdIob8Oy+/7eWY8jf9dvqibhwmar590AtVf59RHDvacdH/NWfEoLe30fagy+uE
q56Ou3TzXX1F1106U0HjMYCxpRynFhR13kT1zgN5bRHZqpiOUCuj5rOaUDJo/aB2jQhmI/tamJ3w
lzR9Lxb9SaTVXnB7bfWkuxY9bujHyHlerl5VaUtGSVcEWGV2zwiK/QOyeX5wF7ysby/eZiR5e7Gj
4SDQ1uKJuRxJMaj81f3UB25VK8cUtVAISUbnJ8vc7gy1+U7cW7zIoKWlU/yGe1HMTZXYWAMHYYnq
V5Z64pj29d4BuzIhokAA4MCsJHp6dSF3zTRoiV4OKJ8kje5HffJzysICj2wLx+q7F4/quA1ggbNM
o3O1J0xMlpvR1QdASHYFS72Gq4ojn6fVhwbv3b2pbe7LN0Q96DiyEXl/rHYFcZPVdoU5Bro78gwI
oIblAW1/u33EHNOibTx32DrSqhu+NqR8YicQ2S4tgahU4+Qdoti1wY7OeA3widXAzvPkNFBqOXRa
KB7GxdrTW9hkrlSI2ZgQ9Tjb9F1XwTbgpiVuxsIA5YtNskacRXbipmes4MxAz1vnn9wIk3u7nzTM
uJt5k6T0M6nz5Vlwo6mhk9s6gXDhRjzQAYqsBzTZNWzDBmXeU17angeqrsgvs3foltEDvRxuGsWQ
RX3lQm4e1EMfa7av6ru34/ajSYsGmvBw5Dh767RFMdA384x0CfIYavmxdXt2p9N3bol3LcJhO4dc
Hq+Lex9hWPpWNOOgFEiy7uWkai2VfjuzEWB9aB7jCsiTPbvtWbcmFRe7Rj90IqGfTBH4sWv0vbdg
s28QHXzTz6YZyC2zlrexYzAchXCWAJG3Njq7Y8sQndH1+TvaXK2FNTKeuhjn4o5xvn0ZbE4nQwMa
AZtC7Zk0yricuanFOASHlYZKuVvX53QwYu3s1XGsnzipw3Tk2bXcgxVP+XKqlc68U2xHIqZA0rH6
4K6lhdkqYWxsoqhKG8wgXTBDtTLP/UOLiaXisdM+4Sa912TZfGpgZxrkKJeolz7h+qbtReEly2Jb
cKSU9lFXwsx+siorp03JG3nKygQf2bFxgEaYvY4Rp0mmbJxur/rmEMkfIU0MJVvLITS+XHUFlEQx
55lFgQHhHa6k/HkpLX2nt7A5RFAAkI8mX6HGqgPLvByl6OrFHVzE0cZYq57H2cmONXX/o7B2bS+v
DiXbrUDnuWS91QGiU0LSorlhYHm9OZ97zM6KQ4QT7nIwBXqw/r3rh6QwVWr+IQymhHw5M8donGIa
eieYvDry7Qip5SZJ6p2kbxM8SXE7kj2QpVRRNtLYte7RbMpcJxio0706bqv/cACyPNUjXoheUarf
b89qu4hsCrJlcJcsJB/uclb5oBhLL1wviGc3g4aCHMKBhm7+wUZ27d4bj9eJorvs1ksu/9qLpNWt
HNfpLgzg0peorCtze1Tqtj6pnWnhXo1JOVBJxS30k6bEdo74vbnsrO+V+dJ8ouMpZd9l8+Zyvmlt
ufRT2DQVmu+PlSbEMSkq9zQ4Yv5we2nfuOMXN7xB9EvNmteZtjOY6MuxbCOXbIsxe21Dren9GAf3
+iHlwxuvmdqI9mQnXLhH3H3xTGmJFPqz2rat+VAP86w8ciPm5AJW1MHEGKVddWrE6fwFjZeyPStp
Moa+XvZ29q5djHYAt+lZ/7ZdY1V+ZQ3aPEIjL4bBt5saEeo48wzxtZ0Tk1EQRG+PqchFf5zztEKg
aeY0mX4WtdAqYXmV4efMNMPxUc0qN/JbLhTFHzW7e5gpUIcHZIVM4yEz++lVK3p7/BB6dhg+pQK4
3HttVJr2RYuatj12Xo2exlQmpvFU6laVYnpt9gUAutws/oTfNi/n1mzD6TCny1R8Fg7k3Ic2UqPo
lOp9txxVi7zId3N7+ht9lzI9qAYH4pQUBQKBdQpx9+QW0eT6o7sYzYes0weM6lvbUh5RFQ6HA+ds
jM6sq2qelgy5ng+ipHXX+do8j95ZxdC1/TPG/91N/ZxszEBCpGl687VVxgajQVUbvqRD6xbfJ12I
4g8laakDR3WUhZ+nBj+n4YBXfBw+u0ZSij/CSVfnj55RdTOYlESLnpax1Wq/Rp6qfgDgZBH/Enna
HwDOutXj7U23veX/rxEjgRnVybWf1eAkXDCVUb/GiMKfOkyv/FqPutO9o8C0h61HLQBNAUKzy51d
WF1R5yIfX0nExYe6MIdTGut7XaZtiEJ3iZzLgCIrNSFWo4SG2c2DIi94O9ePWBlVn1sV9d1TKRR8
dcyu9CyKyunw172zozbO2iGpxd4w1sQ5NCCSFqOj9FVp0nE6pPNo+rHb2OVOlrC96+ksINeKRD2d
Olq8l6vYVJmpCl6t1zHrOWRDpef/5hCCv7L7wRG1uWbVOx9O/pWXVxJDMiOmR+kSdPrlkEasYzXa
GNmrki2Vfta7JsxPJZTg4T26EIt7924kzUESkk3yhtddvS5JRZHGVRFHKJCvPuXDrJ3D4l7OO+Ec
fX5QMjKk5F+8VcxRTmO0wHYMg8ww+4cabOTHSizDo4rm3Qk/aPB8924QBuSDScUQ2QlYxY+6mZop
rjBhAG1Of/BS/Ctwg7rTMk5OCzolKA1eqzfprctvVVCCKm07SV+90TRfjSW2D44SOTufaLsJaQZR
/IfoAZKB5OdyFMDqHUaIRfZKfmp8H5tm+RobuLIYtVucFbUud1JHd7MDKXfREWdf0MxFNPhyvHLS
FpTbhvq1GnPrnUaIPxxD/BD+pFsVPzNT9YVLYfjVTdq0U2m7NrRsQbBXJGZ9XcHJ8qiY2sFsXkvY
uMNjXeYI6iJIsmBYNBtO9TAjWtI/jxpEuoeFTtkOC2B7N9MXRZIJRyigB9A9L6eeR/pC1cAeX029
nJ/Rug79gsLMzge9Ngri9jK9koOsIa1hRhHftvLp9Q3e2RRK8muq62VPH2R7k1Bz4CohZOQIIFd+
OZkSyBiMoGF6TdvyXRwqziHroxTrHEg1t0/bm03x5aUlod1k5KQuoIPX1ZwlMRujNdL5Fc/JpQSJ
H8UfG3sW/cHJF708Dvq4uH/UXdSqJ+IPq/ljyuxe80eoKuPfUaFQP2vGpYz81BKKe7JCZ3xvjZFi
/fRizGDuvmNR5oPVY0sDBX7v6tJTnDzSiHrmVwIgWYnM1cdJ68Wr6xDN3F6a7eFF/4/4krPErqYR
cfkRIkMdxAKt7pWIdmj9Dt7wYxmPw8+K9utnxR7b7nx7xCufneOHrCj8a4naXmVBRpi1Y2aly+uQ
ieEZumJxmKkvHt3F0XbW8cpG9sgiJTcfmR0QNJeTC9tMicw+K17VWdUe+2iJDxBes50l3AYZBBhc
sSjfUwkl9bocxUlUY1Eg076KZhCPemrWX2FMWieFuqDvoWZ5zIWYd9op16YGBFtKpiNXtEldpSJ8
NHk9g9YQ8eukLA46NdK9g3PlY3HjUNFCOIW3fh3IRO0gUiUty9ekppzg0ch4AItUHkbVyP4w56X+
LhACKHxIY+ND2I7Pk2qO3800yp9zfBrf0T1vT1EFzM02iz11i80aUKyU4soSMwIZ703e9fe+h5fM
+uwI7XUoSooEltv5quLoT7f363YUWUIHGgq6h5rl+oTQlYNgFuEYH89gdpck004uuPudrbpWquTo
SS8xAP0UkyQSdbWLUnLeKtN7EeR6Mdu+ZxK4/kLiQXTvo8Vq1JdSkNI+0pKeoeQtjls/5Iq7uM9N
VEb6IRRp2p/wjV4mf7LHgfLJMhd7wm6b7SBVlXhG2eUUHUF/Xm51W6NJKNpWBLqiN36aGODsEPXx
FT3Td7bedtklzYASG9h/asXrYgkoAhIweNwBnZT2MDhx9WCkmXe89+PKI8sIchApZnM5oRyxYVyW
myGYzA6MiafHD1RPi3ujPckwlrgckMaUC9+ep982qmpmnQaWXg0WxdaeqyErjqqYlZ0ttLnK30aB
DUKdEHfKNZa5gdMGTr5lFHIcX6TWP8JYHqsG4xk7jPYMW7dbgSIWG4H+hGzSrct01piSfOaGRq3b
CxPfyKCDWF0TUenOjT9vf6WrY8leufSlwtZkdTaqsIPCidxloJQp6uJtbB4qhXfDsyn43h5qu+2Y
lrTUQbUMGOuaeo5fXi4QYdCCsY/sg6ZG4TFZmr0u8ebJ4FOB/YVAjAIJl/jq1V2yfOz1hcXDU646
jqKcqc8I5VNvQN1pjao+a3ayRwK7OjUqt6pMFLfJ8GS7cUfpUAuWee7ORklNMM7EXonu6iiEFHBI
wDfzzl+eKE30URdXphbEhl0cRFc27wwR7RlbXB8FCA3i5JK0seo82v00Tw14TnyteusQpmnzpCjd
HsPq6ijwvLmFIFBs0JWZFSPRObvsu9ZBvz/lXm56ZQ8KcnUzwN+S1Bcy6jUYsZiz0h5INgJcpJaD
XiSvthp+xiX9c1rVL0MZ3mfVyUvD5vv/463L+LGaWvjj8IXSuv9eRlidCC+qj1Yp9tDgm66FHAmc
AD1vEsONNU+HfLIwZ0ULjBEzzkF3H5OofHRihECMZvnSLNX3UIQf8Hu4U0HibY6sJkxYygd0NeWX
/e3G7fLW6tOE/YEQQvigi2EGY+yVjzkp473xLJOU8CrANaQXFMAvh8p6tsWysEli4ekHjLJdv/IM
qpFjv5fHXNuPXLgAwXlGiEhW96BKwbmjXatj6+nhSugVyrMNi/rh9hV47ba1yawlDI5sfg1NSiZT
WDNKzEEbOu4JG55fIfCIoxtle032taEanwlEEIVt+rpASmhaXK4dZI6uDkW1BKWRxeiXTmCP5lo/
5JVTPozYWbyKJZ5exKAN51rrwzP1zvqx7KORMqizp6S0XV5A4sSRyHEQjUHSuvw1RWnMlrmYSzBZ
0Xwocw+x7aU07g5sSETBYEnMDv3btQkQvZ82QmZUD0qW9Rj1w3dravbkCbZT4VpkPyK6QwNho4JJ
yzejKGPMQaTUylmLBnzQ3N7c2SmbiAPpErAYtLsl4ZzH+XLBwjAWWuzFTpA09vvZtV4GqJx+jHwX
7ee9zbKZkkW3BVlqGJJggoBkXA7mTciJDmlnBUhqmcexMLG9KYw9yc1ro0CrlBBDujt8o8tRAP4O
qTcNVmC1VuPb+uCdzUzs8aOvjkLRFt4qcAQQHpejuG4LGAeeQADNPYE0rBg43Efhp9sH+cooUptC
PpLIAtAwuxylBnZhLpBEg8ioliNG8Npp6JXpeHuUzXVBSw4uDDK9Eq+9CaGn2eu7SUldFLK6/lOT
0zVKjKz/gS6K2Dk614ZC2wmCJp9HQjQvJ+QmCDq3/JCgEEPpV4s+PDgmTcbES9t7u9DMCkCTdEAl
JiL7vRyKsmmOklRBp1HJ4iP+q2iPqOiTd8WyBwu78pkwPJKsUPrrbLvVUElV9YXS0dSMVAxfRaiJ
F83t53tffTkh2EPwAkh06NReTqiNqfclRsKEPPNbgi30kyE8ZAfc6d7qoRRuAJmEhRyxJgIHlwOV
PTouSVRErwZqQye31n9UiNLdm1ERUPD+8XxIUapN6i+aKKFuoVFzHsuPGCnGXxRE7T7e3tmbD8MB
oT6lkbs5dKjW3WY6OyIZsv9D3Zn2xo1t3fmvNPpz2OE8BO+9QEhWlSa7SvLsL4Rsy5zHw/nX56Ha
770ullIVBXiBBGg0LGg4xcMz7L322mvNxb6XKeI0AhFjS5WGC4uankJm5AidJKmh5kAaCjR52kwm
F4SFqtnZb4emmUq/Uu3wUGO5N3odZT8dxrZaWnsmpM78aEqH8GM8laN9b2F3qd6E6GcNn7JYTovN
VNToxJlEwpVHvVR9WzVpH3xShqGa3UhrqeWWitQbrpr0pnZdGZLduHge0HXjtqYY8X5GPrnY4eGa
Cj93pilzS1sOJV/F7mf0UpPgfhu0mTBdRU0GfVPK46Btc2do662jiCHfhRg9jjddb5v1zrGCfBuj
jGZNLpWiUX2Y8nIePsPbo1Zs1qN9E6aRXl+hJ+tE14OTlj8zjpMnYnFN2c5DYod3ThHp8XbRyu9a
d9RnOfaHCmrOwziSgtwHqR5Fu2lQGuAmKZ6aO3WwDZwbAJhxvFWKbHQ1EThfy7xj7xJrOzLqBZhZ
uHFZ5O/MCC6rN1a6mrolusfFHVHJ2GxrPZkf5ExYX1JlyEo+bVZF/jhL+ldbBwfZ2FMxq+/MXjPa
qxhvX9Wji01SXYQuanSaraAy1Y0JGaP6IfIuvYf0oigomhBFbovWwPU3bzAD2ycKkm03U1MNw24U
OEdt04QO96uARBctCzTe+vshVvovEoA1tB+udSPznEgK9CeQ1FD2zHnMpp94zlmql+Cq0nrFmFfC
y8wksB5mokVnW/d61XtF3s/9zlAKI7lqTWtEWSAvp0F6w+1Oa6be6OGhZIrib441BOlGBgCMtrWd
ap8jo9A1jz7FrNo4Q5pb93I6ZTSu90H0EA6Sk3mVKSoJBSm5rv3eSgaZhdH1qj+MUYQtKm3o+m2a
9qlykw/BFJPzTk5yaGm4nq70pkhnl5chwSgQVm17OVoFkwdvIYl+zlPY2p4TNvn3IBTFgxlioOYa
hI3Cq8IheegmbZTfZ3OnvZnkMcPEmZWmOEirmXLiTYUhlT7OsOV83bZy3uLAANZzb8x6lvhtpEvx
XtEzKdklpMnhDsKLGW1mqbTVzRS1HQST5TV8qitFqFuwDtXw5CQZqu1YJpW8g+7SqZ6SWlHtUrt3
xh3loWRyozibv6JHaPaLewn7ydXrQM/8GMmcr72C8ZIvoHdULvoDo+rbWq0YfoW7vbFpWiGbT4pS
57IXaY2aQjVx1EOtybF5UORSlKlLc5n4nLJvFc800lCFCJcp7bYUuvz9/FF4cvOaIEqLKj6tynBF
14CFMsjDkEllsw+BsLatU8VXRiypH5sWSd/zQ71w6i4MJnihaMbjlL2K83AeMSJViGZvVK15FfVD
7mm9ovnnRzkJXZeQaKlx0efNsbuupBUtZS8MsJt9TR50A6O9oeOQLAfq+Rbh8x/nRzt9JkhLYJjM
HPE4Ed/xnVhLTiBnQ9LtnXKY0CMzS1cO5XpzfpRTDHlBd9DYpNtwEXxYsxJpIrO6kFe1n6S8GFxF
KjANqquQ5togUdTOTW3NjjYizbv8h+JMi3ZlKgXQiNKhFHdFlpbjNqtpln2TWpnRubhYB6+uXED7
oCpNNylJ88JePZ4LBBcCCjF9u0+d3jb8fBjkW2N0xlcartO7RQ869QHucOrTgNXH46hCG6eKDjvk
OWkirdKoz12oockHKjj6ZoQHtQ3NrggvLKyTEjGqo1D7NYiai4nSus8li6MxaAdyotrqg2vL+pYo
A95toaD1OC2gSkSt6apNJ726OwpmJk3wsAqQiEYFafW8oYxY1VyZ5tuiUsadvpjVofj07vwSO306
4mEggefkyICfeTypjTZr+aKV9lazA2lrSrp2m1AF9Y3K1rdZqt5mMZI5jhi0V0eVROIk5eh9Es8Q
YR4PrHU1F6HWOm+HmvkL4brdCqzoLkT9J6cCOnRAH+RKi/neicci2V9dD6bkvG26ILl3UivZKnol
fWojCFCoM8wfzk/n6bHKhgVG5zpZmBPrHk2lYpNFgTPsOX1lrvom8RPiRzfqxku+sS8MRYJHdYno
n3NoXXYNQ+YtGuVunxtT76NLl35ANVO7rUqpu1CbfHEoEGZYi1QMafU/fldSVE/OEOndvonD0fLY
bkA6Rhh2BFhyU5vb85O4tnHkpgBHpzi3GMWQfOjL5/kN7JuqrJXVyRr2LSdavqd1U8Iea84MFCFt
rN080fFr14XRWKpbar1cf7B1PHthN1aJhfy3EodXOKJTMRmUKL6ExZyE93w8SNucRhzJi93s8cez
B6lt4eX3e0tSYk8bEoI9ymh3sepQcjJq2jNH6VKF4YUbB0CSLiBazgHW1OVD/TYnkYbKx0Thdc8x
1UUujjfGIWBOLsz96ate7jVW1NLGeJqRTxm6m2k+j3u1oyTsaVI577FhdWK/m2Y9vBAavDDa310v
1kI3PoELpzyeFbCzeU+D5HQVxx0k1iCO7+gF+nZ+TZ2+s6VTEph1yZYRpVqdc06JsW0+BeOem1u6
R6sxNK7BzFW/yG0t3yIHU09elg5N5L16YIrtoMhc4896tsfvLbNCKCcwVffAD5UPpC65kSINfic7
5V6p6+xqWILg84OeHHtIgBMOoVLJBcL/l+//tlisGVHusg+nfZFNzkPcz+FtIRkOcn1xfyfyFEX5
8wO+8CIBJ8lqOSLweV2rpyp6J0inCgZk8t+EVoKmCZrgH4KgjXfnhzrdCFwb4JS8SLB+Z12nNItA
0WYrn/ZCtqNbNUlRIczjS04JL80g9xL9wqiZnkJtpa6FCinNtNeDaPpoGbHwQ8XIdnKXBH6HQvYF
ItgLE4h9JBpiKjuBlbq6DtvZFMhIFPJeyRwTT9aqI2rFzC5pxkvGOS9MIEMhc7PoqS+MwuPFgRVP
X8ailvdaOAQbJM31K11LXo2Ign6w24AqqRlyVq4eSMuzLCoQvN4bQ6tfp4MzvQEAuaTz8MKzoPEH
3spBDDNoXd0dCiEoTzfKXliwJdKsHeksHXP//JJ7dkI7AnR4mAXdRQCWg5/i4fGUDVYcSrYVyPue
mqHmB5UGea4ErUBEsBzlb9JoQ2lvISXfT01UO1uo/yIMgVoqybmaGllNPTVwxo+TNU7zozoUmbUp
ZKszPOxBB3vfqIWcebIJZfomDZrmuxXEZntT1nFvfwAwq2S0xWIqlZoRRcl2inrplfbwXLpULxab
Zth0TOeaOdGizpb1Ra3s9Ty23pLboOufVvHCSlSUT+cn9IXdtTQ7soXJC4HCVotjbHIOkURW9lkp
07etGJBmXXrrtANAcSM2TZao5oVQ8HSpcCdSWAZCWjzo1lVSu0W+bBwLfGOkVN2pdgyPadbFhaWy
fPLjlQKaTRs107i066qrJ0tVpS9SRBr2jln23zJD9FsWrvZQzIBB09iYn3R8va+VSdYvUFlPTxDy
I4ikJNroUHCOHK/RLtCgDEWsUUQ0qrusmZSPXQphd5hA/s6/vhemkqGoAwOk0v60pjNy4bSSKBkq
0LLhjcZSuYnVzro+P8rplU1EsPAmCThJLte6VVaLZjU28NoetLTxC2MwtvlY2G9GtQnfpbGZ/XDw
jt+eH/T00VDkRlUNDiudn7QyHM8iSstZUxaqtqcK43hmk8YfbScyXh1QL0wo3hKS8JTR1w5pU5Xo
U4l11B5Tx/gOZ162uj2Yb8zausT9PV0WwC6QTjkkCar59/ED5aPlVBJF0L0jR9+a2Wmv5a6atkMk
LtXzXjglUaOjAYT6FHKFHJjHQ0UmqKxea8Ye9noq4WlMg1+ySROEn64VHb9HP9aHiu4jTJWUGzOa
Z+HXZl3uZae2m40aj9X0KY5HB6XSXl8qXKMuJ1eh1ceHekrDyZ8aqf6B53MY31vwRMIrFYmNfGMW
chzRomRj+Kx0eey4cFbqgPanTEyXQp1lwo53OBucPjw04lgDgE3HT4k+exEMdqntGxH/LNta8yy9
u64CGoDUWDxOfXQ9pQ2eZtKFEPaFpbmQ8kllCUkWQtjxwGYm5gGoWN1rTmnezbokPWZGo1zYAM88
vNXzUWnnEkCThXHWcF2PIksz242xpyXK9gDNjbeZbXZ+mLTtvWIJsZdR8d1NRld64zRUB2wHYr80
20s+cacrd7Et5k4nqKQcqSznw29BLElcFyNDYO8tbCdc0ErJa8a6BPKe081rd/3S+bdsRi7ARW3r
eKjWLMM8oJa21yU73miYW1BKoJ5wfpQXHghKMTkjABaGHWvu7TSnVSXZmUFIBHCcG3G469UZR+yI
tXN+qNNryFqq+ASuCy53Uo9G3C11ukoYeyW0JH8Ku/aDqaS9FzY2KKBiR3QEjsqU+KOWVRfaOU7X
KWNTyePgZrUCyx5P5pDJVSyrjJ3EsePPOEiQ7Kixf/4JX5xM/AxovKVuh1b18ShWn+FYI3pjH89V
twsx7b2LSMS2mNFfygVOdzwPZC1E8MWqAebY8VB1I41YqsrGfoKSiXYod8SDE+fiU8Sy9VNNy39k
TdJ9DkDaQjcMTeeSgulLD7sY9LJqqI2e3Bd6rEc9a8fYV3Q6vBulqH+D1mL4ycyNS4jZC/ufKxex
PhYoTOwTr5Ky0ZGqCFRzj6BPb10Fcy9ZblqbDt2RVpJYXulEw8dSxE1O8Dpm/U52RFy/MRsFx6ka
QlZxIeN7af4JmLnFyOAXcOh4/vV0slAAbcy9HooJnD3LqVVO7ytRb/TSNFwRKN+EE26VMnu10C9c
edqgoI0owFAw84+HnrE8GRaHmj2hs+31sRzASA+bXdy03YWnfOkdL7or3KFMP10Ax0MJCieAlJG1
74tRdeE0YZrSmmiUpIH+cH7vnNK0eCyEa1hQRCCgPaux2gFP9jocLNZT20s+nXHDU5LVqDTmUj7f
D4qYJteau2w/DWk8+nTZBum2LdvuQSS5Oe60VI0uISXLoMcXz5LSE3iBIgAhrnlUfRG2oi4jez/I
jf627PP+zQib7P35Z39hFHIcBBzRQ10solZv1IzDih6SztlbQzfCOSlE+bU3zOnCAfzC21z6GGiE
IsvmZa1oR2YZWd0s5TY3Sp5CO5qmh8FQhq0SmfqFJ1oCjtW8cQwuU0aMjJDy6p60En22ul6295nd
9h96IwpuoddR87Qy2ZX1oPv46hlEyAY6MO0jUDL01clbSGWtgmnZe9MKMrdqMxr17PaSIfpLE/hc
zANKX+7l1QR2vdBCx06dfZoX3Sawu85TSitHkFe+ZG/1wpJ47liDFLRIi601Vw0jtEKrzpy9GOvJ
H9qq8lC8uyQz8NIoi9sCPD5mDS2s4/0dNc04dqA/e6PF+6RFXM9PgHmuXv1yqHcgd71wZKlDrM7K
UYkKKpdpeOBWNHZFOXSurAWXmlteeBbIVKwC1hvnxzo0M9ETRmYDSahq0DKvi630OuWEvISJnUQx
7NNnkV/KxgRna4NUOxkUK8dS96Dndjf7E4fW/EFJRQEu1o6SjZUU3mc+/dqV4tVClentNVuY3dlo
6+IeFXN1fMA0E8YCwECTeQTnuG8vMhNS4hocc19iGdEVt8bD1vGxe3L4d9oV0lUWAFa9se2hhAUh
WwV1ldgw8g8NQiaHlrMlxnDXbGXX6QZkuFBXmLJvJY6dzZvSQlLBVcIwe5jH2MArSOrbKnGpQwU4
L9UIzNxWTQCRRgulGIUF/DwdN1WN5PuQ4i/6ECdGW141aqkaGx1lo+F2RNPKcmUFpPjL0MjxjGaV
Mpm3kh4r1j52srK+jjFSCGhDGVCWKtTJoXQ3i3lyccPoK1dCojRt/BC+oP5NafHieXrlwiM0ouGQ
EilFRDohVmlRrzUwscnP9qqat9tW0GyRh7CmXzmKBYH5GcbnaD1V8eoJNNAkmex9R5jhm1oe+m2O
WP35UU5O1GUU2ofow1vCoHXAJyRJUWm8svd22SUHE1MkN+9D/TbTxnETDJn4fH68k+20KPsb1HmB
b5jE9WXh6LVT8l1ln3Rxua1VhHGjRjde/VRLVyOhLOgGALq5OoAMWkNk5C3UfRNajV9aSbWl7026
NapRujbU+pJWw+kskqkumhBwsBWu9mV3/56/JbLUmY3Q9rg86Qdc9pzIjWCEfwwDTQpducM2+vw8
Lk9wdBMCukGNXrQTFrrvGgKbhNNWqdYTKDZ5bvmGVdVP+jBF1c4sOOR3tSGNxhZrh9G8AOg8iwqu
hqb5B94s7OkFwF9dihD9Fuc7x9nnYuymt9XoZN9Tq0g/N9aQhlsrVbuvmBpRL8zSMRzRkXTQcOmc
oHuq2lxI106GQZWrmZnk+KxJG0qfBt/jQ2TaQt2RljazH8e6RatmPbbVF83KQ+TqumQyvCptunhT
gik1fhcbZfvOCUzzZ6D21idaWLXejSd0EF0ZkuBjLygQb89P/PNtvHp86IrU1egKIelb6y0rkjJ1
JtIje3QDKremqrdPnMHQ3WRyjG9aP30s7N6fUO//3pS9+KI3ZnXptli//AUmJHIEVYJOTvx4vNya
CK4V8g7OXkrSeDe0jdJQnVbD1JvaNL0Atp7cTDbxFujgIkK/9FuvXncwaG0hGuHsnRCW4UBq5tIj
+9Ucc90tpHpXFOp9aHPVnJ/nk4PCBg6BCwQeSnJvnjxjY+WykcbJYYjL7vMglZmLmrH68fwoJ6HX
Mgo9EwrUIw7yNbxr1DO2XmmRHEQvpTsrV+S7YpzTLRDXpfzq5IwgcWcgoAIgA+C09RnhDCJHZg3g
JXNwkzDHL2MaWl5AS37b9dGF8+H0wehyXcAtbhAV0YXVaGFUjGVYVeGhGfrKA0Gg0pxV2lsl715t
SQj8AT8bgJyHAlVSj1djPo6o5OFhcUjGkiJP3eTbPkM05vybOl0PPAUiioAToJFkjcejSIB1pVrU
3FFNkHnEHdF1mYTO7vwoL0zbkjFxeVDHBq5eAY91ZJVWOkQp05ZqoV+VTvXVnmnndRNRRLJ/frST
Q5yiCXcgT2ShEUxF4/iZjCAezHzg3pWNcHaNHGU1p5a+N1V/KyV9uYOGeUl38YUH5I6Cqo0szXI3
robsOCvMOW3TAzT36jowWkpfUytl7K426L+cf74X3pmzVE+4iJdOxGfy+G/XYmSNoS6HFaJRpQjf
OIhTv0/0vNy8fhSKryr376Lisp5FMJJIaiUrP8zKDE0ul6QN6hzlhXf10rMs5Vd0K9lWYNLH7yoK
E6VAuCA/qJ0dbOlPMR/DyEi+vvZZ0IbRoUktQuRAwatRJKdKw8QImLFKh0uMIJ4b9vUlI8zTI51R
DF4KzWLIWa537GzJs1qKojiUmTbvcrq6Ns6UzlsEp9prXVJHt0Y//Latc/MSDeZ0yWuLHgEHEhnJ
0tBxPI3BoFSQjqP8UCpWPzyoTW4mb+mNUcdDQypZvJ/UqvtmVoGRvFro/dmRQUNFhaohCNfy0X5b
jaLKhJIMojxkkTnYXlk5GNFhsvv6LUb1nKIQQQtvEAGj43GyeAqs2Q7LQ9Cj1wLFPveMHPEzJzOt
Vx+Ki+QC9xc3F7qt6yhQS/IS2nZbHopq7ragI+ahTNryQsR3ipMuyg60SCF1Q1wBz+b4iWKRaJ0k
ZeWhT9Lhykz1dBtZUrAjF4s36lCZfp7DSwUft70R46lNbw/624Iz78LxfHqH0rXPVqeuvVQw1qtn
Qp8VnNIqDxVWO7uhLkw3H6Jio0lN4CspdbRXb0e0u3iFoNG0aq/x/TzUjbFqkupQN33pQz68L/C+
+L94KHJa7utFEeSkDluomZ7ZeVcd6IgJvVlzEq9wAlpK1aDa5LMsrs4/1AtbkC5BeMXkD3Ac18kK
OcXcTI1VHdgpmsftpG1iqttbJ4PkaM8gC/BUw8fzg54en8hHEP6QI0G+AMQ7XkIc2wEii4s4UaA6
XoAYpuGphJb2hTf2wgoB2QLBpokLh6Y13UKBNjwak1wfyraQf8ZmUT7kqVl8FBj8bdQqfjU1lU4x
Wpy4SiE0oZu3CktstRkMbbCrA3R17WaR1N5mw2j7snkJizwpDTASxwpwJKcXAesqDm+aGt5nyJOB
wmgbEWZ175GG0J1Uqyk6JnGWyx/MicZtp4/aa1Zt+fn8O3xh4QAm0+QFFY0DdA3riU6t+3lOxIEj
rtQ2HNeNutGUoctvnFKp6mukDaSHopSN8kI+/9y+fJR0LdQZCqTcHUsEuFZQj6I4gRPUGYesxkfD
4n4yKkRUET+owhv0P+v42qkgRt1FCJw3PytrnK2dPOSJeFdYM21nblqas/lTMUVZ3+LQ7ky7dlRr
sfT0yMX1+YlaL0JaA1gKvKOFX7HkTseLvRtoPehnJTv0ViH8fk5vQik4FHr4idrxa3GiZTAIOIA4
S5p2orOqKmWnWHNSHKJSKDi+Zj0erPJrsxdGQbqZQ2qhMpEqrR5JZJXa5kXbHHAvND3DkJwdS+2D
4VSlB1OivXDlrBf7MhyMPRJsEgtqdMsM/3ZXVzrMTduexCGuJGvX6lwxmdMrGzqqem+wx2wnpsHe
NI0ZeupURxdOkfVpxfD0sxEjER1xja9Fb/q+VtJZVO0h6oMAuJWGhyaQ++35ZXI6Cvv4WemBU5Ej
eXV2mAL5X20OuwMqNfabmmax/GrM6+FSgPxcFvl996i0umMQgefFUlI112GCKTKpcLpuOIDb4KKj
aslo74Qzyzfozc7FNrPn5ItuSLVyHzUITsw+7UvIx8IMaNFKsuVO1EALKi2+WRXG75Nek+cdfW3J
6Nn9gMTM1KM2Q4ulkyRul5r2vAuD3PyWWnL+Pg4ADdy8iRKclu3Q+TyhBUubjyx90ExhJq+MiXhY
UAPSXghbi+/gqpqipbT6jXUxHkpH+qr2erSLysS8sMNP2pWWUWxOQSQEGIptfrxAtTpU7TyuJiDT
XlE2zWi0ultDepv8WSpQfXLGEbhKGlsHtd5wDItDprH7d4kR2mKLz3WCIEsDyueOaNtIPoUmbXhl
ZrR4L7CS2bYUdgFRVsleVdsDaNxcHXrHJtbOFeutlHcU7p/X8X//Pv6P8KkkCYBsX4h//gdffy+r
ic6HqF19+c83MWiWKH+2/7H82r9+7PiX/rmvnop3bfP01L55rNY/efSL/P1f4/uP7ePRF5uijdvp
vntqpocn0WXt8yB80uUn/0+/+cfT8195P1VP//jze9lxdPHXQrpm//z1resf//gT8tNvW3r5+7++
+fYx5/fePcZF+8fVU/ZUPP63P/6n+P5UCP7CH4/Fjz/e47jSPhZ//Hj8w+uKiHDp7xH/9WefHkX7
jz8l/S+CPspLBGOwiKnJcbIOT8/fUvS/eHWgUguGDSKxtJsVJW2J/Jr1F1Kei7APtSkAHjRM//xD
lN3z93T5r6XFnAW6cPvY7f85QUev8t+v9o8C3eaSRxH/+HMFdy6wBG55VCCI/Wmg5Ko5XuioUo9I
hEc3Mk1o2VZY4IyZj41IXVw1hdLnH8DFq/JbmOpjFaDyrTX9N03pFttU1YqiS7p5q3o+/t4kOySO
PDQAxgLwH38eqCsIxDtF62bAC25hoyQeeH1S5Y3mmdpUxt+lXthttC2NHDzYFbPhiCv6mjWJ3lUa
+AppM5qzatLK6FgXsNJVpgRbTneA3GD6LscC/OnVpwvxa3WsXuvcsk3UcUblo6uhObdWBI2sRRav
cwvqHVHiBUtvwey1RmbXh4RGb2dLtixZ91TTbPnS51qukn/fAMA8LC4cWWhoAjrGeYKV9Pt9qmq1
VkhmfNMURlZOm1nu9PFOgjhlik0N34ySW2Mi0Kq7HZ1+9Uca4/X+OsWH2bI9pU8C06b7R5pm+rsc
mNO+bk4ieZ/jlvZJ6RG/6f20SWLEzZre6IRbBdB+fwGN/wXnzPsy57/1AXN0MP1vD6z/B48hyizn
jqHDY/bY/X6+PP/83+cL7LS/6IuhqPyMcnMe/OfxQjr7FwXGZzzLOD5d7L8WRiTrF4qrxoYDpPl1
tqh/UTICgEVNUudk4Adec7gcr0rQLSiIAOIcMksx66Rs1quYcpSlNd1BMWt9LGGEG+k2dVwlRoW+
mlq30qaNHsN7/W1+fp1yv59qyzb893ZYBjYYmmyUY3cx5llFXnIVTg7KCM2dHc2p25uJSfuXWlwp
o/Q6hZRfQ5GGUe9EUZ1Q+Hjn9VmNUd1QNHdlgMpA2vbmdjTM+MID6UtUs3oiRM2hxC8q4CS/S6z5
W8AchyLsMI7p7mwUNFy5saOtkI3sAxbF/U0by8PWSDNF3bTNSL1BTZB3HU09QotBd4bHGIGizaAL
0/RntW520qwGrWcqZVW66myp+2psSssNdTP+UTkpztF6x0nWTtMHpZ/Ep7Svhx99HElfLEnLXGOu
HcONx6R/2zdSCao9RtNDkqvqB73DVaANFes2jMZvhkjke0wdB1/txw6+YSDXhRto+fjVmRXpdTWl
53ex5C7gA8BzqG8vCe5vk6QqIleRA2jv0sHqts5Q5n7QjZdM2ZbQb/Uq4J2wQRBHXMhKq1dhJjLk
vcEWd8YcfexrX+ve4lFV7TQzuNSd8MxeOxkLTIzDfZF+X5tXii6EdlEF4g5Jim09yZ4a5n4daNuE
Fr/ue5hsK9XAPBOlCRTQJqPZdn1L7iS7dossWgOa/ZjKyXVcl0+hpG+iwQYP3mtidAf1rSEchM0m
Lxo038g/2liHdXXuDjM5mHanNIc+vpFbrxIPgZy4kfxVjz8l/Y0ovazwJARLIkvehKm6wZLMs5Nu
K/WJm8w7JapYfZ9EsE/K6R7vcVxr7xJcPsfkfjKfgvbjNCe3Q/xAwLPNlJsAV+gKjUFr8gZzq9nh
Ru0H/vloadkelZ6rontoksY/f0g8A7Unk0ugsdQuQBvX5mL4T+E8KRRxV0axsuPLrWkX8jZJi6c4
LSfoikp8p0ZJhlRIWO7gF0bvlTR9GxeVvDWCSPLzKDBvyyYf3DyQXWSwP3M5b3v9iZyh8TIAWz/v
i+Y+EXJ8CJBMxHZ7vh2lONu0kaZ5ihhjzx6UH1lltNepZfS3Ttlbb0xd1EvxVfEbWhHfaalZXadj
PPCWimmnFlV0Id95hixO5oJoc1FCpLBor3B7OhvkKunM9s4QtubTshVvOYumm7maDU8vtP6nM4wc
31bWu6irap9ROlGvC4RN3HBwTK8PzNqNlUTxDaifnkSm6ipy73iouXRewEFzNQaCv9yl+UbX4e+c
f5mrOPbvvU/3PxaiCL5yg60SNqmLjKjFc+wux9DCS9qw9kTomLu2mvSNsIdil9lTegu2MLqV0n1C
PmK6APS+cOvAUlu8JyiHUeNZIXhDAYUrVdPuTrKhYwaOlNxiRGHsbCO4pLb44lBcq0sbH2nw+joo
9Kiuxdx1d07doOqjT8omV1P5S0Sl+dLMvjQWvaNgQ7SwL3T/41NVVlpbGDDw77JKbt/mdm77FCa0
+6Fvh1smQ3PTaLY9a2jSu0iRq02tIsyOqM2EnGYN1bwrza3aJgK1i1y9FPmensa03y0BMFyChaGz
ggNCC80mgUbUXdgE6kZQ+nENU46g1YnKRqEH90MrtNHnabXPQR1rPk3uwZVRDMO2UGZzZ2bDfEXx
A7PQuZexY50uqUWfRkFUGJ5RCzCvRVbyeP70IIxIarTqrhxb0OqiKTdROmY35twUO2uK0usEFZ47
BR7GBVh1eTNHmxoQl4wACiUhA830q6ygDmWls6KiuKVvzt5YU1r5IdVN9/zWOx2FAI+AcjGUIYFc
+79VvVP19Zjot7ncjFs5j5l7q5C250c5ec/gkmjDAdoR2XFcrzaXGcrmnE39fJtPyk6rmuaqm2Xw
UMWq0Wr6JZz6X5CK/P8GedBG89vEn0Aebx4bET1m2R/XIgPmEMdpB7/6K+2wlL9oKaSLg2wdydAF
uvgb1aBQ8tfSqLMsCJqegDb/BWqAd5DfQyXnfAb9fdZI+JV3PCMhC5MAqwIKD+govibvOF4rbDF6
2hTIHWAujAXSe7zjBiXP8kGO84dmlBtPqRV3lu13/WBqbjTW9oVj/3h//z0ahJ/FeNBYJAOWT/Nb
1Gkm4TBmUpU/WLFIt/m9Oof7QUtQ82jflFoUuxQf46vfXsrh7z38e4Lzwpic/LRDMcVkOOse+zwJ
IrXLx/Shn6z9GDvcru24q0S8kfvS2sVqehs7l/rgX5jWZxIQySSFsJNp7c3e6Uolyx7U2Ziv+ta+
bkfnUyvZKOuYl/wxuFqOTi/mFdliqomUFZd55ZpbzaulFXaSyeYDPPN+ixyTFvt2+kMeXWUMcQP5
EZuGWxSfu/CdksA3fWu3e624MlKwfE8OfbX1ZuXRmd1F5iD6YYc/7PLDWGOGdpD767b/qenXdrLB
JQ40KUve62JvRrcZjYLGJu49K/KafGeLL3MbukVIRNt46vuuuRaRr98l92W0mbQfU/le799FBVLz
+9n6gsflXO1sexcYD5qFXOK9rD/YRuIKJaSOp8Kvu29laYduZ2ddxbtRvZJCbGUhOmsPdnCt7awb
DZpQlLvIKjof50cz8nOj9bgv4i/6p/SbWnmpdJiN75mUv4nNyqNbvy4PAz2wev5ky18m+51hP9bQ
K6aeHK66V+tvtMP4okwwS3vqg6+0GrsFxJNuK7TrviwwS8hcrf4czPdB4SOiKA9QyrueJwbhnj5b
SeYq2icpvm3GG9OcuSkr11Fu5QrpKlccihhFAFphvTIMvdDZshbQ7G7SWz3wreFLJ3mmvkOnMS6v
4Xye3wiruO/vVcLNtjhXP1OdV/d/nYRNmBOBPgxxXnumGehYp02BT1f6UtQJ9K0tYu2uGGqIUFL9
vmz1S3IDJ/uCzbCwegBRIYye1Hkmq4WVOZn6Q2s/tlMbee0gZs+sBscFGFEvxGMvjQYsungFwVGH
tXC8LQwJI44SxtpD1jkfgqiKXMvsaPPok7uxidoLo50cNFDYno0ACK7QDVvgpd8Pt2CwwDS1MXs/
Eve6FF58vbU+WFVw/b8oO6/duLEtTD8RAeZwy1S5VEHRN4RlW8w58+nnK8/FtEoDC+fAaPex3S4W
ubn3Wv/6QzfmO92Kn+am+G7E81d08f8KFx4qnwoFi3EwU0m48beS9D9b6hyEJDCmRvrYzNpbZ6yj
HO8Iq6PHis209iQKJruJ9Am7uHGNoIC1XEWPcT6c9bEw7bY3lU3epaXHMJlpaXL596L7y0P5dH3A
ZwCupNuR/nFDfT5fXyxrSKHk0LoW1cHoVzxtQ3E6c63JrkVXF9uquJ7TteRPG3H0qgDHSTuqPOFP
yiK04IvbAyzba7dOBCfx80Ozk7b1RtsaDN3sHsp87VgHvec7OvzBprH576TRrfGXcPDnA4LBXd0X
7YSZlGgLv4V9uy3XWmXrx/Y9vEZbedf8yLahH62wRfFkZBSCLRu2lLjBRXv79934uxF/vRuQ+inN
0B3dH4BhBaNgrlPraj6Ns6P8ovVKMLPiFWjA+5zgw9iVT1lny6dsx40gwiQQ3QoXU8smx7Z5JilM
qJ36Wh3GXfKnfOd7GJUNlPDv6/ybpPWv67yDh4jdHIE2IuuabKq9OtuQxKJN45e7ci2sC7bRD4l7
+5oeFz84D6/SQ7Gft71n2AHhe/IKyk5wiDbWmkmofFE2yi2L3I/LtdV7ZeYKtZtFLjasS7pPVMec
nrrILRR7rO2ps7XW4QQbTDsFg7GNtbELNuNJOk8XVP2dYVfALrU7gapFbt2vMt1Wlgd12i2a3wYH
qzzNePSVb113KWpHaWz1NTsGdumra0JXz9WhfMCXpbw2h2T1XeX9t7S+v2+AxOgrwThvqt3Pqz1F
AZaToWhe42dxKz1Im+Uh2bfH/GjZ2lp4UZ9bOz/3NavVTlM7nGwNb9vWwZ5ckOjEnfFHPnkgRmbp
tNOmGU9NQz4QwjR8ix3+u6xZ9bQnsU+vHNUENrrm6MS9Oye0zk5Q2X2BeN+TIqfdJzstdYsfnDv4
/wvRtq546fzsR30Vtv3GfEl+6C/SYTiS7nfi4FFIAjozxc4JUGXzuPairalXa9hEmsv7UJdrRXWF
krxZ0utda/CIFRU7O4/s5BspufK5TWJPY8+4ecNjJES+CsTBz3dxTqhxcmqea3AIDvFzv1U20VPg
VG62ryNHnDxBtMvSj1oHpayV2/lB3/R+tit28ap2rXO5mTzZV32xsOUXoPPs8F26KnNtruG/Txr0
AkiBhhEOrMX47W7frdSS5JKgns+ZuYrzVSltE8smtV3nfQwzmf1/lzIFbC0vDzdhuK3iTWac9eGc
FBvR2iLvaqs31Xoyu22LKWF40GZHVNw5WCexU/+qTD8cbPiL3cf8EAUuxhrKmVFfI9qyZKu/09q2
foan6kPWvb58CudXs3mQJo/fB2DMZjuJiK5wzN7TDGcc8Yv2m9KN5etSum3tzuO2TI4ME5rMDeJV
Fvl453VGQW0TOcSy25aCS892EJ8QApDIe1zSQ1WvGNbdduP2IU4MeymOnRo7vWG5cvGkK0Q8ubyY
A9oW06+7FYBncsHet3+HjKPo17TfJbJfpudBWOnz+0ytqBdI2hDE6IVdG4qXYnHXED2QqXxFLkYt
4TUB2ozMCHNbYI9UNIclWkQpqhYcwAhL1Vy9DW1Cxu3G2OfTxYhOQ39ozdgfzOfYeMR+ys4T7tZ3
ht/3xQWDah0Mi1cdrj8t1N2rHuRyS2BIJF6IMcZ9e0o2gT4rXh3IrbPUxjcnx5dPA7Bj2gRvEF9S
Blh3xYWYJ6pexnijA9D8bhtKNyVNE1vEM53j8luo6P4NZHQCCAKJ6tYe3njRn99ApiR6C/0tvCZ6
Xtu9VCNDKopfjBJudf6WpGrRiY1NMQzKPsQmGlqZqy5hQ1a1sW1K5bs4onuSyY3BSC9Fo0ppBYPn
nkksjIkaixhfXsh5f2nGSPMpHMFY9X2o9DD2w2DVKRyqQo7fp0CShXHW9DKnGxHPxoxzyb8PyPta
j8uhrMEYlqoLwqp1V1myN00hDqrLhbC8lUpCAvGRHd7iuKczrHGXvAzsG5/gm3P5M76IxZN2S4Kg
fID4hw7ofnY9xUpnoE4UL31ctZ6YtqIzSGGL7Tkr73/9hjfmEFUKJgjc+HuEVggzNQrxWr90ZCXZ
ZeB1EzNJ5jgRneUPRUl0N5VU/98fSnF+v62ibyIs7hbzyb4PVefzwpsauVKaqpIvaYo5kpMnm0j9
bWWKk5bHJSO8ad1bRyP8iQO6rQwWIxQ2BfFoigfNSu2qfNPqR7W7BNVzIZ6maVdM17l6ntv3umOV
TNco24/de6zv1G5PtZwWO5wEzXld1Id5WUPOklRGNBFNXGvHau68oijs8sFJNka9TuWSzY8Oz3xY
oDIt6yaxp+psxLz1p6I/aPo6F9/Emg1cFY71slbnQyp8lPQcC1bjrRzb2O0aHL3qqx5eeutilM+1
QSe0NrgQ80EIfVn5lZXP2uyV07EN3VFfc8YNxjkTN5a2a9A9Fx+WkVAP7HWLKFG+dO4KWBTGgz0Q
1zjbi+BZwouZPMnLUY4udNiG7gZ8p5i7KGxl9U/Qr7Thp1SS13OO68eM9hbbuURaRWPlDvMm4V4J
HLSNawj7mOlYlUMwNANX0Q6EwvS/olIgvv2nJHFPtR8kueDpblf6KpOcqMV+H244zc66uUmkNxVs
Y3VD/6wbj0P/GPFH41R3GuXazs5kPveWLymerKzBKOKAxvm2V7eVpzD3+s6C68upTVl2kwnc6DtE
w91rfuq4GEOipNRLFIcZDTvZZlVldnZBUro9a0LjxFL1nTThSzUN7YzgL2gCbKR87H2tEC3hzXVC
VC6L/rsY4P8tJBJ5Yh3aZrlL649WOMJSVRlw9eFZ6bYhVubFSgoOav3c5T4bSju9CaafGYd8OmD3
HctkH2hnk1ZAO8/SjyB0VNWuwBMoGpvtmDFqtBt9O6PmUxNmENzZeVuX/mC5w1Y29oWdK09UdcsJ
Uqduna2h98TIvg03Q39QfBlNueC05pbgGbsSt4W4ndo/YeGrmtdlXvk70Fci907cWuchPRwXxW7G
hyh5LWfN1rLGrmPsWnr8qs6VUdpG82wo23Bw4uYhU/wbWyn+xugPJ5MvWwdSGjSMf8dKIH53PYvZ
YpE+F4p8iZUtE16qhWGfbfDL9TJn/BjIzDgsg928qgZ2YU4w49mDUFW3h+AsLtuprG2Gl4ozGYcq
2mfq++3/hAQVxvkzQ6l8cLPCXipXVvCAdIhiEK7zsVy2iXGIisNDCdaWOmJfUDWrG5WzWZn/TAP2
lMprb3ILSn5irrHJpcpHm2tlP6z455wcLDAfZACETsfXCA3JtBbeq5PUHrBwksJdOLiF/hzMT0M/
OGZIMMH8M1TPSjXQKB3UZSXoD5ViK9QBopQ7+ciG0DzM80+TiVcp0jBdhBg7iH4/uGXtBN1FFMDs
Sge/6MKUIWq6oWbDc230FRS1PHxstdIL+neJGWoipLbWPJKed7tlM/1gn65FjoHmINNcJ/TwsQ3v
uE4nWzfc+Vna9/KhVlbyaOviUY0vzc8RC9XTiJ/C0tumcMh01Q7rBy04BsnoxqRYNL8V9rboIPfT
Ou6Iyhi1fdGcWu1ZCoN1GtKOVw915/3UCBfT+vdy0vbYVG4wR7bNqbarCXN2Nzf+iHpk1wiR2yXC
FWhVNFhD177R/UJ/beQB+7pPuPetFQpwaltI9WjYM9PZFtTHvNoG82Yif7YH1+v7U6hg1qW/V9lv
TXmU7WZwhWmlpcy+qZnXyS2IjrOAMt8vTfuJh7kqfjzL70LlR+jIAl8U3eQiPPWiK/2Ge2DSvNQ+
tFardKwUkuwhjVacB8O5O0KOMycfRx4I8k6SrbCSS/zAWJVibJe5V6fbOXOrpy7dAav66BMXb4Ir
W9lKuBFdxKyrEV9uks68sD3EvRcZvr623NZjf4jeUgxJf4Q7yy+P6U/hVEd2LtnDZfL6zbiGaNI+
9GCp+sYAd7lEP8LCngRbXNfXOOHqZpWzzIk31S55UW0xcOZzo7rqy3dp8H955J/6KdwzeGnBJhFV
0UHf4UQltXyeEvZySRrkKUNcifaErIMGMbJ1RcWJWrK8RCxkXlBwrTDrXewTdmSjqDa5ZUdswJ5a
wdi3YvoNAf9LLQx+iNLir9wE9tK9Ax9j4zwWIMdckijrnVCTSzcthu8Mjr9UlHx1kg5h4ugqpO17
+orSxUFtJrN4SbCPtyutfxYj8aSKA03+8rMTl9OYWN/smRim3e+ZYJWAlrd0Xu48M4TP5RYMIUFO
klm65DDcF0c03FxcA0TFCzuBXxcu+PekIGdbF/IxEVYR63R5zthjQeGrjflHit13tp+qu0EWfbYz
pEuYYBEI/amunWk4xhp7xm6O/vT6aRn/SPmr0e7E7H3oTyiYy+S5GD4W02c0PiQOTBBM/2rBZtKQ
Ji5GudScEii8bdQ+ayCJ/GJ2mhlKuVdSSSXbuNkUhjvBmuqdLHZ4Y0b8FGabyUOUbU1gZR9Sxlre
AWisKUTOrUcz6YAXukBXK8mfndob/NYLj+Y5+FF+BE/pR/Vaeppb7pij8OeYGvm1p3vDW/qSv0tv
9U7ayD/ms8DP2mkktwwKkcgYhZx5lx9FuF4kP10ug7Cei41i7KfxXKxMZV3l70P6a84xM90hoRCG
g5g8dONGaAsbx3o7rtaDdk3qvVi+5m5R73nBF9mP662U7ixAnHCTxetC8a10BTeDA5soe1Qg/HO4
iI/1GxE0+dsMzF1iT2kzzBNUtkCb6CTjLX7/d61Oo/t18cB+YWB/Q0C+diNzB5HRzPrlEkmuUq8n
fZ0ke1X1pckPLI+ikl9XdVeON4zgbLFyWNjqD6t2G9UbqsfCeO/LI1i8uRw6CmtSdaTVENtV5EWL
r8V2SPuW2GHltJfsTXitcqc8tg7FNQhBZuvXLvBGyU1yT34IrvOrDqdw9svS1s7q6/AsfUSX4jln
NZzDfbXmgrb1IfJT/gLrRza6E0YR++Ch9w2Pa9wUz9VP7XlYkXlY2ILmpFe2+w+tsWFagSqTbB9L
bl/ZMRe4jh6MdVbZ4k80TcZa31TEeEqP+MX51Tb6UUD6Uu3MazfdB0ggB6dkt2/aIeXSDspB8yxH
8PJVutLd1g/3us1h4og+yuPUFn4mADS8UImj/ABrEa/BPngUR/AOUB/xt7wJVwkYTwKJzK4P5XY8
Kuthrf9u2a290pff5ZdkhxORdkYUpj7W8K1eeaeKyksWN029cd5qYKiStxRrkZnV8LsyzvOwmZVr
VC0rbdpbkZ+0Dr+HS9HtUChs4yK+FS/pQX/rRxKp7fCQP9W1zQ+j8viB4lQX1nrpk2AkdXarO1Hq
4Nk58nHj2roFeu3M4VCOImjdaztv0SsZ7O/vw9pYmbnTLaD23hit4JwMZzhw0tP4W/szHOSOKYbd
8DeZds6MMoVJz2uzbnQnC52ANNF01WoruTum2UE0fUN1+cNl6hSqHf2JcOUg/DFxpsQ1Z1fs/UDb
BpbbJDtSyTTJD5SNJPlmuY3GcwrEGq71/kONqaeuCiPiYR3Xq1Y9EE2otA8jrUnidZ3LL/aGbVar
snS7ka3OhveVEjKK46VNXs9sMb5jEvlN7/8VAiFb9TbpQRerMu+51xyqWpMjHc2XS94bZPqMvOFB
PGV2OjDvQAq87dKL1Ox1uT8VpQdDUXYF/udgHgLEq6TfoLRfECkuh2ODUEr0dkR63x3YjdJM+IxF
0kV6tQpr9kQNB7WqZKwxmd+cU4z6vmw1EGeoDKxbmCPQwB3YJmaBQt5YtVwmN1/X2/447cdnyJS+
5Y0nXo24JiLOyaNtPz1WqYMYUwIifpJP6uOc2OYJlDwZTjgdJiDmAv0InbCPY3BbOHK8MiPb/LU8
QQV1tJ85QVWarXdOZtgZMX6m37K2T7Lh5d1D1jrj4Bn57YDqE28q3Ya2rLPFU/Jxe9Ef5rd+WCvJ
Y6ge58FT2J5P86nayW/NOtzk+85btuEqXlmXdCV43W4+qW66Alt94c89sL0/Fz/HfXWU/ZF9STlC
DayTo8GSDNw28bQFqcZ2jlddeli605QecpXrcNXTlDggvmp92w4DhfGXd9NPcORIjmrwbJzxJDzd
9saDeOLywx8E94VP4on5mviqfAjskdkOnNgI7eBtWVzmMDRE7DH6Sbnoru6WjmRr/rKnvvVVm/PW
lf3lA2GcaNnCU/GOVJuoOq43fRp570y7/sONvm0162Wrv0aXtrTjx/KRVkjYVues5gUditupaf22
TqPgqBIUNJtfb98HNi1GSSkNht1/lF5xqB/iV2CTrXnst9ZavyR/Qs7ncdvss0ft17yVD+k7HgZs
u8YJUJifhWmbPCkKY2VX7Wmh7U7aacrtVYVAlg3nNtiZ7XG0XMFPy202rOcJS+5z351i9RCqfgw/
WHcFxa0kPzbZdNge3ExYWe3KUlyhXy/xiuw/dICgGGrl6D8ArHXkHombt46WsFrs9MUq7BuzQLB1
b+5OVX+Q5fXc+/J8kdVD2jqR7rR872Iv9Iesw/oT5aB2sOJntLxBa38nyvn/vLNMKiAhoZPCN0C8
G6yYPRE3wdQtlwXDpgdBiYvdkEuTHQyT6tWdNv/PewREbKwCYUIyK+Hl/VxeJqU+J+MopBdSn3Sn
i012zKbelmL6ezaF75iefyPWP/UQgDvUHDDsUKyyT9ztElZSKeQcmuklaYPKXeb8XZOL/qSQKYpm
8xccuCCe6ZKirsTlA8ZFNBXwswuOVAzJnS7H7oPTSrdmYYUskWRiC9a1Fba//l063T8G7jxo0A1d
F9GmoSP+fFvqqReTLsnjS7VYJaOdnmWq651Ls+Mso9xv/v1xfzUc/70vt89DMs9M8kaDwHXp8+el
lZUvVZvFFzNexl1Wz/spCUw/baMWd7HlV63TUc2JEnuzuTBoiUzDBxounFLNmt3Q0DPyfRpbSNRg
jQ1kD6xXGXuyj7854/5Sjz9dKU5DOPzBeUOPQ29yd2faXKgxLFSWq/yj5/MkGw519ig8qCvtGqzM
be6VZ+al0TXcln+UF7Z6hqLxjyx1hBy81m7gYicntfRx5AKuySBA9MccwCX2hdhPU5eSRAtcGehH
ijn/r716VIe1dcmTXSjtisDRiNjGyyxzksYmdk/BOQ4L4MXTzAEfuw25gn1DEeEz+rRG6mu3zg+F
DHh7FoLLSLmfeHHtgQlQiMw7/lUR7Pi99OYzcoHaQMtz2yVAMgYFiMSJKZeo5TiPXjp2PzhWhhMn
TpS4DUUgJm/jN7f4L+nl/haj+2Cs89d5UL3bA1JdMoBfM/G6VM0eOWTqKsakOVnEQVkJk2zz1v4c
Cs7PKqW6ysUHVQo+EjJdNwxFTv9emveYHRpG5OWQ6FnaZILcO8jRCkc6r2xxleVYYoqTPajqOKyC
+Bc5h1StT/NQrpNxsr7hQt3jwH8/F6EVmxMJiziDfX4jCoUUT72Ni+tgCX4nQeqqpmSxYz2wczmW
AbNQA/77q3556fmqN6NeGiYmHH+5pf8l6giq1LWSUufXpEwGrzF2MyoYmjyq+SRP/f/5w24vEoJT
ZulY6d5tvHgNanGladzXpH6No4ICWzH/lFL/NGfxd5XpfXHGXw+IALWBcvB2rNxVgggqRcDtcLwG
SwrkVrTU2jIjm39/pb+HxeeFi80oODqjoZsbwl9623+YTgla9laq9eFKGAhgVolG5jG6Gaza4sLr
T9HnmDS98drMThrBTaKH3b0GobV46uNNWeyS6CJY6Ld2leYlwaq0NEfL/Ezz5ByVv9dP7lgfleax
at2MSIl2NQmupa7b1O1iRCy7TiI8cFNYu1D1UEo0y9oKPEtjRO1KH7STTK2JOqJyJGA8fswfpWdj
It3HU2KnOlJ78fvZczrYYmnXkSfVDlaO8uD0nVMyMsyOGIl0MbYHx8QgqePWxKMbMgWHbImm9mvF
w8wy2XX5WgxW6bgaDsXqu2j2exSKR3njyymQj+GCfRFLqKKQE3Yr9lcxXRxLHx6Y8dmLJU/O0DWv
vVY+YAv33Y5023E+P1hshZkzs4xui/U+g6gwIpKRUCJcES0ktIGTO+dG5KHmh9s1tKqL7QeQ0DCt
C6ELvbqsvhsvf/3aNxdCBYo2Lgmq8fdY+s/SEsOFuGttKq6ZoD5ncR47CJMDJ6mL2kO9LLtJ+UHi
afbNN/+6JbAFw8dEJ43cHWH7512o7YkMiYequc44pm47cyXAxdMizcmlUPhmYv2F/QmmSA2AHgBl
Nlzoe4BR6MQ+GJuSDxvNay1KawyVE0YCH9F4KoUCs2AJP8TFYoSUVeU3heD/59Nhnt58zmAB0rre
az9LzvuoINX7KhSixcxicXF+Pyi9VrtaHB/m/VgnCUPA8JnJ3Ou/d46vtxm3TnSO+JTiAcHW+/k2
y2pchYNZNNc2b3cYRt9sPCz2i163J6v9dp/6spr5NGAxrN1urP57INsaxQaKn9ZeoVZ0a4CssdtM
KADtXtaflZuBPqK0mQFzan6znL5wQaGA8y15xAC5sFIU+fMXjfg2hlAxAcsJypPTRnyM4EMX/bXv
hF3R4Ms8yIykp84QEELiUAZD1ERUvNGtEApmlYl+t4i+Mar6tWXO/u/H8KU85/Lwa1I47RnskzFz
N6BLqkyAjBuKl7kmBTyc5o9oqFtfL6vWllOm+xQDBtR1RpkWqh/6aproOnrpYplhl5qrfmf2pZfr
lHuVcsE4q/eaHMZblXxzqV9WDHRV7FJwaePFpFK/u9KB3C59KvTqalXwt5eWiYlV1RJmXekvYlG7
bx7clwP0xsnG4ZUFKmEMd5/5a7V9KxXIs64ExSlQyuGtZEGfffMOal/2WUxvoNCA2zAIgIl7V1yP
WqOUrZzF1xqyWmznlvymSNOljZZNVMflXldhq4XzwhBYraudrnEdlpAph6nXHwIxtE4ItzGEXaD3
TIa2HcibPlZarOxSHNttfXlVzZzRbpPoD+Tawxtaeslf5F8mRF4hCt6tMBI2XAZoKaCwnE1Hq9ZA
u4mPdIgug20gUqh0qrAV0qC8WHnhJkrHA1gWdVUZYnvuQUeDzhzOi+Fl2KddoBXM+KafjLqbj138
TXn6tXPilkFDRB/D8cThdL9Dx6Rf9m2WXJcuT5yQbC9nEOvSNTKpdMQFyC9OumDb9+mJzfwR8c9o
d6L1R+zEA6Z1njKpwwvJLs7SgAM0stX46KXVb0oj+R6JR1gEDelmAUIdhkPh3Ytfy0XYW2YRX7VR
iFfKOCgPUlcKXjh0Mp6mLKc+KGETVIXNgBzqadeT1BmxoNWudBqAgFNYvOVVlm8X7HFzA/PLVO1X
JGm1e1UId10gyet/bwdfzlyWIEoAbBVuBp+8a583K6UvGiHSxuHG6LJWCotiz2zNDkWo6yaCdDsz
CXL/3z+TDRKLXrIAIZHefeYoazB0zaG5yEn3a8naP3mUvWRBusnNgEOQuZcgRt+U4tKdEwrRNTD3
OHX5jRtQyo7y+ZsSFdTIOiGVlyJ2lQLF8tWwiGOanouCCOzeDqVXLT+gQ+rqba7D2YGbGdvcFXrU
EOPv2otjEobQ88y5I6LJiM3WVejU2hleQbDY4QIVQ343Oui/7zr+06WyawD80P7Iw8OAV3WmrpPC
nvOLPB0H2D1Vug7mU5e5xuwVKb0mjdBzm9XOUD3l0vtYey3ju17bqJZvRR/QfrMIZFBfBSDqufqk
l2vzpdDdsXhVlN2I0OZmlu+0J830+plJGIQfxqS6p/fOXyOs6UOoLsTq2HntFhP67YOqPxjNUwB+
p7+omeqZ6QPeUHZzIYFrKP0qJPcLJPY4V+5s2sIbuy4Dr1jbBIaPkJHXCSf5tEBcwXEOEXIlVd9s
y19PAYsGFM86dKGwL+9JkJk4j/ibEybRKgrMiQlwM4iPIbTachzSb5bm/7X4+FQGs0xub4LFaYCz
yL34NdbyXIxrdbz0qj/K5xJbnuWhbXl4Yu1oradlAAXaq2H+tKpDwEMsg2vUvUb9tlXeFPWPpP6Z
RiCu6hRWfzLhEAVYsntq+rL0GKMza9sFIjOYJ8l8muce5/KXcJCdrrdsfOP9mDGZkDhdwEQDUsUA
Z2RMN0F/GaNDKa9C87W3oEhVv+W2wZkT/IIn1PaxI2Fb1tUV6/nFCrZz1Ngaap5R15y5AFcHSZna
bjNEgqeM5Bo5IwQ6deyBTkZAOYDlFHffAXoEszSrRM+QENUxg0niwKMz/+vz0BaUP5L2OxYqu5BO
1utEM9Wg+xIg8hegBeFrXeargUufwbMbfldGwjQGIvjqM6wYW4xJkGo5TVIG3MOb9gPpwAgW39jJ
8wBZKXNk89xUlyT9rTI8TvEarqaNiTTaCh+t8Bw3b6V+EWHMRK8l3B19VxOMtSAoguiWJ5eAi1Gt
jVWu+uoN+hQ05snNFNgTrNh+JWiuCS8dJLremLK9PJeceU4Q2ZblgLMwR+uf5A/pOkUuE3BJhdyV
7mWUCqpjcMGR11dn4cxUED+pHSYd4PPxqiwctfFGdoTOJqK7Ba+BvSa7JUw+DknRTc33UX4WLK8M
Ubzz17gDAdSpFyoOLoF6vzKSNaldFr1xsI2hMY4/rBZIciMbm3r2k8Yfb2q8uYEQgiXF7Zen+aFr
IKGjj2unFzGamce99eXbxBwXFu4Yucbz+HshHi32enOFuJABbSM/WukWp/JC3obda2husuWHMfxc
WJkm4hWTcuM2q+4jL2UfY50wFbVWZe8ppmtOO/jwbIX8KIZ9I1xTmFHphp5swk0qgziwz3svqY46
RJGifU9v8+TJTttNIZ1VLl6ofg/SeciuwXRNGDa2xKtMO7PZ6JzoZfpURIciOCrSSg5XUb5Vw1WQ
7NN+m2Tbur+198qyhh1ZLA9SsdMlt1D9XLvM4wtCPmV46rG82PTlw2yuJtWv4scmRRp4kfpTz+A/
eJF5PZZpo1meZe4hsufaGncdbCAiaFBbnYHkdx6H6u20v9tIDFhw9HjkIlDufaleSxK/cdi6LAwA
Y7ilWdLZBhY1/iyJ1yTJxs1S6+OD2tWq3eYhPv8E9QUY7a4iERSl7mVw4XS6xdPAmKtTyl9jUDrH
0HN4DHnACMXureHRTIrHLrjNb/E4ywwR9sONCFZA1uryaFrVUwgCM2ABMrQcU5klpo4WveAvINmV
kdewZTFupQXR686JMx2+51Ku0gFq1r/P/a/tJzURisNbH4gnGRa1n49gocJeR4qE7CoH4njSo8HF
BcyV1WCwl0HiMB4Qs5jh+9S3WAaJ4Xcxb9KXZ8IF3PSBN+3jrfu+1eb/QRi0XhqMRdOyK82bug+r
E2jA7Fed+hG3UAe7DhOhrAEcbuZpdIp0+Y1onJlTxUL/9724Pf1Pq+N2JXjkyIx/CLH4iw//50rG
JYusDF+S65KJb6G2cHbPdFwlpe5Kx+jGYl//9yd+LU9vH6mTGwaFX6P9u2vAi1whxVRWgT7bsXPN
shidLjV+KZVlnnI1RDjRyxu9KXL4sG3gBWrz0Ezyo8JhuK3NGUafnj+F+AsjHJwbSqBicLomtS35
jzFxaKF+nr65S39ZXZ9vEyqDm+kXRT+ctPuSOl6COJ3jOoUGx/oYpCJaDZMoO2PQD640xp1XZcNi
yyHtkg5bN7Hy8NRBsQgZN/ZFNvhqaEmrWRT7ldyrtlbjBZQSKuSHQav7WlFaK9O4aWDyBDJG27Wr
Vqr09VzCusLk99dcGO1+lvLVOMvfpS2oX9bALZyCTQKZFTKO+wSJdq6moFSX9CojqrAxaHqcidz9
5ql/KfCVzx9y99SDUEtlOQ0g0rQig47FyP1Yaip4NPxDNVH8GaGMdU4GFJthA6a31mvdPxRTVvmJ
Qd4b2TiORHLRZKIPGgcoX0ydHBEqg7sQB0ERy8kwoV3K8cCGu2+uKzVEllAJhm+5PF3lu1L+61t8
A9NlUCzSIWGP373FVWzqeOcswkXvIDZhOL94tTgADpjhuIkqmpZbYGYf7rXpBu+GYYOs1tQhaI3m
Nwv03geal+k2udAhS95GGF8M4DtLDWbaJOHS19lK65RhVXfcRWFRN6UmI1KQCXxeYOWp/4e9M9mx
G9my7K885JwqNsYOyBHJ2/u93qpxTQiXS2Jr7Ptvq1n9WC16KF7IPSJDCKAGlUDixRMiJPltSbNj
5+y9dgZfXJuNazfpKBLwSWwikyLMlExaUvtXQsa/fGFkIK50MfqaQCpeL3VFNRZp3jTKXe3OUB2j
8c5Y6gP1QR6wtmH+LbrHoQ+DKeQ7JLDipNJH8O0ZldRA5ir4ufi+lNOnX1yOfzoj83lxNOZO5nvj
MP/m7Nf0cGbnqIru89ApLgvnWcvod2HujKelCA9W6DZBlTmRP4lJ9QV/y7fayjqZprZJldNUXhlM
SYVKTFzUdpJawfpeuPG8redCJRO5/O1i+x+uyn8wAvvpu/sTV+WhzL69oTi+/MQPSiwN5HcQnLkB
iVLXTbqdv/NUFGxR7+DrmEwS0dDS7eXS+50S67yjH2pw6F9TjiCPrPTW3ymx7ju6/zQE2Jvp/KrM
x/8BJvaljfbHzoGMmS4seyvtblIMmWuui+9PG6yOgnherEq917Vbo74uoiDcpsXtrJ9K/TRGB0O9
q6IrnApeiNvWulRy06bb5Shcr/noZv6C+8A99sWurI4RY8hw8qLvCMpQlTxQk5cBy+KQ3tjTBedX
nweRuJaxPxFSYq3WR3fcRfNmMq5qgMoYb6wF9E/KJu9BXE3D93HzqCa+rPx6h4+hG5wHxaqCDtOS
lh7N4iZJPivao1VcTyo5NbSJrnP9usDWo6Iudayzln2IBIdPaCGz2M/ohqL7YfKwIXr1dVsfAfH+
4hz+pnj68YnSP+ErpztK3unrT3RU9a50Yqnet4n5yRyiJCBNxz4Zi/3Znno6hi5zDGU7foQxbZ5t
Yx6CdGSK/9NVePPbN/gzSOaNAG99GeuAiPkBIgWaOm/TdYqidSqjFct9FusftF5z7sxITU40W8wk
/UQ6/JNVifdSnRSOk80OTJzum0Y+35ObGlBmvv/71/N6f+XlULtxedHKddbXI97UtGXp6NFsOON9
ozfqtq8Sd9su4lNnzDuZWsc1SO6ARuYHbeZ/1iXWJT7C//X7rf/ndakfnvL+Z8rTyw/8e1ly363L
EfXtymNm2Pb7skRCyzuVtCSsZySJU2yxYP2+Kpmwq2ktES+CaMllUWKx+H1V0tR3MJ6omQ2dH9Nd
45+sSi+77qtViSEpZT+LGzY0UCFvtr/WFlVnVmbHgZWjuKSxdZoMjsSm7MU+6VvnULST3FlRU97o
g1EdRRVW23y2lpvWmIZTn2U5IpFiF0WMsJyyzq5ct6sfNG0qruxCRSEPa2gvmnY5Jdqi4lgx2xC/
Pq5JKDrNL84UaxHxx9thfV97qphTWeoRHBAd9npJUEVjwq8xxD0Bl1EQycLZpI7zDI5HOfz0Jf/F
bf/6NvvxTCsqmqwPiNZvhzO9bN10rHrzXpdIBeJ4cg7LhP2jMCtJGyi2zlW/8nndXFt+seL8xZvk
GZFBrdkPrHvrS/tpJ4mdqpwcqYb3ZgJvAad8dMpDwfHRtObN37/LPz0VF5mzHs8I9+XTfPt5plw3
gzvI+kEZrW4bz9aTtGIVaL/2q0DSlynkq68OcgJoMy5D1AYchd+sW2DTrUhac/1AJMJWRu2BTJmt
s3RXRa1u6kluoZ55pnEoCHEcxMdaVW61UvdTFFrhEzYvIRxGFu0+HrvjLG/UhsbWIA5SyK3M780+
fj+RM2XIVaLfnpDZnZqBo1mM26rXtV9MiNYX+/rNsNcb3J4c6nnit+d6Z5pTK9bzDNrpiCFF5ZA3
hYXuyZnBSiKUYvv339OfrkYm+Ks1Hx88+xFXxutLohpxP6VzIx5oMVi7JZwQoSgT0l0ZFodqGt3b
TLGp95tfXiFvzowMbplqw4rmzuPsQf31+pntNJ0YEyfiobetEWpVgSJZD+Uv7ra3pweehoY75npS
axkOqW8RmlqlsVsiQ3voQw3plxJne5Epyy6TNj4KJw+Y4bReGNGYixrOO20YW14jWkA6skku2PeM
jQL4ta+f/uEnj0WK+D7KEEZsOP7fLKDVVOd9mYbR+ySMSj/Mu/7a1hgZhRUdZI1xzGbQEBjZ6K7/
/olf5KCvrjGKWfYGSg9oT0z435w6NWJm1Ngym/edoGVNm9yMY+RBY3Fbt/PHxhge0nyefTtyVW/O
jS8dRLfRwLgkRYh9pr8BWtx6nK+eSrLXsl7/FmlG56Hu/0ISEEfxZTdV9Wb6ZarL27Yb0H/CGvCX
EUWA/JfJxutrRqHBI6JlmN/Xpn4OQYiOeRWUjntpXfhFhfDNrvASRXzUfmhe/6dK+Q8UNJBlOcqu
SzVlH4XgT9fTn6oWXG9V9a3pyOL4jVP5cwHzl4/1e0Gjuu9QKbJGMwN7Sc/4vaBRUPC84x6lA2Gg
+WMewSr0o6KhaFmz/ugsoh/jtL3eJj8KGv6IBqjOegmtcG1zOv+koOGue7X0/umlO2/a3Miykz7p
RXro5SkWqWdr3+TAHAbVroJpSZsvTHv0kQB5f17e1xE4oA1n/NTcOPiIw2NeejGiPNvntiqzvf2c
WZ7AiWzd1fWNFV4WdwfAR+R7e/mImTq1v6626YI2RdI91+JWE1dh9DCEh5gCxPZxf2vmUxLfO9lF
6S92daz1U0sKoXMl0puhPWX8elLC05JctxPgQ6Tn4WmFX+vJBTQ8RrPFX7qLvQIAMXNnX+xiH6Ip
dj+YyXUJEK0pPOTKDdyz1kWcjPspP0vUzsPB0rZDeMK3bRUPgLEyw9dBvaZ7vTnE45M+AJwq0XCH
rZ/2d3K+j42HRT0o2Udt+TxkBzs+h+1edgdrPkXjDuquNW6tao8X2XSvLC30lvyDCwYq87vJK7Pr
ad5ZCSyA69i90sZNmgMz2k/x0RjP83CDj6YN6WECD3hcJ8e4G1laDI6sCkD7vY1/a/kEaGCPR2P9
p9wu4mM83fbZQzXCaEtPEk21eWnEfd3eh/k5jfc48lJ4YM4mQcJQe9kSdOluto6Nsge4pOOg0bZ6
tavj3/Kl/9E68tcRGutD/Dvc5/+PjB6WAtYDVJtQYqgRkFRzUv6vDzTvi6T79vVf991T96391znh
Fv7Xdd/lc1JEfwW1/cuH/7Fa2OY77mtSJDQNJSOLA+XD75Rb6521BkPhEaPZ/NIP/LFY6M47DkpU
TRZnHLiwKlXp76cf1hFOPbwZUpvW0hvO1j9aLl6XL6i5WMlWxC6nBRow+FFeb0V6z6BrSKzosR5Q
wQxNbN5pbXqpOK4odf1tpAtTLst9OHNtZw5YdCE3nVM3Hv3/cdMUxtefPuq/OFa8HsP8eD1Idkjz
QzrNEeb16xkbZE7zPESPMqvqrRJZIFfWXzKMwIGSAWqUvfrx75/zzX7MRwg7iW1jNZjzqaP1ff2k
raEXyqwkxsNsKSdTazZSjs2HaI5rr2vifNPUk/CLGgtcXcQfLKxJf/8C1kbNH5WMYDcB4MTmQOlv
Mld5azeXcdHzkU7O3WLOnguxJq6ZggmQjZZyUGGnwAUxLsw7ll+UlX9+YnPdrWjJrSgj/vf6jTdt
FKNfN4w73VIwK9uosAlTB3cWDvduO25bFI+mVu3rUjz+/Vtm83v1prmC+YJp1ayBhOCaaYu/fu50
EGZB5Ju8zbzMwx/nnc+fDwfp2360G7zwyry4G/PS7Z3AOliHBBRDcwLHcFE2oJYC13c3EEL4/fXv
VftmX+w776bZd/yru9EP+k3ngZ7iLz4P/vONFeDrfWxO7kYENn+cfhkfZ2iS1HgQFM1zdKg22mW5
RFfu++kW6W/qzTf6YfAUnyGxP3j2ptk83/Cgz88d/zr5fcDn5CfBrRn0Pib0bYiBHrTcxvAwRm6a
QN2pu3Kj7oZts5Xf0wOa6WD03b27N4N0V+7hs+GNW76qF+0w303X07VyAoi6sa/0s7JXd/iBMeFj
KuLRNCiT6+M7G/OgbA3P3S834mIc1kfqvdD/vj+VHtwP3w7Wv+YG9b4+tfvcv5ce8hgfUuAOE88B
IMTOfWj3o/crjO5Lm++Pi/jH94k7ieTwdXj2tu5I8ISFtankt9vg+gHY6Kn2y110O3xJ0Ct1Xuyg
Fd3gP4JIuY82mEo2mofyf7vsk025469uOKtsv+0ux5meaePfz964jwK0MR6/sUk3WTDzqnM+8mL9
/3nW/NG7jdkYPSBjxXuX/Ezgl54SjHsliLaFv/7sfv/3F+5LR+jN+4QnTZ4fwxLW4Ld97ErIkRx0
Q95OuRuhxBqd4zTUKSqXYjcmWMfKOV0hOg4Hjq6++u0XLLhxL+PDy38RTPlYREO7qyU+J0BAPdv3
PPjaVEH9HEiU9yytVg+hNvqNPpXHl180tHmxzhTa7rlDabdxvrNZGriNBB6M8TosUvUY8kUdqQF/
/FKUFjrRMLKDP37v5e9htnN+sYq9YPrffDKQ2OgGsa+xeb09o4ZLMaUzmI5b2mxHRShXoojv0i6+
cuQ3pevutdAMMFldDEU76+ZC29rZriOwyGXQW/s60CD1axSDWhbjg50WT2Xp3tZ2AubBPfWy+9jT
mQ/bMfeKL4kYHxk37UvEQebc4EvtL25p7RLtg6MtzgZU3g1WoF1dTZiDl3hnwf6GVnI1dRkx2Njq
Rbgp42v6ZJjXq02IeaW0MWNawz4H04BcIhCiO6UUmUZOkVjnd0ZR3I+wJ0fouX9/Ub3ZgV5uHhIJ
mJCAlaOb//YULVOnd3VdxrdqxlbTpfbg4Y+EOPpd7QCDJN1OM2+QhW2nyB1+8eSveyfrN8YXxg64
8mVcNoM3JYADWGieOi3cYIya/NodEz9dxsoTGA43Ztt1d5WIUR+l9i8umNe7z0vZxN4H9JrSTMOI
sNYmP/XxzLFx2glty3Xa6t8ySfGO8F1ulwhwRdSaXtoZJi4b8ORu2mq7X3zkr5+dZh59PSZjqw+X
OQH14etnr0QPI7o34YNoGe5jERE/5WQnrUcypoZKvoW8CGrULM9EzxySJenPmQkqTONYxZgXvWrx
JMRSBFG35DBrq2dy69sHaTfpL0g7f/1K6RXAE0EY/DZBunDUpMypHx56LXnEYoERRoXhmhj2ibTJ
xz4zkakgj8iX/Fczppc4wj/uaToV9O9M2k6s6muw+lursjbKxtHBhd/mRR/k4xhuqmE5bMlJrJj1
NljJSAuly5gt4HyTGNCKjTuxyPtTVKxiw7p3rwhY2UeAxU+D0D45czHedqPe7JoGp/fLf1ol0F5T
wEgoZgbvnTq/7yOZXwxTvXZqkd7aXRW+F91lkeN8lUZH146H+1KLGz+uoAWnYlaDeDJTvx2L4bgU
hRrgt+vu7Ci8qNZgBkyE3r9cP/8PTkA/H4D+2+WZrgX3f3002n0rmyh5+rlXsv7Ab4cdYZEjCI2e
9GfOWwh1/33WIW5U1daWF226lxkzf/LjrCMMkkhZgjAg6dS+Lxf3j7OO0N7Rd2cCZCPXw9Um/tFJ
h5fyquCkK0yrltYwDeC18Ybq7fUNL+v0JXiz2SxOV2e7fE45fo92ZX1IzFbQ3e9DtfXraDCsrSWa
6b0+5M4Tr3g6hE4Jc2FYLBqMWdwL2GvWovdHxlrrIT8z3E9m2GOX7TrJqNpJ3Mzc0agfUf0uw3A9
6XZbUxPonLFo7TufuxyVBf0KdQYe4dbhuXDcFgXp2MUrvrVUSl9mNgSpTB2nq67TjJCgml73IxtN
3vU4hOk+GVT3qrPy+RLpdfkkzLT+XlYk5dEdVp+WZQaz0UC7fyzdIjfoo+QjzJo8Vi8JKsbHrh7s
924hx2QXhzHq4iGNgUZbcwTLJxyF3XpjLhcKtki2T1jhta9xITUQEksiP+odX7WnzpExemG3SPBo
2lCHAUnFoK81ZGifzNhaTgWmauug6FrN1pxf66KBvtaPbnPUYyGznWwLhVQnE42QW6bp1zjNlNlD
uDQfG6uic6sOnW1BPJ9bkggz0gx8U+/g5olGGYYAb3GbeF1YGBDzFWbCNF0MA61c0VeEsWFoZvVO
ogELd69/Fm2hkapi5c0tzcRoldSClEo7JkiBmglWz1rvnOsmM4iiyCOiH/1atlhYJwHVdqMoovlo
lKb7hTTTDIGykUX0dOSoPQ3K2rGKYgwTQbZOYIa4cax9iFYeKlGVokTQ9KJDzFiL2vFs2S83Vkvj
ADLOPFZ7JxVp60U20dRbZSz0/QBFRg8sdSRNpKSgeS+LMZG+EqZ25LtwFDPy+bSZOtguEmXXTy5c
RCEUuz7WbYWOPTdVzo91UdaIh0u8VASs9ZW+72qAe5NwUVfSY3CGTezGHVTMpAEQ4qaNfu+MwBGL
qYuRCi/O3RRO1O6JXhgz8blcY1GUzC0EsnZ4P2UNSX+2nQLX0txeWsclLtLeTxlgPOXRjKIitC37
VDt92GxmyyklGoBwVVlZpi03pqxwAaMcc872UlqZL0abdE+dcFgU+7liQbu322XZpzWJDp5IGtPc
l86a6Y5QBJpKLDPgkLPQps8FUTKPlaITBCA6J+fzaUWLWcCdB/49H+etOjful2bpeKS6R98fz1Vz
XoyCWR65c+q+kwPw9jEtuW0Naxp1FO0xjlsmSfP3jMjRR7tf2NSwAXWGl6YYGg8xARam76qsEEQE
1c13LXLweKe4ZrJAw1cTBUPJ8MTLDaXM/T4JzY+2LIvMN8REFDp6tZoPU4jmQ1sk+fd8GJXPsu1q
sP9NFX7rqgqiJHfgeDEHfUmDvMKn7PdtCYCcQF3oCZnb5JwBEy3+6GSuTuyhUVuab0+xGvldF/e9
nyVatDCKTTFwI4ZI4RpozqIyOSrwiyNptoHpm2lrH6F217onuljEvpENcJQqMXKfmq6y3DDWozis
zVjKQHU6qXrcowApbEdh7IUYxlYPFkl56a7jGACZPkeQtC2XUh+3sxKxNFnpYhl7olVx7pRzx3Jo
RKKhw8IAB5uRqBDgLNWoNOAiKYK3Yc0pa6sOmfhUmg3IRceZkg9OV7pfy1DtPxHhLTjvqUk77CzV
RDhZ9l334E6zRRWbD5m176tOLzbG3LeQrZTUJrVt1qKKlUc10mdeztQfEksmBI9Zrfg8uQKaF2+8
v4vtLIo3slKGcd+U/WLsonzRujvRxFwhijKb1k0/0Ww/8DEqTwUOtmw7ji20YDfL669qMnY+T4/O
SVqEblbJrahzgv3suk9BApe25MqU3R7BCkEIIYVdsyR8rQaCWuATLlp4kxQey5S7ZCrF1VIW53Tk
XFDL8GDy1TuQapxyvmE8v3GjGZe/Nnqa7C9ZhPyW21hWw7Wo1eeW51ZN2jtGqh2zpt8ZPf20MBy9
2OIFDNkYGA46/pdaWwJpdfHYVEjQk6g6tY35Cez317kt7iea6GKsKIP1Jy26Gbr6LLMZSuK8N9r4
0HYkY3Cem5k4LJg5NNAVUzJvZB1/agZHCTqzrvd2Mz70RUjKSZpMe8OCH1kUd4MkWhfnIyZP51zE
hu7n5Cip0C7t/tmRCbznAZKgy7PlKmyaBtfUGDpH10g/mrMRb7tcJVoyZRYaQvZCjD9mZDMsWQ45
bj4mS5UdRWsoR0f2D6SRS8yzbQCaq9yP2V4n6nUo5+aQRRi14sLZkwq0zZ3hrmUKN1ju0aURVjop
TOHpC0F/OIhHez7w8x/DJvrYpoL5ayHu8yw5DnZ8cjLjKhtmuAbOQmCLOu+GeqKNr/KwFajaOJ+e
TSUtNnKISVEdTY1kE7NpIXSTFiW5UZtuowh9Gw+CW3Q5pWCF80I7jRqhGLLAK2CK6x6Dvt+w4hDK
fVgl1IjRnPoTg5NAptm30nKR4ub7PtX36ux8qFogw9ZC4Txz2PmwqAISQ3Xd6nRjErBQiyPPrEUw
WCaZbOIpJWlwGTM/LqA2lEwlO20tZPLuOSn1u6aWDpyG0vVJ0sOmmm/rsn4Y9PQTy6mP8Cc+KIV+
O+D9pjIqWQMS+IWiRrW7pfS5r+3yVNf5k57HHyf8q89NqWkPtg5iWeg9fFPHRQmLzpw4zHM7qn2Q
ujH2u3K6HbBk0DqR2absa9iWiqITH9g3z45A+V7ag3YeNW32uumTqEDeuKn1jacLUsZQcdIAx+wG
0wVHF1KiSe2cAjg34rDeOZQbgV4pXxfsSYh2N0u+hEe9aqr7VtiUJvriD9Nqxb0RKTiKwrhLVaT4
uduDpdUtvIfqIB77ZliuliwKspqeILHLXlbMt7oYtzLFzlToTKocvkOmvTeyqDgMXZpoiA7MuS/F
gpFb6Q5NXrh88smXJYnPC+CsJWTbmKKLYpmHbrZu7C71KTASQPdqgJ3gXjfhgMYjGDIr2sTCBnqL
U3sF2JCcnMFzU+tOD0QZ6l6XyX1HmImuZOe5iU5ZBsxNk3eFTTqHDQ6IFTVS3RudfcbkaJ5pGrLK
MNu7NRebW6OmDGBKkST0Oc6gDzbte4qMT8xQPDd+LirGe/ltMjPza7icy/t+No5WyNcPYp0iUPET
JOEG3E4jWsabPvqQwym1NdqcDSwh96tSdlcz3Au6iuE5b8yT2qVbJacH78whh85vo2YAqRLapo4z
6GjxhA1PYV3HUgEhp+n3JABs0mJQg2F9Kqg2n0NScEQVqdouNCAP4MwIosxyt8OYERDHHu1ajOVC
VmZ9ec7qGUBJZi6BpovemxuKEXXpvhbEm5VjhZZyIcaeyFZcS/Iymi1Q/aYIspzlpE0+yTFuAt4a
rtMxwzJk1k+U1jCVyqdJVyqCxtR5pUTjCPrM8RaGabSo9lcD3Jk2hnXMsaDrnE2sqHrrTa2jFmSE
9M0M5FFmn7EMwV9KrdxJCTAB+5q0nQrbtbRG3CBhr2xlxoDGa6s+geQ0ttIfkkSQJ2JJ8dyYqXzS
hATFh84qrDaWHVoNFkkpabBhx6HUKoqkCVCna3vTGqCUuZPFjtghBvWQwLWnypFkHSFMN/BG1/03
PttsOOhWaCeBlYRYuqbKsW7TSMrvOUlkdOFUrISN0mBDU516jLxpiooPas5Z/kqZKK+urTDpbmx3
iONNmw/ivtIjzfHKyhU5x3uibwCTT9VXbi0M8VOTo++U+Iek3xfYzL3J4Y0Fld2h5NPYGm7HUW9b
0JvdfE28ItBxqTXMa6dOTiN5MpPqIL2PQGWNIuUFSsgf+VGtLMG26OhrYenmunUss0T5OC6lcqEw
metTNlvZRraz/VXrLLaZqurxkuO4Wb788x7DOWHVa8vv3X++mqy+yDH/PWf9b9dmANf5d32Gh//z
v5ssmb/93Gh4+ZEfnQbxjpQ8Tgi0S9fh5arq/G2qqqMcBUywhnaiiWag94cEQ+jvNLRoKONJcYH1
8pPS3TB5vDWMgCTMl8aF+Ccz1XVa+EfLzKaLSqrmCq1mRoAU5S1JDBM7uzDdTj+r0kf256shd08S
KzBXHa2Vf3df/mJaSijqXzwZ4jA66myazOrW5u5PPdSsb/WuqE2MX6Uil3uZVlp15JjLHISNuSbp
qZp07Rybbvp9LbKdnYwBIWw0Eu5A1kv4cDg2cJrSXQix0zo17vYsitL2Rq9NhyCipCTc0lyyQjnU
rbSmk16HXb237NE+G0lel9dZ3OmkfidddCniNJmp0ZqpPsXmHNVoGNjdg0E67Bd6t5gt0ElVIg1L
m2WT1ToNVO7k9YdMfaI4CE0j23UU8TdJZ9kIOIysMI59JeuM5Z4Z7F7Quoebj4V/jnoeqZtILvQt
jg6PbuZYNUqMxVD8urVryHdDzEeR9q1xk5YRgv8qG03Q6Q19Za/mAfxRz4do65ZkAQeDSk/I6xw1
Vs7jNKkHYofKPmi6cT18Uy1l9a6wSk1eDVXC3CXIe4TNpK1YYXfQ3YIzDxJi0/XGKunpA7Wa2+zi
Bdupp42KOhEozpeIMZ9WlGe27HpY6ZfisJQoOlM4gp4YIuVLBK1U05TbajCtAEwS/u5FmfxYH5TN
mISap7crvloo7KDj+kgZqZt0OBCGOkS3jv0GhaXGGa8FxxpDD7A6pqSVfRdZcRVoYffBxS3mzWpU
BgvGZSXW8cvbD2Ap75Sig8Ov6Ndc4/q5rXSHsM7itrcJwAiJN5IqxSqXPl5oxzy4FFBeEkH1bRem
YRmvgZq+PiYWQNL1+D9M+hZFQ4YUsNuVkmaEYnIys5XrgTV4GBbCDkaxRwzTgGEeb3UjPiUsvUGc
KlunyxmBdnIMgAM4IAUbTybh15Bxn2hc6WtafRzVYfYIht/LRepnfTLvRAHZYdajp7jVjzMRYpWD
vC5rLdytSyh3WtFuRW3eOEMepFNfBammXHC74gqDsqBFl2xBPlO1NHHoFoUOYQCq3VLApc1ZCSFk
6+a5VdjYp2Le2eO8X+biWlt4BVVpXZXWcGPq8TemPfSDmuYBh9W90UNdK+bLvI6SZB++N7rhpEKN
VES6bHoXWEO7hIfJWogdVbpPTo7/UGcnXXT2NdVa1tdGakzH8VvvKEKjiWrfnhyv6Bas8UBDPZHJ
AmMsIIm8iD+KhoAIxe2vB2eGet4pjbeOtFwamIXiftUUl66CO8HQrdNdbLbf2glzXDTj4nTCdMOU
KGhyUPALGNQKb3mlyQcrQy1l1u5p1JerYkluSg6unqExHl/UC/reCH2vSUgavbStLFK8/Ci1wUkC
zEHy8UGvXMAwDlopd2l3INLpAnWfeKFX9FgZD3fqs6tknFfi8oaSF4puexdKZ6G1NOya2joxVvjE
eX3fGYCNRYEcjM7tl7jBEdyHBv5SkQh/LkMlmBvjrLj6ycZoGui5xChft18MhTgQLNcHBoDtVVcR
30WJeWNUpdi5VXVDSGF3aVJyIwdSinoFXKUR29+wTm1lSSbNnEV3ldZxJ05ofek1LxxmCGPrm4Yu
XbFciYiUOakTXGkY2fcoycBYQhBZstnvtKU42XAQQndY+5Prqa36VpKx7EW6YkMUMremIJduShVv
oB3hNY4b5An8+9bWr4fF4He65NTGarVLFGtrMG7xZ5uinhjXa9Fqx3g2OAJmJzWlHZu53UYlw6XN
cNkuNXeobsvbNEyhDCXm6A9m3tFpMD9EjpbxZwNYVwV6CGeDGJCI9VkzhxOiYucmpObb0KqBK13a
D1Nt2Ye0Hve1mR3aesQrFdX7NG42zlgf5oVnM1BZ+3pGCJ4Sa8tdxjbtlQK8f1FD6OsJaSoze68R
DWdJ++vYxIQDjDOUNxWUgx1lGzvuDd8IYyVgsQBIowXVmski3ImU2qzvNlFNjiH/eaW2tUnGz5CS
uaYcJ2fmlcYdRV9UZ+qHmNDJPVTwbRhVG2G0BByn4W1uRxdLNs+1yfVdDni2khj4vFNT03E+sR0A
GeqcPEiVBL92tD2LrrzfcDRn3Y0uLV2ReW7A4+Pl37BJFBeu9RKy9tho5ylfgFeMrXKtGhJyRw8f
xsjTmiYw+Q3DkG1zqz3atBTBw4fMON3hVNYwFbBQ+Y1rfzfGjNVAyzL2xUjPN4mjdU5Aa/HgFMqx
Tgv1ZNL/gurKWYyBeLzXi+Q2yptH6OhnuoIPnSER2pPh3XDAGaFi2B8LDm3f2lQql4IJo7eM+dnO
S5osuMFKA/hzbs6kHNdfXEJw9bEU32aZq4Fp1ddEA8+3nIXy3QQtls3vy2KTIlqBwXZlTSiWou5D
mFVEYhAA0KPxTzn8bZqxPBQWgZShHX6hyN6Ptfl9KGMkmEPl7FMRVzeDTMeTZlUkHKKrZ4ss5EOE
3xSOvBBY+HKDD4ovqVCn94WdgsIYaMa24+TlVnWn0/MJRKKdwU19l7hAtm5fkbE9G5cEsT84Hnre
ZkLYqbKenZPCZJtt+uvebSN4SoQOr/4YaD2ILqqqdbjxM+oFt/8A8qHwrcxGZxCbCr2YcD7aTXXq
I7c5qBSu4PoTQhtbVDSRqjKvSR+LrugPlWp+cubK3ajl8jmq5K3C8hRiqKeX6zYkVJHuaySZuFIN
OJI6rUNvELUSSPLbljg7OmVya5bN2bGLe9NJjI02Y9xm7xs3ZqyLuwU6s2dINfc5K8JMsJZHc+pB
WQ1iF5Y5id+GmhAHTpCsNsgeHXyVnoSunKu2cgMcQ48Rd4SXaMQeWe7atEfosnFHqXxF0/DcTwBL
tCm5MxMmAhzkpO86ivYBk+i2GM1kJ6qSiO7FelwK4MEMju0t/pGSjiNfe63gpTaajgM4lHR6GONm
UMND1hkbB+ULDZ1rdNVPoyDjpxvFlTWQHWWF+bbPI5g1pnvp5cx9MuPNzjo2B7nCkybbplWBklgs
J2QghVcWw9dSzTc4EQiNN+nUuxnTKYPoOfc67ZKHahCBpubnJgaAH1X5c+bWnhJG7G6lpQbJosIo
N28s3bhlbrWbdfFpYoAf2lQXFHJkbztMaKZcfeqchNN7b37g3ZYgewhmGPX3qk2uZWKPJ9loDy4X
otTV5ih6ixyqfFQC+h3JtZQELk1u838JO4/lyJVrXT9RRsCbaaF80RQ92RNEN7sbLuESQALIpz9f
SZOrfW7oTBTSji2yiAISa/1WJ+3Qf3WlWEh9S52Hlg+znEp1i3TyulVOh0gtXf5URCWrdx4JolE1
DdR/itkhziXPe7KIwFfr58xyqoWes2C2k6Lyia1RBGdcuqLG8CLslDD1tsQcc7ylXDY/IWaqj7mc
WkTOK2Y6nZC74N4Pk2cxEroWtboKpm5Ln2gzPFrKJUjmv+8m/6nvu61B1NWiB2NFizE7/DPNO2sc
Lh9sY9LWKD03paYgqOWmu2t0TjHbWqyLSko/Hf4tTYZVz/60/5+d6B+WvtsvpiLxpungBkTe4f7D
kdOpUU+ooyai81tRsAAJDyFCSRhTIiNQ2Y3ob02BdJzZ2KeCmu+9YWa0uM4xAWJWWL3gFNQH0Uuq
nG+vw9mzGwvSbsxAk+GWttEqWtKISuNfcotXde1WYbkRt5q1jaXQlEyqpaAlE3r5P4xV//uqstne
fEYW1CZppf8Q6/SkwoZSh1My1kq+D34s3zX4rqgd3sKIWMPPoK8ia/ffv8t/ZLX968t0cdxh1fyX
Mtn9h0IWp9HoZhZFJUGpZbH1ms59c3vbG/ZqWep0oxxNTnbrFzxJgEhsGQtJ9nTeBSH1M3Efi//j
7vpP0dK/7y5spbeQ2NhDivePD4RmzNcCg28ycTdfEJ1El6UaBJr4sriKrhP3fRummu4E5IH//WL8
r/3+X6ADSAI+45sD5B/CVfJyEGu5VDvJcM5+6SzqOC4aoxADOiXfugpN8H/FWgBo/AemgGzBRwxO
HiBtATcXyX+u+bOzqDBMvWw7SXPGwtekE/3Gn//9D/vXJ/9/kQvEwAiiCKLBWemQif+PJ8efXTI9
Q4gQ+yXey605PdbB9jBsfv3QZ+DHT29jP/HSsHuCrJMkOnLo7//7R7hF//zzTwXkwL5KikHIGUyj
7H/+qRXOxDTMKJcZ8/5CvPprnjJ+dRWbCTV1KWlgs6Jxwj8vefXY1RRpotlL6qgYjqvszIYx7/Ze
xurSjxxzbRgP5yXM/wZiOqXZREhqPZYMUK1bPTnKAMYTZMnMSqBqR20oeqPu4AVEAEI1GCJpBkAD
f21fkGCdwyK4dvTzBbai2qd9GBWEOnZKdNrq1PZuS8/FmKRNDfGgkXMjqoLjYkS8i4LK2bHEEytT
A3e76aeybinZ9Qvg37dxa5qAyH5heXmQwfyh/OXsS66yv+qPdJq/HKouLd19pK5zLt3mIjhdt7Ql
7MKOlZJYlRP0GT3xIn7NEA7UGd9Rau2rIji03nKy7P4x1oQDDLiBS0fszaiof8xApcjYYQwhy9PO
64fOC/ZrMR+GkFIBcsZgwQlos36ASL/kY/Cz6NO7ucqO6+w+FzfeRxfwJ8HwVdMb0Ljqg6vy2mpS
mxx6h7BFHFCEnmvhfzKhsTVnD3m9bleHf1lk6F266UMjggarhlpC8J954uDn4rvi/erYlGV6nf7T
eu0r5zQg+miQ2M70DECV8nTSu56+NVHmUjtEbB3F51URPsMcft46EeepfqdI4jzV5DIEFoKNbhmo
maX9rwuIfKhOrXK2uou/msUHfecYKfsHZy0/5qy4zcbHSs/7ItU/6xkl4OS2z24xv0gY2b52d9Zg
/xBBeIxIh61svlgtb7mE8jXP7HMN0QvDROU14Duvh4he9sw07DJl8xUUgDlZCfIQMKYloZW/MFC+
zSMN5CByfSLpwUgIxrafJgGiMI+Po9u8ZtM67/t+oYE3VfKbbtZwryz7Li3bg3Egbwl8ay00PrVr
1dtUFHeeCc9LTFZZWvMdk/FBLg84hcmJ1FYQVU01Hjpp7lbCapPJHZ7E5I4PzSKYfEd60CMqqnrz
KPqBWx7CcC9y71wG3YXV9BwbnrNpDct9h3JnY2sTHiaYSOrYnOKIMGN9rNruTpfVIU0nYHKv1GRV
zqTraTZMjCfkF5r1hJDnzQMdO3n9hKW5Gf7C28OxjeJjlCOFPGOYGIEJzKqxYk08bbuiLb7GeHwN
alLWoPoXCN5wb4XmwHkwJuva+pucQ6Op2zvRIOpNq0eu67Zp2wHC246TwCwobFdCC/t2CehfZe6z
HBxa/ap2nizuwyE9ytY47+tiINnW6TXueMMhQ4Ez1O1HhCUroc64uVNzTMkVY+LG70gOleNMaZ89
Tpdh6f+mjn9uJupJG9Hmu942FSVL3n2cx8/zMH2IYSZIEuEQYcNJmFJfFlKFALY54CdLvU9PWf1Z
EBZgIjJCXSLQnTq+78p1h7HiFf3OTlJosUVgKWhutTZIHR/ROz74S/Y1VLQEIbtCPH60ax/THpP0
4He02ngfpl0fisl+TGN/73CnqLb42XbjWSqxc8RECjkdaP2y7yIbTWb1OK3FLyjnXd5ax0LSq0RH
h4rMZVhpSbWl3Ftxe+gj+2syP+3c/phgHc9xOXrq4NVS5B+DsvRhnBGVhS7rAYnr26GZxA6tza0f
y8n4cLSCTGF8sOvgTyDmmDzMmIw8aa8hbqPCnFK/cQeiUzvxM2wcoDmVzfTZluTTh4X/PM0lDa8Z
Fz3mbERrd7GFxgw8Ft2DJYrlsMYQq/1QvZOZPXDzr9U7QtJ50w3LQgqjU77acdVfAZF/j8I+GS1S
YBR7S3rwXzEFPligXvwtSnLKCU2V0rOnxmvYtRHSfdf6uxhAknM+kv5ZphL8bYms+7ZiU0CXA8rg
Zxs/09GGqCxz3xXWm+9o+9myqOUB1wypYxBENqJaSqScnWtT2jJOHP5IYhlbxlk3HH+hW+jPZdmt
QJFWWGxkRsVaE64Oxavj47ySXNnLgeTy4gL16SVUJ1FZFRk8lCnb1ToH94XW/W6W4i6aoytKXLza
rEdbPDo0yKS837OpPDcZSj9mARv0g9E2r9T7OLif/YIiCHEf/bfh4CQq6MXZjfoHdNxPqx7vvLUh
TicMx/bbWcffbj3OFDajRtK9AASu+xR0yy7S8Su2cI0uYSPFL5kTkE0eM5inNpTekfX2Zc1dd9aF
R0oPeQ/d8FzbpgDqqGXxCFZFrCusw35AjYA1pPdsTRhe44MoVnlvLqs3li5Kp3Vqt+Q7yHenSB8V
SwN2KgwJyGC62K63g4x8udFNSsV0lnrLjyL3vqeMYrhjHM72wxjX036J8gZtA921mQCw2JaafqB9
YS0DfTVVl9+DnwTIuwxaddJi125W+zZNb+bSuWuHHc8yBhdtwE5l5JCIaaDJM1R4D/VEk++2j8Sw
Lck6AStvo1/DVIe7SsvueelQ+WRFeeenDDOutTxEuS7ESfuu7kkBXuJnzXzxOopMYRGRhkzhscBP
Na3cyHT/LuBW26hLK7KIBEYTtey9Ib+ueqFeULTvGkB7iVyxiQzF1o7VFLtyWf1Erx3db6JK2kLM
H7mvntH2tegKOAALPQdPfV/LZNBh/CnGHJWpW6Te34bkgldTK2/dra5BJFM+1g5WpDLceR0RFsSf
8xP76J2iCho4uR2TUDXkLamlPMZOgwsWu7Z8YRSRKKRMhEfXl7e08/zNWqd1fY1bDyVnhEoC1fpy
Pxc9hbtTThuGZ6V7h8jEHZV7MDS08qAMJRcxctLlCg/uHyoTz0cvnqrx6Hure2B96EvgQM2Bbnso
Xl2e56Mmzn6XjmCkS6bviE+cP+HFgu1iphdUy+aiRgEEYaWUsKUw8K+c+48qnPszAcbE3rYMeIlC
8uHtGbHLQ9SC97nWpfK7n1yaryWPH8rJIUTWnJTpDqVZDsgUwm0fzuW+n256UtdW4bGA3fyj/bzB
S22I/aOHgpnHosZ8Uukh4768vT218fYuKuXL4nCINoJOYwMjdoEjokduSPm6SiRT3oxknzSRp7QK
Bq68DJI+9LtrG66HKC2opfdJzDW1jQeZWNxCdicoEQtWXLaXaTb3PCF0y9qT2ol+BtJW1U/e/vVx
suYdJsloX7TVzzHjyxlj6W97Z74OdYc8xL4xAuEmm6c/WeA/B44YWF3Q/jbl3ewgVQDxvlZR/I02
m1TWEpkF2MxW+wRAwsKsUEs22s9b6xPQr6i4AUU231sNBXvlHJ9L0ZGCnI/3fRRdswpRiRkIxtDx
rWN3IXm20Lslg9KDy+BtWNA22BRUekzGvEU2loIscBJoO9KRm/lVkuK9c/2W926D0AragRni5h7Z
DAPq4ZkhrNrcJkp3Ls2xhYSxTiWKu13Xe4ZrHfvFdZrhXAeDQ8jvMCpVfnRVtDTeh5PwDkL71idw
5UiJHQrmhja/zonlbuyZXymYylihe4wWkAFLT+Wv8sMTVwH1ktevydCEx3mJTEK3rPWtVJ5r2jPi
8XdRDvIggCsex8Z9ktJbHqomcl8sKuY2/RJdu0ESH1N7zY9gHu71UmvaOPPD7ArzRJcLWWl+9dbH
5fvokwjtpyh4yUt8DFFsJI3dzzjn13OmwH+zWf2IgnHY1daIemWJwuGxnVb9t6l6Asn18lWWOjyX
UcOBbOnPpkpZFkxFeH7Gc5Ra/Xr0wQP2vVo7vFyMrHMGz4UAjbrGtI32tUvBVU0yzZrGhpqf8KG1
Wvl76OrlidxMSuppVnX/hTak7cn4/aHizGPKhoaux31TinfThE+tVlzujsTkid6hWzgBMWVJOdvd
czGYpBnpobUQgmzSNB8Pi5iw692cr71IY6a521CSrcEpl7ostj5vvSKhoj17cV0ik1fPn98DPaLb
Ivklna46aFuCN8dGIC6RKSWyjPPTClYYUOEAks5BD0/Ky9KZ0wd7RtakCfePiAcwbvEEfUnmwvAY
mP5xoU21IhSeBAcImdo5WC3MlgqhVNQQ/1VV1E0bsiI/vJnyRXJvEmA866KWVJBjXHRIjzuREDYv
90NJcZuDJWCTEx3cZXN9yEZRHBHhkjfc/NQ4vTEYOASZe/ie2jPI0jdUhrfjQET5GZI+H/C+ngEn
N0HYYYade+wJi7piKb5MA3dAq8sX2bR3LkxnHaG8ipE7bZRPhVMHjxZm6gHJmbqiOL/EoaqePYn6
26GvXKWhPOl+vsogGza31auHiiDzu1omcvisj2IdOSUz97Roy8nRVt4ys52fvXTefJH6zzDvDFTe
OH+F9upswkIRGNxUGd9y/ZHWjr+Z1/GrpbZvA0Hhnaj0exVr3D7Rt8Gg77nRbvaRbY9rk+55fE7+
QAt94WT04pVAAkGK/9sKFoyAoGIPmDIWykTzT6tlXIx1A1Xkl3fumta7yWfGnqd7XnzkmPsUAwZN
GlycgNBzBy4cU7fzlA3xcyq47H34Vzmo6cIyfgoXlHpF7zMLtRPSUsGK7jcPcbM6BxlBxUuL+PZm
vOYmvvhBW58KZptNfssQLZHOnWWHvLbUGSGFBSdFoMb4j1uIKw6Dn5PxVeLbzU93IJq9LtW1asEG
dPg+8gpmpXBPChb6JBFx2Q30ku1mEQ+veu9Xp8NWEabPXlReK3ime50h9vSyuU3cebrTYvIPWUU9
xQyM6iRTbJD5zwq8O+/Oa8AL0ls7w1sZr8CgGnnMJmc9pjp7gd0QKMzB4RlC9mkXjGSQlII0ef80
CV1/Eh9Jc3fZ6mSl+QnVWrpVOUxmh85ztPTL2Cu0FdnwIOUQvWqfJHR6cmg+tdGs0taDqhK1Ft/w
8L4M03Kcoik4x1XOTjWszVH52kdWmSL5LX5h4Ft+t7PXouTz4/NSmV+WchAVtyuxbuVX33vAQGH3
Vbvqaqyu2Y0ZpvywnuWumnH7klPwiurmD7nI+cZwxu4QYv70i4r+HRwayQI1PuRzuIvKBUoPn6vp
inM+oLJ3luwqiwZ/NkWc/igEtqPgIVwXndyQB8fTL3R9PHKFiq0O6uOiqSeZ4HtyP7hQmbQS14KR
qec4Bnh+LHXaMmF38SNA7Q9rNWpjvOhtney/8I2IaNv2ZDneNbc1ze9V8SnBAQ/sv2JXTKqHDQua
ZPEd4ohmeV2zEtZFmugY1znvqQIi1LX6X90Aaj6Oldgw6j8MnncFqe6TpqtIuexwm1PksvGF/8sP
S35F6OUnE1DY1ncUXWjKlZAMya09WZem1odK5tMmZwKka9pufkvZOIeR/4sOys/J4eHM5vCu5VG9
l91CwCRYex+xtU8DZcCLxycxxbLNne6t7623NQ6vGVU7S9Hiz/CcZZv6QuG0cF5tfLxTxwMtLPkE
7f3DH5mFYr+8dO5C+4Lbrxs1FRd7GRfUzxUFn33tEIiz2I9+V/3OPJ6cwhc0Srsddw8jYt3fZM2F
C8is4+UmEGXNiXyBJFd7zOfpbkWwzz+Px63HP0PXvt6RMf2W9/LF4G9O+lK8Dlp+tF5O6ThmV8vn
v6zyunTNJ8PvKe7ZcNk9gBPVgv8dGQf3SLxse3eqE2A0OI5R7Py+e9GzepMrMI8Y+qeyQPLcdupS
9rSJWTP6b62OqcTllVvTNU3tC5Wx93jOngklJl198N+9gSpxJfIa90790Vg+SKt8LE3+FnrQV11B
dHe7npZU/vSi5a0srUMQI8oq3PozULJ8t8jcJ4/a2udcmDvYggFIryb7mbf2JhvLu2Uig8gGZuQb
J5/I8r3vfqHRPUfZ645ErE4hv1d/+gyoQ0mu4lDTAplVLbE9QZug8AZDA1FafGLF9WOQoX+YBuQz
1JYy9PzUqj2uuMKoDu3a/Sxjzf8EnG0JndVd/t7n5g8Pt3fxWireYKHovE0pSxnaFIQseqqkfgm5
c2MbrnnGaLeP9Hi0p/IxWJgoha/Sjb8I9kA4BeYv+HwW+32uiiuLYcFGZFwmlui6ejX6XiPbPYzp
rh6D6jMuqUDqXZqzZ44gb4VilGNJCWJAXcsqIm6npsQyNdwh3tMH1tx956DoxfZFIviir32A30MO
/gMQwvNM4Ukfo+WTXoWcP9uOTbw1AX6FBXyvJb0cpTwQHYlTjM5BfGwliovZU+qHv6hvou79AxuW
4VQkldUzGZCMdJ3U2eaNP55njuKt4y4Vo751RegLqp5SGSnS9HH15d1q6Tsor/usB55y1a2KxCK9
JPTXt3mZ1c6VE/ktVgVP5h6sID2j6SsRT/MiROB/LFOK4q06yh9yo2PEecHPaLJXXh382jrt0l00
zU+276NSD1Ff+ZIeBPQK5yqe3602e21xcWzivr4LLFz9hVW9equXckM0R1kHiurv1E9gX4FF5/vM
6h+6OXroUvditTRX57KQiPL09zhwBOSTfMkb6yA9eECjIwamXp9mz5z7amCGyuGAdTrQm9vSlGJa
6330blUmuKLp4S7GZF57oHJHbvVchBsRVWRPdGwUyAyxysDzLiA0VjwcF4HWBBXIk2PaZSdhkO4t
t3lZ+9nnZZlFx8xmIaB82nCpHH+XRgvPlExoYvsZhf74iXifnQwLHZEu1yzOvQ2OHOt5wFABFOEU
4rwu6W+tED84val/LbUt7tGWYzuz4h2q8gtKPBcAtFmf7dQAY8fTpVVxgNyp7eijseJL3kr30HSi
S2ZFIFdpAY+hCE/4S8VuDafXIQVKkHIS6AgJlxJKJPC73WPK3YpBLwi26xBqRk6aBbdDLrp3lLLD
a5C2w3WVVnqdhd3uOtWQxZAGSChsu5pc5qxp3ixjWOWXzOJlycl5GAFE2cs1jfSkaiHGStv+lx9M
XuLC9925eRwjfne9DZSrqbehVupuVfkzwu6bcRMHYhmtR22i9MjIx5pvfTZL+j2INjj1vv9megSn
qLH6DQGKv6s6w4qoAJyqYP4yFcoPkwfXarFWHADTO7KGjyIOcBgxQGz+/ch0XUF0Rf27zjp7Z0/9
YxcwjFgebhsI+exgiwWjybAABa7OD5nRt07uNDli43ik0BM1fOGeLEjOXeA6f+LKLhPt2GzYubwI
bTi/I2RXFkoRYtz6D5wODH0hoTJZRE8ugRn4Bt48dvg9ksNdX5lmB1OIOtJmYp+cpSRi5CZxARej
+ntTp6HLFiHuGyPnvQk0S6hGGyNj+1TnfFNVyOHolrTUgOig0mOeUyRHbSeLxp4m9H9NefrgeXNG
GXNBpkjUk9Bjj909Ru6ZC7OqzeDnXDP73EV9/iCAwbZupkC4SZ9GlVk1FdY2X/FuQIyH6yujx9Tu
+sd+bmjP8ilqmqUU5ZbPJqu9Mv0A3prRQh4EZKsk9mg79cHXRd3s1IBOeWOrG5EUsJbjOCMr8jz4
oZ1kdo/q64Zg5/bAxlqRYeR0OGvwtvlp0O5MrxDvSXiPMXCvfQdjxYFz0k2473IGcFenZh83UR/T
+eTXe7djBrJBVKi8IAyIhXA7iZWK3PkM/fihRfCr7iZu17Dtb37bN6cfuK3iFwF6LrM38IdHDLLy
YUVku53WuD9yxldINL3jcmuVNlTUJXii29sfU+Vq4+CshRejEMAIBw1ufxoJ0MGM/eVTDAcUDtzk
SwLh8GHLIvQ3IZah2qBSo8sewfctsC5+VS57SmWcLzHr93hu7nXAUhGwJgFYrFOarFyvETlU9pHm
+lPPhjUO6H2pI2tvm/gtdIcXHGebsJvWLdA76G28WxqezpxxMht+1Lm2oLkab5fOYbMdiaEtvWhN
+rR9R6yyG3VzWsv0ftLW9+I6z2qx7zo3dYAYiMOL1zFLpKsfGvRFcWi2s+fS66QoyGmrZ1kPaleN
qCv5xH8Ryz5YZT4cZKqfKswdSRNUJD3UC7Xkntz1sXvMTHRJFeI0v2Q6qyr9060Np5Em3grNbNq7
EG5Uyfidvrr5j9rt8wRs5iyaeBcJ0pnd9AO++TUd/sx49wQ7U06Jsqe+s3LkrRU7ayKK/NiG3ufc
5s9tSKu5dXNb9vUlAzwdnOHMQnmcFvXDNmbXDmbXGbz+wwjpGlFLURJSOo73VYB3PMwfF5AB7poT
K8vB74ofoRlI7kNLcpJLeBz9mx90OeU2IRthTnpTHr6YBd3T4LSXMV2bfY/8iu3RIMsoyj8yzf52
fv1X9OaaYhBkHv+oCnmxu+wGY7vvmSXRlYYUaSaZx9RuBKKVsLLnO7oAEO/6DHueM7+V9frE/DVu
nJwMwXy9xLXcej0opxW2bbAv54DaKA/UN6ksg7OfgBR7XIHXaq2/eidgIZimnjD4Ln3hjIKdruai
SjBrn6tOwcyPyKsLt6u3XimA+bHvbBsRTnInxRj8HaSTvcWZyvaVwT6nnPHW2WrV8ynFWGp8aqGd
tXlzCmPQy9rI5KB71YQuYrbCbuvWpd42hO4Qz0g8tw6wyN229yKiwThNw+80m/uXtgEgpWIrSBOX
EAIAJxvTnDb+Dt8Af27ZuUlAEeioNIJv3w9xoUZ4w0mVBZCR2MAOrmf9AChVPI35kUqW9dGELkdE
h82Mme57kGH8GLndp/Fgcyyq8sac6EdeowPSNPxb1jjtstyznovM8bfuGtwZZAaoIHYrrM/oYTp0
O+yHRR/QtZnXPHkYlKwK+bOLT9HpimjbBAjT4wGZ2uJ37UPe2QGjSHxAGn2wFqN3oWMwdKf+t2JZ
etCZ9xqm+VMaMsQp8w2I6e/sthc74+Uhf3EG8Hdbf9ww+z0hY9+KIcxOa44toMzew9U7yRhDZOef
5w57ud/ejkmr/tkQdEDb+cVZLHmQnE8btPQFHnJltrGMv5lNMIAMBWCRFf3OpEh/lYRHgNs7/b7r
XQyFfS8KpHRBTTav24D1RcOTJ1c+QjY2l7nKj9IS1Rai6g7zA2ZU9NCiRWFbpkF1zEccJi3LYDKV
0acQ4o3OiUdrDenvo667qacF8pEWPkyk9JL74S68uWHxfw2bbq7U1nfYMEz8xJSwhVmZSBRzX2oZ
o5he9DYTzUfWDN+UfzGutVCD4d0tI4NWn5KoU55Zb7xO7eTsQhmK/UAVL5ZxaiYCDARZicku8qE6
mUOx8+LycLM1JBGh5pXuqbMRM3bbZm+P6bLDtc7sZWKzH/rptEZujaNzPpdr359UC0BepiRn6JKk
LfejbhCKDiK29sWQXY076Xuxll+qGN/am0t5HCLs+Dfzcj6RMdj54zNZE/tY5m0i8U7ioKt4Uixv
r7oq3FGGQ3HFzSJNlDbNPbq/WPb0aUrDrcaPaQlnIG8isqVKZq/Gb0kuxaUcxZ6g6WCDbDV9IS0a
Cy+RpohpJuJ45bWU9n6ughRVj7f8tibxsQ4TnxhDL1PgFGzW1A3ZDYv8wNVQJU7m8nPxrD+5cscX
TzcYGZqBQ5n+NSh51CHrwmxPpkdiETrvl0ib3VrEyVqZa5Fn7rODB2Ck9M7nbQN9nSg0+8miingz
Zt07yvM739ymkIG5u43eh1pN0GSsq1VcwaL3vBl7EAw4p3XaAneeZJs7iL1oqMNffloLJpWJfNZw
dp6qm8e/wDB4mEbSmcaZTtUEbdFN707xFcv9kBOCMemO2ifiFj3ngBqTCuecvym78N2beF90IYrm
yFZD+OjmPUaWec2ylBwle13JTwoz0FWaufyLzG9olzVV09ZF8b4mVVUr59GR2Pzv16DlVzVmwTUj
MqpRu36yitfFAaDcLRXukzNsfxzubL+hYo4gGZeHxoUjr7BD5VvGofVn6IRruxtbuwt2dsDWtKOW
lpSSaQ2mnYkyAm91Jeo/emK2EX3H8d2P/NC7wg/XYRf6DHcYbSoeyCFmzGCNKss/QbGUzXuz8JTj
7UZbtB3tYpr+1HLgpW+jCDuutmfUhwJulRCC74CjXP1sGm//mY0IL4kiqVbwZ5+5qelt4R6XOiYy
B+zvtze5DixOyWTeDtC/qW7r+o4IE63OEEM3BztpC1+ZavhcS6ANPxSt+6/eHsv1e3a0jr4XxCfv
OUWZxc7jSeBjkfV8NBlD6rOe7dbbOqau7l0c+yv1MLI9EBKervfWFEtvGzGuN4dgztx+hyLYvUX+
9Eg2IvYlwpCVrCxCNfV4cNJwUns95VF55O1Jkl1nrDndVypYwysZ4XF8qYwVTV9MfUWbDOg7WyLW
OTo3cxzN4rMcis7aYBtid82rMbAAG3JAODGY1mV6hhPeFijsdx66sQrFRpcynZHrhntbIuknTM9+
9cI0LnYYPGxz0LIRIzWnw1Tcd0Eo8lM84WYGKy7a+jeYTL4ccrAZVEZlMDHi5vPUuaCxVaPTM9R6
he9Xzr169PFN1S+DCAKGK/ji5amtYabPg4fqfksMjuOdMy8tnHsiXwYbbATCI+1KgJFKuYKOhdVa
/N1iz/obFKuZGbmizrrPdchUb1lVCW5tVY71bAer/zlmal53bj+hWCCqLr5p+4RsENOV8z7KAgUh
mhPc6qjedrbTTTt6tqYhV+hh5Jqy4k1dS4Cmp4lq2jjsGs6jjaJdPwfSBB5hnQXfDHQxYtepi9rw
LmSdOxnUuCrhUmKLFktHw45AARfBcclSPBYNs/td5YQBP0uF66W1GuOcfBG04YOhr70+cqwjjo7t
lowRMtSQj1p6AFwVOWqATdGmHB/ICPMXrzLAMFYVdG+NynIfykya9r63uuhSou/5LdZu4r3pZ+0R
YmG+Q7F/XzoQkGQjCFQnWujxqe7qIU/apengE/11fDOi9RgXKgRtQH00xI3ZYLBigF2fdVdrjHFp
Vu6JaZLQoDfakgAWXooS5Hmz5CPcLPoIcgNDPysLzb1o179QjNi/ipIXy8bV/5JjMlsRT+SOvvfe
+ZoSOzY16nqdChc2ZhstFVJ9rs615ii7wZDdX7cZTHNoCnTeyWwtSNVKBL3uKRoC50P4OBk2lOfh
8cjnBaFONkQTIZxRzAJf0kmCsq8k4uHYRQXOhikQy7Mf5K9VsSDOXZxZrPPGSWenOzdBPf/N+L3V
QwNsAtyWS/YW5bWEmNc5dBXuTO91AO+gvG6o/HHndKswmCMKkjKAMfPvcOmjYNOUvFmmxo5+1pXs
rouOh6vvCVCd3Clh5cCwwJiWbH0Ly4VHOR6q0XlcSj5OAtElT345R8G2LL3xu3UcNOdqmaRzr5H6
HT3CuPzEUKOJAc6vxzNjQwUjM1gcntaSVecpVzTGESiNgIvhWQzkEv0Pd2ey3DaWpeFXYdSmqiKa
LgwESCwqIyyKGqzBsigrhw0DImESJAiQGDh1dERv+iF63atc9K6XvfOb9JP0d0HByQsyJdm4UVYl
KyrDsuiDizuce4b//Mch/9rwDeYXAAmqUwdXRZ1Djnq3fcD466kOTiEJe+Q+YgFqX/foL05Qan5N
bTMqktTKxzRNqHoxjcTuJLS4mZ/5a0gd285s5YO1baX1Owi8QCePTdM865nT0WVK0Pcm0iiBauAm
QAMPCGF+kjan+p2xdrIFg6Wr87FeD86T3nLdzUaRfkNIg4D5bE60sh1r4fS4BYv/8DzSTY7mgihg
g0gVYbZTOwvRbHOoq98DzIp+AmyLCiGyRFtoZ9NIIKPRNqP0eLMcoh/xo3qz9nS6Nj2qT8zRsRlT
J5j6Ex0Sh9667hCiAM6d+aTziPuE8clMs6PL2Icojl7E6+h8qtuLn+xFCxi7buncQ/GK4HIURVy4
UYt1WkG88EtsR+Np225MWxHeiGUtj6jKS67oGqM9gHPC+p/VI2IYjdHwPfga/lkDLUG1y0qjN3OI
fUyvsN5C+zQFd9x2fErL2z1oLrjxx36rQT9zYpod1MsKvtOQ8rGjNWWVY1H/t7A7M3jAxu+01rQO
hITTAFFdUneDzXjxczJeAeVtLVc3lDq3WsdY+sE9KcNg3VnqCWhPrQ5clDzvsHE9yWx0uK6tGr3j
WRK1PmnJLL1eOJSMYQDPwEQlXJymvoYMZglj5s+LaDW7AwKVXflQqj3EcEUP21QosJemRkCxqj9M
7G4S2gA+AQBSxtdYt9zexm/8BMKO74YGFsRNC39rdAzv+YTMS68+unXiWQQYIWkGd71RctlIgyTt
4ItjrSfp6o6+vaOfnGROtEujowdIk8koCN1EM8IPq7qmPVgQ8VwGi2z64Nv6nLCdRdl2faLjTqWb
GdGfIJvekj0BbafVZ+YxyCYtOprM6BuQZLH9yZ/NMKTWGlYJFcjGCVG44B5o6og6JGs0ZGU2QHNo
1auZx0t9ZXWzYJ7UzxqkWq6JwkCtsZzRUFozR8tb/N27NLAMlBVsWlif1np8t457oZct6PkHbWHH
JhK36WwWt5j9wxuD2+hDi7zh5GLcjAGHr3yHMu6RQyFubMftOZlRECaiUrc5H93MR1F2aUKXC/1I
c9wESFWHLNMPMuDmI33U94dOD9xII4k++oGPg7kB2wORnj2hAHhBha2mb+IPwCRaA157+KFh9gAY
pcOofmnNEu1jnDX9fgTipE5ZXea0ThakhUnzEZVuHFPfm537LcLmWAN1/2QEreoKOKHG1h4HDa40
wxQ1uUG8tukzTaXE9Ri3Ah5GcNCr04DwBgcqL5rYtLIF3FQmdFgNfarfGPaGfYm1x77XV+vQBiBK
e2qzFZByWCfO0HhXT0PrEwn6+nu4psYE9bUF4e/838H7QvKWgpD5MWiKzQXoLueXzE/1vrahJO2Y
8NzsdjTKYLexUzMmiALm6HxS19AZ/mqKhglCk23cAyV6avZM4DZJE0B/MoZ/6yjihgZzZPE1TZyn
YBhG4DGNtXVuaGT3l8mC4CF4R3BXc5yZYQ+atc4oGUK64xMrAPUe6RZQlPF48gBZYHps6WPrQpvb
aN1FI3BgvSYw9i6c11tYrSC2+qv1gibgaWYFYXtKzYCHe9G7iqg8hld5BcEdBIIwHM2zNmYDqcDm
hpDj0UqbtKjKqa+EI47NPCdOGo5Pp46xgBaH4twQImQzeFiGeO/H5BWoK1r3kuaJHlGL3nEIen8C
qGzYcLXp9v2Sg4wq04P58jTUm41ZG0dhtOomRtMghWeGMXjSOTUizlJbGIM0n6w03Yw290RTgnsO
sAUYEVcE/vMgXRF87VGUFW70jLsT+9mOWyFFigEzkuoEt/hjq3cFVrx+rC1bfjt0nNVNrPlr6PPA
RVOFwNigGZhMI+rKpuNh6Hy0W8PhKVXmja4RkThdZSvrfmTTU/toitWlHY3x6H5q0KONwsZGC+SS
nY4+jJLV5hqElfFhubGHELinoUCsUz3qf7DBydL1xNLmDfgAh5hI8Xo0+tDMHN18Z6bTzUk2j2c/
BeSM7kdOk7ICP/4YR6CUIbycDPTNHG4zqoofiPDaV+QAsNh9DcwqVWOxwb+2KdWdU08fnIRwKhAr
0xZsl3AdcH7gfeLrUURG8Ag2vexWn67jd7O44V+T5ezrMH9kbW0Id3BnuIB14z4y4KjpULTBggbT
CffIJE6NxpnmjOpxZ3v7L/0MrDUlmRwtH4D78ayxXt1sstFo1m71Ynb4gjjL4qIxZJceOSuYsjrN
vO7NEVfNVZjUE/Nkyk6Jj2AcIMycCyASzomIqM4FcjCOktWNPR9icpmO8NzsDMqzd0sj4m8aqxUH
fzJx2JcUzut0i4UIuJ62wWVpDxOxV0DZU+Joadr6BKadsXFl08phcpWuW6veyYZGeBdWljo2pTIL
JmjSmyOEsk8uqGW6Xk3OzDiYOx0YRCxgGZsMz9hIl4vJ2Wy04vtbLUBSpme/a8EkMMRBmsxpPho3
JtR75gqMMoPm2iIStfBb7V66BDGXjRo9QiSBb/AwILIAYqKIR9pNa7JZcuhI4dARIMyihnYGhhM8
PXiFegoIbUlkbfJuY03wJRbA6zQqEu3pukFz0wnR/XYrNwgTlI/2cZpuJnDvZQ1zegM+zRm30wxE
Ypv6WGNyMrSaDVoJjOw0PtVtgYdcclDpfBaivNYbzgVI52ByX5/68EsS+7VJ5oLuYVeD0/ScmPsU
WindgCFkkdpNaNwwpI7W895Ga4cwetGa2vZZybUGfdrlbL3Sx2dZwLOP4vokHB3X61H8I3vIJrAZ
raxhZxWsMiJTvRgUimkTSmobDWfYTZO4hzGTpsN3M582Fke6nWjUWfsTqjnmhgGbX2KBiz7abEKr
fjrSfWrRjwAGGulHCw+k1cEsoogwm9sgpZp1Yb6Pm4vgfruGMYH4BNKu4SQ7W4QT+PDnfJt+RFQn
9clSLsxTIkHkhDUzgdLGt4IMrdJKW21tpGmAWLIVhUHBqGe1TsYm5FBLjfr1D/gLveapvfI1ihOW
02nftAlyovPXaxhMN2tCrtYy1e6GYdyYd1egc3rv8OzZfo14RR4GUNTkPjEdtrxP5CU8njYnPVBD
46XxHpxFL8BPHEHMQXAxSMgQTqjjd7JV6JwlK938BSu/9dNk3uuMW3UwVD7lNQLNWx8Ob+sz9t4S
4qyhb6y4QoLrxbJBoYeJ20Mo4shZT4e3wzFZbCrNUtBK6Scjdn6mfBCNaFlc1ieptvoxL9sTjFO/
Fd3SzIef+9FsHftDQkryjz8cbge0+y9+eBmXFSTT1+7US8qEV2I0u09/HN2xm7o/5N9lqOKHDqSf
6fpD5sXrWy/JgvTp327f4/Hf3kR+mN5FeyJe9KXdFqn7gmpePq679cz7+5/6URamYnxDQKUSy1UD
buwvFFDidXJJ+ds8JSFweelsgGjTeWNpJsffbGIt86GAMojC4eOv644DGTc5CsqzYXXns33gzmzu
j72Yx+1++DKqAxOlZA5Ew6NKc2A03uiGTfF3k5fbeflG4w0k43QqhjYs/9A8jQe9oncXpOmVXh0W
dpuugiQiqRHeeXXjDe2vIGanR+Pj57W9ui7I2iq9u2G+oaKWQmnRnGbn3enMRwd0zaFy3tk+4xWt
uMH5rPrWQIBMuqrTdjD/SC/v0F+Qnu9Udbe2v6WU/nXteRMSg0ozwPq+IbLER0PU7sJb5hsjP+i4
m/ln+6hXtPzNqsvPuxvwH0AMIL+72XpDxznRd44Iqfi8Ol1HG8yKC2833tADmq2Pvss/ss5zmm+a
DXpR0TdlOwWvbvVp5VtxCgznjTj2tK2T391uCU5LaCh1c/vur3D56cBR7dzTKdGBDcWgRYh07qEB
FQ3t6Mn86oybxxGVLKmvsO8s2qLQthEwzsE9L1Rhiy7XTZpu559Xt+66XvXYG8Yb0zIgQ7EbX95x
R+s3ORK2adNqhmZk4vP67vzGVhNV2AWYOpQ9UGe1fUVB/LozBXXsHUuzmB+CI/nn9ak+QTJU7fhr
b1D8Tdp4PW51TZPNfV3HD2C7aVYxTfkTX9HtrwtLtdIkOHSRxceDSOlxoWXTt4mCdBzRmv3x11+h
EF8wT1/84jbpmUHuNvtesuN7P/uFwmHcF/Do7p4P8Gl12Ke+cDLnXxV+9Fb4b371D5Jbnbt1O78U
0YudH6XvboMNO78tfMLdZz3Ox/5ID75D8Zdnvhe7cX+07uT+/+NbiQjH3//0Nh6KZ4bubghAnIvf
RrIXK/iyW54SfBQF/kJu1GWgBSuLjV2yRoWcfGXQK1Wlign1CjFCaEPBUNtREJHak2bWUjCznX7m
DqJ4d7jCb606ByexF/ZHtdPMd+Xd0FQh3A0mgRsODnWvbmKEVR38KWgwedS68Daqiu1mMUdjKm0N
vaVA8I0bu8PMXRdDFHtOb6E4q474xouzQspWKEZ5VaFkV8uDNVSckHsv9DaZF0hHhJj8cyM+pAa/
xND2laMcO/z63z/OXz6dOLl/xFsgTLkgUr8vrQTm7SteCVBN+h9xKYIHN5QvjWdXYWvEP3Ubvw25
MWJpdTHXq+qFt1mSxvJYday7qmKPvGDoZ9NCkDh3hgKdS209E1sTt9CZF2+8YbQo2T2CyFXB4N04
SwpB+eCfVWjPL+ARHMRuaa5FB5Oqwz32wqkbTwpBYri2grk+j9Hq4UASq2DDdZI0Kh0Owd5ZdRLa
G68/kvex8IqqigUCV54EQZtaWawbR94hQ0qFYXISu2HfKwYptoPIB1Ud8qn/ELsBd0whSggWgcfK
gsmxhokn2VEiCl1ZrhdTKiSLVTEPsefJsyuiJlUHS7cCcq+Sctc1BXLPshCdI02CrinQZef9PeWg
i370VefhPHUDebS6gll458WlDUYJSPXBvnPD2pW79qTce95Hquo0XLppyfGmOKT6gC99GrWWTRMd
G6zyunWDaOFOShu4oWCOL330eurRZ93z5XkWXeYrz3O28qYPEWz6hSyh1eiCVfx4EGjxouDJFXxi
zEkhKJcriNarDvkqCt1+VMjZilVwRK6Ebpek2gpW79pLR14sblDJmtJVxCOuo3hZ8r5VXM00ByhZ
PSA9ion59u1wE8VpNnSlsJfuKJji24hbTj545CmrD1icaK8sWFewgbu51iQoI21iQ4XX0Z25spKA
t1jBTCxcHLpYsoQNQ8UUL72BfHkYKpyk7tJPN9tTV7y8UBOGiivv4yRmiiXj0lBxf3wM/dQb1C7o
7DqIZLdRZLmqKs17jKs++64Npq+Qls+JaAxQVTgamQvKG8byhlbh1XS9uBR9NpoKlNF5Eni16BPG
i3ylWuDdqs8HijkdIbvvDcqenu7YKuy5C9oZLKTZdhx6brYUGLaf/0Oo/0OuGegoEI+AJGBFtzTD
bDz/uO8X5KTCGVeyyB7l8dI/RK6rTYpgINkppoJFP8Wn2/PzVVzOV96KkqbiSOXGmoo8TxcdnNZu
yAnGXh4Mu/LnxOBLIODnQ7/Px6we9XI3dVNPMuEMATGuqjnbCCCoUHs79eJS4Npoaq2nFD+DeZEZ
3ibi9vDglRQduW7ATk9d4Vv53+8AUzFFCrfqAd4d/+P53/2rjkgmF6l26VnFb4q/fCowfeSOhFFQ
bId8lyswu9rrWSkIa6k46u7GrXUJec+k8QrIZ9XdfE7crZCST4LoJ1VZaBK7nuw1qLBpGeu8GFw+
VhWG57soHpSmQIU9ATu866fSaE0FM3vpkaWRVSYAkeIx3+7pvccfK6RsNb4CTfmBGo5YkuooOGJd
Nxv4tbexWzYyRe1E1Z3bpcJHuqkNQ8Ehe7yQxJhrnakf791LokVg1aH/6CVp7cgNpZwKtfbVJf/s
TUsen4pUzXVUY9P9OamVQxfYqdXHfCoiIrVu9jDwRa6wLx3FhgErY/Vn3GXhwyGjW9e4BpsqAjBv
H7LaVZZIO/JRuoI5+tfbTrdze985/rea2DxkNGp7+58CfA0gOUzmLcOGeIfews9N3KHL+h+DkhD2
1x8SJiHy3W4gayYVYS283k9Qijxu4mJhxQVg41ZjbTpUV+gNGgXR6bb49e/dMt9v3ekHSuCiMPue
chwF5BBF+wxAMupjez/znVcBovxU9kCa+4Gnx1d+oevx9iAiRxfwo9IN9ZVyE3n3GmyvahI7dJKd
SUE9PYfmVBrmNgx0yLXLYxOVZOeolfIp3qqsSnK7UUbo6sCYt9jhSrLfi5Mgr5xttlqNltFqWNTZ
0inV3jfqvm5r3GAmDstBNwocLIu+7fyfwk29qVlP6Z+XOtbsGbe0Ee0WLNxGyyEinJeMAZkv78vs
t4Lllz7oiMyU38dnK5t6Tc3kMLXgxuD9gBzS0UPB4668JJpFqTuVl4rL23KgELBsTW82Qco/idR4
6btdudCeeg/FsMVt0TTNpvgfpTlOE8w9NC/Frw/cFi990JcwSO13UnKtBhERk1k0yZlohk4d6LOP
/X63VK7yXnJJ7ey3f4pLaDhCRySp7EE+tRIvvYtICD24/lgW/NR5eangGIemdFSe2DgvlIrvNQzc
gZeMClniaKhIYF0BMgctJ4l9Sh2+dMCjrLxoCvxQmsWEnr87VlPBWNsukIeBvGYq0CXd2K9d4jRL
Lta+EbVzJF84uVihcmGACujHGWwWtQvxn+7b290phpCw+PGAwn3hkM8B64Ze6X6kikyJZHnp8kpI
DHFSm98+3nfuTFYNuopgzcU6HtKJtHQyKKWrPg1b65LGIp603WCoqS57awUekK1gY1wQf4YzcW9K
FJzrSzfCHNjuhDzwaCrBBfXdaO+IqKiBIm0+pMBMXj5LwRQDZRr4CzldpdsK7joEu+vymbYVrNy1
Nyshg5oKlk4UKAHTPBhWaymRP9kzVXIqgqrK6IZSPhgiCS9I+/lpS/iFirkLwsSdoTZ2T4qhK9gd
dyPXL8dfDcGfU3U67tyxvz/ThqFgCe9cfynrfUOFhXGXxRNhFpbVnKFCI33cPHgHpkMFZvPe91Jq
BYsly21OFaruPTHHaFE7T7M4m9X+VoPvnuYK2YFYoW5BQ1E8/9uv88cHXmRw1Y78mEcWf/QPPbTZ
UAH27M7IxgTrQ/oGR12F7XPlDwYglzpukhZzJNZomyv//XOGFnkRVuBx1rojf0IAIGTWvvwRxFQJ
FUoYjzjAXuAt+y3A8cKn5reKywLFfvB///6fycRdu7XTeA3OhRGcuQ8APItVk/QhEXrbVFHDeedP
o7h+KfIWu9PaNBzHFOw6VRVY18MpmBTbPfnbse/SbCHlrT5k4cCV8DFO04LpVcFDj6PJIGIC79wJ
bqQ/lewMh5bJxHOqv9qFS79vX8oTUrWsCQbR6sJv3Hrg1/uUNdXpDV7Iy0277TMUZMFB4w4PSFag
gy7dWToqmTXbYT97cX2/wJII+v8B40rBEICVdAIUbM+3wn6XhCo4UEdRmmCSSGJ1FXIxRyRYhgrz
6Yj7PBz4u+dHhYXTHrmDXZkqANa33ix7CIijA/ulJqPWFt6X9BAVOtebRn2MAB7z/PMU7EAiWV4M
M7n0Hgo2SzviQpSdaUtBzOIL3DHPNYZf5mh3+E/mMF5oUbTdmVe79+KBdJ0/mfV5oeTjsU+1VCrt
eFsBfKIzXM/S3WlQ4VV35pmLoe0DMIURJZQDRbaCbdKh81kp/qQCnd9JaQc8k9W1CovojmN/SuxX
ltxSYEScYqRKh/B5hMPz0ONTUiHSNfA83v4FQvc2Ai1mio337f5W+/P/pF5t8OfzReTLoQW476uL
v/DCtTQVBzL+X+94XPoPZasAssPqo8WRiOjbWgjK7VUVbgrjLc1C41lL8vkdcYWfNXSTvpwT0p/H
Zr1E9DpKZZ8KMs1iXr59twmPcSnpYN1ScIoRWxKqwAu44iLtl0ogVDheVy7+cupnSTGd+TazFZzl
reQyVENXcc1dRRuhf6nVkEetYBtf+5j4klQVV0YuVb4vcrLBqhGB7X1cP/KTxJUdW0GzWVX67edf
M1ozSDcSXKcKBOOZyNVHdKCoLrbrrfsjLwg8aTMbKvgfHgFNe+A2QwUJBHEdr1TSbKgggeiKwia3
dumRQi1mVxxvQ3C+Vt0cXcJppayToaJQo5sNSpF0FTf/XSR7aYap4ILufv6vqEanjc+/5sVjN/Hn
/w77vgwANEwFcw2q2y/ly6ibrL6Gd264KStoyFmrC/443DvgKpARxAkmQBhqJ24imUWGCiADJKB+
yaY3VKRRO8RhgPhKJoGh4oL9Zc8HMVSkH37xpw/uw1LWGLaC3bbVofvnWwWJxRHJmTuMOanCCyBo
9a389mEtQ4eaZAyBXjgNmndQgwC90LMH5vvFYbfln1UjsbvjF+Y2VL+7f9URoJnq5Y9e4G/kXadg
07Ujkqe121JVrJJzHdS6brAo888K8vuqd+spAReP61XyVffh7tlX58gAaw0E3rgY4jYHouCUXDPB
OY2rJPnJyuMXhspuiF7ISSf9eVazQ7vziT2rkhW1KIn+pzhzb+PsQdpkerF+3+5VU67hQ5Gbm0RH
bvyAPVcIzY3P4ocqTxhmfiCfDhXIEzFajrN8OhS4OyJgSHE321gSrQIZ2HbXVCweggqowHG0S7tD
RXTkOJpiDMnsuirMlkLu4XSACtga7BZl0gwVBZUo+wGcE5nsN6jw388o95bMTl0FCuEd+7i0frqK
YuErNxZmcjmooyJhJJiFEuELp4XyyS8+FTmiG1g300gYGLJHoqJgeEtPcuHT0D3Xptfewpc1iAqM
0/Ypl1lfjk8ZKgiG7qAn8wfuIB/+XfRAUdXuChgqWIYFSG47P232ZZQcUobGfmXf1xtP24m69yGF
hTUGBzdPAG+1wh7GUkVInb6rqZ+Mavd+PPQPKnkqoYv5/Pbr9GP3yScosGeP4Fos5XPoP1195G1s
WWDVhaDcvFARru26slVkiM6VVY16ELNprUPZNNEAOdxuqGBY3u5OTJh09PnXwJuuixGLWbHUhBN5
gSuXJ8jUC/jCKtLM2xfY3gK1v2zJl/+6+xImBXXPuirfz/I/VIRa1QkgN/bbtpMb6nyvJjlbiilo
GdxpJBn2KrbYEVzTZX9BgYbrivYz0UENqqKGph2Ja+cvFx4RjHD410MXkIrrIC/VEYwYnBHRmObQ
c1Qw47ajqKBfkKwNS4ErdOKPJYtURX3GCeyfgr9m8FjbnDMy+v14v3DsSaayF8YjHnsDQW+73itM
UxHveJSfB0vFYgs74wsDgqgLlCmAVTTKwQORsPr71fNfbyydeTC9Pu7Q/B2u+sdYAUHxd9LOgiWh
UPTfbsZcACB+4G4tJOUmvorsS3sUU4GB8/74OvIDFIz82lvW2m5wgOZTBffptV9Kk6vAVt27ITHK
TJoKFUbSNXAEWaqKMysm+BePeKrchgMa0uIFvn3b3fhpH+P24OVCu18FD3BnRNPEK+yj73Q18Pig
DB5QsKm5pBJg64fL5lTEsrf24pkXEJX5l9rbBK8sAaywdTXFiSUuRulHOwtHkp0CpUb1RbmLJjRu
kHaqocKUuANOLI9WRSHuXQb1dmmwCnbmjyyvv3W9T7KUGqliXnNHTEWwcM/INFRgntqiKlKEbYpD
uztuCy+j2YTDg3a1FKA0LBVk+B+3tNzdnHuldgVne1x7n1Hkhb140IxrisIaOqhaLQivYLV5Hmb7
HR2fA7w4VR2f3bcRuvnpjOPutzu7yUiFiZ1DpDz/2LfcAiXbu71diwE8RSt76kWEj6SzqaJq+TZL
ypAUFdHlu8//C8Zj7e0eSSiXih9/754+tAP+MQm/Q+xJxbLka/W4fZ9w5fcYdXbf5nXs/kO0TX/A
tzzAGfXHe8tDFFWv7C13D8ABhf54G/QDnMwf/h8AAP//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21</xdr:col>
      <xdr:colOff>516038</xdr:colOff>
      <xdr:row>38</xdr:row>
      <xdr:rowOff>92111</xdr:rowOff>
    </xdr:to>
    <xdr:pic>
      <xdr:nvPicPr>
        <xdr:cNvPr id="3" name="Picture 2">
          <a:extLst>
            <a:ext uri="{FF2B5EF4-FFF2-40B4-BE49-F238E27FC236}">
              <a16:creationId xmlns:a16="http://schemas.microsoft.com/office/drawing/2014/main" id="{CC57BA4C-7976-0F0F-F9FA-AA73340D9C63}"/>
            </a:ext>
          </a:extLst>
        </xdr:cNvPr>
        <xdr:cNvPicPr>
          <a:picLocks noChangeAspect="1"/>
        </xdr:cNvPicPr>
      </xdr:nvPicPr>
      <xdr:blipFill>
        <a:blip xmlns:r="http://schemas.openxmlformats.org/officeDocument/2006/relationships" r:embed="rId1"/>
        <a:stretch>
          <a:fillRect/>
        </a:stretch>
      </xdr:blipFill>
      <xdr:spPr>
        <a:xfrm>
          <a:off x="1222375" y="365125"/>
          <a:ext cx="12128601" cy="6664361"/>
        </a:xfrm>
        <a:prstGeom prst="rect">
          <a:avLst/>
        </a:prstGeom>
      </xdr:spPr>
    </xdr:pic>
    <xdr:clientData/>
  </xdr:twoCellAnchor>
  <xdr:twoCellAnchor>
    <xdr:from>
      <xdr:col>7</xdr:col>
      <xdr:colOff>457199</xdr:colOff>
      <xdr:row>11</xdr:row>
      <xdr:rowOff>32656</xdr:rowOff>
    </xdr:from>
    <xdr:to>
      <xdr:col>11</xdr:col>
      <xdr:colOff>142141</xdr:colOff>
      <xdr:row>14</xdr:row>
      <xdr:rowOff>22987</xdr:rowOff>
    </xdr:to>
    <xdr:sp macro="" textlink="Analysis!$J$4">
      <xdr:nvSpPr>
        <xdr:cNvPr id="4" name="TextBox 3">
          <a:extLst>
            <a:ext uri="{FF2B5EF4-FFF2-40B4-BE49-F238E27FC236}">
              <a16:creationId xmlns:a16="http://schemas.microsoft.com/office/drawing/2014/main" id="{ED3E15BA-537B-4B02-A971-3687A006EF37}"/>
            </a:ext>
          </a:extLst>
        </xdr:cNvPr>
        <xdr:cNvSpPr txBox="1"/>
      </xdr:nvSpPr>
      <xdr:spPr>
        <a:xfrm>
          <a:off x="4724399" y="2068285"/>
          <a:ext cx="2123342" cy="5455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D93B84D3-C896-402A-8F15-F1238AD69985}" type="TxLink">
            <a:rPr lang="en-US" sz="2800" b="1" i="0" u="none" strike="noStrike">
              <a:solidFill>
                <a:schemeClr val="bg1"/>
              </a:solidFill>
              <a:latin typeface="Arial" panose="020B0604020202020204" pitchFamily="34" charset="0"/>
              <a:ea typeface="Calibri"/>
              <a:cs typeface="Arial" panose="020B0604020202020204" pitchFamily="34" charset="0"/>
            </a:rPr>
            <a:pPr algn="ctr"/>
            <a:t> $984,571.06 </a:t>
          </a:fld>
          <a:endParaRPr lang="en-GB" sz="60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544286</xdr:colOff>
      <xdr:row>17</xdr:row>
      <xdr:rowOff>141515</xdr:rowOff>
    </xdr:from>
    <xdr:to>
      <xdr:col>11</xdr:col>
      <xdr:colOff>185057</xdr:colOff>
      <xdr:row>27</xdr:row>
      <xdr:rowOff>10886</xdr:rowOff>
    </xdr:to>
    <xdr:graphicFrame macro="">
      <xdr:nvGraphicFramePr>
        <xdr:cNvPr id="5" name="Chart 4">
          <a:extLst>
            <a:ext uri="{FF2B5EF4-FFF2-40B4-BE49-F238E27FC236}">
              <a16:creationId xmlns:a16="http://schemas.microsoft.com/office/drawing/2014/main" id="{2D2EA0F2-0642-4AF1-97C2-B6EC8EAE9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32656</xdr:colOff>
      <xdr:row>30</xdr:row>
      <xdr:rowOff>0</xdr:rowOff>
    </xdr:from>
    <xdr:to>
      <xdr:col>10</xdr:col>
      <xdr:colOff>272142</xdr:colOff>
      <xdr:row>37</xdr:row>
      <xdr:rowOff>165921</xdr:rowOff>
    </xdr:to>
    <xdr:graphicFrame macro="">
      <xdr:nvGraphicFramePr>
        <xdr:cNvPr id="6" name="Chart 5">
          <a:extLst>
            <a:ext uri="{FF2B5EF4-FFF2-40B4-BE49-F238E27FC236}">
              <a16:creationId xmlns:a16="http://schemas.microsoft.com/office/drawing/2014/main" id="{951CD93F-FC13-43E1-8660-A27E34FE2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560613</xdr:colOff>
      <xdr:row>10</xdr:row>
      <xdr:rowOff>174172</xdr:rowOff>
    </xdr:from>
    <xdr:to>
      <xdr:col>12</xdr:col>
      <xdr:colOff>332013</xdr:colOff>
      <xdr:row>18</xdr:row>
      <xdr:rowOff>130630</xdr:rowOff>
    </xdr:to>
    <xdr:grpSp>
      <xdr:nvGrpSpPr>
        <xdr:cNvPr id="10" name="Group 9">
          <a:extLst>
            <a:ext uri="{FF2B5EF4-FFF2-40B4-BE49-F238E27FC236}">
              <a16:creationId xmlns:a16="http://schemas.microsoft.com/office/drawing/2014/main" id="{0A27D256-EFB7-D22D-BCBC-672ECFE217EA}"/>
            </a:ext>
          </a:extLst>
        </xdr:cNvPr>
        <xdr:cNvGrpSpPr/>
      </xdr:nvGrpSpPr>
      <xdr:grpSpPr>
        <a:xfrm>
          <a:off x="7289824" y="1998679"/>
          <a:ext cx="383147" cy="1416064"/>
          <a:chOff x="7309757" y="2024743"/>
          <a:chExt cx="381000" cy="1436916"/>
        </a:xfrm>
      </xdr:grpSpPr>
      <xdr:sp macro="" textlink="">
        <xdr:nvSpPr>
          <xdr:cNvPr id="7" name="Oval 6">
            <a:extLst>
              <a:ext uri="{FF2B5EF4-FFF2-40B4-BE49-F238E27FC236}">
                <a16:creationId xmlns:a16="http://schemas.microsoft.com/office/drawing/2014/main" id="{D7CA53CF-332D-363B-6F80-31A1863F841B}"/>
              </a:ext>
            </a:extLst>
          </xdr:cNvPr>
          <xdr:cNvSpPr/>
        </xdr:nvSpPr>
        <xdr:spPr>
          <a:xfrm>
            <a:off x="7309757" y="2024743"/>
            <a:ext cx="381000" cy="39188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latin typeface="Arial Black" panose="020B0A04020102020204" pitchFamily="34" charset="0"/>
              </a:rPr>
              <a:t>1</a:t>
            </a:r>
          </a:p>
        </xdr:txBody>
      </xdr:sp>
      <xdr:sp macro="" textlink="">
        <xdr:nvSpPr>
          <xdr:cNvPr id="8" name="Oval 7">
            <a:extLst>
              <a:ext uri="{FF2B5EF4-FFF2-40B4-BE49-F238E27FC236}">
                <a16:creationId xmlns:a16="http://schemas.microsoft.com/office/drawing/2014/main" id="{15133BE1-2709-4B01-A582-312C92D38320}"/>
              </a:ext>
            </a:extLst>
          </xdr:cNvPr>
          <xdr:cNvSpPr/>
        </xdr:nvSpPr>
        <xdr:spPr>
          <a:xfrm>
            <a:off x="7309757" y="2541815"/>
            <a:ext cx="381000" cy="39188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solidFill>
                <a:latin typeface="Arial Black" panose="020B0A04020102020204" pitchFamily="34" charset="0"/>
              </a:rPr>
              <a:t>2</a:t>
            </a:r>
          </a:p>
        </xdr:txBody>
      </xdr:sp>
      <xdr:sp macro="" textlink="">
        <xdr:nvSpPr>
          <xdr:cNvPr id="9" name="Oval 8">
            <a:extLst>
              <a:ext uri="{FF2B5EF4-FFF2-40B4-BE49-F238E27FC236}">
                <a16:creationId xmlns:a16="http://schemas.microsoft.com/office/drawing/2014/main" id="{077393D4-35F5-46C8-A780-EBE49D76FCAD}"/>
              </a:ext>
            </a:extLst>
          </xdr:cNvPr>
          <xdr:cNvSpPr/>
        </xdr:nvSpPr>
        <xdr:spPr>
          <a:xfrm>
            <a:off x="7309757" y="3069773"/>
            <a:ext cx="381000" cy="391886"/>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b="1">
                <a:solidFill>
                  <a:schemeClr val="tx1"/>
                </a:solidFill>
                <a:latin typeface="Arial Black" panose="020B0A04020102020204" pitchFamily="34" charset="0"/>
              </a:rPr>
              <a:t>3</a:t>
            </a:r>
          </a:p>
        </xdr:txBody>
      </xdr:sp>
    </xdr:grpSp>
    <xdr:clientData/>
  </xdr:twoCellAnchor>
  <xdr:twoCellAnchor>
    <xdr:from>
      <xdr:col>12</xdr:col>
      <xdr:colOff>354174</xdr:colOff>
      <xdr:row>10</xdr:row>
      <xdr:rowOff>61688</xdr:rowOff>
    </xdr:from>
    <xdr:to>
      <xdr:col>14</xdr:col>
      <xdr:colOff>194519</xdr:colOff>
      <xdr:row>14</xdr:row>
      <xdr:rowOff>36288</xdr:rowOff>
    </xdr:to>
    <xdr:grpSp>
      <xdr:nvGrpSpPr>
        <xdr:cNvPr id="18" name="Group 17">
          <a:extLst>
            <a:ext uri="{FF2B5EF4-FFF2-40B4-BE49-F238E27FC236}">
              <a16:creationId xmlns:a16="http://schemas.microsoft.com/office/drawing/2014/main" id="{39B9CF9A-1411-3425-1F5D-66288AF8DB11}"/>
            </a:ext>
          </a:extLst>
        </xdr:cNvPr>
        <xdr:cNvGrpSpPr/>
      </xdr:nvGrpSpPr>
      <xdr:grpSpPr>
        <a:xfrm>
          <a:off x="7695132" y="1886195"/>
          <a:ext cx="1063838" cy="704403"/>
          <a:chOff x="7682073" y="1934746"/>
          <a:chExt cx="1059545" cy="714114"/>
        </a:xfrm>
      </xdr:grpSpPr>
      <xdr:sp macro="" textlink="Analysis!$K$8">
        <xdr:nvSpPr>
          <xdr:cNvPr id="15" name="TextBox 14">
            <a:extLst>
              <a:ext uri="{FF2B5EF4-FFF2-40B4-BE49-F238E27FC236}">
                <a16:creationId xmlns:a16="http://schemas.microsoft.com/office/drawing/2014/main" id="{7291FAB6-7BD6-445F-8351-9F0642FF69CC}"/>
              </a:ext>
            </a:extLst>
          </xdr:cNvPr>
          <xdr:cNvSpPr txBox="1"/>
        </xdr:nvSpPr>
        <xdr:spPr>
          <a:xfrm>
            <a:off x="7682073" y="2137231"/>
            <a:ext cx="1045028" cy="51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28E1B8F6-1B7F-4F8F-8F74-270309CFE947}" type="TxLink">
              <a:rPr lang="en-US" sz="1400" b="1" i="0" u="none" strike="noStrike">
                <a:solidFill>
                  <a:srgbClr val="FFC000"/>
                </a:solidFill>
                <a:latin typeface="Arial" panose="020B0604020202020204" pitchFamily="34" charset="0"/>
                <a:ea typeface="Calibri"/>
                <a:cs typeface="Arial" panose="020B0604020202020204" pitchFamily="34" charset="0"/>
              </a:rPr>
              <a:pPr algn="ctr"/>
              <a:t> $60,929.15 </a:t>
            </a:fld>
            <a:endParaRPr lang="en-GB" sz="4800" b="1">
              <a:solidFill>
                <a:srgbClr val="FFC000"/>
              </a:solidFill>
              <a:latin typeface="Arial" panose="020B0604020202020204" pitchFamily="34" charset="0"/>
              <a:cs typeface="Arial" panose="020B0604020202020204" pitchFamily="34" charset="0"/>
            </a:endParaRPr>
          </a:p>
        </xdr:txBody>
      </xdr:sp>
      <xdr:sp macro="" textlink="Analysis!$J$8">
        <xdr:nvSpPr>
          <xdr:cNvPr id="17" name="TextBox 16">
            <a:extLst>
              <a:ext uri="{FF2B5EF4-FFF2-40B4-BE49-F238E27FC236}">
                <a16:creationId xmlns:a16="http://schemas.microsoft.com/office/drawing/2014/main" id="{ED325E7C-FD66-4E3D-B051-785BAE05200A}"/>
              </a:ext>
            </a:extLst>
          </xdr:cNvPr>
          <xdr:cNvSpPr txBox="1"/>
        </xdr:nvSpPr>
        <xdr:spPr>
          <a:xfrm>
            <a:off x="7696590" y="1934746"/>
            <a:ext cx="1045028" cy="51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F60315DD-873C-4361-BABA-ED80DE49857B}" type="TxLink">
              <a:rPr lang="en-US" sz="1100" b="0" i="0" u="none" strike="noStrike">
                <a:solidFill>
                  <a:schemeClr val="bg1"/>
                </a:solidFill>
                <a:latin typeface="Arial" panose="020B0604020202020204" pitchFamily="34" charset="0"/>
                <a:ea typeface="Calibri"/>
                <a:cs typeface="Arial" panose="020B0604020202020204" pitchFamily="34" charset="0"/>
              </a:rPr>
              <a:pPr algn="ctr"/>
              <a:t>Customer33</a:t>
            </a:fld>
            <a:endParaRPr lang="en-GB" sz="4800" b="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12</xdr:col>
      <xdr:colOff>354174</xdr:colOff>
      <xdr:row>13</xdr:row>
      <xdr:rowOff>10887</xdr:rowOff>
    </xdr:from>
    <xdr:to>
      <xdr:col>14</xdr:col>
      <xdr:colOff>194519</xdr:colOff>
      <xdr:row>16</xdr:row>
      <xdr:rowOff>159659</xdr:rowOff>
    </xdr:to>
    <xdr:grpSp>
      <xdr:nvGrpSpPr>
        <xdr:cNvPr id="19" name="Group 18">
          <a:extLst>
            <a:ext uri="{FF2B5EF4-FFF2-40B4-BE49-F238E27FC236}">
              <a16:creationId xmlns:a16="http://schemas.microsoft.com/office/drawing/2014/main" id="{22118ECF-0688-416C-9882-BFA3DBC93FC7}"/>
            </a:ext>
          </a:extLst>
        </xdr:cNvPr>
        <xdr:cNvGrpSpPr/>
      </xdr:nvGrpSpPr>
      <xdr:grpSpPr>
        <a:xfrm>
          <a:off x="7695132" y="2382746"/>
          <a:ext cx="1063838" cy="696124"/>
          <a:chOff x="7682073" y="1942146"/>
          <a:chExt cx="1059545" cy="706714"/>
        </a:xfrm>
      </xdr:grpSpPr>
      <xdr:sp macro="" textlink="Analysis!$K$9">
        <xdr:nvSpPr>
          <xdr:cNvPr id="20" name="TextBox 19">
            <a:extLst>
              <a:ext uri="{FF2B5EF4-FFF2-40B4-BE49-F238E27FC236}">
                <a16:creationId xmlns:a16="http://schemas.microsoft.com/office/drawing/2014/main" id="{772A57EB-4FAD-F70D-6B61-4FDC96CF99D4}"/>
              </a:ext>
            </a:extLst>
          </xdr:cNvPr>
          <xdr:cNvSpPr txBox="1"/>
        </xdr:nvSpPr>
        <xdr:spPr>
          <a:xfrm>
            <a:off x="7682073" y="2137231"/>
            <a:ext cx="1045028" cy="51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A17F753A-435C-411A-955C-AFA0478CE5BE}" type="TxLink">
              <a:rPr lang="en-US" sz="1400" b="1" i="0" u="none" strike="noStrike">
                <a:solidFill>
                  <a:srgbClr val="FFC000"/>
                </a:solidFill>
                <a:latin typeface="Arial" panose="020B0604020202020204" pitchFamily="34" charset="0"/>
                <a:ea typeface="Calibri"/>
                <a:cs typeface="Arial" panose="020B0604020202020204" pitchFamily="34" charset="0"/>
              </a:rPr>
              <a:pPr algn="ctr"/>
              <a:t> $45,112.95 </a:t>
            </a:fld>
            <a:endParaRPr lang="en-GB" sz="6000" b="1">
              <a:solidFill>
                <a:srgbClr val="FFC000"/>
              </a:solidFill>
              <a:latin typeface="Arial" panose="020B0604020202020204" pitchFamily="34" charset="0"/>
              <a:cs typeface="Arial" panose="020B0604020202020204" pitchFamily="34" charset="0"/>
            </a:endParaRPr>
          </a:p>
        </xdr:txBody>
      </xdr:sp>
      <xdr:sp macro="" textlink="Analysis!$J$9">
        <xdr:nvSpPr>
          <xdr:cNvPr id="21" name="TextBox 20">
            <a:extLst>
              <a:ext uri="{FF2B5EF4-FFF2-40B4-BE49-F238E27FC236}">
                <a16:creationId xmlns:a16="http://schemas.microsoft.com/office/drawing/2014/main" id="{A7B8D83B-8493-248A-D9F9-86AA3AB5626A}"/>
              </a:ext>
            </a:extLst>
          </xdr:cNvPr>
          <xdr:cNvSpPr txBox="1"/>
        </xdr:nvSpPr>
        <xdr:spPr>
          <a:xfrm>
            <a:off x="7696590" y="1942146"/>
            <a:ext cx="1045028" cy="51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94E6781C-4852-474D-9965-9727DF406A65}" type="TxLink">
              <a:rPr lang="en-US" sz="1100" b="0" i="0" u="none" strike="noStrike">
                <a:solidFill>
                  <a:schemeClr val="bg1"/>
                </a:solidFill>
                <a:latin typeface="Arial" panose="020B0604020202020204" pitchFamily="34" charset="0"/>
                <a:ea typeface="Calibri"/>
                <a:cs typeface="Arial" panose="020B0604020202020204" pitchFamily="34" charset="0"/>
              </a:rPr>
              <a:pPr algn="ctr"/>
              <a:t>Customer22</a:t>
            </a:fld>
            <a:endParaRPr lang="en-GB" sz="5400" b="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12</xdr:col>
      <xdr:colOff>375946</xdr:colOff>
      <xdr:row>15</xdr:row>
      <xdr:rowOff>127001</xdr:rowOff>
    </xdr:from>
    <xdr:to>
      <xdr:col>14</xdr:col>
      <xdr:colOff>201774</xdr:colOff>
      <xdr:row>19</xdr:row>
      <xdr:rowOff>101601</xdr:rowOff>
    </xdr:to>
    <xdr:grpSp>
      <xdr:nvGrpSpPr>
        <xdr:cNvPr id="22" name="Group 21">
          <a:extLst>
            <a:ext uri="{FF2B5EF4-FFF2-40B4-BE49-F238E27FC236}">
              <a16:creationId xmlns:a16="http://schemas.microsoft.com/office/drawing/2014/main" id="{596E7F0C-6CCA-4A50-AB30-EDFB8CC83DF4}"/>
            </a:ext>
          </a:extLst>
        </xdr:cNvPr>
        <xdr:cNvGrpSpPr/>
      </xdr:nvGrpSpPr>
      <xdr:grpSpPr>
        <a:xfrm>
          <a:off x="7716904" y="2863762"/>
          <a:ext cx="1049321" cy="704402"/>
          <a:chOff x="7703845" y="1934746"/>
          <a:chExt cx="1045028" cy="714114"/>
        </a:xfrm>
      </xdr:grpSpPr>
      <xdr:sp macro="" textlink="Analysis!$K$10">
        <xdr:nvSpPr>
          <xdr:cNvPr id="23" name="TextBox 22">
            <a:extLst>
              <a:ext uri="{FF2B5EF4-FFF2-40B4-BE49-F238E27FC236}">
                <a16:creationId xmlns:a16="http://schemas.microsoft.com/office/drawing/2014/main" id="{6C360258-A1D4-1DAF-AC51-B0B657E314FB}"/>
              </a:ext>
            </a:extLst>
          </xdr:cNvPr>
          <xdr:cNvSpPr txBox="1"/>
        </xdr:nvSpPr>
        <xdr:spPr>
          <a:xfrm>
            <a:off x="7703845" y="2137231"/>
            <a:ext cx="1045028" cy="51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973B5EF7-1014-48CB-AD46-F516B8AC241E}" type="TxLink">
              <a:rPr lang="en-US" sz="1400" b="1" i="0" u="none" strike="noStrike">
                <a:solidFill>
                  <a:srgbClr val="FFC000"/>
                </a:solidFill>
                <a:latin typeface="Arial" panose="020B0604020202020204" pitchFamily="34" charset="0"/>
                <a:ea typeface="Calibri"/>
                <a:cs typeface="Arial" panose="020B0604020202020204" pitchFamily="34" charset="0"/>
              </a:rPr>
              <a:pPr algn="ctr"/>
              <a:t> $43,062.83 </a:t>
            </a:fld>
            <a:endParaRPr lang="en-GB" sz="6000" b="1">
              <a:solidFill>
                <a:srgbClr val="FFC000"/>
              </a:solidFill>
              <a:latin typeface="Arial" panose="020B0604020202020204" pitchFamily="34" charset="0"/>
              <a:cs typeface="Arial" panose="020B0604020202020204" pitchFamily="34" charset="0"/>
            </a:endParaRPr>
          </a:p>
        </xdr:txBody>
      </xdr:sp>
      <xdr:sp macro="" textlink="Analysis!$J$10">
        <xdr:nvSpPr>
          <xdr:cNvPr id="24" name="TextBox 23">
            <a:extLst>
              <a:ext uri="{FF2B5EF4-FFF2-40B4-BE49-F238E27FC236}">
                <a16:creationId xmlns:a16="http://schemas.microsoft.com/office/drawing/2014/main" id="{B1533AC7-31C6-28A6-9C45-F74CFA50055E}"/>
              </a:ext>
            </a:extLst>
          </xdr:cNvPr>
          <xdr:cNvSpPr txBox="1"/>
        </xdr:nvSpPr>
        <xdr:spPr>
          <a:xfrm>
            <a:off x="7703845" y="1934746"/>
            <a:ext cx="1045028" cy="511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14A12104-EC4D-45D2-81C9-0B7347059AF6}" type="TxLink">
              <a:rPr lang="en-US" sz="1100" b="0" i="0" u="none" strike="noStrike">
                <a:solidFill>
                  <a:schemeClr val="bg1"/>
                </a:solidFill>
                <a:latin typeface="Arial" panose="020B0604020202020204" pitchFamily="34" charset="0"/>
                <a:ea typeface="Calibri"/>
                <a:cs typeface="Arial" panose="020B0604020202020204" pitchFamily="34" charset="0"/>
              </a:rPr>
              <a:pPr algn="ctr"/>
              <a:t>Customer23</a:t>
            </a:fld>
            <a:endParaRPr lang="en-GB" sz="5400" b="0">
              <a:solidFill>
                <a:schemeClr val="bg1"/>
              </a:solidFill>
              <a:latin typeface="Arial" panose="020B0604020202020204" pitchFamily="34" charset="0"/>
              <a:cs typeface="Arial" panose="020B0604020202020204" pitchFamily="34" charset="0"/>
            </a:endParaRPr>
          </a:p>
        </xdr:txBody>
      </xdr:sp>
    </xdr:grpSp>
    <xdr:clientData/>
  </xdr:twoCellAnchor>
  <xdr:twoCellAnchor>
    <xdr:from>
      <xdr:col>11</xdr:col>
      <xdr:colOff>444502</xdr:colOff>
      <xdr:row>21</xdr:row>
      <xdr:rowOff>95148</xdr:rowOff>
    </xdr:from>
    <xdr:to>
      <xdr:col>15</xdr:col>
      <xdr:colOff>396876</xdr:colOff>
      <xdr:row>38</xdr:row>
      <xdr:rowOff>26171</xdr:rowOff>
    </xdr:to>
    <xdr:graphicFrame macro="">
      <xdr:nvGraphicFramePr>
        <xdr:cNvPr id="25" name="Chart 24">
          <a:extLst>
            <a:ext uri="{FF2B5EF4-FFF2-40B4-BE49-F238E27FC236}">
              <a16:creationId xmlns:a16="http://schemas.microsoft.com/office/drawing/2014/main" id="{C96758F0-B29F-4128-AFAD-6633EA26B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79375</xdr:colOff>
      <xdr:row>8</xdr:row>
      <xdr:rowOff>134940</xdr:rowOff>
    </xdr:from>
    <xdr:to>
      <xdr:col>21</xdr:col>
      <xdr:colOff>47625</xdr:colOff>
      <xdr:row>19</xdr:row>
      <xdr:rowOff>142877</xdr:rowOff>
    </xdr:to>
    <xdr:graphicFrame macro="">
      <xdr:nvGraphicFramePr>
        <xdr:cNvPr id="26" name="Chart 25">
          <a:extLst>
            <a:ext uri="{FF2B5EF4-FFF2-40B4-BE49-F238E27FC236}">
              <a16:creationId xmlns:a16="http://schemas.microsoft.com/office/drawing/2014/main" id="{75A01740-A74B-41D2-A04B-3BC9C1B21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394608</xdr:colOff>
      <xdr:row>22</xdr:row>
      <xdr:rowOff>27214</xdr:rowOff>
    </xdr:from>
    <xdr:to>
      <xdr:col>21</xdr:col>
      <xdr:colOff>358535</xdr:colOff>
      <xdr:row>36</xdr:row>
      <xdr:rowOff>181515</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36F0A429-575F-4E33-90D0-EEBE61203B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538608" y="4050574"/>
              <a:ext cx="3621527" cy="271462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227993</xdr:colOff>
      <xdr:row>8</xdr:row>
      <xdr:rowOff>158063</xdr:rowOff>
    </xdr:from>
    <xdr:to>
      <xdr:col>7</xdr:col>
      <xdr:colOff>56444</xdr:colOff>
      <xdr:row>14</xdr:row>
      <xdr:rowOff>169334</xdr:rowOff>
    </xdr:to>
    <mc:AlternateContent xmlns:mc="http://schemas.openxmlformats.org/markup-compatibility/2006" xmlns:a14="http://schemas.microsoft.com/office/drawing/2010/main">
      <mc:Choice Requires="a14">
        <xdr:graphicFrame macro="">
          <xdr:nvGraphicFramePr>
            <xdr:cNvPr id="28" name="MONTH">
              <a:extLst>
                <a:ext uri="{FF2B5EF4-FFF2-40B4-BE49-F238E27FC236}">
                  <a16:creationId xmlns:a16="http://schemas.microsoft.com/office/drawing/2014/main" id="{1AC05174-BCF1-4BF6-9195-010DDCBB94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51486" y="1617669"/>
              <a:ext cx="2887183" cy="1105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184258</xdr:colOff>
      <xdr:row>16</xdr:row>
      <xdr:rowOff>21769</xdr:rowOff>
    </xdr:from>
    <xdr:to>
      <xdr:col>4</xdr:col>
      <xdr:colOff>254000</xdr:colOff>
      <xdr:row>26</xdr:row>
      <xdr:rowOff>176388</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AEC2D865-E1C8-4B37-9360-41678338054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07751" y="2940980"/>
              <a:ext cx="1293235" cy="19791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han Khalifa" refreshedDate="46006.448967129632" createdVersion="8" refreshedVersion="8" minRefreshableVersion="3" recordCount="832" xr:uid="{3E6A0499-C68E-4B65-AA34-0AA982628C2A}">
  <cacheSource type="worksheet">
    <worksheetSource name="InputData"/>
  </cacheSource>
  <cacheFields count="8">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SALES" numFmtId="0">
      <sharedItems containsSemiMixedTypes="0" containsString="0" containsNumber="1" minValue="6.7" maxValue="8190"/>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20430207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han Khalifa" refreshedDate="46006.454593287039" createdVersion="8" refreshedVersion="8" minRefreshableVersion="3" recordCount="12" xr:uid="{13043BC9-3FB9-4871-A063-0A339758C57B}">
  <cacheSource type="worksheet">
    <worksheetSource name="TargetData"/>
  </cacheSource>
  <cacheFields count="4">
    <cacheField name="Month"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Target ($)" numFmtId="3">
      <sharedItems containsSemiMixedTypes="0" containsString="0" containsNumber="1" containsInteger="1" minValue="80000" maxValue="100000"/>
    </cacheField>
    <cacheField name="Total Sales" numFmtId="0">
      <sharedItems containsSemiMixedTypes="0" containsString="0" containsNumber="1" minValue="66727.399999999994" maxValue="97920.7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han Khalifa" refreshedDate="46006.456150347221" createdVersion="8" refreshedVersion="8" minRefreshableVersion="3" recordCount="40" xr:uid="{1D2EA2F3-7F60-496A-8C30-15AA3A9C858F}">
  <cacheSource type="worksheet">
    <worksheetSource name="Country"/>
  </cacheSource>
  <cacheFields count="4">
    <cacheField name="Customer Name" numFmtId="0">
      <sharedItems/>
    </cacheField>
    <cacheField name="Country" numFmtId="0">
      <sharedItems count="15">
        <s v="Nigeria"/>
        <s v="Bangladesh"/>
        <s v="India"/>
        <s v="Saudi Arabia"/>
        <s v="Pakistan"/>
        <s v="Indonesia"/>
        <s v="United Kingdom"/>
        <s v="Russia"/>
        <s v="Mexico"/>
        <s v="Brazil"/>
        <s v="South Africa"/>
        <s v="Ethiopia"/>
        <s v="France"/>
        <s v="United States of America"/>
        <s v="Germany"/>
      </sharedItems>
    </cacheField>
    <cacheField name="Region" numFmtId="0">
      <sharedItems count="7">
        <s v="Export"/>
        <s v="Northeast"/>
        <s v="South"/>
        <s v="Central"/>
        <s v="East"/>
        <s v="Western"/>
        <s v="North"/>
      </sharedItems>
    </cacheField>
    <cacheField name="Sales" numFmtId="0">
      <sharedItems containsSemiMixedTypes="0" containsString="0" containsNumber="1" minValue="31.439999999999998" maxValue="3225.6"/>
    </cacheField>
  </cacheFields>
  <extLst>
    <ext xmlns:x14="http://schemas.microsoft.com/office/spreadsheetml/2009/9/main" uri="{725AE2AE-9491-48be-B2B4-4EB974FC3084}">
      <x14:pivotCacheDefinition pivotCacheId="1461856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r>
  <r>
    <d v="2021-01-01T00:00:00"/>
    <x v="1"/>
    <x v="1"/>
    <n v="141.57"/>
    <n v="1"/>
    <n v="141.57"/>
    <x v="0"/>
    <x v="0"/>
  </r>
  <r>
    <d v="2021-01-02T00:00:00"/>
    <x v="2"/>
    <x v="2"/>
    <n v="79.92"/>
    <n v="15"/>
    <n v="1198.8"/>
    <x v="0"/>
    <x v="0"/>
  </r>
  <r>
    <d v="2021-01-02T00:00:00"/>
    <x v="3"/>
    <x v="3"/>
    <n v="119.7"/>
    <n v="1"/>
    <n v="119.7"/>
    <x v="0"/>
    <x v="0"/>
  </r>
  <r>
    <d v="2021-01-02T00:00:00"/>
    <x v="4"/>
    <x v="4"/>
    <n v="15.719999999999999"/>
    <n v="2"/>
    <n v="31.439999999999998"/>
    <x v="0"/>
    <x v="0"/>
  </r>
  <r>
    <d v="2021-01-02T00:00:00"/>
    <x v="5"/>
    <x v="5"/>
    <n v="164.28"/>
    <n v="7"/>
    <n v="1149.96"/>
    <x v="0"/>
    <x v="0"/>
  </r>
  <r>
    <d v="2021-01-02T00:00:00"/>
    <x v="6"/>
    <x v="6"/>
    <n v="122.08"/>
    <n v="6"/>
    <n v="732.48"/>
    <x v="0"/>
    <x v="0"/>
  </r>
  <r>
    <d v="2021-01-02T00:00:00"/>
    <x v="7"/>
    <x v="4"/>
    <n v="15.719999999999999"/>
    <n v="25"/>
    <n v="393"/>
    <x v="0"/>
    <x v="0"/>
  </r>
  <r>
    <d v="2021-01-03T00:00:00"/>
    <x v="8"/>
    <x v="7"/>
    <n v="146.72"/>
    <n v="21"/>
    <n v="3081.12"/>
    <x v="0"/>
    <x v="1"/>
  </r>
  <r>
    <d v="2021-01-03T00:00:00"/>
    <x v="9"/>
    <x v="8"/>
    <n v="83.08"/>
    <n v="9"/>
    <n v="747.72"/>
    <x v="0"/>
    <x v="1"/>
  </r>
  <r>
    <d v="2021-01-03T00:00:00"/>
    <x v="10"/>
    <x v="2"/>
    <n v="79.92"/>
    <n v="31"/>
    <n v="2477.52"/>
    <x v="0"/>
    <x v="1"/>
  </r>
  <r>
    <d v="2021-01-03T00:00:00"/>
    <x v="11"/>
    <x v="9"/>
    <n v="48.84"/>
    <n v="5"/>
    <n v="244.20000000000002"/>
    <x v="0"/>
    <x v="1"/>
  </r>
  <r>
    <d v="2021-01-04T00:00:00"/>
    <x v="12"/>
    <x v="10"/>
    <n v="53.11"/>
    <n v="1"/>
    <n v="53.11"/>
    <x v="0"/>
    <x v="1"/>
  </r>
  <r>
    <d v="2021-01-04T00:00:00"/>
    <x v="13"/>
    <x v="11"/>
    <n v="94.17"/>
    <n v="8"/>
    <n v="753.36"/>
    <x v="0"/>
    <x v="1"/>
  </r>
  <r>
    <d v="2021-01-04T00:00:00"/>
    <x v="14"/>
    <x v="12"/>
    <n v="6.7"/>
    <n v="12"/>
    <n v="80.400000000000006"/>
    <x v="0"/>
    <x v="1"/>
  </r>
  <r>
    <d v="2021-01-06T00:00:00"/>
    <x v="15"/>
    <x v="13"/>
    <n v="117.48"/>
    <n v="9"/>
    <n v="1057.32"/>
    <x v="0"/>
    <x v="1"/>
  </r>
  <r>
    <d v="2021-01-08T00:00:00"/>
    <x v="13"/>
    <x v="14"/>
    <n v="210"/>
    <n v="14"/>
    <n v="2940"/>
    <x v="0"/>
    <x v="1"/>
  </r>
  <r>
    <d v="2021-01-09T00:00:00"/>
    <x v="16"/>
    <x v="15"/>
    <n v="47.730000000000004"/>
    <n v="26"/>
    <n v="1240.98"/>
    <x v="0"/>
    <x v="1"/>
  </r>
  <r>
    <d v="2021-01-09T00:00:00"/>
    <x v="4"/>
    <x v="16"/>
    <n v="104.16"/>
    <n v="1"/>
    <n v="104.16"/>
    <x v="0"/>
    <x v="1"/>
  </r>
  <r>
    <d v="2021-01-09T00:00:00"/>
    <x v="8"/>
    <x v="17"/>
    <n v="8.33"/>
    <n v="4"/>
    <n v="33.32"/>
    <x v="0"/>
    <x v="1"/>
  </r>
  <r>
    <d v="2021-01-09T00:00:00"/>
    <x v="17"/>
    <x v="16"/>
    <n v="104.16"/>
    <n v="29"/>
    <n v="3020.64"/>
    <x v="0"/>
    <x v="1"/>
  </r>
  <r>
    <d v="2021-01-09T00:00:00"/>
    <x v="18"/>
    <x v="18"/>
    <n v="115.2"/>
    <n v="28"/>
    <n v="3225.6"/>
    <x v="0"/>
    <x v="1"/>
  </r>
  <r>
    <d v="2021-01-09T00:00:00"/>
    <x v="10"/>
    <x v="19"/>
    <n v="80.94"/>
    <n v="8"/>
    <n v="647.52"/>
    <x v="0"/>
    <x v="1"/>
  </r>
  <r>
    <d v="2021-01-09T00:00:00"/>
    <x v="19"/>
    <x v="13"/>
    <n v="117.48"/>
    <n v="12"/>
    <n v="1409.76"/>
    <x v="0"/>
    <x v="1"/>
  </r>
  <r>
    <d v="2021-01-10T00:00:00"/>
    <x v="3"/>
    <x v="20"/>
    <n v="142.80000000000001"/>
    <n v="24"/>
    <n v="3427.2000000000003"/>
    <x v="0"/>
    <x v="2"/>
  </r>
  <r>
    <d v="2021-01-10T00:00:00"/>
    <x v="20"/>
    <x v="21"/>
    <n v="58.3"/>
    <n v="14"/>
    <n v="816.19999999999993"/>
    <x v="0"/>
    <x v="2"/>
  </r>
  <r>
    <d v="2021-01-10T00:00:00"/>
    <x v="19"/>
    <x v="12"/>
    <n v="6.7"/>
    <n v="9"/>
    <n v="60.300000000000004"/>
    <x v="0"/>
    <x v="2"/>
  </r>
  <r>
    <d v="2021-01-11T00:00:00"/>
    <x v="3"/>
    <x v="22"/>
    <n v="85.76"/>
    <n v="3"/>
    <n v="257.28000000000003"/>
    <x v="0"/>
    <x v="2"/>
  </r>
  <r>
    <d v="2021-01-11T00:00:00"/>
    <x v="21"/>
    <x v="7"/>
    <n v="146.72"/>
    <n v="4"/>
    <n v="586.88"/>
    <x v="0"/>
    <x v="2"/>
  </r>
  <r>
    <d v="2021-01-11T00:00:00"/>
    <x v="8"/>
    <x v="23"/>
    <n v="48.4"/>
    <n v="14"/>
    <n v="677.6"/>
    <x v="0"/>
    <x v="2"/>
  </r>
  <r>
    <d v="2021-01-11T00:00:00"/>
    <x v="22"/>
    <x v="24"/>
    <n v="162"/>
    <n v="4"/>
    <n v="648"/>
    <x v="0"/>
    <x v="2"/>
  </r>
  <r>
    <d v="2021-01-11T00:00:00"/>
    <x v="10"/>
    <x v="13"/>
    <n v="117.48"/>
    <n v="2"/>
    <n v="234.96"/>
    <x v="0"/>
    <x v="2"/>
  </r>
  <r>
    <d v="2021-01-12T00:00:00"/>
    <x v="4"/>
    <x v="24"/>
    <n v="162"/>
    <n v="10"/>
    <n v="1620"/>
    <x v="0"/>
    <x v="2"/>
  </r>
  <r>
    <d v="2021-01-13T00:00:00"/>
    <x v="2"/>
    <x v="25"/>
    <n v="16.64"/>
    <n v="15"/>
    <n v="249.60000000000002"/>
    <x v="0"/>
    <x v="2"/>
  </r>
  <r>
    <d v="2021-01-13T00:00:00"/>
    <x v="15"/>
    <x v="14"/>
    <n v="210"/>
    <n v="6"/>
    <n v="1260"/>
    <x v="0"/>
    <x v="2"/>
  </r>
  <r>
    <d v="2021-01-14T00:00:00"/>
    <x v="6"/>
    <x v="23"/>
    <n v="48.4"/>
    <n v="14"/>
    <n v="677.6"/>
    <x v="0"/>
    <x v="2"/>
  </r>
  <r>
    <d v="2021-01-15T00:00:00"/>
    <x v="23"/>
    <x v="15"/>
    <n v="47.730000000000004"/>
    <n v="15"/>
    <n v="715.95"/>
    <x v="0"/>
    <x v="2"/>
  </r>
  <r>
    <d v="2021-01-15T00:00:00"/>
    <x v="10"/>
    <x v="1"/>
    <n v="141.57"/>
    <n v="10"/>
    <n v="1415.6999999999998"/>
    <x v="0"/>
    <x v="2"/>
  </r>
  <r>
    <d v="2021-01-16T00:00:00"/>
    <x v="12"/>
    <x v="7"/>
    <n v="146.72"/>
    <n v="11"/>
    <n v="1613.92"/>
    <x v="0"/>
    <x v="2"/>
  </r>
  <r>
    <d v="2021-01-17T00:00:00"/>
    <x v="24"/>
    <x v="18"/>
    <n v="115.2"/>
    <n v="4"/>
    <n v="460.8"/>
    <x v="0"/>
    <x v="3"/>
  </r>
  <r>
    <d v="2021-01-18T00:00:00"/>
    <x v="15"/>
    <x v="26"/>
    <n v="94.62"/>
    <n v="9"/>
    <n v="851.58"/>
    <x v="0"/>
    <x v="3"/>
  </r>
  <r>
    <d v="2021-01-18T00:00:00"/>
    <x v="18"/>
    <x v="27"/>
    <n v="149.46"/>
    <n v="3"/>
    <n v="448.38"/>
    <x v="0"/>
    <x v="3"/>
  </r>
  <r>
    <d v="2021-01-18T00:00:00"/>
    <x v="25"/>
    <x v="28"/>
    <n v="82.08"/>
    <n v="13"/>
    <n v="1067.04"/>
    <x v="0"/>
    <x v="3"/>
  </r>
  <r>
    <d v="2021-01-19T00:00:00"/>
    <x v="10"/>
    <x v="12"/>
    <n v="6.7"/>
    <n v="6"/>
    <n v="40.200000000000003"/>
    <x v="0"/>
    <x v="3"/>
  </r>
  <r>
    <d v="2021-01-20T00:00:00"/>
    <x v="13"/>
    <x v="21"/>
    <n v="58.3"/>
    <n v="4"/>
    <n v="233.2"/>
    <x v="0"/>
    <x v="3"/>
  </r>
  <r>
    <d v="2021-01-20T00:00:00"/>
    <x v="5"/>
    <x v="29"/>
    <n v="76.25"/>
    <n v="4"/>
    <n v="305"/>
    <x v="0"/>
    <x v="3"/>
  </r>
  <r>
    <d v="2021-01-20T00:00:00"/>
    <x v="9"/>
    <x v="30"/>
    <n v="162.54"/>
    <n v="2"/>
    <n v="325.08"/>
    <x v="0"/>
    <x v="3"/>
  </r>
  <r>
    <d v="2021-01-20T00:00:00"/>
    <x v="26"/>
    <x v="7"/>
    <n v="146.72"/>
    <n v="7"/>
    <n v="1027.04"/>
    <x v="0"/>
    <x v="3"/>
  </r>
  <r>
    <d v="2021-01-21T00:00:00"/>
    <x v="19"/>
    <x v="9"/>
    <n v="48.84"/>
    <n v="15"/>
    <n v="732.6"/>
    <x v="0"/>
    <x v="3"/>
  </r>
  <r>
    <d v="2021-01-21T00:00:00"/>
    <x v="6"/>
    <x v="24"/>
    <n v="162"/>
    <n v="6"/>
    <n v="972"/>
    <x v="0"/>
    <x v="3"/>
  </r>
  <r>
    <d v="2021-01-21T00:00:00"/>
    <x v="1"/>
    <x v="19"/>
    <n v="80.94"/>
    <n v="9"/>
    <n v="728.46"/>
    <x v="0"/>
    <x v="3"/>
  </r>
  <r>
    <d v="2021-01-22T00:00:00"/>
    <x v="27"/>
    <x v="31"/>
    <n v="103.88"/>
    <n v="6"/>
    <n v="623.28"/>
    <x v="0"/>
    <x v="3"/>
  </r>
  <r>
    <d v="2021-01-23T00:00:00"/>
    <x v="21"/>
    <x v="20"/>
    <n v="142.80000000000001"/>
    <n v="5"/>
    <n v="714"/>
    <x v="0"/>
    <x v="3"/>
  </r>
  <r>
    <d v="2021-01-23T00:00:00"/>
    <x v="9"/>
    <x v="26"/>
    <n v="94.62"/>
    <n v="17"/>
    <n v="1608.54"/>
    <x v="0"/>
    <x v="3"/>
  </r>
  <r>
    <d v="2021-01-23T00:00:00"/>
    <x v="18"/>
    <x v="24"/>
    <n v="162"/>
    <n v="8"/>
    <n v="1296"/>
    <x v="0"/>
    <x v="3"/>
  </r>
  <r>
    <d v="2021-01-24T00:00:00"/>
    <x v="14"/>
    <x v="32"/>
    <n v="201.28"/>
    <n v="15"/>
    <n v="3019.2"/>
    <x v="0"/>
    <x v="4"/>
  </r>
  <r>
    <d v="2021-01-25T00:00:00"/>
    <x v="16"/>
    <x v="16"/>
    <n v="104.16"/>
    <n v="14"/>
    <n v="1458.24"/>
    <x v="0"/>
    <x v="4"/>
  </r>
  <r>
    <d v="2021-01-25T00:00:00"/>
    <x v="2"/>
    <x v="12"/>
    <n v="6.7"/>
    <n v="7"/>
    <n v="46.9"/>
    <x v="0"/>
    <x v="4"/>
  </r>
  <r>
    <d v="2021-01-25T00:00:00"/>
    <x v="24"/>
    <x v="21"/>
    <n v="58.3"/>
    <n v="6"/>
    <n v="349.79999999999995"/>
    <x v="0"/>
    <x v="4"/>
  </r>
  <r>
    <d v="2021-01-25T00:00:00"/>
    <x v="20"/>
    <x v="33"/>
    <n v="156.78"/>
    <n v="14"/>
    <n v="2194.92"/>
    <x v="0"/>
    <x v="4"/>
  </r>
  <r>
    <d v="2021-01-26T00:00:00"/>
    <x v="2"/>
    <x v="0"/>
    <n v="156.96"/>
    <n v="29"/>
    <n v="4551.84"/>
    <x v="0"/>
    <x v="4"/>
  </r>
  <r>
    <d v="2021-01-26T00:00:00"/>
    <x v="15"/>
    <x v="28"/>
    <n v="82.08"/>
    <n v="9"/>
    <n v="738.72"/>
    <x v="0"/>
    <x v="4"/>
  </r>
  <r>
    <d v="2021-01-26T00:00:00"/>
    <x v="8"/>
    <x v="31"/>
    <n v="103.88"/>
    <n v="7"/>
    <n v="727.16"/>
    <x v="0"/>
    <x v="4"/>
  </r>
  <r>
    <d v="2021-01-26T00:00:00"/>
    <x v="22"/>
    <x v="34"/>
    <n v="85.5"/>
    <n v="7"/>
    <n v="598.5"/>
    <x v="0"/>
    <x v="4"/>
  </r>
  <r>
    <d v="2021-01-26T00:00:00"/>
    <x v="9"/>
    <x v="5"/>
    <n v="164.28"/>
    <n v="1"/>
    <n v="164.28"/>
    <x v="0"/>
    <x v="4"/>
  </r>
  <r>
    <d v="2021-01-27T00:00:00"/>
    <x v="24"/>
    <x v="13"/>
    <n v="117.48"/>
    <n v="3"/>
    <n v="352.44"/>
    <x v="0"/>
    <x v="4"/>
  </r>
  <r>
    <d v="2021-01-27T00:00:00"/>
    <x v="28"/>
    <x v="18"/>
    <n v="115.2"/>
    <n v="7"/>
    <n v="806.4"/>
    <x v="0"/>
    <x v="4"/>
  </r>
  <r>
    <d v="2021-01-27T00:00:00"/>
    <x v="17"/>
    <x v="35"/>
    <n v="155.61000000000001"/>
    <n v="37"/>
    <n v="5757.5700000000006"/>
    <x v="0"/>
    <x v="4"/>
  </r>
  <r>
    <d v="2021-01-27T00:00:00"/>
    <x v="26"/>
    <x v="14"/>
    <n v="210"/>
    <n v="21"/>
    <n v="4410"/>
    <x v="0"/>
    <x v="4"/>
  </r>
  <r>
    <d v="2021-01-28T00:00:00"/>
    <x v="2"/>
    <x v="25"/>
    <n v="16.64"/>
    <n v="11"/>
    <n v="183.04000000000002"/>
    <x v="0"/>
    <x v="4"/>
  </r>
  <r>
    <d v="2021-01-28T00:00:00"/>
    <x v="3"/>
    <x v="10"/>
    <n v="53.11"/>
    <n v="2"/>
    <n v="106.22"/>
    <x v="0"/>
    <x v="4"/>
  </r>
  <r>
    <d v="2021-01-28T00:00:00"/>
    <x v="7"/>
    <x v="9"/>
    <n v="48.84"/>
    <n v="10"/>
    <n v="488.40000000000003"/>
    <x v="0"/>
    <x v="4"/>
  </r>
  <r>
    <d v="2021-01-29T00:00:00"/>
    <x v="0"/>
    <x v="9"/>
    <n v="48.84"/>
    <n v="10"/>
    <n v="488.40000000000003"/>
    <x v="0"/>
    <x v="4"/>
  </r>
  <r>
    <d v="2021-01-29T00:00:00"/>
    <x v="18"/>
    <x v="0"/>
    <n v="156.96"/>
    <n v="25"/>
    <n v="3924"/>
    <x v="0"/>
    <x v="4"/>
  </r>
  <r>
    <d v="2021-01-29T00:00:00"/>
    <x v="19"/>
    <x v="7"/>
    <n v="146.72"/>
    <n v="21"/>
    <n v="3081.12"/>
    <x v="0"/>
    <x v="4"/>
  </r>
  <r>
    <d v="2021-01-30T00:00:00"/>
    <x v="5"/>
    <x v="8"/>
    <n v="83.08"/>
    <n v="2"/>
    <n v="166.16"/>
    <x v="0"/>
    <x v="4"/>
  </r>
  <r>
    <d v="2021-01-30T00:00:00"/>
    <x v="20"/>
    <x v="36"/>
    <n v="57.120000000000005"/>
    <n v="2"/>
    <n v="114.24000000000001"/>
    <x v="0"/>
    <x v="4"/>
  </r>
  <r>
    <d v="2021-01-31T00:00:00"/>
    <x v="0"/>
    <x v="36"/>
    <n v="57.120000000000005"/>
    <n v="20"/>
    <n v="1142.4000000000001"/>
    <x v="0"/>
    <x v="5"/>
  </r>
  <r>
    <d v="2021-01-31T00:00:00"/>
    <x v="0"/>
    <x v="37"/>
    <n v="41.81"/>
    <n v="3"/>
    <n v="125.43"/>
    <x v="0"/>
    <x v="5"/>
  </r>
  <r>
    <d v="2021-01-31T00:00:00"/>
    <x v="29"/>
    <x v="38"/>
    <n v="173.88"/>
    <n v="9"/>
    <n v="1564.92"/>
    <x v="0"/>
    <x v="5"/>
  </r>
  <r>
    <d v="2021-01-31T00:00:00"/>
    <x v="7"/>
    <x v="19"/>
    <n v="80.94"/>
    <n v="33"/>
    <n v="2671.02"/>
    <x v="0"/>
    <x v="5"/>
  </r>
  <r>
    <d v="2021-01-31T00:00:00"/>
    <x v="30"/>
    <x v="27"/>
    <n v="149.46"/>
    <n v="6"/>
    <n v="896.76"/>
    <x v="0"/>
    <x v="5"/>
  </r>
  <r>
    <d v="2021-02-01T00:00:00"/>
    <x v="16"/>
    <x v="35"/>
    <n v="155.61000000000001"/>
    <n v="9"/>
    <n v="1400.4900000000002"/>
    <x v="1"/>
    <x v="5"/>
  </r>
  <r>
    <d v="2021-02-02T00:00:00"/>
    <x v="5"/>
    <x v="5"/>
    <n v="164.28"/>
    <n v="7"/>
    <n v="1149.96"/>
    <x v="1"/>
    <x v="5"/>
  </r>
  <r>
    <d v="2021-02-03T00:00:00"/>
    <x v="2"/>
    <x v="1"/>
    <n v="141.57"/>
    <n v="2"/>
    <n v="283.14"/>
    <x v="1"/>
    <x v="5"/>
  </r>
  <r>
    <d v="2021-02-03T00:00:00"/>
    <x v="0"/>
    <x v="14"/>
    <n v="210"/>
    <n v="39"/>
    <n v="8190"/>
    <x v="1"/>
    <x v="5"/>
  </r>
  <r>
    <d v="2021-02-03T00:00:00"/>
    <x v="26"/>
    <x v="2"/>
    <n v="79.92"/>
    <n v="27"/>
    <n v="2157.84"/>
    <x v="1"/>
    <x v="5"/>
  </r>
  <r>
    <d v="2021-02-03T00:00:00"/>
    <x v="27"/>
    <x v="7"/>
    <n v="146.72"/>
    <n v="8"/>
    <n v="1173.76"/>
    <x v="1"/>
    <x v="5"/>
  </r>
  <r>
    <d v="2021-02-03T00:00:00"/>
    <x v="1"/>
    <x v="25"/>
    <n v="16.64"/>
    <n v="13"/>
    <n v="216.32"/>
    <x v="1"/>
    <x v="5"/>
  </r>
  <r>
    <d v="2021-02-04T00:00:00"/>
    <x v="19"/>
    <x v="28"/>
    <n v="82.08"/>
    <n v="39"/>
    <n v="3201.12"/>
    <x v="1"/>
    <x v="5"/>
  </r>
  <r>
    <d v="2021-02-04T00:00:00"/>
    <x v="26"/>
    <x v="22"/>
    <n v="85.76"/>
    <n v="4"/>
    <n v="343.04"/>
    <x v="1"/>
    <x v="5"/>
  </r>
  <r>
    <d v="2021-02-04T00:00:00"/>
    <x v="14"/>
    <x v="7"/>
    <n v="146.72"/>
    <n v="26"/>
    <n v="3814.72"/>
    <x v="1"/>
    <x v="5"/>
  </r>
  <r>
    <d v="2021-02-04T00:00:00"/>
    <x v="27"/>
    <x v="17"/>
    <n v="8.33"/>
    <n v="3"/>
    <n v="24.990000000000002"/>
    <x v="1"/>
    <x v="5"/>
  </r>
  <r>
    <d v="2021-02-05T00:00:00"/>
    <x v="16"/>
    <x v="19"/>
    <n v="80.94"/>
    <n v="24"/>
    <n v="1942.56"/>
    <x v="1"/>
    <x v="5"/>
  </r>
  <r>
    <d v="2021-02-05T00:00:00"/>
    <x v="12"/>
    <x v="39"/>
    <n v="42.55"/>
    <n v="38"/>
    <n v="1616.8999999999999"/>
    <x v="1"/>
    <x v="5"/>
  </r>
  <r>
    <d v="2021-02-05T00:00:00"/>
    <x v="21"/>
    <x v="35"/>
    <n v="155.61000000000001"/>
    <n v="1"/>
    <n v="155.61000000000001"/>
    <x v="1"/>
    <x v="5"/>
  </r>
  <r>
    <d v="2021-02-05T00:00:00"/>
    <x v="17"/>
    <x v="8"/>
    <n v="83.08"/>
    <n v="7"/>
    <n v="581.55999999999995"/>
    <x v="1"/>
    <x v="5"/>
  </r>
  <r>
    <d v="2021-02-05T00:00:00"/>
    <x v="10"/>
    <x v="8"/>
    <n v="83.08"/>
    <n v="9"/>
    <n v="747.72"/>
    <x v="1"/>
    <x v="5"/>
  </r>
  <r>
    <d v="2021-02-05T00:00:00"/>
    <x v="30"/>
    <x v="40"/>
    <n v="49.21"/>
    <n v="6"/>
    <n v="295.26"/>
    <x v="1"/>
    <x v="5"/>
  </r>
  <r>
    <d v="2021-02-06T00:00:00"/>
    <x v="2"/>
    <x v="41"/>
    <n v="7.8599999999999994"/>
    <n v="30"/>
    <n v="235.79999999999998"/>
    <x v="1"/>
    <x v="5"/>
  </r>
  <r>
    <d v="2021-02-06T00:00:00"/>
    <x v="29"/>
    <x v="20"/>
    <n v="142.80000000000001"/>
    <n v="6"/>
    <n v="856.80000000000007"/>
    <x v="1"/>
    <x v="5"/>
  </r>
  <r>
    <d v="2021-02-06T00:00:00"/>
    <x v="1"/>
    <x v="12"/>
    <n v="6.7"/>
    <n v="1"/>
    <n v="6.7"/>
    <x v="1"/>
    <x v="5"/>
  </r>
  <r>
    <d v="2021-02-07T00:00:00"/>
    <x v="24"/>
    <x v="12"/>
    <n v="6.7"/>
    <n v="29"/>
    <n v="194.3"/>
    <x v="1"/>
    <x v="6"/>
  </r>
  <r>
    <d v="2021-02-07T00:00:00"/>
    <x v="26"/>
    <x v="25"/>
    <n v="16.64"/>
    <n v="5"/>
    <n v="83.2"/>
    <x v="1"/>
    <x v="6"/>
  </r>
  <r>
    <d v="2021-02-08T00:00:00"/>
    <x v="3"/>
    <x v="9"/>
    <n v="48.84"/>
    <n v="3"/>
    <n v="146.52000000000001"/>
    <x v="1"/>
    <x v="6"/>
  </r>
  <r>
    <d v="2021-02-08T00:00:00"/>
    <x v="12"/>
    <x v="35"/>
    <n v="155.61000000000001"/>
    <n v="11"/>
    <n v="1711.71"/>
    <x v="1"/>
    <x v="6"/>
  </r>
  <r>
    <d v="2021-02-08T00:00:00"/>
    <x v="15"/>
    <x v="18"/>
    <n v="115.2"/>
    <n v="39"/>
    <n v="4492.8"/>
    <x v="1"/>
    <x v="6"/>
  </r>
  <r>
    <d v="2021-02-08T00:00:00"/>
    <x v="15"/>
    <x v="32"/>
    <n v="201.28"/>
    <n v="12"/>
    <n v="2415.36"/>
    <x v="1"/>
    <x v="6"/>
  </r>
  <r>
    <d v="2021-02-09T00:00:00"/>
    <x v="17"/>
    <x v="21"/>
    <n v="58.3"/>
    <n v="14"/>
    <n v="816.19999999999993"/>
    <x v="1"/>
    <x v="6"/>
  </r>
  <r>
    <d v="2021-02-09T00:00:00"/>
    <x v="17"/>
    <x v="30"/>
    <n v="162.54"/>
    <n v="32"/>
    <n v="5201.28"/>
    <x v="1"/>
    <x v="6"/>
  </r>
  <r>
    <d v="2021-02-09T00:00:00"/>
    <x v="30"/>
    <x v="13"/>
    <n v="117.48"/>
    <n v="14"/>
    <n v="1644.72"/>
    <x v="1"/>
    <x v="6"/>
  </r>
  <r>
    <d v="2021-02-10T00:00:00"/>
    <x v="31"/>
    <x v="14"/>
    <n v="210"/>
    <n v="4"/>
    <n v="840"/>
    <x v="1"/>
    <x v="6"/>
  </r>
  <r>
    <d v="2021-02-10T00:00:00"/>
    <x v="18"/>
    <x v="26"/>
    <n v="94.62"/>
    <n v="38"/>
    <n v="3595.5600000000004"/>
    <x v="1"/>
    <x v="6"/>
  </r>
  <r>
    <d v="2021-02-12T00:00:00"/>
    <x v="16"/>
    <x v="27"/>
    <n v="149.46"/>
    <n v="9"/>
    <n v="1345.14"/>
    <x v="1"/>
    <x v="6"/>
  </r>
  <r>
    <d v="2021-02-12T00:00:00"/>
    <x v="0"/>
    <x v="5"/>
    <n v="164.28"/>
    <n v="13"/>
    <n v="2135.64"/>
    <x v="1"/>
    <x v="6"/>
  </r>
  <r>
    <d v="2021-02-12T00:00:00"/>
    <x v="28"/>
    <x v="26"/>
    <n v="94.62"/>
    <n v="7"/>
    <n v="662.34"/>
    <x v="1"/>
    <x v="6"/>
  </r>
  <r>
    <d v="2021-02-13T00:00:00"/>
    <x v="0"/>
    <x v="19"/>
    <n v="80.94"/>
    <n v="17"/>
    <n v="1375.98"/>
    <x v="1"/>
    <x v="6"/>
  </r>
  <r>
    <d v="2021-02-13T00:00:00"/>
    <x v="19"/>
    <x v="35"/>
    <n v="155.61000000000001"/>
    <n v="35"/>
    <n v="5446.35"/>
    <x v="1"/>
    <x v="6"/>
  </r>
  <r>
    <d v="2021-02-14T00:00:00"/>
    <x v="16"/>
    <x v="37"/>
    <n v="41.81"/>
    <n v="3"/>
    <n v="125.43"/>
    <x v="1"/>
    <x v="7"/>
  </r>
  <r>
    <d v="2021-02-14T00:00:00"/>
    <x v="20"/>
    <x v="21"/>
    <n v="58.3"/>
    <n v="8"/>
    <n v="466.4"/>
    <x v="1"/>
    <x v="7"/>
  </r>
  <r>
    <d v="2021-02-14T00:00:00"/>
    <x v="30"/>
    <x v="42"/>
    <n v="24.66"/>
    <n v="8"/>
    <n v="197.28"/>
    <x v="1"/>
    <x v="7"/>
  </r>
  <r>
    <d v="2021-02-15T00:00:00"/>
    <x v="16"/>
    <x v="10"/>
    <n v="53.11"/>
    <n v="28"/>
    <n v="1487.08"/>
    <x v="1"/>
    <x v="7"/>
  </r>
  <r>
    <d v="2021-02-15T00:00:00"/>
    <x v="15"/>
    <x v="36"/>
    <n v="57.120000000000005"/>
    <n v="4"/>
    <n v="228.48000000000002"/>
    <x v="1"/>
    <x v="7"/>
  </r>
  <r>
    <d v="2021-02-16T00:00:00"/>
    <x v="0"/>
    <x v="4"/>
    <n v="15.719999999999999"/>
    <n v="26"/>
    <n v="408.71999999999997"/>
    <x v="1"/>
    <x v="7"/>
  </r>
  <r>
    <d v="2021-02-16T00:00:00"/>
    <x v="7"/>
    <x v="13"/>
    <n v="117.48"/>
    <n v="1"/>
    <n v="117.48"/>
    <x v="1"/>
    <x v="7"/>
  </r>
  <r>
    <d v="2021-02-17T00:00:00"/>
    <x v="28"/>
    <x v="8"/>
    <n v="83.08"/>
    <n v="19"/>
    <n v="1578.52"/>
    <x v="1"/>
    <x v="7"/>
  </r>
  <r>
    <d v="2021-02-17T00:00:00"/>
    <x v="28"/>
    <x v="3"/>
    <n v="119.7"/>
    <n v="19"/>
    <n v="2274.3000000000002"/>
    <x v="1"/>
    <x v="7"/>
  </r>
  <r>
    <d v="2021-02-17T00:00:00"/>
    <x v="25"/>
    <x v="28"/>
    <n v="82.08"/>
    <n v="2"/>
    <n v="164.16"/>
    <x v="1"/>
    <x v="7"/>
  </r>
  <r>
    <d v="2021-02-18T00:00:00"/>
    <x v="28"/>
    <x v="4"/>
    <n v="15.719999999999999"/>
    <n v="6"/>
    <n v="94.32"/>
    <x v="1"/>
    <x v="7"/>
  </r>
  <r>
    <d v="2021-02-19T00:00:00"/>
    <x v="0"/>
    <x v="20"/>
    <n v="142.80000000000001"/>
    <n v="13"/>
    <n v="1856.4"/>
    <x v="1"/>
    <x v="7"/>
  </r>
  <r>
    <d v="2021-02-20T00:00:00"/>
    <x v="29"/>
    <x v="11"/>
    <n v="94.17"/>
    <n v="6"/>
    <n v="565.02"/>
    <x v="1"/>
    <x v="7"/>
  </r>
  <r>
    <d v="2021-02-20T00:00:00"/>
    <x v="19"/>
    <x v="32"/>
    <n v="201.28"/>
    <n v="11"/>
    <n v="2214.08"/>
    <x v="1"/>
    <x v="7"/>
  </r>
  <r>
    <d v="2021-02-21T00:00:00"/>
    <x v="31"/>
    <x v="40"/>
    <n v="49.21"/>
    <n v="30"/>
    <n v="1476.3"/>
    <x v="1"/>
    <x v="8"/>
  </r>
  <r>
    <d v="2021-02-22T00:00:00"/>
    <x v="10"/>
    <x v="6"/>
    <n v="122.08"/>
    <n v="5"/>
    <n v="610.4"/>
    <x v="1"/>
    <x v="8"/>
  </r>
  <r>
    <d v="2021-02-23T00:00:00"/>
    <x v="16"/>
    <x v="6"/>
    <n v="122.08"/>
    <n v="6"/>
    <n v="732.48"/>
    <x v="1"/>
    <x v="8"/>
  </r>
  <r>
    <d v="2021-02-23T00:00:00"/>
    <x v="13"/>
    <x v="17"/>
    <n v="8.33"/>
    <n v="3"/>
    <n v="24.990000000000002"/>
    <x v="1"/>
    <x v="8"/>
  </r>
  <r>
    <d v="2021-02-23T00:00:00"/>
    <x v="5"/>
    <x v="25"/>
    <n v="16.64"/>
    <n v="15"/>
    <n v="249.60000000000002"/>
    <x v="1"/>
    <x v="8"/>
  </r>
  <r>
    <d v="2021-02-23T00:00:00"/>
    <x v="23"/>
    <x v="35"/>
    <n v="155.61000000000001"/>
    <n v="2"/>
    <n v="311.22000000000003"/>
    <x v="1"/>
    <x v="8"/>
  </r>
  <r>
    <d v="2021-02-23T00:00:00"/>
    <x v="19"/>
    <x v="43"/>
    <n v="96.3"/>
    <n v="8"/>
    <n v="770.4"/>
    <x v="1"/>
    <x v="8"/>
  </r>
  <r>
    <d v="2021-02-25T00:00:00"/>
    <x v="23"/>
    <x v="6"/>
    <n v="122.08"/>
    <n v="10"/>
    <n v="1220.8"/>
    <x v="1"/>
    <x v="8"/>
  </r>
  <r>
    <d v="2021-02-25T00:00:00"/>
    <x v="29"/>
    <x v="39"/>
    <n v="42.55"/>
    <n v="38"/>
    <n v="1616.8999999999999"/>
    <x v="1"/>
    <x v="8"/>
  </r>
  <r>
    <d v="2021-02-25T00:00:00"/>
    <x v="26"/>
    <x v="13"/>
    <n v="117.48"/>
    <n v="11"/>
    <n v="1292.28"/>
    <x v="1"/>
    <x v="8"/>
  </r>
  <r>
    <d v="2021-02-25T00:00:00"/>
    <x v="27"/>
    <x v="32"/>
    <n v="201.28"/>
    <n v="2"/>
    <n v="402.56"/>
    <x v="1"/>
    <x v="8"/>
  </r>
  <r>
    <d v="2021-02-25T00:00:00"/>
    <x v="1"/>
    <x v="20"/>
    <n v="142.80000000000001"/>
    <n v="4"/>
    <n v="571.20000000000005"/>
    <x v="1"/>
    <x v="8"/>
  </r>
  <r>
    <d v="2021-02-26T00:00:00"/>
    <x v="28"/>
    <x v="0"/>
    <n v="156.96"/>
    <n v="28"/>
    <n v="4394.88"/>
    <x v="1"/>
    <x v="8"/>
  </r>
  <r>
    <d v="2021-02-26T00:00:00"/>
    <x v="10"/>
    <x v="41"/>
    <n v="7.8599999999999994"/>
    <n v="2"/>
    <n v="15.719999999999999"/>
    <x v="1"/>
    <x v="8"/>
  </r>
  <r>
    <d v="2021-02-27T00:00:00"/>
    <x v="32"/>
    <x v="17"/>
    <n v="8.33"/>
    <n v="7"/>
    <n v="58.31"/>
    <x v="1"/>
    <x v="8"/>
  </r>
  <r>
    <d v="2021-02-27T00:00:00"/>
    <x v="5"/>
    <x v="43"/>
    <n v="96.3"/>
    <n v="3"/>
    <n v="288.89999999999998"/>
    <x v="1"/>
    <x v="8"/>
  </r>
  <r>
    <d v="2021-02-27T00:00:00"/>
    <x v="29"/>
    <x v="40"/>
    <n v="49.21"/>
    <n v="11"/>
    <n v="541.31000000000006"/>
    <x v="1"/>
    <x v="8"/>
  </r>
  <r>
    <d v="2021-02-27T00:00:00"/>
    <x v="19"/>
    <x v="35"/>
    <n v="155.61000000000001"/>
    <n v="15"/>
    <n v="2334.15"/>
    <x v="1"/>
    <x v="8"/>
  </r>
  <r>
    <d v="2021-02-27T00:00:00"/>
    <x v="30"/>
    <x v="11"/>
    <n v="94.17"/>
    <n v="7"/>
    <n v="659.19"/>
    <x v="1"/>
    <x v="8"/>
  </r>
  <r>
    <d v="2021-02-28T00:00:00"/>
    <x v="7"/>
    <x v="22"/>
    <n v="85.76"/>
    <n v="15"/>
    <n v="1286.4000000000001"/>
    <x v="1"/>
    <x v="9"/>
  </r>
  <r>
    <d v="2021-03-01T00:00:00"/>
    <x v="25"/>
    <x v="37"/>
    <n v="41.81"/>
    <n v="28"/>
    <n v="1170.68"/>
    <x v="2"/>
    <x v="9"/>
  </r>
  <r>
    <d v="2021-03-02T00:00:00"/>
    <x v="28"/>
    <x v="0"/>
    <n v="156.96"/>
    <n v="21"/>
    <n v="3296.1600000000003"/>
    <x v="2"/>
    <x v="9"/>
  </r>
  <r>
    <d v="2021-03-02T00:00:00"/>
    <x v="9"/>
    <x v="20"/>
    <n v="142.80000000000001"/>
    <n v="1"/>
    <n v="142.80000000000001"/>
    <x v="2"/>
    <x v="9"/>
  </r>
  <r>
    <d v="2021-03-02T00:00:00"/>
    <x v="29"/>
    <x v="31"/>
    <n v="103.88"/>
    <n v="30"/>
    <n v="3116.3999999999996"/>
    <x v="2"/>
    <x v="9"/>
  </r>
  <r>
    <d v="2021-03-03T00:00:00"/>
    <x v="13"/>
    <x v="23"/>
    <n v="48.4"/>
    <n v="1"/>
    <n v="48.4"/>
    <x v="2"/>
    <x v="9"/>
  </r>
  <r>
    <d v="2021-03-03T00:00:00"/>
    <x v="32"/>
    <x v="43"/>
    <n v="96.3"/>
    <n v="29"/>
    <n v="2792.7"/>
    <x v="2"/>
    <x v="9"/>
  </r>
  <r>
    <d v="2021-03-04T00:00:00"/>
    <x v="9"/>
    <x v="42"/>
    <n v="24.66"/>
    <n v="13"/>
    <n v="320.58"/>
    <x v="2"/>
    <x v="9"/>
  </r>
  <r>
    <d v="2021-03-04T00:00:00"/>
    <x v="25"/>
    <x v="9"/>
    <n v="48.84"/>
    <n v="23"/>
    <n v="1123.3200000000002"/>
    <x v="2"/>
    <x v="9"/>
  </r>
  <r>
    <d v="2021-03-04T00:00:00"/>
    <x v="26"/>
    <x v="17"/>
    <n v="8.33"/>
    <n v="26"/>
    <n v="216.58"/>
    <x v="2"/>
    <x v="9"/>
  </r>
  <r>
    <d v="2021-03-05T00:00:00"/>
    <x v="29"/>
    <x v="18"/>
    <n v="115.2"/>
    <n v="33"/>
    <n v="3801.6"/>
    <x v="2"/>
    <x v="9"/>
  </r>
  <r>
    <d v="2021-03-06T00:00:00"/>
    <x v="9"/>
    <x v="9"/>
    <n v="48.84"/>
    <n v="2"/>
    <n v="97.68"/>
    <x v="2"/>
    <x v="9"/>
  </r>
  <r>
    <d v="2021-03-07T00:00:00"/>
    <x v="16"/>
    <x v="19"/>
    <n v="80.94"/>
    <n v="1"/>
    <n v="80.94"/>
    <x v="2"/>
    <x v="10"/>
  </r>
  <r>
    <d v="2021-03-07T00:00:00"/>
    <x v="0"/>
    <x v="30"/>
    <n v="162.54"/>
    <n v="9"/>
    <n v="1462.86"/>
    <x v="2"/>
    <x v="10"/>
  </r>
  <r>
    <d v="2021-03-07T00:00:00"/>
    <x v="32"/>
    <x v="33"/>
    <n v="156.78"/>
    <n v="25"/>
    <n v="3919.5"/>
    <x v="2"/>
    <x v="10"/>
  </r>
  <r>
    <d v="2021-03-08T00:00:00"/>
    <x v="2"/>
    <x v="1"/>
    <n v="141.57"/>
    <n v="22"/>
    <n v="3114.54"/>
    <x v="2"/>
    <x v="10"/>
  </r>
  <r>
    <d v="2021-03-08T00:00:00"/>
    <x v="9"/>
    <x v="28"/>
    <n v="82.08"/>
    <n v="9"/>
    <n v="738.72"/>
    <x v="2"/>
    <x v="10"/>
  </r>
  <r>
    <d v="2021-03-08T00:00:00"/>
    <x v="26"/>
    <x v="36"/>
    <n v="57.120000000000005"/>
    <n v="6"/>
    <n v="342.72"/>
    <x v="2"/>
    <x v="10"/>
  </r>
  <r>
    <d v="2021-03-08T00:00:00"/>
    <x v="30"/>
    <x v="28"/>
    <n v="82.08"/>
    <n v="6"/>
    <n v="492.48"/>
    <x v="2"/>
    <x v="10"/>
  </r>
  <r>
    <d v="2021-03-09T00:00:00"/>
    <x v="31"/>
    <x v="32"/>
    <n v="201.28"/>
    <n v="3"/>
    <n v="603.84"/>
    <x v="2"/>
    <x v="10"/>
  </r>
  <r>
    <d v="2021-03-09T00:00:00"/>
    <x v="17"/>
    <x v="9"/>
    <n v="48.84"/>
    <n v="11"/>
    <n v="537.24"/>
    <x v="2"/>
    <x v="10"/>
  </r>
  <r>
    <d v="2021-03-09T00:00:00"/>
    <x v="9"/>
    <x v="10"/>
    <n v="53.11"/>
    <n v="6"/>
    <n v="318.65999999999997"/>
    <x v="2"/>
    <x v="10"/>
  </r>
  <r>
    <d v="2021-03-10T00:00:00"/>
    <x v="33"/>
    <x v="3"/>
    <n v="119.7"/>
    <n v="12"/>
    <n v="1436.4"/>
    <x v="2"/>
    <x v="10"/>
  </r>
  <r>
    <d v="2021-03-10T00:00:00"/>
    <x v="17"/>
    <x v="20"/>
    <n v="142.80000000000001"/>
    <n v="6"/>
    <n v="856.80000000000007"/>
    <x v="2"/>
    <x v="10"/>
  </r>
  <r>
    <d v="2021-03-11T00:00:00"/>
    <x v="22"/>
    <x v="13"/>
    <n v="117.48"/>
    <n v="8"/>
    <n v="939.84"/>
    <x v="2"/>
    <x v="10"/>
  </r>
  <r>
    <d v="2021-03-11T00:00:00"/>
    <x v="9"/>
    <x v="17"/>
    <n v="8.33"/>
    <n v="11"/>
    <n v="91.63"/>
    <x v="2"/>
    <x v="10"/>
  </r>
  <r>
    <d v="2021-03-11T00:00:00"/>
    <x v="1"/>
    <x v="11"/>
    <n v="94.17"/>
    <n v="36"/>
    <n v="3390.12"/>
    <x v="2"/>
    <x v="10"/>
  </r>
  <r>
    <d v="2021-03-13T00:00:00"/>
    <x v="13"/>
    <x v="12"/>
    <n v="6.7"/>
    <n v="10"/>
    <n v="67"/>
    <x v="2"/>
    <x v="10"/>
  </r>
  <r>
    <d v="2021-03-13T00:00:00"/>
    <x v="23"/>
    <x v="37"/>
    <n v="41.81"/>
    <n v="10"/>
    <n v="418.1"/>
    <x v="2"/>
    <x v="10"/>
  </r>
  <r>
    <d v="2021-03-14T00:00:00"/>
    <x v="31"/>
    <x v="1"/>
    <n v="141.57"/>
    <n v="15"/>
    <n v="2123.5499999999997"/>
    <x v="2"/>
    <x v="11"/>
  </r>
  <r>
    <d v="2021-03-14T00:00:00"/>
    <x v="28"/>
    <x v="25"/>
    <n v="16.64"/>
    <n v="2"/>
    <n v="33.28"/>
    <x v="2"/>
    <x v="11"/>
  </r>
  <r>
    <d v="2021-03-14T00:00:00"/>
    <x v="10"/>
    <x v="24"/>
    <n v="162"/>
    <n v="32"/>
    <n v="5184"/>
    <x v="2"/>
    <x v="11"/>
  </r>
  <r>
    <d v="2021-03-14T00:00:00"/>
    <x v="7"/>
    <x v="42"/>
    <n v="24.66"/>
    <n v="13"/>
    <n v="320.58"/>
    <x v="2"/>
    <x v="11"/>
  </r>
  <r>
    <d v="2021-03-15T00:00:00"/>
    <x v="23"/>
    <x v="43"/>
    <n v="96.3"/>
    <n v="9"/>
    <n v="866.69999999999993"/>
    <x v="2"/>
    <x v="11"/>
  </r>
  <r>
    <d v="2021-03-15T00:00:00"/>
    <x v="29"/>
    <x v="39"/>
    <n v="42.55"/>
    <n v="11"/>
    <n v="468.04999999999995"/>
    <x v="2"/>
    <x v="11"/>
  </r>
  <r>
    <d v="2021-03-16T00:00:00"/>
    <x v="31"/>
    <x v="11"/>
    <n v="94.17"/>
    <n v="14"/>
    <n v="1318.38"/>
    <x v="2"/>
    <x v="11"/>
  </r>
  <r>
    <d v="2021-03-16T00:00:00"/>
    <x v="30"/>
    <x v="1"/>
    <n v="141.57"/>
    <n v="29"/>
    <n v="4105.53"/>
    <x v="2"/>
    <x v="11"/>
  </r>
  <r>
    <d v="2021-03-18T00:00:00"/>
    <x v="31"/>
    <x v="24"/>
    <n v="162"/>
    <n v="8"/>
    <n v="1296"/>
    <x v="2"/>
    <x v="11"/>
  </r>
  <r>
    <d v="2021-03-18T00:00:00"/>
    <x v="24"/>
    <x v="14"/>
    <n v="210"/>
    <n v="2"/>
    <n v="420"/>
    <x v="2"/>
    <x v="11"/>
  </r>
  <r>
    <d v="2021-03-18T00:00:00"/>
    <x v="13"/>
    <x v="36"/>
    <n v="57.120000000000005"/>
    <n v="10"/>
    <n v="571.20000000000005"/>
    <x v="2"/>
    <x v="11"/>
  </r>
  <r>
    <d v="2021-03-19T00:00:00"/>
    <x v="15"/>
    <x v="39"/>
    <n v="42.55"/>
    <n v="18"/>
    <n v="765.9"/>
    <x v="2"/>
    <x v="11"/>
  </r>
  <r>
    <d v="2021-03-19T00:00:00"/>
    <x v="28"/>
    <x v="34"/>
    <n v="85.5"/>
    <n v="17"/>
    <n v="1453.5"/>
    <x v="2"/>
    <x v="11"/>
  </r>
  <r>
    <d v="2021-03-19T00:00:00"/>
    <x v="20"/>
    <x v="37"/>
    <n v="41.81"/>
    <n v="9"/>
    <n v="376.29"/>
    <x v="2"/>
    <x v="11"/>
  </r>
  <r>
    <d v="2021-03-19T00:00:00"/>
    <x v="25"/>
    <x v="34"/>
    <n v="85.5"/>
    <n v="17"/>
    <n v="1453.5"/>
    <x v="2"/>
    <x v="11"/>
  </r>
  <r>
    <d v="2021-03-19T00:00:00"/>
    <x v="14"/>
    <x v="20"/>
    <n v="142.80000000000001"/>
    <n v="15"/>
    <n v="2142"/>
    <x v="2"/>
    <x v="11"/>
  </r>
  <r>
    <d v="2021-03-19T00:00:00"/>
    <x v="27"/>
    <x v="38"/>
    <n v="173.88"/>
    <n v="6"/>
    <n v="1043.28"/>
    <x v="2"/>
    <x v="11"/>
  </r>
  <r>
    <d v="2021-03-20T00:00:00"/>
    <x v="33"/>
    <x v="0"/>
    <n v="156.96"/>
    <n v="23"/>
    <n v="3610.0800000000004"/>
    <x v="2"/>
    <x v="11"/>
  </r>
  <r>
    <d v="2021-03-20T00:00:00"/>
    <x v="4"/>
    <x v="2"/>
    <n v="79.92"/>
    <n v="21"/>
    <n v="1678.32"/>
    <x v="2"/>
    <x v="11"/>
  </r>
  <r>
    <d v="2021-03-20T00:00:00"/>
    <x v="5"/>
    <x v="25"/>
    <n v="16.64"/>
    <n v="13"/>
    <n v="216.32"/>
    <x v="2"/>
    <x v="11"/>
  </r>
  <r>
    <d v="2021-03-21T00:00:00"/>
    <x v="13"/>
    <x v="39"/>
    <n v="42.55"/>
    <n v="7"/>
    <n v="297.84999999999997"/>
    <x v="2"/>
    <x v="12"/>
  </r>
  <r>
    <d v="2021-03-21T00:00:00"/>
    <x v="32"/>
    <x v="31"/>
    <n v="103.88"/>
    <n v="18"/>
    <n v="1869.84"/>
    <x v="2"/>
    <x v="12"/>
  </r>
  <r>
    <d v="2021-03-21T00:00:00"/>
    <x v="5"/>
    <x v="29"/>
    <n v="76.25"/>
    <n v="13"/>
    <n v="991.25"/>
    <x v="2"/>
    <x v="12"/>
  </r>
  <r>
    <d v="2021-03-22T00:00:00"/>
    <x v="32"/>
    <x v="20"/>
    <n v="142.80000000000001"/>
    <n v="8"/>
    <n v="1142.4000000000001"/>
    <x v="2"/>
    <x v="12"/>
  </r>
  <r>
    <d v="2021-03-22T00:00:00"/>
    <x v="23"/>
    <x v="11"/>
    <n v="94.17"/>
    <n v="4"/>
    <n v="376.68"/>
    <x v="2"/>
    <x v="12"/>
  </r>
  <r>
    <d v="2021-03-22T00:00:00"/>
    <x v="26"/>
    <x v="36"/>
    <n v="57.120000000000005"/>
    <n v="30"/>
    <n v="1713.6000000000001"/>
    <x v="2"/>
    <x v="12"/>
  </r>
  <r>
    <d v="2021-03-23T00:00:00"/>
    <x v="27"/>
    <x v="13"/>
    <n v="117.48"/>
    <n v="9"/>
    <n v="1057.32"/>
    <x v="2"/>
    <x v="12"/>
  </r>
  <r>
    <d v="2021-03-25T00:00:00"/>
    <x v="3"/>
    <x v="10"/>
    <n v="53.11"/>
    <n v="8"/>
    <n v="424.88"/>
    <x v="2"/>
    <x v="12"/>
  </r>
  <r>
    <d v="2021-03-25T00:00:00"/>
    <x v="31"/>
    <x v="31"/>
    <n v="103.88"/>
    <n v="2"/>
    <n v="207.76"/>
    <x v="2"/>
    <x v="12"/>
  </r>
  <r>
    <d v="2021-03-25T00:00:00"/>
    <x v="31"/>
    <x v="33"/>
    <n v="156.78"/>
    <n v="26"/>
    <n v="4076.28"/>
    <x v="2"/>
    <x v="12"/>
  </r>
  <r>
    <d v="2021-03-25T00:00:00"/>
    <x v="13"/>
    <x v="32"/>
    <n v="201.28"/>
    <n v="11"/>
    <n v="2214.08"/>
    <x v="2"/>
    <x v="12"/>
  </r>
  <r>
    <d v="2021-03-25T00:00:00"/>
    <x v="23"/>
    <x v="0"/>
    <n v="156.96"/>
    <n v="14"/>
    <n v="2197.44"/>
    <x v="2"/>
    <x v="12"/>
  </r>
  <r>
    <d v="2021-03-25T00:00:00"/>
    <x v="28"/>
    <x v="34"/>
    <n v="85.5"/>
    <n v="4"/>
    <n v="342"/>
    <x v="2"/>
    <x v="12"/>
  </r>
  <r>
    <d v="2021-03-25T00:00:00"/>
    <x v="29"/>
    <x v="2"/>
    <n v="79.92"/>
    <n v="2"/>
    <n v="159.84"/>
    <x v="2"/>
    <x v="12"/>
  </r>
  <r>
    <d v="2021-03-26T00:00:00"/>
    <x v="15"/>
    <x v="5"/>
    <n v="164.28"/>
    <n v="9"/>
    <n v="1478.52"/>
    <x v="2"/>
    <x v="12"/>
  </r>
  <r>
    <d v="2021-03-26T00:00:00"/>
    <x v="0"/>
    <x v="31"/>
    <n v="103.88"/>
    <n v="4"/>
    <n v="415.52"/>
    <x v="2"/>
    <x v="12"/>
  </r>
  <r>
    <d v="2021-03-26T00:00:00"/>
    <x v="5"/>
    <x v="24"/>
    <n v="162"/>
    <n v="1"/>
    <n v="162"/>
    <x v="2"/>
    <x v="12"/>
  </r>
  <r>
    <d v="2021-03-26T00:00:00"/>
    <x v="30"/>
    <x v="3"/>
    <n v="119.7"/>
    <n v="25"/>
    <n v="2992.5"/>
    <x v="2"/>
    <x v="12"/>
  </r>
  <r>
    <d v="2021-03-27T00:00:00"/>
    <x v="19"/>
    <x v="32"/>
    <n v="201.28"/>
    <n v="3"/>
    <n v="603.84"/>
    <x v="2"/>
    <x v="12"/>
  </r>
  <r>
    <d v="2021-03-28T00:00:00"/>
    <x v="16"/>
    <x v="18"/>
    <n v="115.2"/>
    <n v="13"/>
    <n v="1497.6000000000001"/>
    <x v="2"/>
    <x v="13"/>
  </r>
  <r>
    <d v="2021-03-28T00:00:00"/>
    <x v="33"/>
    <x v="22"/>
    <n v="85.76"/>
    <n v="3"/>
    <n v="257.28000000000003"/>
    <x v="2"/>
    <x v="13"/>
  </r>
  <r>
    <d v="2021-03-28T00:00:00"/>
    <x v="14"/>
    <x v="15"/>
    <n v="47.730000000000004"/>
    <n v="8"/>
    <n v="381.84000000000003"/>
    <x v="2"/>
    <x v="13"/>
  </r>
  <r>
    <d v="2021-03-29T00:00:00"/>
    <x v="33"/>
    <x v="13"/>
    <n v="117.48"/>
    <n v="12"/>
    <n v="1409.76"/>
    <x v="2"/>
    <x v="13"/>
  </r>
  <r>
    <d v="2021-03-29T00:00:00"/>
    <x v="26"/>
    <x v="12"/>
    <n v="6.7"/>
    <n v="32"/>
    <n v="214.4"/>
    <x v="2"/>
    <x v="13"/>
  </r>
  <r>
    <d v="2021-03-30T00:00:00"/>
    <x v="31"/>
    <x v="2"/>
    <n v="79.92"/>
    <n v="1"/>
    <n v="79.92"/>
    <x v="2"/>
    <x v="13"/>
  </r>
  <r>
    <d v="2021-03-30T00:00:00"/>
    <x v="23"/>
    <x v="31"/>
    <n v="103.88"/>
    <n v="13"/>
    <n v="1350.44"/>
    <x v="2"/>
    <x v="13"/>
  </r>
  <r>
    <d v="2021-03-31T00:00:00"/>
    <x v="9"/>
    <x v="24"/>
    <n v="162"/>
    <n v="3"/>
    <n v="486"/>
    <x v="2"/>
    <x v="13"/>
  </r>
  <r>
    <d v="2021-03-31T00:00:00"/>
    <x v="30"/>
    <x v="35"/>
    <n v="155.61000000000001"/>
    <n v="33"/>
    <n v="5135.13"/>
    <x v="2"/>
    <x v="13"/>
  </r>
  <r>
    <d v="2021-04-01T00:00:00"/>
    <x v="24"/>
    <x v="23"/>
    <n v="48.4"/>
    <n v="3"/>
    <n v="145.19999999999999"/>
    <x v="3"/>
    <x v="13"/>
  </r>
  <r>
    <d v="2021-04-01T00:00:00"/>
    <x v="1"/>
    <x v="20"/>
    <n v="142.80000000000001"/>
    <n v="2"/>
    <n v="285.60000000000002"/>
    <x v="3"/>
    <x v="13"/>
  </r>
  <r>
    <d v="2021-04-02T00:00:00"/>
    <x v="33"/>
    <x v="22"/>
    <n v="85.76"/>
    <n v="24"/>
    <n v="2058.2400000000002"/>
    <x v="3"/>
    <x v="13"/>
  </r>
  <r>
    <d v="2021-04-02T00:00:00"/>
    <x v="32"/>
    <x v="20"/>
    <n v="142.80000000000001"/>
    <n v="3"/>
    <n v="428.40000000000003"/>
    <x v="3"/>
    <x v="13"/>
  </r>
  <r>
    <d v="2021-04-04T00:00:00"/>
    <x v="33"/>
    <x v="41"/>
    <n v="7.8599999999999994"/>
    <n v="9"/>
    <n v="70.739999999999995"/>
    <x v="3"/>
    <x v="14"/>
  </r>
  <r>
    <d v="2021-04-04T00:00:00"/>
    <x v="31"/>
    <x v="21"/>
    <n v="58.3"/>
    <n v="20"/>
    <n v="1166"/>
    <x v="3"/>
    <x v="14"/>
  </r>
  <r>
    <d v="2021-04-04T00:00:00"/>
    <x v="19"/>
    <x v="18"/>
    <n v="115.2"/>
    <n v="4"/>
    <n v="460.8"/>
    <x v="3"/>
    <x v="14"/>
  </r>
  <r>
    <d v="2021-04-05T00:00:00"/>
    <x v="0"/>
    <x v="31"/>
    <n v="103.88"/>
    <n v="34"/>
    <n v="3531.92"/>
    <x v="3"/>
    <x v="14"/>
  </r>
  <r>
    <d v="2021-04-05T00:00:00"/>
    <x v="20"/>
    <x v="16"/>
    <n v="104.16"/>
    <n v="15"/>
    <n v="1562.3999999999999"/>
    <x v="3"/>
    <x v="14"/>
  </r>
  <r>
    <d v="2021-04-05T00:00:00"/>
    <x v="19"/>
    <x v="26"/>
    <n v="94.62"/>
    <n v="29"/>
    <n v="2743.98"/>
    <x v="3"/>
    <x v="14"/>
  </r>
  <r>
    <d v="2021-04-06T00:00:00"/>
    <x v="0"/>
    <x v="30"/>
    <n v="162.54"/>
    <n v="39"/>
    <n v="6339.0599999999995"/>
    <x v="3"/>
    <x v="14"/>
  </r>
  <r>
    <d v="2021-04-06T00:00:00"/>
    <x v="22"/>
    <x v="18"/>
    <n v="115.2"/>
    <n v="2"/>
    <n v="230.4"/>
    <x v="3"/>
    <x v="14"/>
  </r>
  <r>
    <d v="2021-04-07T00:00:00"/>
    <x v="23"/>
    <x v="42"/>
    <n v="24.66"/>
    <n v="7"/>
    <n v="172.62"/>
    <x v="3"/>
    <x v="14"/>
  </r>
  <r>
    <d v="2021-04-09T00:00:00"/>
    <x v="24"/>
    <x v="20"/>
    <n v="142.80000000000001"/>
    <n v="9"/>
    <n v="1285.2"/>
    <x v="3"/>
    <x v="14"/>
  </r>
  <r>
    <d v="2021-04-09T00:00:00"/>
    <x v="22"/>
    <x v="35"/>
    <n v="155.61000000000001"/>
    <n v="3"/>
    <n v="466.83000000000004"/>
    <x v="3"/>
    <x v="14"/>
  </r>
  <r>
    <d v="2021-04-09T00:00:00"/>
    <x v="22"/>
    <x v="39"/>
    <n v="42.55"/>
    <n v="12"/>
    <n v="510.59999999999997"/>
    <x v="3"/>
    <x v="14"/>
  </r>
  <r>
    <d v="2021-04-09T00:00:00"/>
    <x v="34"/>
    <x v="33"/>
    <n v="156.78"/>
    <n v="8"/>
    <n v="1254.24"/>
    <x v="3"/>
    <x v="14"/>
  </r>
  <r>
    <d v="2021-04-10T00:00:00"/>
    <x v="0"/>
    <x v="1"/>
    <n v="141.57"/>
    <n v="14"/>
    <n v="1981.98"/>
    <x v="3"/>
    <x v="14"/>
  </r>
  <r>
    <d v="2021-04-10T00:00:00"/>
    <x v="32"/>
    <x v="38"/>
    <n v="173.88"/>
    <n v="17"/>
    <n v="2955.96"/>
    <x v="3"/>
    <x v="14"/>
  </r>
  <r>
    <d v="2021-04-10T00:00:00"/>
    <x v="10"/>
    <x v="22"/>
    <n v="85.76"/>
    <n v="36"/>
    <n v="3087.36"/>
    <x v="3"/>
    <x v="14"/>
  </r>
  <r>
    <d v="2021-04-11T00:00:00"/>
    <x v="35"/>
    <x v="41"/>
    <n v="7.8599999999999994"/>
    <n v="8"/>
    <n v="62.879999999999995"/>
    <x v="3"/>
    <x v="15"/>
  </r>
  <r>
    <d v="2021-04-12T00:00:00"/>
    <x v="31"/>
    <x v="36"/>
    <n v="57.120000000000005"/>
    <n v="9"/>
    <n v="514.08000000000004"/>
    <x v="3"/>
    <x v="15"/>
  </r>
  <r>
    <d v="2021-04-12T00:00:00"/>
    <x v="4"/>
    <x v="4"/>
    <n v="15.719999999999999"/>
    <n v="14"/>
    <n v="220.07999999999998"/>
    <x v="3"/>
    <x v="15"/>
  </r>
  <r>
    <d v="2021-04-12T00:00:00"/>
    <x v="24"/>
    <x v="22"/>
    <n v="85.76"/>
    <n v="3"/>
    <n v="257.28000000000003"/>
    <x v="3"/>
    <x v="15"/>
  </r>
  <r>
    <d v="2021-04-12T00:00:00"/>
    <x v="23"/>
    <x v="3"/>
    <n v="119.7"/>
    <n v="13"/>
    <n v="1556.1000000000001"/>
    <x v="3"/>
    <x v="15"/>
  </r>
  <r>
    <d v="2021-04-12T00:00:00"/>
    <x v="29"/>
    <x v="10"/>
    <n v="53.11"/>
    <n v="4"/>
    <n v="212.44"/>
    <x v="3"/>
    <x v="15"/>
  </r>
  <r>
    <d v="2021-04-13T00:00:00"/>
    <x v="3"/>
    <x v="9"/>
    <n v="48.84"/>
    <n v="8"/>
    <n v="390.72"/>
    <x v="3"/>
    <x v="15"/>
  </r>
  <r>
    <d v="2021-04-13T00:00:00"/>
    <x v="15"/>
    <x v="25"/>
    <n v="16.64"/>
    <n v="14"/>
    <n v="232.96"/>
    <x v="3"/>
    <x v="15"/>
  </r>
  <r>
    <d v="2021-04-13T00:00:00"/>
    <x v="21"/>
    <x v="43"/>
    <n v="96.3"/>
    <n v="35"/>
    <n v="3370.5"/>
    <x v="3"/>
    <x v="15"/>
  </r>
  <r>
    <d v="2021-04-14T00:00:00"/>
    <x v="20"/>
    <x v="22"/>
    <n v="85.76"/>
    <n v="7"/>
    <n v="600.32000000000005"/>
    <x v="3"/>
    <x v="15"/>
  </r>
  <r>
    <d v="2021-04-15T00:00:00"/>
    <x v="27"/>
    <x v="33"/>
    <n v="156.78"/>
    <n v="3"/>
    <n v="470.34000000000003"/>
    <x v="3"/>
    <x v="15"/>
  </r>
  <r>
    <d v="2021-04-16T00:00:00"/>
    <x v="5"/>
    <x v="25"/>
    <n v="16.64"/>
    <n v="38"/>
    <n v="632.32000000000005"/>
    <x v="3"/>
    <x v="15"/>
  </r>
  <r>
    <d v="2021-04-16T00:00:00"/>
    <x v="30"/>
    <x v="40"/>
    <n v="49.21"/>
    <n v="15"/>
    <n v="738.15"/>
    <x v="3"/>
    <x v="15"/>
  </r>
  <r>
    <d v="2021-04-17T00:00:00"/>
    <x v="17"/>
    <x v="41"/>
    <n v="7.8599999999999994"/>
    <n v="19"/>
    <n v="149.33999999999997"/>
    <x v="3"/>
    <x v="15"/>
  </r>
  <r>
    <d v="2021-04-18T00:00:00"/>
    <x v="0"/>
    <x v="38"/>
    <n v="173.88"/>
    <n v="9"/>
    <n v="1564.92"/>
    <x v="3"/>
    <x v="16"/>
  </r>
  <r>
    <d v="2021-04-18T00:00:00"/>
    <x v="28"/>
    <x v="14"/>
    <n v="210"/>
    <n v="13"/>
    <n v="2730"/>
    <x v="3"/>
    <x v="16"/>
  </r>
  <r>
    <d v="2021-04-18T00:00:00"/>
    <x v="35"/>
    <x v="23"/>
    <n v="48.4"/>
    <n v="2"/>
    <n v="96.8"/>
    <x v="3"/>
    <x v="16"/>
  </r>
  <r>
    <d v="2021-04-18T00:00:00"/>
    <x v="1"/>
    <x v="2"/>
    <n v="79.92"/>
    <n v="9"/>
    <n v="719.28"/>
    <x v="3"/>
    <x v="16"/>
  </r>
  <r>
    <d v="2021-04-19T00:00:00"/>
    <x v="35"/>
    <x v="23"/>
    <n v="48.4"/>
    <n v="17"/>
    <n v="822.8"/>
    <x v="3"/>
    <x v="16"/>
  </r>
  <r>
    <d v="2021-04-20T00:00:00"/>
    <x v="0"/>
    <x v="40"/>
    <n v="49.21"/>
    <n v="2"/>
    <n v="98.42"/>
    <x v="3"/>
    <x v="16"/>
  </r>
  <r>
    <d v="2021-04-20T00:00:00"/>
    <x v="9"/>
    <x v="11"/>
    <n v="94.17"/>
    <n v="4"/>
    <n v="376.68"/>
    <x v="3"/>
    <x v="16"/>
  </r>
  <r>
    <d v="2021-04-21T00:00:00"/>
    <x v="34"/>
    <x v="32"/>
    <n v="201.28"/>
    <n v="2"/>
    <n v="402.56"/>
    <x v="3"/>
    <x v="16"/>
  </r>
  <r>
    <d v="2021-04-21T00:00:00"/>
    <x v="25"/>
    <x v="42"/>
    <n v="24.66"/>
    <n v="14"/>
    <n v="345.24"/>
    <x v="3"/>
    <x v="16"/>
  </r>
  <r>
    <d v="2021-04-22T00:00:00"/>
    <x v="4"/>
    <x v="8"/>
    <n v="83.08"/>
    <n v="22"/>
    <n v="1827.76"/>
    <x v="3"/>
    <x v="16"/>
  </r>
  <r>
    <d v="2021-04-22T00:00:00"/>
    <x v="20"/>
    <x v="43"/>
    <n v="96.3"/>
    <n v="36"/>
    <n v="3466.7999999999997"/>
    <x v="3"/>
    <x v="16"/>
  </r>
  <r>
    <d v="2021-04-23T00:00:00"/>
    <x v="3"/>
    <x v="37"/>
    <n v="41.81"/>
    <n v="10"/>
    <n v="418.1"/>
    <x v="3"/>
    <x v="16"/>
  </r>
  <r>
    <d v="2021-04-23T00:00:00"/>
    <x v="20"/>
    <x v="28"/>
    <n v="82.08"/>
    <n v="15"/>
    <n v="1231.2"/>
    <x v="3"/>
    <x v="16"/>
  </r>
  <r>
    <d v="2021-04-23T00:00:00"/>
    <x v="1"/>
    <x v="24"/>
    <n v="162"/>
    <n v="6"/>
    <n v="972"/>
    <x v="3"/>
    <x v="16"/>
  </r>
  <r>
    <d v="2021-04-24T00:00:00"/>
    <x v="3"/>
    <x v="21"/>
    <n v="58.3"/>
    <n v="4"/>
    <n v="233.2"/>
    <x v="3"/>
    <x v="16"/>
  </r>
  <r>
    <d v="2021-04-24T00:00:00"/>
    <x v="21"/>
    <x v="2"/>
    <n v="79.92"/>
    <n v="1"/>
    <n v="79.92"/>
    <x v="3"/>
    <x v="16"/>
  </r>
  <r>
    <d v="2021-04-24T00:00:00"/>
    <x v="35"/>
    <x v="32"/>
    <n v="201.28"/>
    <n v="2"/>
    <n v="402.56"/>
    <x v="3"/>
    <x v="16"/>
  </r>
  <r>
    <d v="2021-04-24T00:00:00"/>
    <x v="1"/>
    <x v="30"/>
    <n v="162.54"/>
    <n v="39"/>
    <n v="6339.0599999999995"/>
    <x v="3"/>
    <x v="16"/>
  </r>
  <r>
    <d v="2021-04-25T00:00:00"/>
    <x v="3"/>
    <x v="19"/>
    <n v="80.94"/>
    <n v="8"/>
    <n v="647.52"/>
    <x v="3"/>
    <x v="17"/>
  </r>
  <r>
    <d v="2021-04-25T00:00:00"/>
    <x v="34"/>
    <x v="9"/>
    <n v="48.84"/>
    <n v="9"/>
    <n v="439.56000000000006"/>
    <x v="3"/>
    <x v="17"/>
  </r>
  <r>
    <d v="2021-04-26T00:00:00"/>
    <x v="23"/>
    <x v="22"/>
    <n v="85.76"/>
    <n v="3"/>
    <n v="257.28000000000003"/>
    <x v="3"/>
    <x v="17"/>
  </r>
  <r>
    <d v="2021-04-26T00:00:00"/>
    <x v="14"/>
    <x v="36"/>
    <n v="57.120000000000005"/>
    <n v="2"/>
    <n v="114.24000000000001"/>
    <x v="3"/>
    <x v="17"/>
  </r>
  <r>
    <d v="2021-04-28T00:00:00"/>
    <x v="33"/>
    <x v="7"/>
    <n v="146.72"/>
    <n v="14"/>
    <n v="2054.08"/>
    <x v="3"/>
    <x v="17"/>
  </r>
  <r>
    <d v="2021-04-28T00:00:00"/>
    <x v="30"/>
    <x v="29"/>
    <n v="76.25"/>
    <n v="30"/>
    <n v="2287.5"/>
    <x v="3"/>
    <x v="17"/>
  </r>
  <r>
    <d v="2021-04-29T00:00:00"/>
    <x v="32"/>
    <x v="30"/>
    <n v="162.54"/>
    <n v="13"/>
    <n v="2113.02"/>
    <x v="3"/>
    <x v="17"/>
  </r>
  <r>
    <d v="2021-04-29T00:00:00"/>
    <x v="1"/>
    <x v="32"/>
    <n v="201.28"/>
    <n v="7"/>
    <n v="1408.96"/>
    <x v="3"/>
    <x v="17"/>
  </r>
  <r>
    <d v="2021-04-30T00:00:00"/>
    <x v="5"/>
    <x v="25"/>
    <n v="16.64"/>
    <n v="13"/>
    <n v="216.32"/>
    <x v="3"/>
    <x v="17"/>
  </r>
  <r>
    <d v="2021-04-30T00:00:00"/>
    <x v="28"/>
    <x v="10"/>
    <n v="53.11"/>
    <n v="1"/>
    <n v="53.11"/>
    <x v="3"/>
    <x v="17"/>
  </r>
  <r>
    <d v="2021-04-30T00:00:00"/>
    <x v="20"/>
    <x v="36"/>
    <n v="57.120000000000005"/>
    <n v="8"/>
    <n v="456.96000000000004"/>
    <x v="3"/>
    <x v="17"/>
  </r>
  <r>
    <d v="2021-05-01T00:00:00"/>
    <x v="13"/>
    <x v="16"/>
    <n v="104.16"/>
    <n v="2"/>
    <n v="208.32"/>
    <x v="4"/>
    <x v="17"/>
  </r>
  <r>
    <d v="2021-05-01T00:00:00"/>
    <x v="32"/>
    <x v="21"/>
    <n v="58.3"/>
    <n v="9"/>
    <n v="524.69999999999993"/>
    <x v="4"/>
    <x v="17"/>
  </r>
  <r>
    <d v="2021-05-01T00:00:00"/>
    <x v="5"/>
    <x v="3"/>
    <n v="119.7"/>
    <n v="6"/>
    <n v="718.2"/>
    <x v="4"/>
    <x v="17"/>
  </r>
  <r>
    <d v="2021-05-01T00:00:00"/>
    <x v="29"/>
    <x v="24"/>
    <n v="162"/>
    <n v="1"/>
    <n v="162"/>
    <x v="4"/>
    <x v="17"/>
  </r>
  <r>
    <d v="2021-05-01T00:00:00"/>
    <x v="25"/>
    <x v="40"/>
    <n v="49.21"/>
    <n v="3"/>
    <n v="147.63"/>
    <x v="4"/>
    <x v="17"/>
  </r>
  <r>
    <d v="2021-05-02T00:00:00"/>
    <x v="23"/>
    <x v="6"/>
    <n v="122.08"/>
    <n v="4"/>
    <n v="488.32"/>
    <x v="4"/>
    <x v="18"/>
  </r>
  <r>
    <d v="2021-05-03T00:00:00"/>
    <x v="16"/>
    <x v="21"/>
    <n v="58.3"/>
    <n v="3"/>
    <n v="174.89999999999998"/>
    <x v="4"/>
    <x v="18"/>
  </r>
  <r>
    <d v="2021-05-03T00:00:00"/>
    <x v="27"/>
    <x v="6"/>
    <n v="122.08"/>
    <n v="13"/>
    <n v="1587.04"/>
    <x v="4"/>
    <x v="18"/>
  </r>
  <r>
    <d v="2021-05-04T00:00:00"/>
    <x v="32"/>
    <x v="7"/>
    <n v="146.72"/>
    <n v="4"/>
    <n v="586.88"/>
    <x v="4"/>
    <x v="18"/>
  </r>
  <r>
    <d v="2021-05-04T00:00:00"/>
    <x v="28"/>
    <x v="4"/>
    <n v="15.719999999999999"/>
    <n v="13"/>
    <n v="204.35999999999999"/>
    <x v="4"/>
    <x v="18"/>
  </r>
  <r>
    <d v="2021-05-04T00:00:00"/>
    <x v="27"/>
    <x v="29"/>
    <n v="76.25"/>
    <n v="10"/>
    <n v="762.5"/>
    <x v="4"/>
    <x v="18"/>
  </r>
  <r>
    <d v="2021-05-05T00:00:00"/>
    <x v="31"/>
    <x v="41"/>
    <n v="7.8599999999999994"/>
    <n v="13"/>
    <n v="102.17999999999999"/>
    <x v="4"/>
    <x v="18"/>
  </r>
  <r>
    <d v="2021-05-05T00:00:00"/>
    <x v="26"/>
    <x v="13"/>
    <n v="117.48"/>
    <n v="22"/>
    <n v="2584.56"/>
    <x v="4"/>
    <x v="18"/>
  </r>
  <r>
    <d v="2021-05-06T00:00:00"/>
    <x v="0"/>
    <x v="41"/>
    <n v="7.8599999999999994"/>
    <n v="6"/>
    <n v="47.16"/>
    <x v="4"/>
    <x v="18"/>
  </r>
  <r>
    <d v="2021-05-06T00:00:00"/>
    <x v="0"/>
    <x v="21"/>
    <n v="58.3"/>
    <n v="7"/>
    <n v="408.09999999999997"/>
    <x v="4"/>
    <x v="18"/>
  </r>
  <r>
    <d v="2021-05-06T00:00:00"/>
    <x v="14"/>
    <x v="26"/>
    <n v="94.62"/>
    <n v="15"/>
    <n v="1419.3000000000002"/>
    <x v="4"/>
    <x v="18"/>
  </r>
  <r>
    <d v="2021-05-07T00:00:00"/>
    <x v="16"/>
    <x v="4"/>
    <n v="15.719999999999999"/>
    <n v="4"/>
    <n v="62.879999999999995"/>
    <x v="4"/>
    <x v="18"/>
  </r>
  <r>
    <d v="2021-05-07T00:00:00"/>
    <x v="15"/>
    <x v="40"/>
    <n v="49.21"/>
    <n v="1"/>
    <n v="49.21"/>
    <x v="4"/>
    <x v="18"/>
  </r>
  <r>
    <d v="2021-05-07T00:00:00"/>
    <x v="32"/>
    <x v="36"/>
    <n v="57.120000000000005"/>
    <n v="1"/>
    <n v="57.120000000000005"/>
    <x v="4"/>
    <x v="18"/>
  </r>
  <r>
    <d v="2021-05-07T00:00:00"/>
    <x v="20"/>
    <x v="25"/>
    <n v="16.64"/>
    <n v="39"/>
    <n v="648.96"/>
    <x v="4"/>
    <x v="18"/>
  </r>
  <r>
    <d v="2021-05-07T00:00:00"/>
    <x v="29"/>
    <x v="36"/>
    <n v="57.120000000000005"/>
    <n v="29"/>
    <n v="1656.48"/>
    <x v="4"/>
    <x v="18"/>
  </r>
  <r>
    <d v="2021-05-08T00:00:00"/>
    <x v="0"/>
    <x v="23"/>
    <n v="48.4"/>
    <n v="19"/>
    <n v="919.6"/>
    <x v="4"/>
    <x v="18"/>
  </r>
  <r>
    <d v="2021-05-08T00:00:00"/>
    <x v="25"/>
    <x v="1"/>
    <n v="141.57"/>
    <n v="7"/>
    <n v="990.99"/>
    <x v="4"/>
    <x v="18"/>
  </r>
  <r>
    <d v="2021-05-09T00:00:00"/>
    <x v="16"/>
    <x v="37"/>
    <n v="41.81"/>
    <n v="8"/>
    <n v="334.48"/>
    <x v="4"/>
    <x v="19"/>
  </r>
  <r>
    <d v="2021-05-09T00:00:00"/>
    <x v="21"/>
    <x v="25"/>
    <n v="16.64"/>
    <n v="6"/>
    <n v="99.84"/>
    <x v="4"/>
    <x v="19"/>
  </r>
  <r>
    <d v="2021-05-09T00:00:00"/>
    <x v="32"/>
    <x v="33"/>
    <n v="156.78"/>
    <n v="12"/>
    <n v="1881.3600000000001"/>
    <x v="4"/>
    <x v="19"/>
  </r>
  <r>
    <d v="2021-05-09T00:00:00"/>
    <x v="34"/>
    <x v="0"/>
    <n v="156.96"/>
    <n v="37"/>
    <n v="5807.52"/>
    <x v="4"/>
    <x v="19"/>
  </r>
  <r>
    <d v="2021-05-09T00:00:00"/>
    <x v="1"/>
    <x v="37"/>
    <n v="41.81"/>
    <n v="4"/>
    <n v="167.24"/>
    <x v="4"/>
    <x v="19"/>
  </r>
  <r>
    <d v="2021-05-10T00:00:00"/>
    <x v="0"/>
    <x v="41"/>
    <n v="7.8599999999999994"/>
    <n v="6"/>
    <n v="47.16"/>
    <x v="4"/>
    <x v="19"/>
  </r>
  <r>
    <d v="2021-05-10T00:00:00"/>
    <x v="22"/>
    <x v="42"/>
    <n v="24.66"/>
    <n v="9"/>
    <n v="221.94"/>
    <x v="4"/>
    <x v="19"/>
  </r>
  <r>
    <d v="2021-05-12T00:00:00"/>
    <x v="33"/>
    <x v="43"/>
    <n v="96.3"/>
    <n v="3"/>
    <n v="288.89999999999998"/>
    <x v="4"/>
    <x v="19"/>
  </r>
  <r>
    <d v="2021-05-12T00:00:00"/>
    <x v="23"/>
    <x v="23"/>
    <n v="48.4"/>
    <n v="7"/>
    <n v="338.8"/>
    <x v="4"/>
    <x v="19"/>
  </r>
  <r>
    <d v="2021-05-12T00:00:00"/>
    <x v="26"/>
    <x v="5"/>
    <n v="164.28"/>
    <n v="30"/>
    <n v="4928.3999999999996"/>
    <x v="4"/>
    <x v="19"/>
  </r>
  <r>
    <d v="2021-05-12T00:00:00"/>
    <x v="14"/>
    <x v="25"/>
    <n v="16.64"/>
    <n v="3"/>
    <n v="49.92"/>
    <x v="4"/>
    <x v="19"/>
  </r>
  <r>
    <d v="2021-05-12T00:00:00"/>
    <x v="1"/>
    <x v="12"/>
    <n v="6.7"/>
    <n v="15"/>
    <n v="100.5"/>
    <x v="4"/>
    <x v="19"/>
  </r>
  <r>
    <d v="2021-05-13T00:00:00"/>
    <x v="21"/>
    <x v="10"/>
    <n v="53.11"/>
    <n v="4"/>
    <n v="212.44"/>
    <x v="4"/>
    <x v="19"/>
  </r>
  <r>
    <d v="2021-05-13T00:00:00"/>
    <x v="27"/>
    <x v="11"/>
    <n v="94.17"/>
    <n v="5"/>
    <n v="470.85"/>
    <x v="4"/>
    <x v="19"/>
  </r>
  <r>
    <d v="2021-05-14T00:00:00"/>
    <x v="4"/>
    <x v="18"/>
    <n v="115.2"/>
    <n v="20"/>
    <n v="2304"/>
    <x v="4"/>
    <x v="19"/>
  </r>
  <r>
    <d v="2021-05-14T00:00:00"/>
    <x v="17"/>
    <x v="26"/>
    <n v="94.62"/>
    <n v="14"/>
    <n v="1324.68"/>
    <x v="4"/>
    <x v="19"/>
  </r>
  <r>
    <d v="2021-05-15T00:00:00"/>
    <x v="15"/>
    <x v="6"/>
    <n v="122.08"/>
    <n v="6"/>
    <n v="732.48"/>
    <x v="4"/>
    <x v="19"/>
  </r>
  <r>
    <d v="2021-05-15T00:00:00"/>
    <x v="21"/>
    <x v="29"/>
    <n v="76.25"/>
    <n v="5"/>
    <n v="381.25"/>
    <x v="4"/>
    <x v="19"/>
  </r>
  <r>
    <d v="2021-05-16T00:00:00"/>
    <x v="13"/>
    <x v="5"/>
    <n v="164.28"/>
    <n v="13"/>
    <n v="2135.64"/>
    <x v="4"/>
    <x v="20"/>
  </r>
  <r>
    <d v="2021-05-16T00:00:00"/>
    <x v="27"/>
    <x v="16"/>
    <n v="104.16"/>
    <n v="13"/>
    <n v="1354.08"/>
    <x v="4"/>
    <x v="20"/>
  </r>
  <r>
    <d v="2021-05-17T00:00:00"/>
    <x v="29"/>
    <x v="13"/>
    <n v="117.48"/>
    <n v="34"/>
    <n v="3994.32"/>
    <x v="4"/>
    <x v="20"/>
  </r>
  <r>
    <d v="2021-05-17T00:00:00"/>
    <x v="30"/>
    <x v="36"/>
    <n v="57.120000000000005"/>
    <n v="8"/>
    <n v="456.96000000000004"/>
    <x v="4"/>
    <x v="20"/>
  </r>
  <r>
    <d v="2021-05-18T00:00:00"/>
    <x v="15"/>
    <x v="36"/>
    <n v="57.120000000000005"/>
    <n v="4"/>
    <n v="228.48000000000002"/>
    <x v="4"/>
    <x v="20"/>
  </r>
  <r>
    <d v="2021-05-18T00:00:00"/>
    <x v="21"/>
    <x v="2"/>
    <n v="79.92"/>
    <n v="8"/>
    <n v="639.36"/>
    <x v="4"/>
    <x v="20"/>
  </r>
  <r>
    <d v="2021-05-18T00:00:00"/>
    <x v="10"/>
    <x v="34"/>
    <n v="85.5"/>
    <n v="1"/>
    <n v="85.5"/>
    <x v="4"/>
    <x v="20"/>
  </r>
  <r>
    <d v="2021-05-19T00:00:00"/>
    <x v="9"/>
    <x v="39"/>
    <n v="42.55"/>
    <n v="9"/>
    <n v="382.95"/>
    <x v="4"/>
    <x v="20"/>
  </r>
  <r>
    <d v="2021-05-20T00:00:00"/>
    <x v="0"/>
    <x v="6"/>
    <n v="122.08"/>
    <n v="11"/>
    <n v="1342.8799999999999"/>
    <x v="4"/>
    <x v="20"/>
  </r>
  <r>
    <d v="2021-05-20T00:00:00"/>
    <x v="29"/>
    <x v="28"/>
    <n v="82.08"/>
    <n v="15"/>
    <n v="1231.2"/>
    <x v="4"/>
    <x v="20"/>
  </r>
  <r>
    <d v="2021-05-20T00:00:00"/>
    <x v="27"/>
    <x v="24"/>
    <n v="162"/>
    <n v="2"/>
    <n v="324"/>
    <x v="4"/>
    <x v="20"/>
  </r>
  <r>
    <d v="2021-05-21T00:00:00"/>
    <x v="0"/>
    <x v="2"/>
    <n v="79.92"/>
    <n v="21"/>
    <n v="1678.32"/>
    <x v="4"/>
    <x v="20"/>
  </r>
  <r>
    <d v="2021-05-21T00:00:00"/>
    <x v="18"/>
    <x v="12"/>
    <n v="6.7"/>
    <n v="16"/>
    <n v="107.2"/>
    <x v="4"/>
    <x v="20"/>
  </r>
  <r>
    <d v="2021-05-22T00:00:00"/>
    <x v="3"/>
    <x v="4"/>
    <n v="15.719999999999999"/>
    <n v="12"/>
    <n v="188.64"/>
    <x v="4"/>
    <x v="20"/>
  </r>
  <r>
    <d v="2021-05-22T00:00:00"/>
    <x v="13"/>
    <x v="1"/>
    <n v="141.57"/>
    <n v="24"/>
    <n v="3397.68"/>
    <x v="4"/>
    <x v="20"/>
  </r>
  <r>
    <d v="2021-05-22T00:00:00"/>
    <x v="18"/>
    <x v="34"/>
    <n v="85.5"/>
    <n v="19"/>
    <n v="1624.5"/>
    <x v="4"/>
    <x v="20"/>
  </r>
  <r>
    <d v="2021-05-23T00:00:00"/>
    <x v="9"/>
    <x v="18"/>
    <n v="115.2"/>
    <n v="11"/>
    <n v="1267.2"/>
    <x v="4"/>
    <x v="21"/>
  </r>
  <r>
    <d v="2021-05-23T00:00:00"/>
    <x v="35"/>
    <x v="25"/>
    <n v="16.64"/>
    <n v="27"/>
    <n v="449.28000000000003"/>
    <x v="4"/>
    <x v="21"/>
  </r>
  <r>
    <d v="2021-05-24T00:00:00"/>
    <x v="5"/>
    <x v="42"/>
    <n v="24.66"/>
    <n v="21"/>
    <n v="517.86"/>
    <x v="4"/>
    <x v="21"/>
  </r>
  <r>
    <d v="2021-05-25T00:00:00"/>
    <x v="10"/>
    <x v="20"/>
    <n v="142.80000000000001"/>
    <n v="7"/>
    <n v="999.60000000000014"/>
    <x v="4"/>
    <x v="21"/>
  </r>
  <r>
    <d v="2021-05-25T00:00:00"/>
    <x v="30"/>
    <x v="40"/>
    <n v="49.21"/>
    <n v="37"/>
    <n v="1820.77"/>
    <x v="4"/>
    <x v="21"/>
  </r>
  <r>
    <d v="2021-05-26T00:00:00"/>
    <x v="3"/>
    <x v="36"/>
    <n v="57.120000000000005"/>
    <n v="2"/>
    <n v="114.24000000000001"/>
    <x v="4"/>
    <x v="21"/>
  </r>
  <r>
    <d v="2021-05-26T00:00:00"/>
    <x v="4"/>
    <x v="37"/>
    <n v="41.81"/>
    <n v="2"/>
    <n v="83.62"/>
    <x v="4"/>
    <x v="21"/>
  </r>
  <r>
    <d v="2021-05-26T00:00:00"/>
    <x v="23"/>
    <x v="34"/>
    <n v="85.5"/>
    <n v="1"/>
    <n v="85.5"/>
    <x v="4"/>
    <x v="21"/>
  </r>
  <r>
    <d v="2021-05-28T00:00:00"/>
    <x v="3"/>
    <x v="29"/>
    <n v="76.25"/>
    <n v="14"/>
    <n v="1067.5"/>
    <x v="4"/>
    <x v="21"/>
  </r>
  <r>
    <d v="2021-05-28T00:00:00"/>
    <x v="24"/>
    <x v="10"/>
    <n v="53.11"/>
    <n v="4"/>
    <n v="212.44"/>
    <x v="4"/>
    <x v="21"/>
  </r>
  <r>
    <d v="2021-05-28T00:00:00"/>
    <x v="24"/>
    <x v="5"/>
    <n v="164.28"/>
    <n v="9"/>
    <n v="1478.52"/>
    <x v="4"/>
    <x v="21"/>
  </r>
  <r>
    <d v="2021-05-28T00:00:00"/>
    <x v="13"/>
    <x v="9"/>
    <n v="48.84"/>
    <n v="12"/>
    <n v="586.08000000000004"/>
    <x v="4"/>
    <x v="21"/>
  </r>
  <r>
    <d v="2021-05-28T00:00:00"/>
    <x v="27"/>
    <x v="26"/>
    <n v="94.62"/>
    <n v="5"/>
    <n v="473.1"/>
    <x v="4"/>
    <x v="21"/>
  </r>
  <r>
    <d v="2021-05-28T00:00:00"/>
    <x v="30"/>
    <x v="38"/>
    <n v="173.88"/>
    <n v="10"/>
    <n v="1738.8"/>
    <x v="4"/>
    <x v="21"/>
  </r>
  <r>
    <d v="2021-05-28T00:00:00"/>
    <x v="30"/>
    <x v="39"/>
    <n v="42.55"/>
    <n v="17"/>
    <n v="723.34999999999991"/>
    <x v="4"/>
    <x v="21"/>
  </r>
  <r>
    <d v="2021-05-30T00:00:00"/>
    <x v="15"/>
    <x v="35"/>
    <n v="155.61000000000001"/>
    <n v="4"/>
    <n v="622.44000000000005"/>
    <x v="4"/>
    <x v="22"/>
  </r>
  <r>
    <d v="2021-05-30T00:00:00"/>
    <x v="5"/>
    <x v="27"/>
    <n v="149.46"/>
    <n v="13"/>
    <n v="1942.98"/>
    <x v="4"/>
    <x v="22"/>
  </r>
  <r>
    <d v="2021-05-30T00:00:00"/>
    <x v="10"/>
    <x v="9"/>
    <n v="48.84"/>
    <n v="23"/>
    <n v="1123.3200000000002"/>
    <x v="4"/>
    <x v="22"/>
  </r>
  <r>
    <d v="2021-05-30T00:00:00"/>
    <x v="29"/>
    <x v="6"/>
    <n v="122.08"/>
    <n v="6"/>
    <n v="732.48"/>
    <x v="4"/>
    <x v="22"/>
  </r>
  <r>
    <d v="2021-05-30T00:00:00"/>
    <x v="27"/>
    <x v="28"/>
    <n v="82.08"/>
    <n v="9"/>
    <n v="738.72"/>
    <x v="4"/>
    <x v="22"/>
  </r>
  <r>
    <d v="2021-05-30T00:00:00"/>
    <x v="35"/>
    <x v="3"/>
    <n v="119.7"/>
    <n v="3"/>
    <n v="359.1"/>
    <x v="4"/>
    <x v="22"/>
  </r>
  <r>
    <d v="2021-06-02T00:00:00"/>
    <x v="4"/>
    <x v="36"/>
    <n v="57.120000000000005"/>
    <n v="15"/>
    <n v="856.80000000000007"/>
    <x v="5"/>
    <x v="22"/>
  </r>
  <r>
    <d v="2021-06-03T00:00:00"/>
    <x v="24"/>
    <x v="39"/>
    <n v="42.55"/>
    <n v="32"/>
    <n v="1361.6"/>
    <x v="5"/>
    <x v="22"/>
  </r>
  <r>
    <d v="2021-06-03T00:00:00"/>
    <x v="28"/>
    <x v="26"/>
    <n v="94.62"/>
    <n v="14"/>
    <n v="1324.68"/>
    <x v="5"/>
    <x v="22"/>
  </r>
  <r>
    <d v="2021-06-03T00:00:00"/>
    <x v="10"/>
    <x v="30"/>
    <n v="162.54"/>
    <n v="10"/>
    <n v="1625.3999999999999"/>
    <x v="5"/>
    <x v="22"/>
  </r>
  <r>
    <d v="2021-06-04T00:00:00"/>
    <x v="15"/>
    <x v="29"/>
    <n v="76.25"/>
    <n v="8"/>
    <n v="610"/>
    <x v="5"/>
    <x v="22"/>
  </r>
  <r>
    <d v="2021-06-04T00:00:00"/>
    <x v="21"/>
    <x v="29"/>
    <n v="76.25"/>
    <n v="12"/>
    <n v="915"/>
    <x v="5"/>
    <x v="22"/>
  </r>
  <r>
    <d v="2021-06-04T00:00:00"/>
    <x v="22"/>
    <x v="25"/>
    <n v="16.64"/>
    <n v="30"/>
    <n v="499.20000000000005"/>
    <x v="5"/>
    <x v="22"/>
  </r>
  <r>
    <d v="2021-06-05T00:00:00"/>
    <x v="24"/>
    <x v="1"/>
    <n v="141.57"/>
    <n v="15"/>
    <n v="2123.5499999999997"/>
    <x v="5"/>
    <x v="22"/>
  </r>
  <r>
    <d v="2021-06-05T00:00:00"/>
    <x v="24"/>
    <x v="11"/>
    <n v="94.17"/>
    <n v="5"/>
    <n v="470.85"/>
    <x v="5"/>
    <x v="22"/>
  </r>
  <r>
    <d v="2021-06-05T00:00:00"/>
    <x v="17"/>
    <x v="19"/>
    <n v="80.94"/>
    <n v="17"/>
    <n v="1375.98"/>
    <x v="5"/>
    <x v="22"/>
  </r>
  <r>
    <d v="2021-06-05T00:00:00"/>
    <x v="10"/>
    <x v="41"/>
    <n v="7.8599999999999994"/>
    <n v="32"/>
    <n v="251.51999999999998"/>
    <x v="5"/>
    <x v="22"/>
  </r>
  <r>
    <d v="2021-06-05T00:00:00"/>
    <x v="30"/>
    <x v="12"/>
    <n v="6.7"/>
    <n v="10"/>
    <n v="67"/>
    <x v="5"/>
    <x v="22"/>
  </r>
  <r>
    <d v="2021-06-06T00:00:00"/>
    <x v="22"/>
    <x v="3"/>
    <n v="119.7"/>
    <n v="6"/>
    <n v="718.2"/>
    <x v="5"/>
    <x v="23"/>
  </r>
  <r>
    <d v="2021-06-06T00:00:00"/>
    <x v="35"/>
    <x v="31"/>
    <n v="103.88"/>
    <n v="33"/>
    <n v="3428.04"/>
    <x v="5"/>
    <x v="23"/>
  </r>
  <r>
    <d v="2021-06-08T00:00:00"/>
    <x v="32"/>
    <x v="37"/>
    <n v="41.81"/>
    <n v="11"/>
    <n v="459.91"/>
    <x v="5"/>
    <x v="23"/>
  </r>
  <r>
    <d v="2021-06-08T00:00:00"/>
    <x v="34"/>
    <x v="9"/>
    <n v="48.84"/>
    <n v="11"/>
    <n v="537.24"/>
    <x v="5"/>
    <x v="23"/>
  </r>
  <r>
    <d v="2021-06-09T00:00:00"/>
    <x v="20"/>
    <x v="31"/>
    <n v="103.88"/>
    <n v="7"/>
    <n v="727.16"/>
    <x v="5"/>
    <x v="23"/>
  </r>
  <r>
    <d v="2021-06-09T00:00:00"/>
    <x v="27"/>
    <x v="18"/>
    <n v="115.2"/>
    <n v="32"/>
    <n v="3686.4"/>
    <x v="5"/>
    <x v="23"/>
  </r>
  <r>
    <d v="2021-06-10T00:00:00"/>
    <x v="33"/>
    <x v="37"/>
    <n v="41.81"/>
    <n v="8"/>
    <n v="334.48"/>
    <x v="5"/>
    <x v="23"/>
  </r>
  <r>
    <d v="2021-06-11T00:00:00"/>
    <x v="0"/>
    <x v="13"/>
    <n v="117.48"/>
    <n v="12"/>
    <n v="1409.76"/>
    <x v="5"/>
    <x v="23"/>
  </r>
  <r>
    <d v="2021-06-11T00:00:00"/>
    <x v="0"/>
    <x v="35"/>
    <n v="155.61000000000001"/>
    <n v="9"/>
    <n v="1400.4900000000002"/>
    <x v="5"/>
    <x v="23"/>
  </r>
  <r>
    <d v="2021-06-11T00:00:00"/>
    <x v="28"/>
    <x v="39"/>
    <n v="42.55"/>
    <n v="13"/>
    <n v="553.15"/>
    <x v="5"/>
    <x v="23"/>
  </r>
  <r>
    <d v="2021-06-11T00:00:00"/>
    <x v="14"/>
    <x v="30"/>
    <n v="162.54"/>
    <n v="6"/>
    <n v="975.24"/>
    <x v="5"/>
    <x v="23"/>
  </r>
  <r>
    <d v="2021-06-12T00:00:00"/>
    <x v="22"/>
    <x v="38"/>
    <n v="173.88"/>
    <n v="6"/>
    <n v="1043.28"/>
    <x v="5"/>
    <x v="23"/>
  </r>
  <r>
    <d v="2021-06-13T00:00:00"/>
    <x v="15"/>
    <x v="42"/>
    <n v="24.66"/>
    <n v="6"/>
    <n v="147.96"/>
    <x v="5"/>
    <x v="24"/>
  </r>
  <r>
    <d v="2021-06-13T00:00:00"/>
    <x v="36"/>
    <x v="4"/>
    <n v="15.719999999999999"/>
    <n v="3"/>
    <n v="47.16"/>
    <x v="5"/>
    <x v="24"/>
  </r>
  <r>
    <d v="2021-06-13T00:00:00"/>
    <x v="17"/>
    <x v="1"/>
    <n v="141.57"/>
    <n v="20"/>
    <n v="2831.3999999999996"/>
    <x v="5"/>
    <x v="24"/>
  </r>
  <r>
    <d v="2021-06-13T00:00:00"/>
    <x v="26"/>
    <x v="12"/>
    <n v="6.7"/>
    <n v="2"/>
    <n v="13.4"/>
    <x v="5"/>
    <x v="24"/>
  </r>
  <r>
    <d v="2021-06-14T00:00:00"/>
    <x v="15"/>
    <x v="17"/>
    <n v="8.33"/>
    <n v="10"/>
    <n v="83.3"/>
    <x v="5"/>
    <x v="24"/>
  </r>
  <r>
    <d v="2021-06-15T00:00:00"/>
    <x v="30"/>
    <x v="24"/>
    <n v="162"/>
    <n v="15"/>
    <n v="2430"/>
    <x v="5"/>
    <x v="24"/>
  </r>
  <r>
    <d v="2021-06-16T00:00:00"/>
    <x v="32"/>
    <x v="14"/>
    <n v="210"/>
    <n v="5"/>
    <n v="1050"/>
    <x v="5"/>
    <x v="24"/>
  </r>
  <r>
    <d v="2021-06-16T00:00:00"/>
    <x v="20"/>
    <x v="39"/>
    <n v="42.55"/>
    <n v="11"/>
    <n v="468.04999999999995"/>
    <x v="5"/>
    <x v="24"/>
  </r>
  <r>
    <d v="2021-06-16T00:00:00"/>
    <x v="29"/>
    <x v="4"/>
    <n v="15.719999999999999"/>
    <n v="12"/>
    <n v="188.64"/>
    <x v="5"/>
    <x v="24"/>
  </r>
  <r>
    <d v="2021-06-16T00:00:00"/>
    <x v="7"/>
    <x v="10"/>
    <n v="53.11"/>
    <n v="15"/>
    <n v="796.65"/>
    <x v="5"/>
    <x v="24"/>
  </r>
  <r>
    <d v="2021-06-16T00:00:00"/>
    <x v="30"/>
    <x v="31"/>
    <n v="103.88"/>
    <n v="26"/>
    <n v="2700.88"/>
    <x v="5"/>
    <x v="24"/>
  </r>
  <r>
    <d v="2021-06-17T00:00:00"/>
    <x v="32"/>
    <x v="25"/>
    <n v="16.64"/>
    <n v="38"/>
    <n v="632.32000000000005"/>
    <x v="5"/>
    <x v="24"/>
  </r>
  <r>
    <d v="2021-06-17T00:00:00"/>
    <x v="7"/>
    <x v="14"/>
    <n v="210"/>
    <n v="24"/>
    <n v="5040"/>
    <x v="5"/>
    <x v="24"/>
  </r>
  <r>
    <d v="2021-06-18T00:00:00"/>
    <x v="0"/>
    <x v="21"/>
    <n v="58.3"/>
    <n v="35"/>
    <n v="2040.5"/>
    <x v="5"/>
    <x v="24"/>
  </r>
  <r>
    <d v="2021-06-18T00:00:00"/>
    <x v="21"/>
    <x v="17"/>
    <n v="8.33"/>
    <n v="13"/>
    <n v="108.29"/>
    <x v="5"/>
    <x v="24"/>
  </r>
  <r>
    <d v="2021-06-18T00:00:00"/>
    <x v="10"/>
    <x v="6"/>
    <n v="122.08"/>
    <n v="5"/>
    <n v="610.4"/>
    <x v="5"/>
    <x v="24"/>
  </r>
  <r>
    <d v="2021-06-18T00:00:00"/>
    <x v="20"/>
    <x v="13"/>
    <n v="117.48"/>
    <n v="8"/>
    <n v="939.84"/>
    <x v="5"/>
    <x v="24"/>
  </r>
  <r>
    <d v="2021-06-19T00:00:00"/>
    <x v="13"/>
    <x v="28"/>
    <n v="82.08"/>
    <n v="11"/>
    <n v="902.88"/>
    <x v="5"/>
    <x v="24"/>
  </r>
  <r>
    <d v="2021-06-19T00:00:00"/>
    <x v="23"/>
    <x v="20"/>
    <n v="142.80000000000001"/>
    <n v="8"/>
    <n v="1142.4000000000001"/>
    <x v="5"/>
    <x v="24"/>
  </r>
  <r>
    <d v="2021-06-19T00:00:00"/>
    <x v="22"/>
    <x v="38"/>
    <n v="173.88"/>
    <n v="5"/>
    <n v="869.4"/>
    <x v="5"/>
    <x v="24"/>
  </r>
  <r>
    <d v="2021-06-20T00:00:00"/>
    <x v="15"/>
    <x v="25"/>
    <n v="16.64"/>
    <n v="1"/>
    <n v="16.64"/>
    <x v="5"/>
    <x v="25"/>
  </r>
  <r>
    <d v="2021-06-20T00:00:00"/>
    <x v="30"/>
    <x v="23"/>
    <n v="48.4"/>
    <n v="30"/>
    <n v="1452"/>
    <x v="5"/>
    <x v="25"/>
  </r>
  <r>
    <d v="2021-06-21T00:00:00"/>
    <x v="0"/>
    <x v="33"/>
    <n v="156.78"/>
    <n v="14"/>
    <n v="2194.92"/>
    <x v="5"/>
    <x v="25"/>
  </r>
  <r>
    <d v="2021-06-22T00:00:00"/>
    <x v="16"/>
    <x v="31"/>
    <n v="103.88"/>
    <n v="4"/>
    <n v="415.52"/>
    <x v="5"/>
    <x v="25"/>
  </r>
  <r>
    <d v="2021-06-22T00:00:00"/>
    <x v="24"/>
    <x v="18"/>
    <n v="115.2"/>
    <n v="10"/>
    <n v="1152"/>
    <x v="5"/>
    <x v="25"/>
  </r>
  <r>
    <d v="2021-06-23T00:00:00"/>
    <x v="28"/>
    <x v="25"/>
    <n v="16.64"/>
    <n v="4"/>
    <n v="66.56"/>
    <x v="5"/>
    <x v="25"/>
  </r>
  <r>
    <d v="2021-06-23T00:00:00"/>
    <x v="26"/>
    <x v="26"/>
    <n v="94.62"/>
    <n v="22"/>
    <n v="2081.6400000000003"/>
    <x v="5"/>
    <x v="25"/>
  </r>
  <r>
    <d v="2021-06-23T00:00:00"/>
    <x v="30"/>
    <x v="9"/>
    <n v="48.84"/>
    <n v="8"/>
    <n v="390.72"/>
    <x v="5"/>
    <x v="25"/>
  </r>
  <r>
    <d v="2021-06-24T00:00:00"/>
    <x v="21"/>
    <x v="18"/>
    <n v="115.2"/>
    <n v="10"/>
    <n v="1152"/>
    <x v="5"/>
    <x v="25"/>
  </r>
  <r>
    <d v="2021-06-24T00:00:00"/>
    <x v="32"/>
    <x v="23"/>
    <n v="48.4"/>
    <n v="13"/>
    <n v="629.19999999999993"/>
    <x v="5"/>
    <x v="25"/>
  </r>
  <r>
    <d v="2021-06-24T00:00:00"/>
    <x v="29"/>
    <x v="29"/>
    <n v="76.25"/>
    <n v="23"/>
    <n v="1753.75"/>
    <x v="5"/>
    <x v="25"/>
  </r>
  <r>
    <d v="2021-06-24T00:00:00"/>
    <x v="35"/>
    <x v="40"/>
    <n v="49.21"/>
    <n v="7"/>
    <n v="344.47"/>
    <x v="5"/>
    <x v="25"/>
  </r>
  <r>
    <d v="2021-06-25T00:00:00"/>
    <x v="32"/>
    <x v="11"/>
    <n v="94.17"/>
    <n v="7"/>
    <n v="659.19"/>
    <x v="5"/>
    <x v="25"/>
  </r>
  <r>
    <d v="2021-06-26T00:00:00"/>
    <x v="15"/>
    <x v="8"/>
    <n v="83.08"/>
    <n v="12"/>
    <n v="996.96"/>
    <x v="5"/>
    <x v="25"/>
  </r>
  <r>
    <d v="2021-06-26T00:00:00"/>
    <x v="14"/>
    <x v="41"/>
    <n v="7.8599999999999994"/>
    <n v="7"/>
    <n v="55.019999999999996"/>
    <x v="5"/>
    <x v="25"/>
  </r>
  <r>
    <d v="2021-06-26T00:00:00"/>
    <x v="30"/>
    <x v="21"/>
    <n v="58.3"/>
    <n v="4"/>
    <n v="233.2"/>
    <x v="5"/>
    <x v="25"/>
  </r>
  <r>
    <d v="2021-06-27T00:00:00"/>
    <x v="35"/>
    <x v="35"/>
    <n v="155.61000000000001"/>
    <n v="11"/>
    <n v="1711.71"/>
    <x v="5"/>
    <x v="26"/>
  </r>
  <r>
    <d v="2021-06-28T00:00:00"/>
    <x v="15"/>
    <x v="30"/>
    <n v="162.54"/>
    <n v="2"/>
    <n v="325.08"/>
    <x v="5"/>
    <x v="26"/>
  </r>
  <r>
    <d v="2021-06-28T00:00:00"/>
    <x v="18"/>
    <x v="12"/>
    <n v="6.7"/>
    <n v="7"/>
    <n v="46.9"/>
    <x v="5"/>
    <x v="26"/>
  </r>
  <r>
    <d v="2021-06-29T00:00:00"/>
    <x v="22"/>
    <x v="7"/>
    <n v="146.72"/>
    <n v="4"/>
    <n v="586.88"/>
    <x v="5"/>
    <x v="26"/>
  </r>
  <r>
    <d v="2021-06-30T00:00:00"/>
    <x v="23"/>
    <x v="8"/>
    <n v="83.08"/>
    <n v="8"/>
    <n v="664.64"/>
    <x v="5"/>
    <x v="26"/>
  </r>
  <r>
    <d v="2021-07-01T00:00:00"/>
    <x v="16"/>
    <x v="35"/>
    <n v="155.61000000000001"/>
    <n v="11"/>
    <n v="1711.71"/>
    <x v="6"/>
    <x v="26"/>
  </r>
  <r>
    <d v="2021-07-01T00:00:00"/>
    <x v="30"/>
    <x v="18"/>
    <n v="115.2"/>
    <n v="22"/>
    <n v="2534.4"/>
    <x v="6"/>
    <x v="26"/>
  </r>
  <r>
    <d v="2021-07-02T00:00:00"/>
    <x v="13"/>
    <x v="5"/>
    <n v="164.28"/>
    <n v="11"/>
    <n v="1807.08"/>
    <x v="6"/>
    <x v="26"/>
  </r>
  <r>
    <d v="2021-07-02T00:00:00"/>
    <x v="5"/>
    <x v="17"/>
    <n v="8.33"/>
    <n v="21"/>
    <n v="174.93"/>
    <x v="6"/>
    <x v="26"/>
  </r>
  <r>
    <d v="2021-07-02T00:00:00"/>
    <x v="29"/>
    <x v="36"/>
    <n v="57.120000000000005"/>
    <n v="2"/>
    <n v="114.24000000000001"/>
    <x v="6"/>
    <x v="26"/>
  </r>
  <r>
    <d v="2021-07-03T00:00:00"/>
    <x v="33"/>
    <x v="19"/>
    <n v="80.94"/>
    <n v="8"/>
    <n v="647.52"/>
    <x v="6"/>
    <x v="26"/>
  </r>
  <r>
    <d v="2021-07-03T00:00:00"/>
    <x v="28"/>
    <x v="3"/>
    <n v="119.7"/>
    <n v="15"/>
    <n v="1795.5"/>
    <x v="6"/>
    <x v="26"/>
  </r>
  <r>
    <d v="2021-07-03T00:00:00"/>
    <x v="20"/>
    <x v="3"/>
    <n v="119.7"/>
    <n v="9"/>
    <n v="1077.3"/>
    <x v="6"/>
    <x v="26"/>
  </r>
  <r>
    <d v="2021-07-04T00:00:00"/>
    <x v="29"/>
    <x v="15"/>
    <n v="47.730000000000004"/>
    <n v="7"/>
    <n v="334.11"/>
    <x v="6"/>
    <x v="27"/>
  </r>
  <r>
    <d v="2021-07-04T00:00:00"/>
    <x v="26"/>
    <x v="38"/>
    <n v="173.88"/>
    <n v="7"/>
    <n v="1217.1599999999999"/>
    <x v="6"/>
    <x v="27"/>
  </r>
  <r>
    <d v="2021-07-05T00:00:00"/>
    <x v="4"/>
    <x v="17"/>
    <n v="8.33"/>
    <n v="7"/>
    <n v="58.31"/>
    <x v="6"/>
    <x v="27"/>
  </r>
  <r>
    <d v="2021-07-05T00:00:00"/>
    <x v="22"/>
    <x v="4"/>
    <n v="15.719999999999999"/>
    <n v="8"/>
    <n v="125.75999999999999"/>
    <x v="6"/>
    <x v="27"/>
  </r>
  <r>
    <d v="2021-07-05T00:00:00"/>
    <x v="20"/>
    <x v="20"/>
    <n v="142.80000000000001"/>
    <n v="8"/>
    <n v="1142.4000000000001"/>
    <x v="6"/>
    <x v="27"/>
  </r>
  <r>
    <d v="2021-07-06T00:00:00"/>
    <x v="4"/>
    <x v="0"/>
    <n v="156.96"/>
    <n v="11"/>
    <n v="1726.5600000000002"/>
    <x v="6"/>
    <x v="27"/>
  </r>
  <r>
    <d v="2021-07-06T00:00:00"/>
    <x v="17"/>
    <x v="38"/>
    <n v="173.88"/>
    <n v="15"/>
    <n v="2608.1999999999998"/>
    <x v="6"/>
    <x v="27"/>
  </r>
  <r>
    <d v="2021-07-06T00:00:00"/>
    <x v="22"/>
    <x v="38"/>
    <n v="173.88"/>
    <n v="2"/>
    <n v="347.76"/>
    <x v="6"/>
    <x v="27"/>
  </r>
  <r>
    <d v="2021-07-08T00:00:00"/>
    <x v="29"/>
    <x v="40"/>
    <n v="49.21"/>
    <n v="2"/>
    <n v="98.42"/>
    <x v="6"/>
    <x v="27"/>
  </r>
  <r>
    <d v="2021-07-08T00:00:00"/>
    <x v="35"/>
    <x v="9"/>
    <n v="48.84"/>
    <n v="10"/>
    <n v="488.40000000000003"/>
    <x v="6"/>
    <x v="27"/>
  </r>
  <r>
    <d v="2021-07-09T00:00:00"/>
    <x v="17"/>
    <x v="34"/>
    <n v="85.5"/>
    <n v="11"/>
    <n v="940.5"/>
    <x v="6"/>
    <x v="27"/>
  </r>
  <r>
    <d v="2021-07-10T00:00:00"/>
    <x v="37"/>
    <x v="5"/>
    <n v="164.28"/>
    <n v="15"/>
    <n v="2464.1999999999998"/>
    <x v="6"/>
    <x v="27"/>
  </r>
  <r>
    <d v="2021-07-10T00:00:00"/>
    <x v="29"/>
    <x v="13"/>
    <n v="117.48"/>
    <n v="12"/>
    <n v="1409.76"/>
    <x v="6"/>
    <x v="27"/>
  </r>
  <r>
    <d v="2021-07-10T00:00:00"/>
    <x v="35"/>
    <x v="21"/>
    <n v="58.3"/>
    <n v="6"/>
    <n v="349.79999999999995"/>
    <x v="6"/>
    <x v="27"/>
  </r>
  <r>
    <d v="2021-07-11T00:00:00"/>
    <x v="30"/>
    <x v="41"/>
    <n v="7.8599999999999994"/>
    <n v="4"/>
    <n v="31.439999999999998"/>
    <x v="6"/>
    <x v="28"/>
  </r>
  <r>
    <d v="2021-07-12T00:00:00"/>
    <x v="15"/>
    <x v="37"/>
    <n v="41.81"/>
    <n v="12"/>
    <n v="501.72"/>
    <x v="6"/>
    <x v="28"/>
  </r>
  <r>
    <d v="2021-07-12T00:00:00"/>
    <x v="22"/>
    <x v="39"/>
    <n v="42.55"/>
    <n v="4"/>
    <n v="170.2"/>
    <x v="6"/>
    <x v="28"/>
  </r>
  <r>
    <d v="2021-07-13T00:00:00"/>
    <x v="16"/>
    <x v="14"/>
    <n v="210"/>
    <n v="1"/>
    <n v="210"/>
    <x v="6"/>
    <x v="28"/>
  </r>
  <r>
    <d v="2021-07-13T00:00:00"/>
    <x v="20"/>
    <x v="17"/>
    <n v="8.33"/>
    <n v="7"/>
    <n v="58.31"/>
    <x v="6"/>
    <x v="28"/>
  </r>
  <r>
    <d v="2021-07-13T00:00:00"/>
    <x v="1"/>
    <x v="1"/>
    <n v="141.57"/>
    <n v="5"/>
    <n v="707.84999999999991"/>
    <x v="6"/>
    <x v="28"/>
  </r>
  <r>
    <d v="2021-07-14T00:00:00"/>
    <x v="33"/>
    <x v="3"/>
    <n v="119.7"/>
    <n v="9"/>
    <n v="1077.3"/>
    <x v="6"/>
    <x v="28"/>
  </r>
  <r>
    <d v="2021-07-14T00:00:00"/>
    <x v="20"/>
    <x v="11"/>
    <n v="94.17"/>
    <n v="13"/>
    <n v="1224.21"/>
    <x v="6"/>
    <x v="28"/>
  </r>
  <r>
    <d v="2021-07-15T00:00:00"/>
    <x v="17"/>
    <x v="8"/>
    <n v="83.08"/>
    <n v="18"/>
    <n v="1495.44"/>
    <x v="6"/>
    <x v="28"/>
  </r>
  <r>
    <d v="2021-07-15T00:00:00"/>
    <x v="30"/>
    <x v="9"/>
    <n v="48.84"/>
    <n v="2"/>
    <n v="97.68"/>
    <x v="6"/>
    <x v="28"/>
  </r>
  <r>
    <d v="2021-07-16T00:00:00"/>
    <x v="15"/>
    <x v="13"/>
    <n v="117.48"/>
    <n v="33"/>
    <n v="3876.84"/>
    <x v="6"/>
    <x v="28"/>
  </r>
  <r>
    <d v="2021-07-16T00:00:00"/>
    <x v="36"/>
    <x v="27"/>
    <n v="149.46"/>
    <n v="8"/>
    <n v="1195.68"/>
    <x v="6"/>
    <x v="28"/>
  </r>
  <r>
    <d v="2021-07-16T00:00:00"/>
    <x v="21"/>
    <x v="16"/>
    <n v="104.16"/>
    <n v="35"/>
    <n v="3645.6"/>
    <x v="6"/>
    <x v="28"/>
  </r>
  <r>
    <d v="2021-07-17T00:00:00"/>
    <x v="24"/>
    <x v="31"/>
    <n v="103.88"/>
    <n v="38"/>
    <n v="3947.4399999999996"/>
    <x v="6"/>
    <x v="28"/>
  </r>
  <r>
    <d v="2021-07-17T00:00:00"/>
    <x v="17"/>
    <x v="1"/>
    <n v="141.57"/>
    <n v="18"/>
    <n v="2548.2599999999998"/>
    <x v="6"/>
    <x v="28"/>
  </r>
  <r>
    <d v="2021-07-17T00:00:00"/>
    <x v="34"/>
    <x v="27"/>
    <n v="149.46"/>
    <n v="30"/>
    <n v="4483.8"/>
    <x v="6"/>
    <x v="28"/>
  </r>
  <r>
    <d v="2021-07-17T00:00:00"/>
    <x v="25"/>
    <x v="38"/>
    <n v="173.88"/>
    <n v="8"/>
    <n v="1391.04"/>
    <x v="6"/>
    <x v="28"/>
  </r>
  <r>
    <d v="2021-07-18T00:00:00"/>
    <x v="10"/>
    <x v="36"/>
    <n v="57.120000000000005"/>
    <n v="14"/>
    <n v="799.68000000000006"/>
    <x v="6"/>
    <x v="29"/>
  </r>
  <r>
    <d v="2021-07-18T00:00:00"/>
    <x v="34"/>
    <x v="5"/>
    <n v="164.28"/>
    <n v="12"/>
    <n v="1971.3600000000001"/>
    <x v="6"/>
    <x v="29"/>
  </r>
  <r>
    <d v="2021-07-20T00:00:00"/>
    <x v="5"/>
    <x v="2"/>
    <n v="79.92"/>
    <n v="11"/>
    <n v="879.12"/>
    <x v="6"/>
    <x v="29"/>
  </r>
  <r>
    <d v="2021-07-20T00:00:00"/>
    <x v="18"/>
    <x v="24"/>
    <n v="162"/>
    <n v="8"/>
    <n v="1296"/>
    <x v="6"/>
    <x v="29"/>
  </r>
  <r>
    <d v="2021-07-20T00:00:00"/>
    <x v="1"/>
    <x v="8"/>
    <n v="83.08"/>
    <n v="5"/>
    <n v="415.4"/>
    <x v="6"/>
    <x v="29"/>
  </r>
  <r>
    <d v="2021-07-21T00:00:00"/>
    <x v="33"/>
    <x v="10"/>
    <n v="53.11"/>
    <n v="15"/>
    <n v="796.65"/>
    <x v="6"/>
    <x v="29"/>
  </r>
  <r>
    <d v="2021-07-22T00:00:00"/>
    <x v="12"/>
    <x v="37"/>
    <n v="41.81"/>
    <n v="5"/>
    <n v="209.05"/>
    <x v="6"/>
    <x v="29"/>
  </r>
  <r>
    <d v="2021-07-22T00:00:00"/>
    <x v="37"/>
    <x v="0"/>
    <n v="156.96"/>
    <n v="14"/>
    <n v="2197.44"/>
    <x v="6"/>
    <x v="29"/>
  </r>
  <r>
    <d v="2021-07-22T00:00:00"/>
    <x v="36"/>
    <x v="13"/>
    <n v="117.48"/>
    <n v="27"/>
    <n v="3171.96"/>
    <x v="6"/>
    <x v="29"/>
  </r>
  <r>
    <d v="2021-07-22T00:00:00"/>
    <x v="28"/>
    <x v="42"/>
    <n v="24.66"/>
    <n v="3"/>
    <n v="73.98"/>
    <x v="6"/>
    <x v="29"/>
  </r>
  <r>
    <d v="2021-07-22T00:00:00"/>
    <x v="9"/>
    <x v="21"/>
    <n v="58.3"/>
    <n v="6"/>
    <n v="349.79999999999995"/>
    <x v="6"/>
    <x v="29"/>
  </r>
  <r>
    <d v="2021-07-23T00:00:00"/>
    <x v="24"/>
    <x v="40"/>
    <n v="49.21"/>
    <n v="2"/>
    <n v="98.42"/>
    <x v="6"/>
    <x v="29"/>
  </r>
  <r>
    <d v="2021-07-23T00:00:00"/>
    <x v="32"/>
    <x v="8"/>
    <n v="83.08"/>
    <n v="9"/>
    <n v="747.72"/>
    <x v="6"/>
    <x v="29"/>
  </r>
  <r>
    <d v="2021-07-23T00:00:00"/>
    <x v="38"/>
    <x v="22"/>
    <n v="85.76"/>
    <n v="8"/>
    <n v="686.08"/>
    <x v="6"/>
    <x v="29"/>
  </r>
  <r>
    <d v="2021-07-23T00:00:00"/>
    <x v="25"/>
    <x v="43"/>
    <n v="96.3"/>
    <n v="7"/>
    <n v="674.1"/>
    <x v="6"/>
    <x v="29"/>
  </r>
  <r>
    <d v="2021-07-24T00:00:00"/>
    <x v="13"/>
    <x v="34"/>
    <n v="85.5"/>
    <n v="14"/>
    <n v="1197"/>
    <x v="6"/>
    <x v="29"/>
  </r>
  <r>
    <d v="2021-07-24T00:00:00"/>
    <x v="23"/>
    <x v="41"/>
    <n v="7.8599999999999994"/>
    <n v="4"/>
    <n v="31.439999999999998"/>
    <x v="6"/>
    <x v="29"/>
  </r>
  <r>
    <d v="2021-07-24T00:00:00"/>
    <x v="26"/>
    <x v="36"/>
    <n v="57.120000000000005"/>
    <n v="1"/>
    <n v="57.120000000000005"/>
    <x v="6"/>
    <x v="29"/>
  </r>
  <r>
    <d v="2021-07-25T00:00:00"/>
    <x v="38"/>
    <x v="19"/>
    <n v="80.94"/>
    <n v="13"/>
    <n v="1052.22"/>
    <x v="6"/>
    <x v="30"/>
  </r>
  <r>
    <d v="2021-07-25T00:00:00"/>
    <x v="34"/>
    <x v="28"/>
    <n v="82.08"/>
    <n v="2"/>
    <n v="164.16"/>
    <x v="6"/>
    <x v="30"/>
  </r>
  <r>
    <d v="2021-07-25T00:00:00"/>
    <x v="35"/>
    <x v="33"/>
    <n v="156.78"/>
    <n v="12"/>
    <n v="1881.3600000000001"/>
    <x v="6"/>
    <x v="30"/>
  </r>
  <r>
    <d v="2021-07-26T00:00:00"/>
    <x v="26"/>
    <x v="42"/>
    <n v="24.66"/>
    <n v="1"/>
    <n v="24.66"/>
    <x v="6"/>
    <x v="30"/>
  </r>
  <r>
    <d v="2021-07-26T00:00:00"/>
    <x v="7"/>
    <x v="19"/>
    <n v="80.94"/>
    <n v="10"/>
    <n v="809.4"/>
    <x v="6"/>
    <x v="30"/>
  </r>
  <r>
    <d v="2021-07-27T00:00:00"/>
    <x v="21"/>
    <x v="21"/>
    <n v="58.3"/>
    <n v="25"/>
    <n v="1457.5"/>
    <x v="6"/>
    <x v="30"/>
  </r>
  <r>
    <d v="2021-07-27T00:00:00"/>
    <x v="29"/>
    <x v="43"/>
    <n v="96.3"/>
    <n v="38"/>
    <n v="3659.4"/>
    <x v="6"/>
    <x v="30"/>
  </r>
  <r>
    <d v="2021-07-29T00:00:00"/>
    <x v="16"/>
    <x v="32"/>
    <n v="201.28"/>
    <n v="37"/>
    <n v="7447.36"/>
    <x v="6"/>
    <x v="30"/>
  </r>
  <r>
    <d v="2021-07-29T00:00:00"/>
    <x v="23"/>
    <x v="28"/>
    <n v="82.08"/>
    <n v="15"/>
    <n v="1231.2"/>
    <x v="6"/>
    <x v="30"/>
  </r>
  <r>
    <d v="2021-07-30T00:00:00"/>
    <x v="32"/>
    <x v="34"/>
    <n v="85.5"/>
    <n v="25"/>
    <n v="2137.5"/>
    <x v="6"/>
    <x v="30"/>
  </r>
  <r>
    <d v="2021-07-30T00:00:00"/>
    <x v="35"/>
    <x v="43"/>
    <n v="96.3"/>
    <n v="12"/>
    <n v="1155.5999999999999"/>
    <x v="6"/>
    <x v="30"/>
  </r>
  <r>
    <d v="2021-07-31T00:00:00"/>
    <x v="36"/>
    <x v="11"/>
    <n v="94.17"/>
    <n v="12"/>
    <n v="1130.04"/>
    <x v="6"/>
    <x v="30"/>
  </r>
  <r>
    <d v="2021-07-31T00:00:00"/>
    <x v="25"/>
    <x v="24"/>
    <n v="162"/>
    <n v="31"/>
    <n v="5022"/>
    <x v="6"/>
    <x v="30"/>
  </r>
  <r>
    <d v="2021-08-01T00:00:00"/>
    <x v="1"/>
    <x v="31"/>
    <n v="103.88"/>
    <n v="11"/>
    <n v="1142.6799999999998"/>
    <x v="7"/>
    <x v="31"/>
  </r>
  <r>
    <d v="2021-08-02T00:00:00"/>
    <x v="17"/>
    <x v="27"/>
    <n v="149.46"/>
    <n v="3"/>
    <n v="448.38"/>
    <x v="7"/>
    <x v="31"/>
  </r>
  <r>
    <d v="2021-08-03T00:00:00"/>
    <x v="24"/>
    <x v="21"/>
    <n v="58.3"/>
    <n v="12"/>
    <n v="699.59999999999991"/>
    <x v="7"/>
    <x v="31"/>
  </r>
  <r>
    <d v="2021-08-03T00:00:00"/>
    <x v="20"/>
    <x v="1"/>
    <n v="141.57"/>
    <n v="13"/>
    <n v="1840.4099999999999"/>
    <x v="7"/>
    <x v="31"/>
  </r>
  <r>
    <d v="2021-08-03T00:00:00"/>
    <x v="20"/>
    <x v="11"/>
    <n v="94.17"/>
    <n v="5"/>
    <n v="470.85"/>
    <x v="7"/>
    <x v="31"/>
  </r>
  <r>
    <d v="2021-08-03T00:00:00"/>
    <x v="7"/>
    <x v="7"/>
    <n v="146.72"/>
    <n v="8"/>
    <n v="1173.76"/>
    <x v="7"/>
    <x v="31"/>
  </r>
  <r>
    <d v="2021-08-04T00:00:00"/>
    <x v="33"/>
    <x v="42"/>
    <n v="24.66"/>
    <n v="16"/>
    <n v="394.56"/>
    <x v="7"/>
    <x v="31"/>
  </r>
  <r>
    <d v="2021-08-05T00:00:00"/>
    <x v="21"/>
    <x v="37"/>
    <n v="41.81"/>
    <n v="14"/>
    <n v="585.34"/>
    <x v="7"/>
    <x v="31"/>
  </r>
  <r>
    <d v="2021-08-06T00:00:00"/>
    <x v="4"/>
    <x v="22"/>
    <n v="85.76"/>
    <n v="1"/>
    <n v="85.76"/>
    <x v="7"/>
    <x v="31"/>
  </r>
  <r>
    <d v="2021-08-06T00:00:00"/>
    <x v="20"/>
    <x v="25"/>
    <n v="16.64"/>
    <n v="9"/>
    <n v="149.76"/>
    <x v="7"/>
    <x v="31"/>
  </r>
  <r>
    <d v="2021-08-08T00:00:00"/>
    <x v="31"/>
    <x v="30"/>
    <n v="162.54"/>
    <n v="11"/>
    <n v="1787.9399999999998"/>
    <x v="7"/>
    <x v="32"/>
  </r>
  <r>
    <d v="2021-08-08T00:00:00"/>
    <x v="32"/>
    <x v="13"/>
    <n v="117.48"/>
    <n v="12"/>
    <n v="1409.76"/>
    <x v="7"/>
    <x v="32"/>
  </r>
  <r>
    <d v="2021-08-08T00:00:00"/>
    <x v="28"/>
    <x v="4"/>
    <n v="15.719999999999999"/>
    <n v="38"/>
    <n v="597.3599999999999"/>
    <x v="7"/>
    <x v="32"/>
  </r>
  <r>
    <d v="2021-08-08T00:00:00"/>
    <x v="18"/>
    <x v="25"/>
    <n v="16.64"/>
    <n v="2"/>
    <n v="33.28"/>
    <x v="7"/>
    <x v="32"/>
  </r>
  <r>
    <d v="2021-08-10T00:00:00"/>
    <x v="12"/>
    <x v="2"/>
    <n v="79.92"/>
    <n v="38"/>
    <n v="3036.96"/>
    <x v="7"/>
    <x v="32"/>
  </r>
  <r>
    <d v="2021-08-10T00:00:00"/>
    <x v="26"/>
    <x v="35"/>
    <n v="155.61000000000001"/>
    <n v="4"/>
    <n v="622.44000000000005"/>
    <x v="7"/>
    <x v="32"/>
  </r>
  <r>
    <d v="2021-08-10T00:00:00"/>
    <x v="1"/>
    <x v="28"/>
    <n v="82.08"/>
    <n v="10"/>
    <n v="820.8"/>
    <x v="7"/>
    <x v="32"/>
  </r>
  <r>
    <d v="2021-08-10T00:00:00"/>
    <x v="30"/>
    <x v="34"/>
    <n v="85.5"/>
    <n v="6"/>
    <n v="513"/>
    <x v="7"/>
    <x v="32"/>
  </r>
  <r>
    <d v="2021-08-11T00:00:00"/>
    <x v="23"/>
    <x v="27"/>
    <n v="149.46"/>
    <n v="4"/>
    <n v="597.84"/>
    <x v="7"/>
    <x v="32"/>
  </r>
  <r>
    <d v="2021-08-11T00:00:00"/>
    <x v="22"/>
    <x v="32"/>
    <n v="201.28"/>
    <n v="20"/>
    <n v="4025.6"/>
    <x v="7"/>
    <x v="32"/>
  </r>
  <r>
    <d v="2021-08-13T00:00:00"/>
    <x v="23"/>
    <x v="23"/>
    <n v="48.4"/>
    <n v="13"/>
    <n v="629.19999999999993"/>
    <x v="7"/>
    <x v="32"/>
  </r>
  <r>
    <d v="2021-08-13T00:00:00"/>
    <x v="14"/>
    <x v="36"/>
    <n v="57.120000000000005"/>
    <n v="9"/>
    <n v="514.08000000000004"/>
    <x v="7"/>
    <x v="32"/>
  </r>
  <r>
    <d v="2021-08-14T00:00:00"/>
    <x v="33"/>
    <x v="32"/>
    <n v="201.28"/>
    <n v="14"/>
    <n v="2817.92"/>
    <x v="7"/>
    <x v="32"/>
  </r>
  <r>
    <d v="2021-08-15T00:00:00"/>
    <x v="23"/>
    <x v="4"/>
    <n v="15.719999999999999"/>
    <n v="7"/>
    <n v="110.03999999999999"/>
    <x v="7"/>
    <x v="33"/>
  </r>
  <r>
    <d v="2021-08-15T00:00:00"/>
    <x v="11"/>
    <x v="23"/>
    <n v="48.4"/>
    <n v="10"/>
    <n v="484"/>
    <x v="7"/>
    <x v="33"/>
  </r>
  <r>
    <d v="2021-08-16T00:00:00"/>
    <x v="13"/>
    <x v="41"/>
    <n v="7.8599999999999994"/>
    <n v="31"/>
    <n v="243.65999999999997"/>
    <x v="7"/>
    <x v="33"/>
  </r>
  <r>
    <d v="2021-08-16T00:00:00"/>
    <x v="10"/>
    <x v="19"/>
    <n v="80.94"/>
    <n v="3"/>
    <n v="242.82"/>
    <x v="7"/>
    <x v="33"/>
  </r>
  <r>
    <d v="2021-08-16T00:00:00"/>
    <x v="14"/>
    <x v="6"/>
    <n v="122.08"/>
    <n v="1"/>
    <n v="122.08"/>
    <x v="7"/>
    <x v="33"/>
  </r>
  <r>
    <d v="2021-08-18T00:00:00"/>
    <x v="21"/>
    <x v="17"/>
    <n v="8.33"/>
    <n v="6"/>
    <n v="49.980000000000004"/>
    <x v="7"/>
    <x v="33"/>
  </r>
  <r>
    <d v="2021-08-18T00:00:00"/>
    <x v="10"/>
    <x v="10"/>
    <n v="53.11"/>
    <n v="8"/>
    <n v="424.88"/>
    <x v="7"/>
    <x v="33"/>
  </r>
  <r>
    <d v="2021-08-18T00:00:00"/>
    <x v="34"/>
    <x v="10"/>
    <n v="53.11"/>
    <n v="19"/>
    <n v="1009.09"/>
    <x v="7"/>
    <x v="33"/>
  </r>
  <r>
    <d v="2021-08-18T00:00:00"/>
    <x v="11"/>
    <x v="5"/>
    <n v="164.28"/>
    <n v="2"/>
    <n v="328.56"/>
    <x v="7"/>
    <x v="33"/>
  </r>
  <r>
    <d v="2021-08-19T00:00:00"/>
    <x v="31"/>
    <x v="15"/>
    <n v="47.730000000000004"/>
    <n v="3"/>
    <n v="143.19"/>
    <x v="7"/>
    <x v="33"/>
  </r>
  <r>
    <d v="2021-08-20T00:00:00"/>
    <x v="33"/>
    <x v="3"/>
    <n v="119.7"/>
    <n v="14"/>
    <n v="1675.8"/>
    <x v="7"/>
    <x v="33"/>
  </r>
  <r>
    <d v="2021-08-20T00:00:00"/>
    <x v="31"/>
    <x v="29"/>
    <n v="76.25"/>
    <n v="15"/>
    <n v="1143.75"/>
    <x v="7"/>
    <x v="33"/>
  </r>
  <r>
    <d v="2021-08-20T00:00:00"/>
    <x v="21"/>
    <x v="27"/>
    <n v="149.46"/>
    <n v="13"/>
    <n v="1942.98"/>
    <x v="7"/>
    <x v="33"/>
  </r>
  <r>
    <d v="2021-08-20T00:00:00"/>
    <x v="28"/>
    <x v="40"/>
    <n v="49.21"/>
    <n v="19"/>
    <n v="934.99"/>
    <x v="7"/>
    <x v="33"/>
  </r>
  <r>
    <d v="2021-08-20T00:00:00"/>
    <x v="29"/>
    <x v="16"/>
    <n v="104.16"/>
    <n v="9"/>
    <n v="937.43999999999994"/>
    <x v="7"/>
    <x v="33"/>
  </r>
  <r>
    <d v="2021-08-20T00:00:00"/>
    <x v="34"/>
    <x v="37"/>
    <n v="41.81"/>
    <n v="13"/>
    <n v="543.53"/>
    <x v="7"/>
    <x v="33"/>
  </r>
  <r>
    <d v="2021-08-21T00:00:00"/>
    <x v="34"/>
    <x v="25"/>
    <n v="16.64"/>
    <n v="4"/>
    <n v="66.56"/>
    <x v="7"/>
    <x v="33"/>
  </r>
  <r>
    <d v="2021-08-22T00:00:00"/>
    <x v="29"/>
    <x v="35"/>
    <n v="155.61000000000001"/>
    <n v="19"/>
    <n v="2956.59"/>
    <x v="7"/>
    <x v="34"/>
  </r>
  <r>
    <d v="2021-08-23T00:00:00"/>
    <x v="15"/>
    <x v="28"/>
    <n v="82.08"/>
    <n v="11"/>
    <n v="902.88"/>
    <x v="7"/>
    <x v="34"/>
  </r>
  <r>
    <d v="2021-08-23T00:00:00"/>
    <x v="18"/>
    <x v="10"/>
    <n v="53.11"/>
    <n v="14"/>
    <n v="743.54"/>
    <x v="7"/>
    <x v="34"/>
  </r>
  <r>
    <d v="2021-08-24T00:00:00"/>
    <x v="18"/>
    <x v="35"/>
    <n v="155.61000000000001"/>
    <n v="5"/>
    <n v="778.05000000000007"/>
    <x v="7"/>
    <x v="34"/>
  </r>
  <r>
    <d v="2021-08-25T00:00:00"/>
    <x v="14"/>
    <x v="38"/>
    <n v="173.88"/>
    <n v="38"/>
    <n v="6607.44"/>
    <x v="7"/>
    <x v="34"/>
  </r>
  <r>
    <d v="2021-08-26T00:00:00"/>
    <x v="12"/>
    <x v="21"/>
    <n v="58.3"/>
    <n v="21"/>
    <n v="1224.3"/>
    <x v="7"/>
    <x v="34"/>
  </r>
  <r>
    <d v="2021-08-26T00:00:00"/>
    <x v="13"/>
    <x v="39"/>
    <n v="42.55"/>
    <n v="4"/>
    <n v="170.2"/>
    <x v="7"/>
    <x v="34"/>
  </r>
  <r>
    <d v="2021-08-26T00:00:00"/>
    <x v="32"/>
    <x v="30"/>
    <n v="162.54"/>
    <n v="18"/>
    <n v="2925.72"/>
    <x v="7"/>
    <x v="34"/>
  </r>
  <r>
    <d v="2021-08-26T00:00:00"/>
    <x v="18"/>
    <x v="22"/>
    <n v="85.76"/>
    <n v="8"/>
    <n v="686.08"/>
    <x v="7"/>
    <x v="34"/>
  </r>
  <r>
    <d v="2021-08-26T00:00:00"/>
    <x v="11"/>
    <x v="14"/>
    <n v="210"/>
    <n v="13"/>
    <n v="2730"/>
    <x v="7"/>
    <x v="34"/>
  </r>
  <r>
    <d v="2021-08-26T00:00:00"/>
    <x v="30"/>
    <x v="41"/>
    <n v="7.8599999999999994"/>
    <n v="38"/>
    <n v="298.67999999999995"/>
    <x v="7"/>
    <x v="34"/>
  </r>
  <r>
    <d v="2021-08-27T00:00:00"/>
    <x v="9"/>
    <x v="39"/>
    <n v="42.55"/>
    <n v="15"/>
    <n v="638.25"/>
    <x v="7"/>
    <x v="34"/>
  </r>
  <r>
    <d v="2021-08-28T00:00:00"/>
    <x v="33"/>
    <x v="5"/>
    <n v="164.28"/>
    <n v="20"/>
    <n v="3285.6"/>
    <x v="7"/>
    <x v="34"/>
  </r>
  <r>
    <d v="2021-08-28T00:00:00"/>
    <x v="12"/>
    <x v="35"/>
    <n v="155.61000000000001"/>
    <n v="9"/>
    <n v="1400.4900000000002"/>
    <x v="7"/>
    <x v="34"/>
  </r>
  <r>
    <d v="2021-08-28T00:00:00"/>
    <x v="13"/>
    <x v="39"/>
    <n v="42.55"/>
    <n v="5"/>
    <n v="212.75"/>
    <x v="7"/>
    <x v="34"/>
  </r>
  <r>
    <d v="2021-08-28T00:00:00"/>
    <x v="21"/>
    <x v="8"/>
    <n v="83.08"/>
    <n v="25"/>
    <n v="2077"/>
    <x v="7"/>
    <x v="34"/>
  </r>
  <r>
    <d v="2021-08-28T00:00:00"/>
    <x v="20"/>
    <x v="22"/>
    <n v="85.76"/>
    <n v="22"/>
    <n v="1886.72"/>
    <x v="7"/>
    <x v="34"/>
  </r>
  <r>
    <d v="2021-08-29T00:00:00"/>
    <x v="37"/>
    <x v="21"/>
    <n v="58.3"/>
    <n v="12"/>
    <n v="699.59999999999991"/>
    <x v="7"/>
    <x v="35"/>
  </r>
  <r>
    <d v="2021-08-30T00:00:00"/>
    <x v="31"/>
    <x v="34"/>
    <n v="85.5"/>
    <n v="6"/>
    <n v="513"/>
    <x v="7"/>
    <x v="35"/>
  </r>
  <r>
    <d v="2021-08-30T00:00:00"/>
    <x v="22"/>
    <x v="6"/>
    <n v="122.08"/>
    <n v="13"/>
    <n v="1587.04"/>
    <x v="7"/>
    <x v="35"/>
  </r>
  <r>
    <d v="2021-08-30T00:00:00"/>
    <x v="7"/>
    <x v="17"/>
    <n v="8.33"/>
    <n v="5"/>
    <n v="41.65"/>
    <x v="7"/>
    <x v="35"/>
  </r>
  <r>
    <d v="2021-08-30T00:00:00"/>
    <x v="30"/>
    <x v="8"/>
    <n v="83.08"/>
    <n v="6"/>
    <n v="498.48"/>
    <x v="7"/>
    <x v="35"/>
  </r>
  <r>
    <d v="2021-08-31T00:00:00"/>
    <x v="36"/>
    <x v="31"/>
    <n v="103.88"/>
    <n v="2"/>
    <n v="207.76"/>
    <x v="7"/>
    <x v="35"/>
  </r>
  <r>
    <d v="2021-08-31T00:00:00"/>
    <x v="36"/>
    <x v="4"/>
    <n v="15.719999999999999"/>
    <n v="13"/>
    <n v="204.35999999999999"/>
    <x v="7"/>
    <x v="35"/>
  </r>
  <r>
    <d v="2021-08-31T00:00:00"/>
    <x v="17"/>
    <x v="12"/>
    <n v="6.7"/>
    <n v="11"/>
    <n v="73.7"/>
    <x v="7"/>
    <x v="35"/>
  </r>
  <r>
    <d v="2021-08-31T00:00:00"/>
    <x v="14"/>
    <x v="30"/>
    <n v="162.54"/>
    <n v="6"/>
    <n v="975.24"/>
    <x v="7"/>
    <x v="35"/>
  </r>
  <r>
    <d v="2021-09-01T00:00:00"/>
    <x v="4"/>
    <x v="19"/>
    <n v="80.94"/>
    <n v="14"/>
    <n v="1133.1599999999999"/>
    <x v="8"/>
    <x v="35"/>
  </r>
  <r>
    <d v="2021-09-01T00:00:00"/>
    <x v="22"/>
    <x v="0"/>
    <n v="156.96"/>
    <n v="1"/>
    <n v="156.96"/>
    <x v="8"/>
    <x v="35"/>
  </r>
  <r>
    <d v="2021-09-01T00:00:00"/>
    <x v="11"/>
    <x v="4"/>
    <n v="15.719999999999999"/>
    <n v="11"/>
    <n v="172.92"/>
    <x v="8"/>
    <x v="35"/>
  </r>
  <r>
    <d v="2021-09-03T00:00:00"/>
    <x v="14"/>
    <x v="38"/>
    <n v="173.88"/>
    <n v="8"/>
    <n v="1391.04"/>
    <x v="8"/>
    <x v="35"/>
  </r>
  <r>
    <d v="2021-09-03T00:00:00"/>
    <x v="1"/>
    <x v="25"/>
    <n v="16.64"/>
    <n v="28"/>
    <n v="465.92"/>
    <x v="8"/>
    <x v="35"/>
  </r>
  <r>
    <d v="2021-09-04T00:00:00"/>
    <x v="18"/>
    <x v="12"/>
    <n v="6.7"/>
    <n v="1"/>
    <n v="6.7"/>
    <x v="8"/>
    <x v="35"/>
  </r>
  <r>
    <d v="2021-09-04T00:00:00"/>
    <x v="29"/>
    <x v="27"/>
    <n v="149.46"/>
    <n v="15"/>
    <n v="2241.9"/>
    <x v="8"/>
    <x v="35"/>
  </r>
  <r>
    <d v="2021-09-04T00:00:00"/>
    <x v="26"/>
    <x v="37"/>
    <n v="41.81"/>
    <n v="7"/>
    <n v="292.67"/>
    <x v="8"/>
    <x v="35"/>
  </r>
  <r>
    <d v="2021-09-04T00:00:00"/>
    <x v="26"/>
    <x v="31"/>
    <n v="103.88"/>
    <n v="34"/>
    <n v="3531.92"/>
    <x v="8"/>
    <x v="35"/>
  </r>
  <r>
    <d v="2021-09-04T00:00:00"/>
    <x v="26"/>
    <x v="20"/>
    <n v="142.80000000000001"/>
    <n v="1"/>
    <n v="142.80000000000001"/>
    <x v="8"/>
    <x v="35"/>
  </r>
  <r>
    <d v="2021-09-05T00:00:00"/>
    <x v="4"/>
    <x v="13"/>
    <n v="117.48"/>
    <n v="1"/>
    <n v="117.48"/>
    <x v="8"/>
    <x v="36"/>
  </r>
  <r>
    <d v="2021-09-05T00:00:00"/>
    <x v="39"/>
    <x v="15"/>
    <n v="47.730000000000004"/>
    <n v="35"/>
    <n v="1670.5500000000002"/>
    <x v="8"/>
    <x v="36"/>
  </r>
  <r>
    <d v="2021-09-06T00:00:00"/>
    <x v="28"/>
    <x v="16"/>
    <n v="104.16"/>
    <n v="20"/>
    <n v="2083.1999999999998"/>
    <x v="8"/>
    <x v="36"/>
  </r>
  <r>
    <d v="2021-09-06T00:00:00"/>
    <x v="9"/>
    <x v="35"/>
    <n v="155.61000000000001"/>
    <n v="12"/>
    <n v="1867.3200000000002"/>
    <x v="8"/>
    <x v="36"/>
  </r>
  <r>
    <d v="2021-09-07T00:00:00"/>
    <x v="16"/>
    <x v="14"/>
    <n v="210"/>
    <n v="5"/>
    <n v="1050"/>
    <x v="8"/>
    <x v="36"/>
  </r>
  <r>
    <d v="2021-09-08T00:00:00"/>
    <x v="29"/>
    <x v="11"/>
    <n v="94.17"/>
    <n v="23"/>
    <n v="2165.91"/>
    <x v="8"/>
    <x v="36"/>
  </r>
  <r>
    <d v="2021-09-09T00:00:00"/>
    <x v="18"/>
    <x v="19"/>
    <n v="80.94"/>
    <n v="3"/>
    <n v="242.82"/>
    <x v="8"/>
    <x v="36"/>
  </r>
  <r>
    <d v="2021-09-09T00:00:00"/>
    <x v="10"/>
    <x v="38"/>
    <n v="173.88"/>
    <n v="9"/>
    <n v="1564.92"/>
    <x v="8"/>
    <x v="36"/>
  </r>
  <r>
    <d v="2021-09-09T00:00:00"/>
    <x v="14"/>
    <x v="28"/>
    <n v="82.08"/>
    <n v="4"/>
    <n v="328.32"/>
    <x v="8"/>
    <x v="36"/>
  </r>
  <r>
    <d v="2021-09-09T00:00:00"/>
    <x v="1"/>
    <x v="23"/>
    <n v="48.4"/>
    <n v="26"/>
    <n v="1258.3999999999999"/>
    <x v="8"/>
    <x v="36"/>
  </r>
  <r>
    <d v="2021-09-10T00:00:00"/>
    <x v="15"/>
    <x v="2"/>
    <n v="79.92"/>
    <n v="4"/>
    <n v="319.68"/>
    <x v="8"/>
    <x v="36"/>
  </r>
  <r>
    <d v="2021-09-10T00:00:00"/>
    <x v="20"/>
    <x v="31"/>
    <n v="103.88"/>
    <n v="9"/>
    <n v="934.92"/>
    <x v="8"/>
    <x v="36"/>
  </r>
  <r>
    <d v="2021-09-10T00:00:00"/>
    <x v="34"/>
    <x v="32"/>
    <n v="201.28"/>
    <n v="6"/>
    <n v="1207.68"/>
    <x v="8"/>
    <x v="36"/>
  </r>
  <r>
    <d v="2021-09-10T00:00:00"/>
    <x v="34"/>
    <x v="42"/>
    <n v="24.66"/>
    <n v="2"/>
    <n v="49.32"/>
    <x v="8"/>
    <x v="36"/>
  </r>
  <r>
    <d v="2021-09-10T00:00:00"/>
    <x v="39"/>
    <x v="12"/>
    <n v="6.7"/>
    <n v="15"/>
    <n v="100.5"/>
    <x v="8"/>
    <x v="36"/>
  </r>
  <r>
    <d v="2021-09-11T00:00:00"/>
    <x v="36"/>
    <x v="31"/>
    <n v="103.88"/>
    <n v="6"/>
    <n v="623.28"/>
    <x v="8"/>
    <x v="36"/>
  </r>
  <r>
    <d v="2021-09-13T00:00:00"/>
    <x v="7"/>
    <x v="38"/>
    <n v="173.88"/>
    <n v="7"/>
    <n v="1217.1599999999999"/>
    <x v="8"/>
    <x v="37"/>
  </r>
  <r>
    <d v="2021-09-14T00:00:00"/>
    <x v="36"/>
    <x v="10"/>
    <n v="53.11"/>
    <n v="3"/>
    <n v="159.32999999999998"/>
    <x v="8"/>
    <x v="37"/>
  </r>
  <r>
    <d v="2021-09-14T00:00:00"/>
    <x v="29"/>
    <x v="42"/>
    <n v="24.66"/>
    <n v="34"/>
    <n v="838.44"/>
    <x v="8"/>
    <x v="37"/>
  </r>
  <r>
    <d v="2021-09-14T00:00:00"/>
    <x v="14"/>
    <x v="23"/>
    <n v="48.4"/>
    <n v="27"/>
    <n v="1306.8"/>
    <x v="8"/>
    <x v="37"/>
  </r>
  <r>
    <d v="2021-09-15T00:00:00"/>
    <x v="31"/>
    <x v="2"/>
    <n v="79.92"/>
    <n v="3"/>
    <n v="239.76"/>
    <x v="8"/>
    <x v="37"/>
  </r>
  <r>
    <d v="2021-09-15T00:00:00"/>
    <x v="24"/>
    <x v="24"/>
    <n v="162"/>
    <n v="14"/>
    <n v="2268"/>
    <x v="8"/>
    <x v="37"/>
  </r>
  <r>
    <d v="2021-09-15T00:00:00"/>
    <x v="36"/>
    <x v="24"/>
    <n v="162"/>
    <n v="6"/>
    <n v="972"/>
    <x v="8"/>
    <x v="37"/>
  </r>
  <r>
    <d v="2021-09-15T00:00:00"/>
    <x v="22"/>
    <x v="22"/>
    <n v="85.76"/>
    <n v="15"/>
    <n v="1286.4000000000001"/>
    <x v="8"/>
    <x v="37"/>
  </r>
  <r>
    <d v="2021-09-16T00:00:00"/>
    <x v="21"/>
    <x v="40"/>
    <n v="49.21"/>
    <n v="11"/>
    <n v="541.31000000000006"/>
    <x v="8"/>
    <x v="37"/>
  </r>
  <r>
    <d v="2021-09-17T00:00:00"/>
    <x v="21"/>
    <x v="5"/>
    <n v="164.28"/>
    <n v="12"/>
    <n v="1971.3600000000001"/>
    <x v="8"/>
    <x v="37"/>
  </r>
  <r>
    <d v="2021-09-18T00:00:00"/>
    <x v="13"/>
    <x v="16"/>
    <n v="104.16"/>
    <n v="22"/>
    <n v="2291.52"/>
    <x v="8"/>
    <x v="37"/>
  </r>
  <r>
    <d v="2021-09-18T00:00:00"/>
    <x v="29"/>
    <x v="42"/>
    <n v="24.66"/>
    <n v="14"/>
    <n v="345.24"/>
    <x v="8"/>
    <x v="37"/>
  </r>
  <r>
    <d v="2021-09-19T00:00:00"/>
    <x v="17"/>
    <x v="3"/>
    <n v="119.7"/>
    <n v="8"/>
    <n v="957.6"/>
    <x v="8"/>
    <x v="38"/>
  </r>
  <r>
    <d v="2021-09-20T00:00:00"/>
    <x v="33"/>
    <x v="3"/>
    <n v="119.7"/>
    <n v="6"/>
    <n v="718.2"/>
    <x v="8"/>
    <x v="38"/>
  </r>
  <r>
    <d v="2021-09-20T00:00:00"/>
    <x v="32"/>
    <x v="12"/>
    <n v="6.7"/>
    <n v="32"/>
    <n v="214.4"/>
    <x v="8"/>
    <x v="38"/>
  </r>
  <r>
    <d v="2021-09-20T00:00:00"/>
    <x v="14"/>
    <x v="31"/>
    <n v="103.88"/>
    <n v="10"/>
    <n v="1038.8"/>
    <x v="8"/>
    <x v="38"/>
  </r>
  <r>
    <d v="2021-09-21T00:00:00"/>
    <x v="13"/>
    <x v="43"/>
    <n v="96.3"/>
    <n v="35"/>
    <n v="3370.5"/>
    <x v="8"/>
    <x v="38"/>
  </r>
  <r>
    <d v="2021-09-21T00:00:00"/>
    <x v="23"/>
    <x v="20"/>
    <n v="142.80000000000001"/>
    <n v="32"/>
    <n v="4569.6000000000004"/>
    <x v="8"/>
    <x v="38"/>
  </r>
  <r>
    <d v="2021-09-21T00:00:00"/>
    <x v="18"/>
    <x v="29"/>
    <n v="76.25"/>
    <n v="7"/>
    <n v="533.75"/>
    <x v="8"/>
    <x v="38"/>
  </r>
  <r>
    <d v="2021-09-21T00:00:00"/>
    <x v="20"/>
    <x v="42"/>
    <n v="24.66"/>
    <n v="5"/>
    <n v="123.3"/>
    <x v="8"/>
    <x v="38"/>
  </r>
  <r>
    <d v="2021-09-21T00:00:00"/>
    <x v="1"/>
    <x v="40"/>
    <n v="49.21"/>
    <n v="14"/>
    <n v="688.94"/>
    <x v="8"/>
    <x v="38"/>
  </r>
  <r>
    <d v="2021-09-22T00:00:00"/>
    <x v="4"/>
    <x v="30"/>
    <n v="162.54"/>
    <n v="21"/>
    <n v="3413.3399999999997"/>
    <x v="8"/>
    <x v="38"/>
  </r>
  <r>
    <d v="2021-09-22T00:00:00"/>
    <x v="10"/>
    <x v="9"/>
    <n v="48.84"/>
    <n v="14"/>
    <n v="683.76"/>
    <x v="8"/>
    <x v="38"/>
  </r>
  <r>
    <d v="2021-09-22T00:00:00"/>
    <x v="11"/>
    <x v="20"/>
    <n v="142.80000000000001"/>
    <n v="4"/>
    <n v="571.20000000000005"/>
    <x v="8"/>
    <x v="38"/>
  </r>
  <r>
    <d v="2021-09-22T00:00:00"/>
    <x v="39"/>
    <x v="18"/>
    <n v="115.2"/>
    <n v="2"/>
    <n v="230.4"/>
    <x v="8"/>
    <x v="38"/>
  </r>
  <r>
    <d v="2021-09-22T00:00:00"/>
    <x v="39"/>
    <x v="8"/>
    <n v="83.08"/>
    <n v="12"/>
    <n v="996.96"/>
    <x v="8"/>
    <x v="38"/>
  </r>
  <r>
    <d v="2021-09-23T00:00:00"/>
    <x v="32"/>
    <x v="11"/>
    <n v="94.17"/>
    <n v="12"/>
    <n v="1130.04"/>
    <x v="8"/>
    <x v="38"/>
  </r>
  <r>
    <d v="2021-09-23T00:00:00"/>
    <x v="34"/>
    <x v="30"/>
    <n v="162.54"/>
    <n v="7"/>
    <n v="1137.78"/>
    <x v="8"/>
    <x v="38"/>
  </r>
  <r>
    <d v="2021-09-23T00:00:00"/>
    <x v="14"/>
    <x v="40"/>
    <n v="49.21"/>
    <n v="12"/>
    <n v="590.52"/>
    <x v="8"/>
    <x v="38"/>
  </r>
  <r>
    <d v="2021-09-24T00:00:00"/>
    <x v="15"/>
    <x v="13"/>
    <n v="117.48"/>
    <n v="34"/>
    <n v="3994.32"/>
    <x v="8"/>
    <x v="38"/>
  </r>
  <r>
    <d v="2021-09-24T00:00:00"/>
    <x v="36"/>
    <x v="13"/>
    <n v="117.48"/>
    <n v="8"/>
    <n v="939.84"/>
    <x v="8"/>
    <x v="38"/>
  </r>
  <r>
    <d v="2021-09-24T00:00:00"/>
    <x v="23"/>
    <x v="13"/>
    <n v="117.48"/>
    <n v="14"/>
    <n v="1644.72"/>
    <x v="8"/>
    <x v="38"/>
  </r>
  <r>
    <d v="2021-09-25T00:00:00"/>
    <x v="32"/>
    <x v="19"/>
    <n v="80.94"/>
    <n v="31"/>
    <n v="2509.14"/>
    <x v="8"/>
    <x v="38"/>
  </r>
  <r>
    <d v="2021-09-27T00:00:00"/>
    <x v="31"/>
    <x v="21"/>
    <n v="58.3"/>
    <n v="1"/>
    <n v="58.3"/>
    <x v="8"/>
    <x v="39"/>
  </r>
  <r>
    <d v="2021-09-27T00:00:00"/>
    <x v="4"/>
    <x v="35"/>
    <n v="155.61000000000001"/>
    <n v="11"/>
    <n v="1711.71"/>
    <x v="8"/>
    <x v="39"/>
  </r>
  <r>
    <d v="2021-09-27T00:00:00"/>
    <x v="22"/>
    <x v="43"/>
    <n v="96.3"/>
    <n v="4"/>
    <n v="385.2"/>
    <x v="8"/>
    <x v="39"/>
  </r>
  <r>
    <d v="2021-09-27T00:00:00"/>
    <x v="9"/>
    <x v="2"/>
    <n v="79.92"/>
    <n v="3"/>
    <n v="239.76"/>
    <x v="8"/>
    <x v="39"/>
  </r>
  <r>
    <d v="2021-09-27T00:00:00"/>
    <x v="34"/>
    <x v="38"/>
    <n v="173.88"/>
    <n v="23"/>
    <n v="3999.24"/>
    <x v="8"/>
    <x v="39"/>
  </r>
  <r>
    <d v="2021-09-27T00:00:00"/>
    <x v="39"/>
    <x v="28"/>
    <n v="82.08"/>
    <n v="9"/>
    <n v="738.72"/>
    <x v="8"/>
    <x v="39"/>
  </r>
  <r>
    <d v="2021-09-29T00:00:00"/>
    <x v="26"/>
    <x v="21"/>
    <n v="58.3"/>
    <n v="13"/>
    <n v="757.9"/>
    <x v="8"/>
    <x v="39"/>
  </r>
  <r>
    <d v="2021-09-30T00:00:00"/>
    <x v="16"/>
    <x v="7"/>
    <n v="146.72"/>
    <n v="9"/>
    <n v="1320.48"/>
    <x v="8"/>
    <x v="39"/>
  </r>
  <r>
    <d v="2021-09-30T00:00:00"/>
    <x v="11"/>
    <x v="34"/>
    <n v="85.5"/>
    <n v="5"/>
    <n v="427.5"/>
    <x v="8"/>
    <x v="39"/>
  </r>
  <r>
    <d v="2021-10-01T00:00:00"/>
    <x v="1"/>
    <x v="32"/>
    <n v="201.28"/>
    <n v="14"/>
    <n v="2817.92"/>
    <x v="9"/>
    <x v="39"/>
  </r>
  <r>
    <d v="2021-10-02T00:00:00"/>
    <x v="24"/>
    <x v="7"/>
    <n v="146.72"/>
    <n v="15"/>
    <n v="2200.8000000000002"/>
    <x v="9"/>
    <x v="39"/>
  </r>
  <r>
    <d v="2021-10-02T00:00:00"/>
    <x v="21"/>
    <x v="20"/>
    <n v="142.80000000000001"/>
    <n v="22"/>
    <n v="3141.6000000000004"/>
    <x v="9"/>
    <x v="39"/>
  </r>
  <r>
    <d v="2021-10-03T00:00:00"/>
    <x v="12"/>
    <x v="14"/>
    <n v="210"/>
    <n v="9"/>
    <n v="1890"/>
    <x v="9"/>
    <x v="40"/>
  </r>
  <r>
    <d v="2021-10-03T00:00:00"/>
    <x v="15"/>
    <x v="38"/>
    <n v="173.88"/>
    <n v="23"/>
    <n v="3999.24"/>
    <x v="9"/>
    <x v="40"/>
  </r>
  <r>
    <d v="2021-10-03T00:00:00"/>
    <x v="23"/>
    <x v="23"/>
    <n v="48.4"/>
    <n v="5"/>
    <n v="242"/>
    <x v="9"/>
    <x v="40"/>
  </r>
  <r>
    <d v="2021-10-04T00:00:00"/>
    <x v="29"/>
    <x v="15"/>
    <n v="47.730000000000004"/>
    <n v="15"/>
    <n v="715.95"/>
    <x v="9"/>
    <x v="40"/>
  </r>
  <r>
    <d v="2021-10-05T00:00:00"/>
    <x v="34"/>
    <x v="0"/>
    <n v="156.96"/>
    <n v="36"/>
    <n v="5650.56"/>
    <x v="9"/>
    <x v="40"/>
  </r>
  <r>
    <d v="2021-10-05T00:00:00"/>
    <x v="14"/>
    <x v="0"/>
    <n v="156.96"/>
    <n v="23"/>
    <n v="3610.0800000000004"/>
    <x v="9"/>
    <x v="40"/>
  </r>
  <r>
    <d v="2021-10-06T00:00:00"/>
    <x v="31"/>
    <x v="12"/>
    <n v="6.7"/>
    <n v="1"/>
    <n v="6.7"/>
    <x v="9"/>
    <x v="40"/>
  </r>
  <r>
    <d v="2021-10-06T00:00:00"/>
    <x v="21"/>
    <x v="26"/>
    <n v="94.62"/>
    <n v="23"/>
    <n v="2176.2600000000002"/>
    <x v="9"/>
    <x v="40"/>
  </r>
  <r>
    <d v="2021-10-06T00:00:00"/>
    <x v="32"/>
    <x v="8"/>
    <n v="83.08"/>
    <n v="17"/>
    <n v="1412.36"/>
    <x v="9"/>
    <x v="40"/>
  </r>
  <r>
    <d v="2021-10-06T00:00:00"/>
    <x v="28"/>
    <x v="30"/>
    <n v="162.54"/>
    <n v="10"/>
    <n v="1625.3999999999999"/>
    <x v="9"/>
    <x v="40"/>
  </r>
  <r>
    <d v="2021-10-06T00:00:00"/>
    <x v="9"/>
    <x v="43"/>
    <n v="96.3"/>
    <n v="12"/>
    <n v="1155.5999999999999"/>
    <x v="9"/>
    <x v="40"/>
  </r>
  <r>
    <d v="2021-10-06T00:00:00"/>
    <x v="39"/>
    <x v="12"/>
    <n v="6.7"/>
    <n v="1"/>
    <n v="6.7"/>
    <x v="9"/>
    <x v="40"/>
  </r>
  <r>
    <d v="2021-10-07T00:00:00"/>
    <x v="28"/>
    <x v="42"/>
    <n v="24.66"/>
    <n v="6"/>
    <n v="147.96"/>
    <x v="9"/>
    <x v="40"/>
  </r>
  <r>
    <d v="2021-10-09T00:00:00"/>
    <x v="16"/>
    <x v="2"/>
    <n v="79.92"/>
    <n v="14"/>
    <n v="1118.8800000000001"/>
    <x v="9"/>
    <x v="40"/>
  </r>
  <r>
    <d v="2021-10-09T00:00:00"/>
    <x v="33"/>
    <x v="2"/>
    <n v="79.92"/>
    <n v="5"/>
    <n v="399.6"/>
    <x v="9"/>
    <x v="40"/>
  </r>
  <r>
    <d v="2021-10-09T00:00:00"/>
    <x v="23"/>
    <x v="13"/>
    <n v="117.48"/>
    <n v="11"/>
    <n v="1292.28"/>
    <x v="9"/>
    <x v="40"/>
  </r>
  <r>
    <d v="2021-10-10T00:00:00"/>
    <x v="31"/>
    <x v="12"/>
    <n v="6.7"/>
    <n v="14"/>
    <n v="93.8"/>
    <x v="9"/>
    <x v="41"/>
  </r>
  <r>
    <d v="2021-10-10T00:00:00"/>
    <x v="31"/>
    <x v="14"/>
    <n v="210"/>
    <n v="9"/>
    <n v="1890"/>
    <x v="9"/>
    <x v="41"/>
  </r>
  <r>
    <d v="2021-10-10T00:00:00"/>
    <x v="28"/>
    <x v="28"/>
    <n v="82.08"/>
    <n v="12"/>
    <n v="984.96"/>
    <x v="9"/>
    <x v="41"/>
  </r>
  <r>
    <d v="2021-10-11T00:00:00"/>
    <x v="34"/>
    <x v="26"/>
    <n v="94.62"/>
    <n v="10"/>
    <n v="946.2"/>
    <x v="9"/>
    <x v="41"/>
  </r>
  <r>
    <d v="2021-10-11T00:00:00"/>
    <x v="26"/>
    <x v="23"/>
    <n v="48.4"/>
    <n v="15"/>
    <n v="726"/>
    <x v="9"/>
    <x v="41"/>
  </r>
  <r>
    <d v="2021-10-12T00:00:00"/>
    <x v="17"/>
    <x v="36"/>
    <n v="57.120000000000005"/>
    <n v="8"/>
    <n v="456.96000000000004"/>
    <x v="9"/>
    <x v="41"/>
  </r>
  <r>
    <d v="2021-10-13T00:00:00"/>
    <x v="33"/>
    <x v="20"/>
    <n v="142.80000000000001"/>
    <n v="15"/>
    <n v="2142"/>
    <x v="9"/>
    <x v="41"/>
  </r>
  <r>
    <d v="2021-10-13T00:00:00"/>
    <x v="9"/>
    <x v="2"/>
    <n v="79.92"/>
    <n v="18"/>
    <n v="1438.56"/>
    <x v="9"/>
    <x v="41"/>
  </r>
  <r>
    <d v="2021-10-14T00:00:00"/>
    <x v="37"/>
    <x v="28"/>
    <n v="82.08"/>
    <n v="15"/>
    <n v="1231.2"/>
    <x v="9"/>
    <x v="41"/>
  </r>
  <r>
    <d v="2021-10-15T00:00:00"/>
    <x v="36"/>
    <x v="4"/>
    <n v="15.719999999999999"/>
    <n v="10"/>
    <n v="157.19999999999999"/>
    <x v="9"/>
    <x v="41"/>
  </r>
  <r>
    <d v="2021-10-16T00:00:00"/>
    <x v="20"/>
    <x v="43"/>
    <n v="96.3"/>
    <n v="3"/>
    <n v="288.89999999999998"/>
    <x v="9"/>
    <x v="41"/>
  </r>
  <r>
    <d v="2021-10-16T00:00:00"/>
    <x v="26"/>
    <x v="0"/>
    <n v="156.96"/>
    <n v="18"/>
    <n v="2825.28"/>
    <x v="9"/>
    <x v="41"/>
  </r>
  <r>
    <d v="2021-10-16T00:00:00"/>
    <x v="14"/>
    <x v="28"/>
    <n v="82.08"/>
    <n v="18"/>
    <n v="1477.44"/>
    <x v="9"/>
    <x v="41"/>
  </r>
  <r>
    <d v="2021-10-17T00:00:00"/>
    <x v="26"/>
    <x v="31"/>
    <n v="103.88"/>
    <n v="13"/>
    <n v="1350.44"/>
    <x v="9"/>
    <x v="42"/>
  </r>
  <r>
    <d v="2021-10-18T00:00:00"/>
    <x v="16"/>
    <x v="24"/>
    <n v="162"/>
    <n v="31"/>
    <n v="5022"/>
    <x v="9"/>
    <x v="42"/>
  </r>
  <r>
    <d v="2021-10-18T00:00:00"/>
    <x v="12"/>
    <x v="26"/>
    <n v="94.62"/>
    <n v="11"/>
    <n v="1040.8200000000002"/>
    <x v="9"/>
    <x v="42"/>
  </r>
  <r>
    <d v="2021-10-18T00:00:00"/>
    <x v="13"/>
    <x v="19"/>
    <n v="80.94"/>
    <n v="6"/>
    <n v="485.64"/>
    <x v="9"/>
    <x v="42"/>
  </r>
  <r>
    <d v="2021-10-18T00:00:00"/>
    <x v="0"/>
    <x v="17"/>
    <n v="8.33"/>
    <n v="16"/>
    <n v="133.28"/>
    <x v="9"/>
    <x v="42"/>
  </r>
  <r>
    <d v="2021-10-18T00:00:00"/>
    <x v="34"/>
    <x v="17"/>
    <n v="8.33"/>
    <n v="6"/>
    <n v="49.980000000000004"/>
    <x v="9"/>
    <x v="42"/>
  </r>
  <r>
    <d v="2021-10-18T00:00:00"/>
    <x v="34"/>
    <x v="30"/>
    <n v="162.54"/>
    <n v="13"/>
    <n v="2113.02"/>
    <x v="9"/>
    <x v="42"/>
  </r>
  <r>
    <d v="2021-10-22T00:00:00"/>
    <x v="31"/>
    <x v="23"/>
    <n v="48.4"/>
    <n v="7"/>
    <n v="338.8"/>
    <x v="9"/>
    <x v="42"/>
  </r>
  <r>
    <d v="2021-10-22T00:00:00"/>
    <x v="15"/>
    <x v="41"/>
    <n v="7.8599999999999994"/>
    <n v="1"/>
    <n v="7.8599999999999994"/>
    <x v="9"/>
    <x v="42"/>
  </r>
  <r>
    <d v="2021-10-22T00:00:00"/>
    <x v="24"/>
    <x v="0"/>
    <n v="156.96"/>
    <n v="13"/>
    <n v="2040.48"/>
    <x v="9"/>
    <x v="42"/>
  </r>
  <r>
    <d v="2021-10-22T00:00:00"/>
    <x v="21"/>
    <x v="13"/>
    <n v="117.48"/>
    <n v="34"/>
    <n v="3994.32"/>
    <x v="9"/>
    <x v="42"/>
  </r>
  <r>
    <d v="2021-10-22T00:00:00"/>
    <x v="22"/>
    <x v="39"/>
    <n v="42.55"/>
    <n v="24"/>
    <n v="1021.1999999999999"/>
    <x v="9"/>
    <x v="42"/>
  </r>
  <r>
    <d v="2021-10-23T00:00:00"/>
    <x v="29"/>
    <x v="0"/>
    <n v="156.96"/>
    <n v="14"/>
    <n v="2197.44"/>
    <x v="9"/>
    <x v="42"/>
  </r>
  <r>
    <d v="2021-10-24T00:00:00"/>
    <x v="0"/>
    <x v="43"/>
    <n v="96.3"/>
    <n v="22"/>
    <n v="2118.6"/>
    <x v="9"/>
    <x v="43"/>
  </r>
  <r>
    <d v="2021-10-24T00:00:00"/>
    <x v="34"/>
    <x v="23"/>
    <n v="48.4"/>
    <n v="3"/>
    <n v="145.19999999999999"/>
    <x v="9"/>
    <x v="43"/>
  </r>
  <r>
    <d v="2021-10-24T00:00:00"/>
    <x v="34"/>
    <x v="17"/>
    <n v="8.33"/>
    <n v="21"/>
    <n v="174.93"/>
    <x v="9"/>
    <x v="43"/>
  </r>
  <r>
    <d v="2021-10-24T00:00:00"/>
    <x v="39"/>
    <x v="3"/>
    <n v="119.7"/>
    <n v="4"/>
    <n v="478.8"/>
    <x v="9"/>
    <x v="43"/>
  </r>
  <r>
    <d v="2021-10-25T00:00:00"/>
    <x v="28"/>
    <x v="28"/>
    <n v="82.08"/>
    <n v="9"/>
    <n v="738.72"/>
    <x v="9"/>
    <x v="43"/>
  </r>
  <r>
    <d v="2021-10-25T00:00:00"/>
    <x v="29"/>
    <x v="31"/>
    <n v="103.88"/>
    <n v="18"/>
    <n v="1869.84"/>
    <x v="9"/>
    <x v="43"/>
  </r>
  <r>
    <d v="2021-10-26T00:00:00"/>
    <x v="37"/>
    <x v="9"/>
    <n v="48.84"/>
    <n v="6"/>
    <n v="293.04000000000002"/>
    <x v="9"/>
    <x v="43"/>
  </r>
  <r>
    <d v="2021-10-28T00:00:00"/>
    <x v="11"/>
    <x v="26"/>
    <n v="94.62"/>
    <n v="1"/>
    <n v="94.62"/>
    <x v="9"/>
    <x v="43"/>
  </r>
  <r>
    <d v="2021-10-28T00:00:00"/>
    <x v="26"/>
    <x v="12"/>
    <n v="6.7"/>
    <n v="39"/>
    <n v="261.3"/>
    <x v="9"/>
    <x v="43"/>
  </r>
  <r>
    <d v="2021-10-29T00:00:00"/>
    <x v="36"/>
    <x v="20"/>
    <n v="142.80000000000001"/>
    <n v="23"/>
    <n v="3284.4"/>
    <x v="9"/>
    <x v="43"/>
  </r>
  <r>
    <d v="2021-10-29T00:00:00"/>
    <x v="23"/>
    <x v="2"/>
    <n v="79.92"/>
    <n v="14"/>
    <n v="1118.8800000000001"/>
    <x v="9"/>
    <x v="43"/>
  </r>
  <r>
    <d v="2021-10-30T00:00:00"/>
    <x v="16"/>
    <x v="32"/>
    <n v="201.28"/>
    <n v="30"/>
    <n v="6038.4"/>
    <x v="9"/>
    <x v="43"/>
  </r>
  <r>
    <d v="2021-10-30T00:00:00"/>
    <x v="28"/>
    <x v="17"/>
    <n v="8.33"/>
    <n v="37"/>
    <n v="308.20999999999998"/>
    <x v="9"/>
    <x v="43"/>
  </r>
  <r>
    <d v="2021-10-30T00:00:00"/>
    <x v="17"/>
    <x v="24"/>
    <n v="162"/>
    <n v="3"/>
    <n v="486"/>
    <x v="9"/>
    <x v="43"/>
  </r>
  <r>
    <d v="2021-10-30T00:00:00"/>
    <x v="14"/>
    <x v="41"/>
    <n v="7.8599999999999994"/>
    <n v="6"/>
    <n v="47.16"/>
    <x v="9"/>
    <x v="43"/>
  </r>
  <r>
    <d v="2021-10-31T00:00:00"/>
    <x v="16"/>
    <x v="2"/>
    <n v="79.92"/>
    <n v="8"/>
    <n v="639.36"/>
    <x v="9"/>
    <x v="44"/>
  </r>
  <r>
    <d v="2021-10-31T00:00:00"/>
    <x v="37"/>
    <x v="30"/>
    <n v="162.54"/>
    <n v="6"/>
    <n v="975.24"/>
    <x v="9"/>
    <x v="44"/>
  </r>
  <r>
    <d v="2021-11-01T00:00:00"/>
    <x v="4"/>
    <x v="11"/>
    <n v="94.17"/>
    <n v="15"/>
    <n v="1412.55"/>
    <x v="10"/>
    <x v="44"/>
  </r>
  <r>
    <d v="2021-11-02T00:00:00"/>
    <x v="23"/>
    <x v="4"/>
    <n v="15.719999999999999"/>
    <n v="15"/>
    <n v="235.79999999999998"/>
    <x v="10"/>
    <x v="44"/>
  </r>
  <r>
    <d v="2021-11-02T00:00:00"/>
    <x v="29"/>
    <x v="12"/>
    <n v="6.7"/>
    <n v="5"/>
    <n v="33.5"/>
    <x v="10"/>
    <x v="44"/>
  </r>
  <r>
    <d v="2021-11-02T00:00:00"/>
    <x v="34"/>
    <x v="32"/>
    <n v="201.28"/>
    <n v="15"/>
    <n v="3019.2"/>
    <x v="10"/>
    <x v="44"/>
  </r>
  <r>
    <d v="2021-11-03T00:00:00"/>
    <x v="15"/>
    <x v="29"/>
    <n v="76.25"/>
    <n v="11"/>
    <n v="838.75"/>
    <x v="10"/>
    <x v="44"/>
  </r>
  <r>
    <d v="2021-11-03T00:00:00"/>
    <x v="10"/>
    <x v="6"/>
    <n v="122.08"/>
    <n v="12"/>
    <n v="1464.96"/>
    <x v="10"/>
    <x v="44"/>
  </r>
  <r>
    <d v="2021-11-04T00:00:00"/>
    <x v="36"/>
    <x v="26"/>
    <n v="94.62"/>
    <n v="10"/>
    <n v="946.2"/>
    <x v="10"/>
    <x v="44"/>
  </r>
  <r>
    <d v="2021-11-05T00:00:00"/>
    <x v="23"/>
    <x v="14"/>
    <n v="210"/>
    <n v="15"/>
    <n v="3150"/>
    <x v="10"/>
    <x v="44"/>
  </r>
  <r>
    <d v="2021-11-06T00:00:00"/>
    <x v="16"/>
    <x v="8"/>
    <n v="83.08"/>
    <n v="13"/>
    <n v="1080.04"/>
    <x v="10"/>
    <x v="44"/>
  </r>
  <r>
    <d v="2021-11-06T00:00:00"/>
    <x v="4"/>
    <x v="24"/>
    <n v="162"/>
    <n v="13"/>
    <n v="2106"/>
    <x v="10"/>
    <x v="44"/>
  </r>
  <r>
    <d v="2021-11-06T00:00:00"/>
    <x v="9"/>
    <x v="43"/>
    <n v="96.3"/>
    <n v="10"/>
    <n v="963"/>
    <x v="10"/>
    <x v="44"/>
  </r>
  <r>
    <d v="2021-11-06T00:00:00"/>
    <x v="20"/>
    <x v="4"/>
    <n v="15.719999999999999"/>
    <n v="13"/>
    <n v="204.35999999999999"/>
    <x v="10"/>
    <x v="44"/>
  </r>
  <r>
    <d v="2021-11-07T00:00:00"/>
    <x v="23"/>
    <x v="32"/>
    <n v="201.28"/>
    <n v="11"/>
    <n v="2214.08"/>
    <x v="10"/>
    <x v="45"/>
  </r>
  <r>
    <d v="2021-11-07T00:00:00"/>
    <x v="11"/>
    <x v="35"/>
    <n v="155.61000000000001"/>
    <n v="3"/>
    <n v="466.83000000000004"/>
    <x v="10"/>
    <x v="45"/>
  </r>
  <r>
    <d v="2021-11-07T00:00:00"/>
    <x v="1"/>
    <x v="18"/>
    <n v="115.2"/>
    <n v="13"/>
    <n v="1497.6000000000001"/>
    <x v="10"/>
    <x v="45"/>
  </r>
  <r>
    <d v="2021-11-08T00:00:00"/>
    <x v="0"/>
    <x v="15"/>
    <n v="47.730000000000004"/>
    <n v="15"/>
    <n v="715.95"/>
    <x v="10"/>
    <x v="45"/>
  </r>
  <r>
    <d v="2021-11-08T00:00:00"/>
    <x v="38"/>
    <x v="43"/>
    <n v="96.3"/>
    <n v="11"/>
    <n v="1059.3"/>
    <x v="10"/>
    <x v="45"/>
  </r>
  <r>
    <d v="2021-11-08T00:00:00"/>
    <x v="10"/>
    <x v="14"/>
    <n v="210"/>
    <n v="10"/>
    <n v="2100"/>
    <x v="10"/>
    <x v="45"/>
  </r>
  <r>
    <d v="2021-11-08T00:00:00"/>
    <x v="26"/>
    <x v="40"/>
    <n v="49.21"/>
    <n v="26"/>
    <n v="1279.46"/>
    <x v="10"/>
    <x v="45"/>
  </r>
  <r>
    <d v="2021-11-08T00:00:00"/>
    <x v="14"/>
    <x v="11"/>
    <n v="94.17"/>
    <n v="10"/>
    <n v="941.7"/>
    <x v="10"/>
    <x v="45"/>
  </r>
  <r>
    <d v="2021-11-09T00:00:00"/>
    <x v="20"/>
    <x v="23"/>
    <n v="48.4"/>
    <n v="6"/>
    <n v="290.39999999999998"/>
    <x v="10"/>
    <x v="45"/>
  </r>
  <r>
    <d v="2021-11-09T00:00:00"/>
    <x v="20"/>
    <x v="36"/>
    <n v="57.120000000000005"/>
    <n v="8"/>
    <n v="456.96000000000004"/>
    <x v="10"/>
    <x v="45"/>
  </r>
  <r>
    <d v="2021-11-10T00:00:00"/>
    <x v="31"/>
    <x v="40"/>
    <n v="49.21"/>
    <n v="7"/>
    <n v="344.47"/>
    <x v="10"/>
    <x v="45"/>
  </r>
  <r>
    <d v="2021-11-10T00:00:00"/>
    <x v="24"/>
    <x v="24"/>
    <n v="162"/>
    <n v="6"/>
    <n v="972"/>
    <x v="10"/>
    <x v="45"/>
  </r>
  <r>
    <d v="2021-11-11T00:00:00"/>
    <x v="5"/>
    <x v="18"/>
    <n v="115.2"/>
    <n v="12"/>
    <n v="1382.4"/>
    <x v="10"/>
    <x v="45"/>
  </r>
  <r>
    <d v="2021-11-11T00:00:00"/>
    <x v="26"/>
    <x v="2"/>
    <n v="79.92"/>
    <n v="16"/>
    <n v="1278.72"/>
    <x v="10"/>
    <x v="45"/>
  </r>
  <r>
    <d v="2021-11-12T00:00:00"/>
    <x v="33"/>
    <x v="12"/>
    <n v="6.7"/>
    <n v="6"/>
    <n v="40.200000000000003"/>
    <x v="10"/>
    <x v="45"/>
  </r>
  <r>
    <d v="2021-11-12T00:00:00"/>
    <x v="14"/>
    <x v="5"/>
    <n v="164.28"/>
    <n v="3"/>
    <n v="492.84000000000003"/>
    <x v="10"/>
    <x v="45"/>
  </r>
  <r>
    <d v="2021-11-13T00:00:00"/>
    <x v="38"/>
    <x v="36"/>
    <n v="57.120000000000005"/>
    <n v="10"/>
    <n v="571.20000000000005"/>
    <x v="10"/>
    <x v="45"/>
  </r>
  <r>
    <d v="2021-11-14T00:00:00"/>
    <x v="36"/>
    <x v="20"/>
    <n v="142.80000000000001"/>
    <n v="1"/>
    <n v="142.80000000000001"/>
    <x v="10"/>
    <x v="46"/>
  </r>
  <r>
    <d v="2021-11-15T00:00:00"/>
    <x v="16"/>
    <x v="36"/>
    <n v="57.120000000000005"/>
    <n v="36"/>
    <n v="2056.3200000000002"/>
    <x v="10"/>
    <x v="46"/>
  </r>
  <r>
    <d v="2021-11-15T00:00:00"/>
    <x v="29"/>
    <x v="11"/>
    <n v="94.17"/>
    <n v="14"/>
    <n v="1318.38"/>
    <x v="10"/>
    <x v="46"/>
  </r>
  <r>
    <d v="2021-11-16T00:00:00"/>
    <x v="29"/>
    <x v="33"/>
    <n v="156.78"/>
    <n v="8"/>
    <n v="1254.24"/>
    <x v="10"/>
    <x v="46"/>
  </r>
  <r>
    <d v="2021-11-17T00:00:00"/>
    <x v="2"/>
    <x v="2"/>
    <n v="79.92"/>
    <n v="33"/>
    <n v="2637.36"/>
    <x v="10"/>
    <x v="46"/>
  </r>
  <r>
    <d v="2021-11-18T00:00:00"/>
    <x v="15"/>
    <x v="28"/>
    <n v="82.08"/>
    <n v="18"/>
    <n v="1477.44"/>
    <x v="10"/>
    <x v="46"/>
  </r>
  <r>
    <d v="2021-11-18T00:00:00"/>
    <x v="20"/>
    <x v="21"/>
    <n v="58.3"/>
    <n v="8"/>
    <n v="466.4"/>
    <x v="10"/>
    <x v="46"/>
  </r>
  <r>
    <d v="2021-11-18T00:00:00"/>
    <x v="6"/>
    <x v="39"/>
    <n v="42.55"/>
    <n v="4"/>
    <n v="170.2"/>
    <x v="10"/>
    <x v="46"/>
  </r>
  <r>
    <d v="2021-11-19T00:00:00"/>
    <x v="35"/>
    <x v="40"/>
    <n v="49.21"/>
    <n v="4"/>
    <n v="196.84"/>
    <x v="10"/>
    <x v="46"/>
  </r>
  <r>
    <d v="2021-11-20T00:00:00"/>
    <x v="36"/>
    <x v="26"/>
    <n v="94.62"/>
    <n v="11"/>
    <n v="1040.8200000000002"/>
    <x v="10"/>
    <x v="46"/>
  </r>
  <r>
    <d v="2021-11-20T00:00:00"/>
    <x v="19"/>
    <x v="1"/>
    <n v="141.57"/>
    <n v="34"/>
    <n v="4813.38"/>
    <x v="10"/>
    <x v="46"/>
  </r>
  <r>
    <d v="2021-11-20T00:00:00"/>
    <x v="35"/>
    <x v="21"/>
    <n v="58.3"/>
    <n v="14"/>
    <n v="816.19999999999993"/>
    <x v="10"/>
    <x v="46"/>
  </r>
  <r>
    <d v="2021-11-21T00:00:00"/>
    <x v="2"/>
    <x v="34"/>
    <n v="85.5"/>
    <n v="1"/>
    <n v="85.5"/>
    <x v="10"/>
    <x v="47"/>
  </r>
  <r>
    <d v="2021-11-21T00:00:00"/>
    <x v="0"/>
    <x v="38"/>
    <n v="173.88"/>
    <n v="24"/>
    <n v="4173.12"/>
    <x v="10"/>
    <x v="47"/>
  </r>
  <r>
    <d v="2021-11-21T00:00:00"/>
    <x v="24"/>
    <x v="29"/>
    <n v="76.25"/>
    <n v="6"/>
    <n v="457.5"/>
    <x v="10"/>
    <x v="47"/>
  </r>
  <r>
    <d v="2021-11-21T00:00:00"/>
    <x v="18"/>
    <x v="24"/>
    <n v="162"/>
    <n v="10"/>
    <n v="1620"/>
    <x v="10"/>
    <x v="47"/>
  </r>
  <r>
    <d v="2021-11-21T00:00:00"/>
    <x v="7"/>
    <x v="7"/>
    <n v="146.72"/>
    <n v="1"/>
    <n v="146.72"/>
    <x v="10"/>
    <x v="47"/>
  </r>
  <r>
    <d v="2021-11-22T00:00:00"/>
    <x v="34"/>
    <x v="33"/>
    <n v="156.78"/>
    <n v="35"/>
    <n v="5487.3"/>
    <x v="10"/>
    <x v="47"/>
  </r>
  <r>
    <d v="2021-11-23T00:00:00"/>
    <x v="17"/>
    <x v="43"/>
    <n v="96.3"/>
    <n v="12"/>
    <n v="1155.5999999999999"/>
    <x v="10"/>
    <x v="47"/>
  </r>
  <r>
    <d v="2021-11-25T00:00:00"/>
    <x v="38"/>
    <x v="9"/>
    <n v="48.84"/>
    <n v="5"/>
    <n v="244.20000000000002"/>
    <x v="10"/>
    <x v="47"/>
  </r>
  <r>
    <d v="2021-11-25T00:00:00"/>
    <x v="34"/>
    <x v="19"/>
    <n v="80.94"/>
    <n v="10"/>
    <n v="809.4"/>
    <x v="10"/>
    <x v="47"/>
  </r>
  <r>
    <d v="2021-11-25T00:00:00"/>
    <x v="34"/>
    <x v="25"/>
    <n v="16.64"/>
    <n v="14"/>
    <n v="232.96"/>
    <x v="10"/>
    <x v="47"/>
  </r>
  <r>
    <d v="2021-11-26T00:00:00"/>
    <x v="17"/>
    <x v="41"/>
    <n v="7.8599999999999994"/>
    <n v="25"/>
    <n v="196.5"/>
    <x v="10"/>
    <x v="47"/>
  </r>
  <r>
    <d v="2021-11-26T00:00:00"/>
    <x v="20"/>
    <x v="13"/>
    <n v="117.48"/>
    <n v="5"/>
    <n v="587.4"/>
    <x v="10"/>
    <x v="47"/>
  </r>
  <r>
    <d v="2021-11-27T00:00:00"/>
    <x v="5"/>
    <x v="11"/>
    <n v="94.17"/>
    <n v="8"/>
    <n v="753.36"/>
    <x v="10"/>
    <x v="47"/>
  </r>
  <r>
    <d v="2021-11-27T00:00:00"/>
    <x v="5"/>
    <x v="21"/>
    <n v="58.3"/>
    <n v="15"/>
    <n v="874.5"/>
    <x v="10"/>
    <x v="47"/>
  </r>
  <r>
    <d v="2021-11-27T00:00:00"/>
    <x v="28"/>
    <x v="3"/>
    <n v="119.7"/>
    <n v="28"/>
    <n v="3351.6"/>
    <x v="10"/>
    <x v="47"/>
  </r>
  <r>
    <d v="2021-11-27T00:00:00"/>
    <x v="17"/>
    <x v="12"/>
    <n v="6.7"/>
    <n v="28"/>
    <n v="187.6"/>
    <x v="10"/>
    <x v="47"/>
  </r>
  <r>
    <d v="2021-11-27T00:00:00"/>
    <x v="18"/>
    <x v="1"/>
    <n v="141.57"/>
    <n v="37"/>
    <n v="5238.09"/>
    <x v="10"/>
    <x v="47"/>
  </r>
  <r>
    <d v="2021-11-28T00:00:00"/>
    <x v="4"/>
    <x v="37"/>
    <n v="41.81"/>
    <n v="9"/>
    <n v="376.29"/>
    <x v="10"/>
    <x v="48"/>
  </r>
  <r>
    <d v="2021-11-28T00:00:00"/>
    <x v="24"/>
    <x v="18"/>
    <n v="115.2"/>
    <n v="2"/>
    <n v="230.4"/>
    <x v="10"/>
    <x v="48"/>
  </r>
  <r>
    <d v="2021-11-28T00:00:00"/>
    <x v="23"/>
    <x v="16"/>
    <n v="104.16"/>
    <n v="8"/>
    <n v="833.28"/>
    <x v="10"/>
    <x v="48"/>
  </r>
  <r>
    <d v="2021-11-30T00:00:00"/>
    <x v="33"/>
    <x v="39"/>
    <n v="42.55"/>
    <n v="15"/>
    <n v="638.25"/>
    <x v="10"/>
    <x v="48"/>
  </r>
  <r>
    <d v="2021-11-30T00:00:00"/>
    <x v="0"/>
    <x v="4"/>
    <n v="15.719999999999999"/>
    <n v="2"/>
    <n v="31.439999999999998"/>
    <x v="10"/>
    <x v="48"/>
  </r>
  <r>
    <d v="2021-12-02T00:00:00"/>
    <x v="22"/>
    <x v="25"/>
    <n v="16.64"/>
    <n v="10"/>
    <n v="166.4"/>
    <x v="11"/>
    <x v="48"/>
  </r>
  <r>
    <d v="2021-12-03T00:00:00"/>
    <x v="17"/>
    <x v="14"/>
    <n v="210"/>
    <n v="8"/>
    <n v="1680"/>
    <x v="11"/>
    <x v="48"/>
  </r>
  <r>
    <d v="2021-12-03T00:00:00"/>
    <x v="19"/>
    <x v="21"/>
    <n v="58.3"/>
    <n v="2"/>
    <n v="116.6"/>
    <x v="11"/>
    <x v="48"/>
  </r>
  <r>
    <d v="2021-12-03T00:00:00"/>
    <x v="6"/>
    <x v="37"/>
    <n v="41.81"/>
    <n v="5"/>
    <n v="209.05"/>
    <x v="11"/>
    <x v="48"/>
  </r>
  <r>
    <d v="2021-12-04T00:00:00"/>
    <x v="2"/>
    <x v="9"/>
    <n v="48.84"/>
    <n v="32"/>
    <n v="1562.88"/>
    <x v="11"/>
    <x v="48"/>
  </r>
  <r>
    <d v="2021-12-04T00:00:00"/>
    <x v="33"/>
    <x v="28"/>
    <n v="82.08"/>
    <n v="15"/>
    <n v="1231.2"/>
    <x v="11"/>
    <x v="48"/>
  </r>
  <r>
    <d v="2021-12-04T00:00:00"/>
    <x v="21"/>
    <x v="42"/>
    <n v="24.66"/>
    <n v="10"/>
    <n v="246.6"/>
    <x v="11"/>
    <x v="48"/>
  </r>
  <r>
    <d v="2021-12-05T00:00:00"/>
    <x v="21"/>
    <x v="17"/>
    <n v="8.33"/>
    <n v="12"/>
    <n v="99.960000000000008"/>
    <x v="11"/>
    <x v="49"/>
  </r>
  <r>
    <d v="2021-12-05T00:00:00"/>
    <x v="9"/>
    <x v="9"/>
    <n v="48.84"/>
    <n v="15"/>
    <n v="732.6"/>
    <x v="11"/>
    <x v="49"/>
  </r>
  <r>
    <d v="2021-12-05T00:00:00"/>
    <x v="18"/>
    <x v="5"/>
    <n v="164.28"/>
    <n v="1"/>
    <n v="164.28"/>
    <x v="11"/>
    <x v="49"/>
  </r>
  <r>
    <d v="2021-12-07T00:00:00"/>
    <x v="37"/>
    <x v="2"/>
    <n v="79.92"/>
    <n v="5"/>
    <n v="399.6"/>
    <x v="11"/>
    <x v="49"/>
  </r>
  <r>
    <d v="2021-12-07T00:00:00"/>
    <x v="23"/>
    <x v="25"/>
    <n v="16.64"/>
    <n v="13"/>
    <n v="216.32"/>
    <x v="11"/>
    <x v="49"/>
  </r>
  <r>
    <d v="2021-12-07T00:00:00"/>
    <x v="26"/>
    <x v="2"/>
    <n v="79.92"/>
    <n v="12"/>
    <n v="959.04"/>
    <x v="11"/>
    <x v="49"/>
  </r>
  <r>
    <d v="2021-12-07T00:00:00"/>
    <x v="7"/>
    <x v="34"/>
    <n v="85.5"/>
    <n v="27"/>
    <n v="2308.5"/>
    <x v="11"/>
    <x v="49"/>
  </r>
  <r>
    <d v="2021-12-07T00:00:00"/>
    <x v="39"/>
    <x v="6"/>
    <n v="122.08"/>
    <n v="8"/>
    <n v="976.64"/>
    <x v="11"/>
    <x v="49"/>
  </r>
  <r>
    <d v="2021-12-08T00:00:00"/>
    <x v="18"/>
    <x v="38"/>
    <n v="173.88"/>
    <n v="32"/>
    <n v="5564.16"/>
    <x v="11"/>
    <x v="49"/>
  </r>
  <r>
    <d v="2021-12-08T00:00:00"/>
    <x v="35"/>
    <x v="28"/>
    <n v="82.08"/>
    <n v="14"/>
    <n v="1149.1199999999999"/>
    <x v="11"/>
    <x v="49"/>
  </r>
  <r>
    <d v="2021-12-09T00:00:00"/>
    <x v="17"/>
    <x v="15"/>
    <n v="47.730000000000004"/>
    <n v="16"/>
    <n v="763.68000000000006"/>
    <x v="11"/>
    <x v="49"/>
  </r>
  <r>
    <d v="2021-12-10T00:00:00"/>
    <x v="17"/>
    <x v="33"/>
    <n v="156.78"/>
    <n v="6"/>
    <n v="940.68000000000006"/>
    <x v="11"/>
    <x v="49"/>
  </r>
  <r>
    <d v="2021-12-10T00:00:00"/>
    <x v="39"/>
    <x v="22"/>
    <n v="85.76"/>
    <n v="19"/>
    <n v="1629.44"/>
    <x v="11"/>
    <x v="49"/>
  </r>
  <r>
    <d v="2021-12-11T00:00:00"/>
    <x v="12"/>
    <x v="7"/>
    <n v="146.72"/>
    <n v="10"/>
    <n v="1467.2"/>
    <x v="11"/>
    <x v="49"/>
  </r>
  <r>
    <d v="2021-12-11T00:00:00"/>
    <x v="23"/>
    <x v="36"/>
    <n v="57.120000000000005"/>
    <n v="5"/>
    <n v="285.60000000000002"/>
    <x v="11"/>
    <x v="49"/>
  </r>
  <r>
    <d v="2021-12-11T00:00:00"/>
    <x v="34"/>
    <x v="6"/>
    <n v="122.08"/>
    <n v="9"/>
    <n v="1098.72"/>
    <x v="11"/>
    <x v="49"/>
  </r>
  <r>
    <d v="2021-12-12T00:00:00"/>
    <x v="9"/>
    <x v="38"/>
    <n v="173.88"/>
    <n v="10"/>
    <n v="1738.8"/>
    <x v="11"/>
    <x v="50"/>
  </r>
  <r>
    <d v="2021-12-12T00:00:00"/>
    <x v="18"/>
    <x v="32"/>
    <n v="201.28"/>
    <n v="9"/>
    <n v="1811.52"/>
    <x v="11"/>
    <x v="50"/>
  </r>
  <r>
    <d v="2021-12-14T00:00:00"/>
    <x v="12"/>
    <x v="11"/>
    <n v="94.17"/>
    <n v="6"/>
    <n v="565.02"/>
    <x v="11"/>
    <x v="50"/>
  </r>
  <r>
    <d v="2021-12-14T00:00:00"/>
    <x v="38"/>
    <x v="24"/>
    <n v="162"/>
    <n v="4"/>
    <n v="648"/>
    <x v="11"/>
    <x v="50"/>
  </r>
  <r>
    <d v="2021-12-14T00:00:00"/>
    <x v="35"/>
    <x v="35"/>
    <n v="155.61000000000001"/>
    <n v="4"/>
    <n v="622.44000000000005"/>
    <x v="11"/>
    <x v="50"/>
  </r>
  <r>
    <d v="2021-12-15T00:00:00"/>
    <x v="0"/>
    <x v="32"/>
    <n v="201.28"/>
    <n v="33"/>
    <n v="6642.24"/>
    <x v="11"/>
    <x v="50"/>
  </r>
  <r>
    <d v="2021-12-15T00:00:00"/>
    <x v="23"/>
    <x v="41"/>
    <n v="7.8599999999999994"/>
    <n v="13"/>
    <n v="102.17999999999999"/>
    <x v="11"/>
    <x v="50"/>
  </r>
  <r>
    <d v="2021-12-15T00:00:00"/>
    <x v="34"/>
    <x v="25"/>
    <n v="16.64"/>
    <n v="6"/>
    <n v="99.84"/>
    <x v="11"/>
    <x v="50"/>
  </r>
  <r>
    <d v="2021-12-16T00:00:00"/>
    <x v="18"/>
    <x v="5"/>
    <n v="164.28"/>
    <n v="9"/>
    <n v="1478.52"/>
    <x v="11"/>
    <x v="50"/>
  </r>
  <r>
    <d v="2021-12-17T00:00:00"/>
    <x v="31"/>
    <x v="42"/>
    <n v="24.66"/>
    <n v="20"/>
    <n v="493.2"/>
    <x v="11"/>
    <x v="50"/>
  </r>
  <r>
    <d v="2021-12-18T00:00:00"/>
    <x v="24"/>
    <x v="1"/>
    <n v="141.57"/>
    <n v="8"/>
    <n v="1132.56"/>
    <x v="11"/>
    <x v="50"/>
  </r>
  <r>
    <d v="2021-12-18T00:00:00"/>
    <x v="34"/>
    <x v="19"/>
    <n v="80.94"/>
    <n v="2"/>
    <n v="161.88"/>
    <x v="11"/>
    <x v="50"/>
  </r>
  <r>
    <d v="2021-12-19T00:00:00"/>
    <x v="37"/>
    <x v="12"/>
    <n v="6.7"/>
    <n v="20"/>
    <n v="134"/>
    <x v="11"/>
    <x v="51"/>
  </r>
  <r>
    <d v="2021-12-19T00:00:00"/>
    <x v="0"/>
    <x v="28"/>
    <n v="82.08"/>
    <n v="7"/>
    <n v="574.55999999999995"/>
    <x v="11"/>
    <x v="51"/>
  </r>
  <r>
    <d v="2021-12-19T00:00:00"/>
    <x v="0"/>
    <x v="41"/>
    <n v="7.8599999999999994"/>
    <n v="11"/>
    <n v="86.46"/>
    <x v="11"/>
    <x v="51"/>
  </r>
  <r>
    <d v="2021-12-19T00:00:00"/>
    <x v="23"/>
    <x v="10"/>
    <n v="53.11"/>
    <n v="3"/>
    <n v="159.32999999999998"/>
    <x v="11"/>
    <x v="51"/>
  </r>
  <r>
    <d v="2021-12-19T00:00:00"/>
    <x v="28"/>
    <x v="23"/>
    <n v="48.4"/>
    <n v="14"/>
    <n v="677.6"/>
    <x v="11"/>
    <x v="51"/>
  </r>
  <r>
    <d v="2021-12-19T00:00:00"/>
    <x v="17"/>
    <x v="27"/>
    <n v="149.46"/>
    <n v="12"/>
    <n v="1793.52"/>
    <x v="11"/>
    <x v="51"/>
  </r>
  <r>
    <d v="2021-12-19T00:00:00"/>
    <x v="18"/>
    <x v="27"/>
    <n v="149.46"/>
    <n v="13"/>
    <n v="1942.98"/>
    <x v="11"/>
    <x v="51"/>
  </r>
  <r>
    <d v="2021-12-19T00:00:00"/>
    <x v="26"/>
    <x v="23"/>
    <n v="48.4"/>
    <n v="10"/>
    <n v="484"/>
    <x v="11"/>
    <x v="51"/>
  </r>
  <r>
    <d v="2021-12-20T00:00:00"/>
    <x v="4"/>
    <x v="11"/>
    <n v="94.17"/>
    <n v="14"/>
    <n v="1318.38"/>
    <x v="11"/>
    <x v="51"/>
  </r>
  <r>
    <d v="2021-12-20T00:00:00"/>
    <x v="9"/>
    <x v="12"/>
    <n v="6.7"/>
    <n v="24"/>
    <n v="160.80000000000001"/>
    <x v="11"/>
    <x v="51"/>
  </r>
  <r>
    <d v="2021-12-21T00:00:00"/>
    <x v="31"/>
    <x v="34"/>
    <n v="85.5"/>
    <n v="10"/>
    <n v="855"/>
    <x v="11"/>
    <x v="51"/>
  </r>
  <r>
    <d v="2021-12-21T00:00:00"/>
    <x v="5"/>
    <x v="42"/>
    <n v="24.66"/>
    <n v="10"/>
    <n v="246.6"/>
    <x v="11"/>
    <x v="51"/>
  </r>
  <r>
    <d v="2021-12-21T00:00:00"/>
    <x v="38"/>
    <x v="29"/>
    <n v="76.25"/>
    <n v="16"/>
    <n v="1220"/>
    <x v="11"/>
    <x v="51"/>
  </r>
  <r>
    <d v="2021-12-21T00:00:00"/>
    <x v="18"/>
    <x v="1"/>
    <n v="141.57"/>
    <n v="16"/>
    <n v="2265.12"/>
    <x v="11"/>
    <x v="51"/>
  </r>
  <r>
    <d v="2021-12-22T00:00:00"/>
    <x v="8"/>
    <x v="38"/>
    <n v="173.88"/>
    <n v="35"/>
    <n v="6085.8"/>
    <x v="11"/>
    <x v="51"/>
  </r>
  <r>
    <d v="2021-12-22T00:00:00"/>
    <x v="5"/>
    <x v="24"/>
    <n v="162"/>
    <n v="5"/>
    <n v="810"/>
    <x v="11"/>
    <x v="51"/>
  </r>
  <r>
    <d v="2021-12-24T00:00:00"/>
    <x v="38"/>
    <x v="43"/>
    <n v="96.3"/>
    <n v="8"/>
    <n v="770.4"/>
    <x v="11"/>
    <x v="51"/>
  </r>
  <r>
    <d v="2021-12-24T00:00:00"/>
    <x v="20"/>
    <x v="24"/>
    <n v="162"/>
    <n v="8"/>
    <n v="1296"/>
    <x v="11"/>
    <x v="51"/>
  </r>
  <r>
    <d v="2021-12-25T00:00:00"/>
    <x v="33"/>
    <x v="23"/>
    <n v="48.4"/>
    <n v="29"/>
    <n v="1403.6"/>
    <x v="11"/>
    <x v="51"/>
  </r>
  <r>
    <d v="2021-12-25T00:00:00"/>
    <x v="33"/>
    <x v="17"/>
    <n v="8.33"/>
    <n v="39"/>
    <n v="324.87"/>
    <x v="11"/>
    <x v="51"/>
  </r>
  <r>
    <d v="2021-12-25T00:00:00"/>
    <x v="4"/>
    <x v="18"/>
    <n v="115.2"/>
    <n v="15"/>
    <n v="1728"/>
    <x v="11"/>
    <x v="51"/>
  </r>
  <r>
    <d v="2021-12-26T00:00:00"/>
    <x v="26"/>
    <x v="38"/>
    <n v="173.88"/>
    <n v="14"/>
    <n v="2434.3199999999997"/>
    <x v="11"/>
    <x v="52"/>
  </r>
  <r>
    <d v="2021-12-26T00:00:00"/>
    <x v="6"/>
    <x v="22"/>
    <n v="85.76"/>
    <n v="36"/>
    <n v="3087.36"/>
    <x v="11"/>
    <x v="52"/>
  </r>
  <r>
    <d v="2021-12-27T00:00:00"/>
    <x v="6"/>
    <x v="5"/>
    <n v="164.28"/>
    <n v="26"/>
    <n v="4271.28"/>
    <x v="11"/>
    <x v="52"/>
  </r>
  <r>
    <d v="2021-12-27T00:00:00"/>
    <x v="39"/>
    <x v="10"/>
    <n v="53.11"/>
    <n v="14"/>
    <n v="743.54"/>
    <x v="11"/>
    <x v="52"/>
  </r>
  <r>
    <d v="2021-12-28T00:00:00"/>
    <x v="8"/>
    <x v="10"/>
    <n v="53.11"/>
    <n v="6"/>
    <n v="318.65999999999997"/>
    <x v="11"/>
    <x v="52"/>
  </r>
  <r>
    <d v="2021-12-29T00:00:00"/>
    <x v="2"/>
    <x v="26"/>
    <n v="94.62"/>
    <n v="15"/>
    <n v="1419.3000000000002"/>
    <x v="11"/>
    <x v="52"/>
  </r>
  <r>
    <d v="2021-12-29T00:00:00"/>
    <x v="33"/>
    <x v="34"/>
    <n v="85.5"/>
    <n v="26"/>
    <n v="2223"/>
    <x v="11"/>
    <x v="52"/>
  </r>
  <r>
    <d v="2021-12-29T00:00:00"/>
    <x v="19"/>
    <x v="24"/>
    <n v="162"/>
    <n v="1"/>
    <n v="162"/>
    <x v="11"/>
    <x v="52"/>
  </r>
  <r>
    <d v="2021-12-30T00:00:00"/>
    <x v="2"/>
    <x v="5"/>
    <n v="164.28"/>
    <n v="13"/>
    <n v="2135.64"/>
    <x v="11"/>
    <x v="52"/>
  </r>
  <r>
    <d v="2021-12-30T00:00:00"/>
    <x v="0"/>
    <x v="38"/>
    <n v="173.88"/>
    <n v="14"/>
    <n v="2434.3199999999997"/>
    <x v="11"/>
    <x v="52"/>
  </r>
  <r>
    <d v="2021-12-30T00:00:00"/>
    <x v="20"/>
    <x v="32"/>
    <n v="201.28"/>
    <n v="31"/>
    <n v="6239.68"/>
    <x v="11"/>
    <x v="52"/>
  </r>
  <r>
    <d v="2021-12-31T00:00:00"/>
    <x v="12"/>
    <x v="23"/>
    <n v="48.4"/>
    <n v="6"/>
    <n v="290.39999999999998"/>
    <x v="11"/>
    <x v="52"/>
  </r>
  <r>
    <d v="2021-12-31T00:00:00"/>
    <x v="9"/>
    <x v="3"/>
    <n v="119.7"/>
    <n v="12"/>
    <n v="1436.4"/>
    <x v="11"/>
    <x v="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
    <x v="0"/>
    <n v="90000"/>
    <n v="92118.789999999964"/>
  </r>
  <r>
    <n v="2"/>
    <x v="1"/>
    <n v="100000"/>
    <n v="91137.049999999988"/>
  </r>
  <r>
    <n v="3"/>
    <x v="2"/>
    <n v="100000"/>
    <n v="97920.72"/>
  </r>
  <r>
    <n v="4"/>
    <x v="3"/>
    <n v="100000"/>
    <n v="72320.89"/>
  </r>
  <r>
    <n v="5"/>
    <x v="4"/>
    <n v="90000"/>
    <n v="70511.75999999998"/>
  </r>
  <r>
    <n v="6"/>
    <x v="5"/>
    <n v="90000"/>
    <n v="66727.399999999994"/>
  </r>
  <r>
    <n v="7"/>
    <x v="6"/>
    <n v="90000"/>
    <n v="92661.550000000017"/>
  </r>
  <r>
    <n v="8"/>
    <x v="7"/>
    <n v="90000"/>
    <n v="69125.749999999985"/>
  </r>
  <r>
    <n v="9"/>
    <x v="8"/>
    <n v="90000"/>
    <n v="78253.529999999984"/>
  </r>
  <r>
    <n v="10"/>
    <x v="9"/>
    <n v="80000"/>
    <n v="87136.37"/>
  </r>
  <r>
    <n v="11"/>
    <x v="10"/>
    <n v="80000"/>
    <n v="75659.86"/>
  </r>
  <r>
    <n v="12"/>
    <x v="11"/>
    <n v="80000"/>
    <n v="90997.38999999998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Customer01"/>
    <x v="0"/>
    <x v="0"/>
    <n v="1240.98"/>
  </r>
  <r>
    <s v="Customer02"/>
    <x v="1"/>
    <x v="0"/>
    <n v="1436.4"/>
  </r>
  <r>
    <s v="Customer03"/>
    <x v="2"/>
    <x v="1"/>
    <n v="119.7"/>
  </r>
  <r>
    <s v="Customer04"/>
    <x v="3"/>
    <x v="0"/>
    <n v="840"/>
  </r>
  <r>
    <s v="Customer05"/>
    <x v="2"/>
    <x v="1"/>
    <n v="31.439999999999998"/>
  </r>
  <r>
    <s v="Customer06"/>
    <x v="4"/>
    <x v="0"/>
    <n v="1057.32"/>
  </r>
  <r>
    <s v="Customer07"/>
    <x v="5"/>
    <x v="0"/>
    <n v="2464.1999999999998"/>
  </r>
  <r>
    <s v="Customer08"/>
    <x v="6"/>
    <x v="0"/>
    <n v="460.8"/>
  </r>
  <r>
    <s v="Customer09"/>
    <x v="7"/>
    <x v="0"/>
    <n v="753.36"/>
  </r>
  <r>
    <s v="Customer10"/>
    <x v="2"/>
    <x v="2"/>
    <n v="47.16"/>
  </r>
  <r>
    <s v="Customer11"/>
    <x v="8"/>
    <x v="0"/>
    <n v="586.88"/>
  </r>
  <r>
    <s v="Customer12"/>
    <x v="2"/>
    <x v="3"/>
    <n v="58.31"/>
  </r>
  <r>
    <s v="Customer13"/>
    <x v="9"/>
    <x v="0"/>
    <n v="686.08"/>
  </r>
  <r>
    <s v="Customer14"/>
    <x v="2"/>
    <x v="4"/>
    <n v="715.95"/>
  </r>
  <r>
    <s v="Customer15"/>
    <x v="9"/>
    <x v="0"/>
    <n v="806.4"/>
  </r>
  <r>
    <s v="Customer16"/>
    <x v="7"/>
    <x v="0"/>
    <n v="3020.64"/>
  </r>
  <r>
    <s v="Customer17"/>
    <x v="3"/>
    <x v="0"/>
    <n v="648"/>
  </r>
  <r>
    <s v="Customer18"/>
    <x v="2"/>
    <x v="5"/>
    <n v="747.72"/>
  </r>
  <r>
    <s v="Customer19"/>
    <x v="2"/>
    <x v="3"/>
    <n v="3225.6"/>
  </r>
  <r>
    <s v="Customer20"/>
    <x v="6"/>
    <x v="0"/>
    <n v="2477.52"/>
  </r>
  <r>
    <s v="Customer21"/>
    <x v="10"/>
    <x v="0"/>
    <n v="816.19999999999993"/>
  </r>
  <r>
    <s v="Customer22"/>
    <x v="2"/>
    <x v="4"/>
    <n v="1564.92"/>
  </r>
  <r>
    <s v="Customer23"/>
    <x v="2"/>
    <x v="5"/>
    <n v="1254.24"/>
  </r>
  <r>
    <s v="Customer24"/>
    <x v="2"/>
    <x v="6"/>
    <n v="1067.04"/>
  </r>
  <r>
    <s v="Customer25"/>
    <x v="11"/>
    <x v="0"/>
    <n v="1027.04"/>
  </r>
  <r>
    <s v="Customer26"/>
    <x v="2"/>
    <x v="1"/>
    <n v="80.400000000000006"/>
  </r>
  <r>
    <s v="Customer27"/>
    <x v="2"/>
    <x v="2"/>
    <n v="623.28"/>
  </r>
  <r>
    <s v="Customer28"/>
    <x v="12"/>
    <x v="0"/>
    <n v="62.879999999999995"/>
  </r>
  <r>
    <s v="Customer29"/>
    <x v="2"/>
    <x v="2"/>
    <n v="141.57"/>
  </r>
  <r>
    <s v="Customer30"/>
    <x v="8"/>
    <x v="0"/>
    <n v="896.76"/>
  </r>
  <r>
    <s v="Customer31"/>
    <x v="2"/>
    <x v="6"/>
    <n v="1198.8"/>
  </r>
  <r>
    <s v="Customer32"/>
    <x v="4"/>
    <x v="0"/>
    <n v="53.11"/>
  </r>
  <r>
    <s v="Customer33"/>
    <x v="2"/>
    <x v="5"/>
    <n v="1412.64"/>
  </r>
  <r>
    <s v="Customer34"/>
    <x v="2"/>
    <x v="1"/>
    <n v="3081.12"/>
  </r>
  <r>
    <s v="Customer35"/>
    <x v="2"/>
    <x v="6"/>
    <n v="1149.96"/>
  </r>
  <r>
    <s v="Customer36"/>
    <x v="4"/>
    <x v="0"/>
    <n v="1409.76"/>
  </r>
  <r>
    <s v="Customer37"/>
    <x v="13"/>
    <x v="0"/>
    <n v="244.20000000000002"/>
  </r>
  <r>
    <s v="Customer38"/>
    <x v="2"/>
    <x v="1"/>
    <n v="732.48"/>
  </r>
  <r>
    <s v="Customer39"/>
    <x v="14"/>
    <x v="0"/>
    <n v="393"/>
  </r>
  <r>
    <s v="Customer40"/>
    <x v="13"/>
    <x v="0"/>
    <n v="1670.55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46C22A-F312-490A-937F-79F350431041}" name="Sales per mont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F3:H16" firstHeaderRow="0" firstDataRow="1" firstDataCol="1"/>
  <pivotFields count="4">
    <pivotField showAll="0"/>
    <pivotField axis="axisRow" showAll="0">
      <items count="13">
        <item x="0"/>
        <item x="1"/>
        <item x="2"/>
        <item x="3"/>
        <item x="4"/>
        <item x="5"/>
        <item x="6"/>
        <item x="7"/>
        <item x="8"/>
        <item x="9"/>
        <item x="10"/>
        <item x="11"/>
        <item t="default"/>
      </items>
    </pivotField>
    <pivotField dataField="1" numFmtId="3"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3" baseField="0" baseItem="0"/>
    <dataField name="Target" fld="2" baseField="0" baseItem="0" numFmtId="168"/>
  </dataFields>
  <formats count="8">
    <format dxfId="7">
      <pivotArea field="1" type="button" dataOnly="0" labelOnly="1" outline="0" axis="axisRow" fieldPosition="0"/>
    </format>
    <format dxfId="6">
      <pivotArea dataOnly="0" labelOnly="1" outline="0" fieldPosition="0">
        <references count="1">
          <reference field="4294967294" count="1">
            <x v="0"/>
          </reference>
        </references>
      </pivotArea>
    </format>
    <format dxfId="5">
      <pivotArea dataOnly="0" labelOnly="1" outline="0" fieldPosition="0">
        <references count="1">
          <reference field="4294967294" count="1">
            <x v="1"/>
          </reference>
        </references>
      </pivotArea>
    </format>
    <format dxfId="4">
      <pivotArea dataOnly="0" labelOnly="1" grandRow="1" outline="0" fieldPosition="0"/>
    </format>
    <format dxfId="3">
      <pivotArea field="1" grandRow="1" outline="0" collapsedLevelsAreSubtotals="1" axis="axisRow" fieldPosition="0">
        <references count="1">
          <reference field="4294967294" count="1" selected="0">
            <x v="0"/>
          </reference>
        </references>
      </pivotArea>
    </format>
    <format dxfId="2">
      <pivotArea field="1" grandRow="1" outline="0" collapsedLevelsAreSubtotals="1" axis="axisRow" fieldPosition="0">
        <references count="1">
          <reference field="4294967294" count="1" selected="0">
            <x v="1"/>
          </reference>
        </references>
      </pivotArea>
    </format>
    <format dxfId="1">
      <pivotArea outline="0" collapsedLevelsAreSubtotals="1" fieldPosition="0"/>
    </format>
    <format dxfId="0">
      <pivotArea outline="0" collapsedLevelsAreSubtotals="1" fieldPosition="0">
        <references count="1">
          <reference field="4294967294" count="1" selected="0">
            <x v="1"/>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6E9BCE-EF45-4E63-B9A7-CEA571E79E8D}" name="Sales per count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ountry">
  <location ref="F30:G46" firstHeaderRow="1" firstDataRow="1" firstDataCol="1"/>
  <pivotFields count="4">
    <pivotField showAll="0"/>
    <pivotField axis="axisRow" showAll="0">
      <items count="16">
        <item x="1"/>
        <item x="9"/>
        <item x="11"/>
        <item x="12"/>
        <item x="14"/>
        <item x="2"/>
        <item x="5"/>
        <item x="8"/>
        <item x="0"/>
        <item x="4"/>
        <item x="7"/>
        <item x="3"/>
        <item x="10"/>
        <item x="6"/>
        <item x="13"/>
        <item t="default"/>
      </items>
    </pivotField>
    <pivotField showAll="0">
      <items count="8">
        <item x="3"/>
        <item x="4"/>
        <item x="0"/>
        <item x="6"/>
        <item x="1"/>
        <item x="2"/>
        <item x="5"/>
        <item t="default"/>
      </items>
    </pivotField>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Sales" fld="3" baseField="0" baseItem="0" numFmtId="167"/>
  </dataFields>
  <formats count="7">
    <format dxfId="14">
      <pivotArea field="1" type="button" dataOnly="0" labelOnly="1" outline="0" axis="axisRow" fieldPosition="0"/>
    </format>
    <format dxfId="13">
      <pivotArea dataOnly="0" labelOnly="1" outline="0" axis="axisValues" fieldPosition="0"/>
    </format>
    <format dxfId="12">
      <pivotArea field="1" type="button" dataOnly="0" labelOnly="1" outline="0" axis="axisRow" fieldPosition="0"/>
    </format>
    <format dxfId="11">
      <pivotArea dataOnly="0" labelOnly="1" outline="0" axis="axisValues" fieldPosition="0"/>
    </format>
    <format dxfId="10">
      <pivotArea dataOnly="0" labelOnly="1" grandRow="1" outline="0" fieldPosition="0"/>
    </format>
    <format dxfId="9">
      <pivotArea grandRow="1" outline="0" collapsedLevelsAreSubtotals="1" fieldPosition="0"/>
    </format>
    <format dxfId="8">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147F6E-96FD-4880-A155-A11532D318F7}"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8">
    <pivotField numFmtId="14" showAll="0"/>
    <pivotField showAll="0"/>
    <pivotField showAll="0"/>
    <pivotField numFmtId="4" showAll="0"/>
    <pivotField showAll="0"/>
    <pivotField dataField="1" showAll="0"/>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Total Sales" fld="5" baseField="0" baseItem="0" numFmtId="167"/>
  </dataFields>
  <formats count="2">
    <format dxfId="16">
      <pivotArea dataOnly="0" labelOnly="1" outline="0" axis="axisValues" fieldPosition="0"/>
    </format>
    <format dxfId="15">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D279E9-89D0-44B9-8B50-59769EB53BCF}" name="Sales per reg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F19:G27" firstHeaderRow="1" firstDataRow="1" firstDataCol="1"/>
  <pivotFields count="4">
    <pivotField showAll="0"/>
    <pivotField showAll="0"/>
    <pivotField axis="axisRow" showAll="0">
      <items count="8">
        <item x="3"/>
        <item x="4"/>
        <item x="0"/>
        <item x="6"/>
        <item x="1"/>
        <item x="2"/>
        <item x="5"/>
        <item t="default"/>
      </items>
    </pivotField>
    <pivotField dataField="1" showAll="0"/>
  </pivotFields>
  <rowFields count="1">
    <field x="2"/>
  </rowFields>
  <rowItems count="8">
    <i>
      <x/>
    </i>
    <i>
      <x v="1"/>
    </i>
    <i>
      <x v="2"/>
    </i>
    <i>
      <x v="3"/>
    </i>
    <i>
      <x v="4"/>
    </i>
    <i>
      <x v="5"/>
    </i>
    <i>
      <x v="6"/>
    </i>
    <i t="grand">
      <x/>
    </i>
  </rowItems>
  <colItems count="1">
    <i/>
  </colItems>
  <dataFields count="1">
    <dataField name="Sum of Sales" fld="3" baseField="0" baseItem="0"/>
  </dataFields>
  <formats count="8">
    <format dxfId="24">
      <pivotArea field="2" type="button" dataOnly="0" labelOnly="1" outline="0" axis="axisRow" fieldPosition="0"/>
    </format>
    <format dxfId="23">
      <pivotArea dataOnly="0" labelOnly="1" outline="0" axis="axisValues" fieldPosition="0"/>
    </format>
    <format dxfId="22">
      <pivotArea field="2" type="button" dataOnly="0" labelOnly="1" outline="0" axis="axisRow" fieldPosition="0"/>
    </format>
    <format dxfId="21">
      <pivotArea dataOnly="0" labelOnly="1" outline="0" axis="axisValues" fieldPosition="0"/>
    </format>
    <format dxfId="20">
      <pivotArea dataOnly="0" labelOnly="1" grandRow="1" outline="0" fieldPosition="0"/>
    </format>
    <format dxfId="19">
      <pivotArea grandRow="1" outline="0" collapsedLevelsAreSubtotals="1" fieldPosition="0"/>
    </format>
    <format dxfId="18">
      <pivotArea collapsedLevelsAreSubtotals="1" fieldPosition="0">
        <references count="1">
          <reference field="2" count="0"/>
        </references>
      </pivotArea>
    </format>
    <format dxfId="17">
      <pivotArea grandRow="1" outline="0" collapsedLevelsAreSubtotals="1" fieldPosition="0"/>
    </format>
  </format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2" count="1" selected="0">
            <x v="0"/>
          </reference>
        </references>
      </pivotArea>
    </chartFormat>
    <chartFormat chart="5" format="11">
      <pivotArea type="data" outline="0" fieldPosition="0">
        <references count="2">
          <reference field="4294967294" count="1" selected="0">
            <x v="0"/>
          </reference>
          <reference field="2" count="1" selected="0">
            <x v="1"/>
          </reference>
        </references>
      </pivotArea>
    </chartFormat>
    <chartFormat chart="5" format="12">
      <pivotArea type="data" outline="0" fieldPosition="0">
        <references count="2">
          <reference field="4294967294" count="1" selected="0">
            <x v="0"/>
          </reference>
          <reference field="2" count="1" selected="0">
            <x v="2"/>
          </reference>
        </references>
      </pivotArea>
    </chartFormat>
    <chartFormat chart="5" format="13">
      <pivotArea type="data" outline="0" fieldPosition="0">
        <references count="2">
          <reference field="4294967294" count="1" selected="0">
            <x v="0"/>
          </reference>
          <reference field="2" count="1" selected="0">
            <x v="3"/>
          </reference>
        </references>
      </pivotArea>
    </chartFormat>
    <chartFormat chart="5" format="14">
      <pivotArea type="data" outline="0" fieldPosition="0">
        <references count="2">
          <reference field="4294967294" count="1" selected="0">
            <x v="0"/>
          </reference>
          <reference field="2" count="1" selected="0">
            <x v="4"/>
          </reference>
        </references>
      </pivotArea>
    </chartFormat>
    <chartFormat chart="5" format="15">
      <pivotArea type="data" outline="0" fieldPosition="0">
        <references count="2">
          <reference field="4294967294" count="1" selected="0">
            <x v="0"/>
          </reference>
          <reference field="2" count="1" selected="0">
            <x v="5"/>
          </reference>
        </references>
      </pivotArea>
    </chartFormat>
    <chartFormat chart="5" format="16">
      <pivotArea type="data" outline="0" fieldPosition="0">
        <references count="2">
          <reference field="4294967294" count="1" selected="0">
            <x v="0"/>
          </reference>
          <reference field="2" count="1" selected="0">
            <x v="6"/>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64F713-B8FE-4636-A331-A9335EEB1303}" name="sales per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J14:K25" firstHeaderRow="1" firstDataRow="1" firstDataCol="1"/>
  <pivotFields count="8">
    <pivotField numFmtId="14" showAll="0"/>
    <pivotField showAll="0"/>
    <pivotField axis="axisRow" showAll="0" measureFilter="1" sortType="descending">
      <items count="45">
        <item x="28"/>
        <item x="8"/>
        <item x="24"/>
        <item x="38"/>
        <item x="18"/>
        <item x="39"/>
        <item x="2"/>
        <item x="22"/>
        <item x="43"/>
        <item x="12"/>
        <item x="21"/>
        <item x="3"/>
        <item x="13"/>
        <item x="16"/>
        <item x="32"/>
        <item x="10"/>
        <item x="37"/>
        <item x="36"/>
        <item x="42"/>
        <item x="17"/>
        <item x="0"/>
        <item x="27"/>
        <item x="1"/>
        <item x="30"/>
        <item x="29"/>
        <item x="14"/>
        <item x="40"/>
        <item x="33"/>
        <item x="25"/>
        <item x="4"/>
        <item x="7"/>
        <item x="6"/>
        <item x="11"/>
        <item x="23"/>
        <item x="5"/>
        <item x="41"/>
        <item x="26"/>
        <item x="15"/>
        <item x="34"/>
        <item x="35"/>
        <item x="9"/>
        <item x="19"/>
        <item x="20"/>
        <item x="31"/>
        <item t="default"/>
      </items>
      <autoSortScope>
        <pivotArea dataOnly="0" outline="0" fieldPosition="0">
          <references count="1">
            <reference field="4294967294" count="1" selected="0">
              <x v="0"/>
            </reference>
          </references>
        </pivotArea>
      </autoSortScope>
    </pivotField>
    <pivotField numFmtId="4" showAll="0"/>
    <pivotField showAll="0"/>
    <pivotField dataField="1" showAll="0"/>
    <pivotField showAll="0">
      <items count="13">
        <item x="0"/>
        <item x="1"/>
        <item x="2"/>
        <item x="3"/>
        <item x="4"/>
        <item x="5"/>
        <item x="6"/>
        <item x="7"/>
        <item x="8"/>
        <item x="9"/>
        <item x="10"/>
        <item x="11"/>
        <item t="default"/>
      </items>
    </pivotField>
    <pivotField showAll="0"/>
  </pivotFields>
  <rowFields count="1">
    <field x="2"/>
  </rowFields>
  <rowItems count="11">
    <i>
      <x v="14"/>
    </i>
    <i>
      <x v="3"/>
    </i>
    <i>
      <x v="20"/>
    </i>
    <i>
      <x v="25"/>
    </i>
    <i>
      <x v="22"/>
    </i>
    <i>
      <x v="12"/>
    </i>
    <i>
      <x v="23"/>
    </i>
    <i>
      <x v="39"/>
    </i>
    <i>
      <x v="2"/>
    </i>
    <i>
      <x v="34"/>
    </i>
    <i t="grand">
      <x/>
    </i>
  </rowItems>
  <colItems count="1">
    <i/>
  </colItems>
  <dataFields count="1">
    <dataField name="Total Sales" fld="5" baseField="0" baseItem="0"/>
  </dataFields>
  <formats count="8">
    <format dxfId="32">
      <pivotArea field="2" type="button" dataOnly="0" labelOnly="1" outline="0" axis="axisRow" fieldPosition="0"/>
    </format>
    <format dxfId="31">
      <pivotArea dataOnly="0" labelOnly="1" outline="0" axis="axisValues" fieldPosition="0"/>
    </format>
    <format dxfId="30">
      <pivotArea field="2" type="button" dataOnly="0" labelOnly="1" outline="0" axis="axisRow" fieldPosition="0"/>
    </format>
    <format dxfId="29">
      <pivotArea dataOnly="0" labelOnly="1" outline="0" axis="axisValues" fieldPosition="0"/>
    </format>
    <format dxfId="28">
      <pivotArea dataOnly="0" labelOnly="1" grandRow="1" outline="0" fieldPosition="0"/>
    </format>
    <format dxfId="27">
      <pivotArea grandRow="1" outline="0" collapsedLevelsAreSubtotals="1" fieldPosition="0"/>
    </format>
    <format dxfId="26">
      <pivotArea collapsedLevelsAreSubtotals="1" fieldPosition="0">
        <references count="1">
          <reference field="2" count="10">
            <x v="2"/>
            <x v="3"/>
            <x v="12"/>
            <x v="14"/>
            <x v="20"/>
            <x v="22"/>
            <x v="23"/>
            <x v="25"/>
            <x v="34"/>
            <x v="39"/>
          </reference>
        </references>
      </pivotArea>
    </format>
    <format dxfId="25">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4DC2C3-C5AF-4C5F-AD5B-C481B5A01241}" name="Sales per Week"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Week">
  <location ref="C3:D57" firstHeaderRow="1" firstDataRow="1" firstDataCol="1"/>
  <pivotFields count="8">
    <pivotField numFmtId="14" showAll="0"/>
    <pivotField showAll="0"/>
    <pivotField showAll="0"/>
    <pivotField numFmtId="4" showAll="0"/>
    <pivotField showAll="0"/>
    <pivotField dataField="1" showAll="0"/>
    <pivotField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7"/>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Total Sales" fld="5" baseField="0" baseItem="0" numFmtId="167"/>
  </dataFields>
  <formats count="5">
    <format dxfId="37">
      <pivotArea field="7" type="button" dataOnly="0" labelOnly="1" outline="0" axis="axisRow" fieldPosition="0"/>
    </format>
    <format dxfId="36">
      <pivotArea dataOnly="0" labelOnly="1" outline="0" axis="axisValues" fieldPosition="0"/>
    </format>
    <format dxfId="35">
      <pivotArea dataOnly="0" labelOnly="1" grandRow="1" outline="0" fieldPosition="0"/>
    </format>
    <format dxfId="34">
      <pivotArea grandRow="1" outline="0" collapsedLevelsAreSubtotals="1" fieldPosition="0"/>
    </format>
    <format dxfId="3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8B6176-126E-400F-8217-679928E1CE8D}" name="sales per 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J7:K11" firstHeaderRow="1" firstDataRow="1" firstDataCol="1"/>
  <pivotFields count="8">
    <pivotField numFmtId="14" showAll="0"/>
    <pivotField axis="axisRow"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showAll="0" measureFilter="1" sortType="descending">
      <items count="45">
        <item x="28"/>
        <item x="8"/>
        <item x="24"/>
        <item x="38"/>
        <item x="18"/>
        <item x="39"/>
        <item x="2"/>
        <item x="22"/>
        <item x="43"/>
        <item x="12"/>
        <item x="21"/>
        <item x="3"/>
        <item x="13"/>
        <item x="16"/>
        <item x="32"/>
        <item x="10"/>
        <item x="37"/>
        <item x="36"/>
        <item x="42"/>
        <item x="17"/>
        <item x="0"/>
        <item x="27"/>
        <item x="1"/>
        <item x="30"/>
        <item x="29"/>
        <item x="14"/>
        <item x="40"/>
        <item x="33"/>
        <item x="25"/>
        <item x="4"/>
        <item x="7"/>
        <item x="6"/>
        <item x="11"/>
        <item x="23"/>
        <item x="5"/>
        <item x="41"/>
        <item x="26"/>
        <item x="15"/>
        <item x="34"/>
        <item x="35"/>
        <item x="9"/>
        <item x="19"/>
        <item x="20"/>
        <item x="31"/>
        <item t="default"/>
      </items>
      <autoSortScope>
        <pivotArea dataOnly="0" outline="0" fieldPosition="0">
          <references count="1">
            <reference field="4294967294" count="1" selected="0">
              <x v="0"/>
            </reference>
          </references>
        </pivotArea>
      </autoSortScope>
    </pivotField>
    <pivotField numFmtId="4" showAll="0"/>
    <pivotField showAll="0"/>
    <pivotField dataField="1" showAll="0"/>
    <pivotField showAll="0">
      <items count="13">
        <item x="0"/>
        <item x="1"/>
        <item x="2"/>
        <item x="3"/>
        <item x="4"/>
        <item x="5"/>
        <item x="6"/>
        <item x="7"/>
        <item x="8"/>
        <item x="9"/>
        <item x="10"/>
        <item x="11"/>
        <item t="default"/>
      </items>
    </pivotField>
    <pivotField showAll="0"/>
  </pivotFields>
  <rowFields count="1">
    <field x="1"/>
  </rowFields>
  <rowItems count="4">
    <i>
      <x v="32"/>
    </i>
    <i>
      <x v="21"/>
    </i>
    <i>
      <x v="22"/>
    </i>
    <i t="grand">
      <x/>
    </i>
  </rowItems>
  <colItems count="1">
    <i/>
  </colItems>
  <dataFields count="1">
    <dataField name="Total Sales" fld="5" baseField="0" baseItem="0" numFmtId="167"/>
  </dataFields>
  <formats count="5">
    <format dxfId="42">
      <pivotArea field="1" type="button" dataOnly="0" labelOnly="1" outline="0" axis="axisRow" fieldPosition="0"/>
    </format>
    <format dxfId="41">
      <pivotArea dataOnly="0" labelOnly="1" outline="0" axis="axisValues" fieldPosition="0"/>
    </format>
    <format dxfId="40">
      <pivotArea dataOnly="0" labelOnly="1" grandRow="1" outline="0" fieldPosition="0"/>
    </format>
    <format dxfId="39">
      <pivotArea grandRow="1" outline="0" collapsedLevelsAreSubtotals="1" fieldPosition="0"/>
    </format>
    <format dxfId="38">
      <pivotArea outline="0" collapsedLevelsAreSubtotals="1" fieldPosition="0"/>
    </format>
  </formats>
  <pivotTableStyleInfo name="PivotStyleLight20" showRowHeaders="1" showColHeaders="1" showRowStripes="0" showColStripes="0" showLastColumn="1"/>
  <filters count="2">
    <filter fld="2" type="count" evalOrder="-1" id="2" iMeasureFld="0">
      <autoFilter ref="A1">
        <filterColumn colId="0">
          <top10 val="10" filterVal="10"/>
        </filterColumn>
      </autoFilter>
    </filter>
    <filter fld="1"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4CC73A1-76B9-4ABD-B2AE-327CD28C00B3}" sourceName="MONTH">
  <pivotTables>
    <pivotTable tabId="9" name="Total Sales"/>
    <pivotTable tabId="9" name="sales per customer"/>
    <pivotTable tabId="9" name="sales per product"/>
    <pivotTable tabId="9" name="Sales per Week"/>
  </pivotTables>
  <data>
    <tabular pivotCacheId="204302078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91185E-6BAA-4FF8-8091-566855B50C81}" sourceName="Region">
  <pivotTables>
    <pivotTable tabId="9" name="Sales per region"/>
    <pivotTable tabId="9" name="Sales per country"/>
  </pivotTables>
  <data>
    <tabular pivotCacheId="1461856742">
      <items count="7">
        <i x="3" s="1"/>
        <i x="4" s="1"/>
        <i x="0" s="1"/>
        <i x="6"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201F76C-7F06-49ED-B72F-1EB7E40FA3C1}" cache="Slicer_MONTH" caption="MONTH" columnCount="5" style="SlicerStyleLight1 2" rowHeight="180000"/>
  <slicer name="Region" xr10:uid="{EF447DEB-2EE5-4BBC-A4E3-CA60D6FDEA8D}" cache="Slicer_Region" caption="Region" style="SlicerStyleLight1 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H833" totalsRowShown="0" headerRowDxfId="69" dataDxfId="67" headerRowBorderDxfId="68">
  <autoFilter ref="A1:H833" xr:uid="{60351B27-4213-4B50-AF1E-6DD234ED1CD8}"/>
  <sortState xmlns:xlrd2="http://schemas.microsoft.com/office/spreadsheetml/2017/richdata2" ref="A2:E833">
    <sortCondition ref="A1:A833"/>
  </sortState>
  <tableColumns count="8">
    <tableColumn id="1" xr3:uid="{7E2D9722-C99A-4D79-AD8A-A4AF24D31B15}" name="DATE" dataDxfId="66" totalsRowDxfId="65"/>
    <tableColumn id="7" xr3:uid="{304B12AC-0228-4F17-A98A-1CAA20F1E66F}" name="CUSTOMER NAME" dataDxfId="64" totalsRowDxfId="63"/>
    <tableColumn id="4" xr3:uid="{ADAE3F09-9DD0-4996-A8A9-A560ACE428D0}" name="PRODUCT" dataDxfId="62" totalsRowDxfId="61"/>
    <tableColumn id="6" xr3:uid="{D84FA6C2-6488-41F6-803C-EF2DB5E1BB3C}" name="UNIT PRICE ($)" dataDxfId="60" dataCellStyle="Comma" totalsRowCellStyle="Comma"/>
    <tableColumn id="2" xr3:uid="{3D21C161-3520-4EEB-95C2-BC89A67F811B}" name="QUANTITY" dataDxfId="59" totalsRowDxfId="58"/>
    <tableColumn id="3" xr3:uid="{BC321B9D-7028-490E-BDE2-A855F2EFCD72}" name="SALES" dataDxfId="57">
      <calculatedColumnFormula>InputData[[#This Row],[UNIT PRICE ($)]]*InputData[[#This Row],[QUANTITY]]</calculatedColumnFormula>
    </tableColumn>
    <tableColumn id="5" xr3:uid="{594E4416-60E1-43ED-98CF-EAA50BDB640D}" name="MONTH" dataDxfId="56">
      <calculatedColumnFormula>TEXT(InputData[[#This Row],[DATE]],"mmm")</calculatedColumnFormula>
    </tableColumn>
    <tableColumn id="8" xr3:uid="{2F41F425-34CB-42F0-85A8-71508FE79FF3}" name="WEEK" dataDxfId="55">
      <calculatedColumnFormula>WEEKNUM(InputData[[#This Row],[DATE]],1)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54"/>
    <tableColumn id="1" xr3:uid="{7E15E36E-1D29-4C1F-937B-F6ED2566A237}" name="Month Name" dataDxfId="53"/>
    <tableColumn id="2" xr3:uid="{16689519-8940-4E31-97FA-FB7C3607F6A5}" name="Target ($)" dataDxfId="52"/>
    <tableColumn id="4" xr3:uid="{00EF7AF4-DEDF-451F-9A5D-05040589F2C2}" name="Total Sales" dataDxfId="51">
      <calculatedColumnFormula>SUMIFS(InputData[SALES],InputData[MONTH],TargetData[[#This Row],[Month Name]])</calculatedColumnFormula>
    </tableColumn>
    <tableColumn id="5" xr3:uid="{6DD73C10-A7F3-4F42-A9A6-C3E2F3D020E8}" name="Below" dataDxfId="50">
      <calculatedColumnFormula>IF(TargetData[[#This Row],[Total Sales]]&lt;TargetData[[#This Row],[Target ($)]],TargetData[[#This Row],[Total Sales]],NA())</calculatedColumnFormula>
    </tableColumn>
    <tableColumn id="6" xr3:uid="{400F9783-52F1-4E9C-AC20-7187CDC490A0}" name="Above" dataDxfId="49">
      <calculatedColumnFormula>IF(TargetData[[#This Row],[Total Sales]]&gt;=TargetData[[#This Row],[Target ($)]],TargetData[[#This Row],[Total Sales]],NA())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D41" totalsRowShown="0" headerRowDxfId="48" headerRowBorderDxfId="47">
  <autoFilter ref="A1:D41" xr:uid="{A1484F8F-F990-476D-AC0A-22802092E6B5}"/>
  <sortState xmlns:xlrd2="http://schemas.microsoft.com/office/spreadsheetml/2017/richdata2" ref="A2:C41">
    <sortCondition ref="A1:A41"/>
  </sortState>
  <tableColumns count="4">
    <tableColumn id="1" xr3:uid="{19491024-23D3-4302-A629-AA327DBEA5BC}" name="Customer Name" dataDxfId="46"/>
    <tableColumn id="2" xr3:uid="{2667C84B-7A6D-49CB-99B7-D752F4C88E66}" name="Country" dataDxfId="45"/>
    <tableColumn id="3" xr3:uid="{8B1962F1-87DE-4B20-AD4E-433BA3B41D41}" name="Region" dataDxfId="44"/>
    <tableColumn id="4" xr3:uid="{6461A1D6-2E19-49EF-BEC6-E9AD1E0F44A8}" name="Sales" dataDxfId="43">
      <calculatedColumnFormula>_xlfn.XLOOKUP(Country[[#This Row],[Customer Name]],InputData[CUSTOMER NAME],InputData[SALES])</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H833"/>
  <sheetViews>
    <sheetView zoomScaleNormal="100" workbookViewId="0">
      <selection activeCell="F2" sqref="F2:F833"/>
    </sheetView>
  </sheetViews>
  <sheetFormatPr defaultRowHeight="14.4" x14ac:dyDescent="0.3"/>
  <cols>
    <col min="1" max="1" width="11.88671875" style="1" bestFit="1" customWidth="1"/>
    <col min="2" max="2" width="21" style="5" bestFit="1" customWidth="1"/>
    <col min="3" max="4" width="17.88671875" style="1" customWidth="1"/>
    <col min="5" max="5" width="16.33203125" style="1" bestFit="1" customWidth="1"/>
    <col min="6" max="16384" width="8.88671875" style="1"/>
  </cols>
  <sheetData>
    <row r="1" spans="1:8" ht="15" thickBot="1" x14ac:dyDescent="0.35">
      <c r="A1" s="2" t="s">
        <v>45</v>
      </c>
      <c r="B1" s="2" t="s">
        <v>128</v>
      </c>
      <c r="C1" s="2" t="s">
        <v>0</v>
      </c>
      <c r="D1" s="2" t="s">
        <v>59</v>
      </c>
      <c r="E1" s="2" t="s">
        <v>46</v>
      </c>
      <c r="F1" s="2" t="s">
        <v>130</v>
      </c>
      <c r="G1" s="2" t="s">
        <v>131</v>
      </c>
      <c r="H1" s="2" t="s">
        <v>132</v>
      </c>
    </row>
    <row r="2" spans="1:8" x14ac:dyDescent="0.3">
      <c r="A2" s="3">
        <v>44197</v>
      </c>
      <c r="B2" s="5" t="s">
        <v>110</v>
      </c>
      <c r="C2" s="4" t="s">
        <v>24</v>
      </c>
      <c r="D2" s="12">
        <v>156.96</v>
      </c>
      <c r="E2" s="1">
        <v>9</v>
      </c>
      <c r="F2" s="13">
        <f>InputData[[#This Row],[UNIT PRICE ($)]]*InputData[[#This Row],[QUANTITY]]</f>
        <v>1412.64</v>
      </c>
      <c r="G2" s="1" t="str">
        <f>TEXT(InputData[[#This Row],[DATE]],"mmm")</f>
        <v>Jan</v>
      </c>
      <c r="H2" s="1">
        <f>WEEKNUM(InputData[[#This Row],[DATE]],1)</f>
        <v>1</v>
      </c>
    </row>
    <row r="3" spans="1:8" x14ac:dyDescent="0.3">
      <c r="A3" s="3">
        <v>44197</v>
      </c>
      <c r="B3" s="5" t="s">
        <v>88</v>
      </c>
      <c r="C3" s="4" t="s">
        <v>22</v>
      </c>
      <c r="D3" s="12">
        <v>141.57</v>
      </c>
      <c r="E3" s="1">
        <v>1</v>
      </c>
      <c r="F3" s="13">
        <f>InputData[[#This Row],[UNIT PRICE ($)]]*InputData[[#This Row],[QUANTITY]]</f>
        <v>141.57</v>
      </c>
      <c r="G3" s="1" t="str">
        <f>TEXT(InputData[[#This Row],[DATE]],"mmm")</f>
        <v>Jan</v>
      </c>
      <c r="H3" s="1">
        <f>WEEKNUM(InputData[[#This Row],[DATE]],1)</f>
        <v>1</v>
      </c>
    </row>
    <row r="4" spans="1:8" x14ac:dyDescent="0.3">
      <c r="A4" s="3">
        <v>44198</v>
      </c>
      <c r="B4" s="5" t="s">
        <v>108</v>
      </c>
      <c r="C4" s="4" t="s">
        <v>38</v>
      </c>
      <c r="D4" s="12">
        <v>79.92</v>
      </c>
      <c r="E4" s="1">
        <v>15</v>
      </c>
      <c r="F4" s="13">
        <f>InputData[[#This Row],[UNIT PRICE ($)]]*InputData[[#This Row],[QUANTITY]]</f>
        <v>1198.8</v>
      </c>
      <c r="G4" s="1" t="str">
        <f>TEXT(InputData[[#This Row],[DATE]],"mmm")</f>
        <v>Jan</v>
      </c>
      <c r="H4" s="1">
        <f>WEEKNUM(InputData[[#This Row],[DATE]],1)</f>
        <v>1</v>
      </c>
    </row>
    <row r="5" spans="1:8" x14ac:dyDescent="0.3">
      <c r="A5" s="3">
        <v>44198</v>
      </c>
      <c r="B5" s="5" t="s">
        <v>62</v>
      </c>
      <c r="C5" s="4" t="s">
        <v>33</v>
      </c>
      <c r="D5" s="12">
        <v>119.7</v>
      </c>
      <c r="E5" s="1">
        <v>1</v>
      </c>
      <c r="F5" s="13">
        <f>InputData[[#This Row],[UNIT PRICE ($)]]*InputData[[#This Row],[QUANTITY]]</f>
        <v>119.7</v>
      </c>
      <c r="G5" s="1" t="str">
        <f>TEXT(InputData[[#This Row],[DATE]],"mmm")</f>
        <v>Jan</v>
      </c>
      <c r="H5" s="1">
        <f>WEEKNUM(InputData[[#This Row],[DATE]],1)</f>
        <v>1</v>
      </c>
    </row>
    <row r="6" spans="1:8" x14ac:dyDescent="0.3">
      <c r="A6" s="3">
        <v>44198</v>
      </c>
      <c r="B6" s="5" t="s">
        <v>64</v>
      </c>
      <c r="C6" s="4" t="s">
        <v>15</v>
      </c>
      <c r="D6" s="12">
        <v>15.719999999999999</v>
      </c>
      <c r="E6" s="1">
        <v>2</v>
      </c>
      <c r="F6" s="13">
        <f>InputData[[#This Row],[UNIT PRICE ($)]]*InputData[[#This Row],[QUANTITY]]</f>
        <v>31.439999999999998</v>
      </c>
      <c r="G6" s="1" t="str">
        <f>TEXT(InputData[[#This Row],[DATE]],"mmm")</f>
        <v>Jan</v>
      </c>
      <c r="H6" s="1">
        <f>WEEKNUM(InputData[[#This Row],[DATE]],1)</f>
        <v>1</v>
      </c>
    </row>
    <row r="7" spans="1:8" x14ac:dyDescent="0.3">
      <c r="A7" s="3">
        <v>44198</v>
      </c>
      <c r="B7" s="5" t="s">
        <v>112</v>
      </c>
      <c r="C7" s="4" t="s">
        <v>10</v>
      </c>
      <c r="D7" s="12">
        <v>164.28</v>
      </c>
      <c r="E7" s="1">
        <v>7</v>
      </c>
      <c r="F7" s="13">
        <f>InputData[[#This Row],[UNIT PRICE ($)]]*InputData[[#This Row],[QUANTITY]]</f>
        <v>1149.96</v>
      </c>
      <c r="G7" s="1" t="str">
        <f>TEXT(InputData[[#This Row],[DATE]],"mmm")</f>
        <v>Jan</v>
      </c>
      <c r="H7" s="1">
        <f>WEEKNUM(InputData[[#This Row],[DATE]],1)</f>
        <v>1</v>
      </c>
    </row>
    <row r="8" spans="1:8" x14ac:dyDescent="0.3">
      <c r="A8" s="3">
        <v>44198</v>
      </c>
      <c r="B8" s="5" t="s">
        <v>115</v>
      </c>
      <c r="C8" s="4" t="s">
        <v>13</v>
      </c>
      <c r="D8" s="12">
        <v>122.08</v>
      </c>
      <c r="E8" s="1">
        <v>6</v>
      </c>
      <c r="F8" s="13">
        <f>InputData[[#This Row],[UNIT PRICE ($)]]*InputData[[#This Row],[QUANTITY]]</f>
        <v>732.48</v>
      </c>
      <c r="G8" s="1" t="str">
        <f>TEXT(InputData[[#This Row],[DATE]],"mmm")</f>
        <v>Jan</v>
      </c>
      <c r="H8" s="1">
        <f>WEEKNUM(InputData[[#This Row],[DATE]],1)</f>
        <v>1</v>
      </c>
    </row>
    <row r="9" spans="1:8" x14ac:dyDescent="0.3">
      <c r="A9" s="3">
        <v>44198</v>
      </c>
      <c r="B9" s="5" t="s">
        <v>116</v>
      </c>
      <c r="C9" s="4" t="s">
        <v>15</v>
      </c>
      <c r="D9" s="12">
        <v>15.719999999999999</v>
      </c>
      <c r="E9" s="1">
        <v>25</v>
      </c>
      <c r="F9" s="13">
        <f>InputData[[#This Row],[UNIT PRICE ($)]]*InputData[[#This Row],[QUANTITY]]</f>
        <v>393</v>
      </c>
      <c r="G9" s="1" t="str">
        <f>TEXT(InputData[[#This Row],[DATE]],"mmm")</f>
        <v>Jan</v>
      </c>
      <c r="H9" s="1">
        <f>WEEKNUM(InputData[[#This Row],[DATE]],1)</f>
        <v>1</v>
      </c>
    </row>
    <row r="10" spans="1:8" x14ac:dyDescent="0.3">
      <c r="A10" s="3">
        <v>44199</v>
      </c>
      <c r="B10" s="5" t="s">
        <v>111</v>
      </c>
      <c r="C10" s="4" t="s">
        <v>14</v>
      </c>
      <c r="D10" s="12">
        <v>146.72</v>
      </c>
      <c r="E10" s="1">
        <v>21</v>
      </c>
      <c r="F10" s="13">
        <f>InputData[[#This Row],[UNIT PRICE ($)]]*InputData[[#This Row],[QUANTITY]]</f>
        <v>3081.12</v>
      </c>
      <c r="G10" s="1" t="str">
        <f>TEXT(InputData[[#This Row],[DATE]],"mmm")</f>
        <v>Jan</v>
      </c>
      <c r="H10" s="1">
        <f>WEEKNUM(InputData[[#This Row],[DATE]],1)</f>
        <v>2</v>
      </c>
    </row>
    <row r="11" spans="1:8" x14ac:dyDescent="0.3">
      <c r="A11" s="3">
        <v>44199</v>
      </c>
      <c r="B11" s="5" t="s">
        <v>77</v>
      </c>
      <c r="C11" s="4" t="s">
        <v>43</v>
      </c>
      <c r="D11" s="12">
        <v>83.08</v>
      </c>
      <c r="E11" s="1">
        <v>9</v>
      </c>
      <c r="F11" s="13">
        <f>InputData[[#This Row],[UNIT PRICE ($)]]*InputData[[#This Row],[QUANTITY]]</f>
        <v>747.72</v>
      </c>
      <c r="G11" s="1" t="str">
        <f>TEXT(InputData[[#This Row],[DATE]],"mmm")</f>
        <v>Jan</v>
      </c>
      <c r="H11" s="1">
        <f>WEEKNUM(InputData[[#This Row],[DATE]],1)</f>
        <v>2</v>
      </c>
    </row>
    <row r="12" spans="1:8" x14ac:dyDescent="0.3">
      <c r="A12" s="3">
        <v>44199</v>
      </c>
      <c r="B12" s="5" t="s">
        <v>79</v>
      </c>
      <c r="C12" s="4" t="s">
        <v>38</v>
      </c>
      <c r="D12" s="12">
        <v>79.92</v>
      </c>
      <c r="E12" s="1">
        <v>31</v>
      </c>
      <c r="F12" s="13">
        <f>InputData[[#This Row],[UNIT PRICE ($)]]*InputData[[#This Row],[QUANTITY]]</f>
        <v>2477.52</v>
      </c>
      <c r="G12" s="1" t="str">
        <f>TEXT(InputData[[#This Row],[DATE]],"mmm")</f>
        <v>Jan</v>
      </c>
      <c r="H12" s="1">
        <f>WEEKNUM(InputData[[#This Row],[DATE]],1)</f>
        <v>2</v>
      </c>
    </row>
    <row r="13" spans="1:8" x14ac:dyDescent="0.3">
      <c r="A13" s="3">
        <v>44199</v>
      </c>
      <c r="B13" s="5" t="s">
        <v>114</v>
      </c>
      <c r="C13" s="4" t="s">
        <v>4</v>
      </c>
      <c r="D13" s="12">
        <v>48.84</v>
      </c>
      <c r="E13" s="1">
        <v>5</v>
      </c>
      <c r="F13" s="13">
        <f>InputData[[#This Row],[UNIT PRICE ($)]]*InputData[[#This Row],[QUANTITY]]</f>
        <v>244.20000000000002</v>
      </c>
      <c r="G13" s="1" t="str">
        <f>TEXT(InputData[[#This Row],[DATE]],"mmm")</f>
        <v>Jan</v>
      </c>
      <c r="H13" s="1">
        <f>WEEKNUM(InputData[[#This Row],[DATE]],1)</f>
        <v>2</v>
      </c>
    </row>
    <row r="14" spans="1:8" x14ac:dyDescent="0.3">
      <c r="A14" s="3">
        <v>44200</v>
      </c>
      <c r="B14" s="5" t="s">
        <v>109</v>
      </c>
      <c r="C14" s="4" t="s">
        <v>29</v>
      </c>
      <c r="D14" s="12">
        <v>53.11</v>
      </c>
      <c r="E14" s="1">
        <v>1</v>
      </c>
      <c r="F14" s="13">
        <f>InputData[[#This Row],[UNIT PRICE ($)]]*InputData[[#This Row],[QUANTITY]]</f>
        <v>53.11</v>
      </c>
      <c r="G14" s="1" t="str">
        <f>TEXT(InputData[[#This Row],[DATE]],"mmm")</f>
        <v>Jan</v>
      </c>
      <c r="H14" s="1">
        <f>WEEKNUM(InputData[[#This Row],[DATE]],1)</f>
        <v>2</v>
      </c>
    </row>
    <row r="15" spans="1:8" x14ac:dyDescent="0.3">
      <c r="A15" s="3">
        <v>44200</v>
      </c>
      <c r="B15" s="5" t="s">
        <v>68</v>
      </c>
      <c r="C15" s="4" t="s">
        <v>12</v>
      </c>
      <c r="D15" s="12">
        <v>94.17</v>
      </c>
      <c r="E15" s="1">
        <v>8</v>
      </c>
      <c r="F15" s="13">
        <f>InputData[[#This Row],[UNIT PRICE ($)]]*InputData[[#This Row],[QUANTITY]]</f>
        <v>753.36</v>
      </c>
      <c r="G15" s="1" t="str">
        <f>TEXT(InputData[[#This Row],[DATE]],"mmm")</f>
        <v>Jan</v>
      </c>
      <c r="H15" s="1">
        <f>WEEKNUM(InputData[[#This Row],[DATE]],1)</f>
        <v>2</v>
      </c>
    </row>
    <row r="16" spans="1:8" x14ac:dyDescent="0.3">
      <c r="A16" s="3">
        <v>44200</v>
      </c>
      <c r="B16" s="5" t="s">
        <v>85</v>
      </c>
      <c r="C16" s="4" t="s">
        <v>35</v>
      </c>
      <c r="D16" s="12">
        <v>6.7</v>
      </c>
      <c r="E16" s="1">
        <v>12</v>
      </c>
      <c r="F16" s="13">
        <f>InputData[[#This Row],[UNIT PRICE ($)]]*InputData[[#This Row],[QUANTITY]]</f>
        <v>80.400000000000006</v>
      </c>
      <c r="G16" s="1" t="str">
        <f>TEXT(InputData[[#This Row],[DATE]],"mmm")</f>
        <v>Jan</v>
      </c>
      <c r="H16" s="1">
        <f>WEEKNUM(InputData[[#This Row],[DATE]],1)</f>
        <v>2</v>
      </c>
    </row>
    <row r="17" spans="1:8" x14ac:dyDescent="0.3">
      <c r="A17" s="3">
        <v>44202</v>
      </c>
      <c r="B17" s="5" t="s">
        <v>65</v>
      </c>
      <c r="C17" s="4" t="s">
        <v>32</v>
      </c>
      <c r="D17" s="12">
        <v>117.48</v>
      </c>
      <c r="E17" s="1">
        <v>9</v>
      </c>
      <c r="F17" s="13">
        <f>InputData[[#This Row],[UNIT PRICE ($)]]*InputData[[#This Row],[QUANTITY]]</f>
        <v>1057.32</v>
      </c>
      <c r="G17" s="1" t="str">
        <f>TEXT(InputData[[#This Row],[DATE]],"mmm")</f>
        <v>Jan</v>
      </c>
      <c r="H17" s="1">
        <f>WEEKNUM(InputData[[#This Row],[DATE]],1)</f>
        <v>2</v>
      </c>
    </row>
    <row r="18" spans="1:8" x14ac:dyDescent="0.3">
      <c r="A18" s="3">
        <v>44204</v>
      </c>
      <c r="B18" s="5" t="s">
        <v>68</v>
      </c>
      <c r="C18" s="4" t="s">
        <v>19</v>
      </c>
      <c r="D18" s="12">
        <v>210</v>
      </c>
      <c r="E18" s="1">
        <v>14</v>
      </c>
      <c r="F18" s="13">
        <f>InputData[[#This Row],[UNIT PRICE ($)]]*InputData[[#This Row],[QUANTITY]]</f>
        <v>2940</v>
      </c>
      <c r="G18" s="1" t="str">
        <f>TEXT(InputData[[#This Row],[DATE]],"mmm")</f>
        <v>Jan</v>
      </c>
      <c r="H18" s="1">
        <f>WEEKNUM(InputData[[#This Row],[DATE]],1)</f>
        <v>2</v>
      </c>
    </row>
    <row r="19" spans="1:8" x14ac:dyDescent="0.3">
      <c r="A19" s="3">
        <v>44205</v>
      </c>
      <c r="B19" s="5" t="s">
        <v>60</v>
      </c>
      <c r="C19" s="4" t="s">
        <v>7</v>
      </c>
      <c r="D19" s="12">
        <v>47.730000000000004</v>
      </c>
      <c r="E19" s="1">
        <v>26</v>
      </c>
      <c r="F19" s="13">
        <f>InputData[[#This Row],[UNIT PRICE ($)]]*InputData[[#This Row],[QUANTITY]]</f>
        <v>1240.98</v>
      </c>
      <c r="G19" s="1" t="str">
        <f>TEXT(InputData[[#This Row],[DATE]],"mmm")</f>
        <v>Jan</v>
      </c>
      <c r="H19" s="1">
        <f>WEEKNUM(InputData[[#This Row],[DATE]],1)</f>
        <v>2</v>
      </c>
    </row>
    <row r="20" spans="1:8" x14ac:dyDescent="0.3">
      <c r="A20" s="3">
        <v>44205</v>
      </c>
      <c r="B20" s="5" t="s">
        <v>64</v>
      </c>
      <c r="C20" s="4" t="s">
        <v>31</v>
      </c>
      <c r="D20" s="12">
        <v>104.16</v>
      </c>
      <c r="E20" s="1">
        <v>1</v>
      </c>
      <c r="F20" s="13">
        <f>InputData[[#This Row],[UNIT PRICE ($)]]*InputData[[#This Row],[QUANTITY]]</f>
        <v>104.16</v>
      </c>
      <c r="G20" s="1" t="str">
        <f>TEXT(InputData[[#This Row],[DATE]],"mmm")</f>
        <v>Jan</v>
      </c>
      <c r="H20" s="1">
        <f>WEEKNUM(InputData[[#This Row],[DATE]],1)</f>
        <v>2</v>
      </c>
    </row>
    <row r="21" spans="1:8" x14ac:dyDescent="0.3">
      <c r="A21" s="3">
        <v>44205</v>
      </c>
      <c r="B21" s="5" t="s">
        <v>111</v>
      </c>
      <c r="C21" s="4" t="s">
        <v>25</v>
      </c>
      <c r="D21" s="12">
        <v>8.33</v>
      </c>
      <c r="E21" s="1">
        <v>4</v>
      </c>
      <c r="F21" s="13">
        <f>InputData[[#This Row],[UNIT PRICE ($)]]*InputData[[#This Row],[QUANTITY]]</f>
        <v>33.32</v>
      </c>
      <c r="G21" s="1" t="str">
        <f>TEXT(InputData[[#This Row],[DATE]],"mmm")</f>
        <v>Jan</v>
      </c>
      <c r="H21" s="1">
        <f>WEEKNUM(InputData[[#This Row],[DATE]],1)</f>
        <v>2</v>
      </c>
    </row>
    <row r="22" spans="1:8" x14ac:dyDescent="0.3">
      <c r="A22" s="3">
        <v>44205</v>
      </c>
      <c r="B22" s="5" t="s">
        <v>75</v>
      </c>
      <c r="C22" s="4" t="s">
        <v>31</v>
      </c>
      <c r="D22" s="12">
        <v>104.16</v>
      </c>
      <c r="E22" s="1">
        <v>29</v>
      </c>
      <c r="F22" s="13">
        <f>InputData[[#This Row],[UNIT PRICE ($)]]*InputData[[#This Row],[QUANTITY]]</f>
        <v>3020.64</v>
      </c>
      <c r="G22" s="1" t="str">
        <f>TEXT(InputData[[#This Row],[DATE]],"mmm")</f>
        <v>Jan</v>
      </c>
      <c r="H22" s="1">
        <f>WEEKNUM(InputData[[#This Row],[DATE]],1)</f>
        <v>2</v>
      </c>
    </row>
    <row r="23" spans="1:8" x14ac:dyDescent="0.3">
      <c r="A23" s="3">
        <v>44205</v>
      </c>
      <c r="B23" s="5" t="s">
        <v>78</v>
      </c>
      <c r="C23" s="4" t="s">
        <v>40</v>
      </c>
      <c r="D23" s="12">
        <v>115.2</v>
      </c>
      <c r="E23" s="1">
        <v>28</v>
      </c>
      <c r="F23" s="13">
        <f>InputData[[#This Row],[UNIT PRICE ($)]]*InputData[[#This Row],[QUANTITY]]</f>
        <v>3225.6</v>
      </c>
      <c r="G23" s="1" t="str">
        <f>TEXT(InputData[[#This Row],[DATE]],"mmm")</f>
        <v>Jan</v>
      </c>
      <c r="H23" s="1">
        <f>WEEKNUM(InputData[[#This Row],[DATE]],1)</f>
        <v>2</v>
      </c>
    </row>
    <row r="24" spans="1:8" x14ac:dyDescent="0.3">
      <c r="A24" s="3">
        <v>44205</v>
      </c>
      <c r="B24" s="5" t="s">
        <v>79</v>
      </c>
      <c r="C24" s="4" t="s">
        <v>3</v>
      </c>
      <c r="D24" s="12">
        <v>80.94</v>
      </c>
      <c r="E24" s="1">
        <v>8</v>
      </c>
      <c r="F24" s="13">
        <f>InputData[[#This Row],[UNIT PRICE ($)]]*InputData[[#This Row],[QUANTITY]]</f>
        <v>647.52</v>
      </c>
      <c r="G24" s="1" t="str">
        <f>TEXT(InputData[[#This Row],[DATE]],"mmm")</f>
        <v>Jan</v>
      </c>
      <c r="H24" s="1">
        <f>WEEKNUM(InputData[[#This Row],[DATE]],1)</f>
        <v>2</v>
      </c>
    </row>
    <row r="25" spans="1:8" x14ac:dyDescent="0.3">
      <c r="A25" s="3">
        <v>44205</v>
      </c>
      <c r="B25" s="5" t="s">
        <v>113</v>
      </c>
      <c r="C25" s="4" t="s">
        <v>32</v>
      </c>
      <c r="D25" s="12">
        <v>117.48</v>
      </c>
      <c r="E25" s="1">
        <v>12</v>
      </c>
      <c r="F25" s="13">
        <f>InputData[[#This Row],[UNIT PRICE ($)]]*InputData[[#This Row],[QUANTITY]]</f>
        <v>1409.76</v>
      </c>
      <c r="G25" s="1" t="str">
        <f>TEXT(InputData[[#This Row],[DATE]],"mmm")</f>
        <v>Jan</v>
      </c>
      <c r="H25" s="1">
        <f>WEEKNUM(InputData[[#This Row],[DATE]],1)</f>
        <v>2</v>
      </c>
    </row>
    <row r="26" spans="1:8" x14ac:dyDescent="0.3">
      <c r="A26" s="3">
        <v>44206</v>
      </c>
      <c r="B26" s="5" t="s">
        <v>62</v>
      </c>
      <c r="C26" s="4" t="s">
        <v>2</v>
      </c>
      <c r="D26" s="12">
        <v>142.80000000000001</v>
      </c>
      <c r="E26" s="1">
        <v>24</v>
      </c>
      <c r="F26" s="13">
        <f>InputData[[#This Row],[UNIT PRICE ($)]]*InputData[[#This Row],[QUANTITY]]</f>
        <v>3427.2000000000003</v>
      </c>
      <c r="G26" s="1" t="str">
        <f>TEXT(InputData[[#This Row],[DATE]],"mmm")</f>
        <v>Jan</v>
      </c>
      <c r="H26" s="1">
        <f>WEEKNUM(InputData[[#This Row],[DATE]],1)</f>
        <v>3</v>
      </c>
    </row>
    <row r="27" spans="1:8" x14ac:dyDescent="0.3">
      <c r="A27" s="3">
        <v>44206</v>
      </c>
      <c r="B27" s="5" t="s">
        <v>80</v>
      </c>
      <c r="C27" s="4" t="s">
        <v>34</v>
      </c>
      <c r="D27" s="12">
        <v>58.3</v>
      </c>
      <c r="E27" s="1">
        <v>14</v>
      </c>
      <c r="F27" s="13">
        <f>InputData[[#This Row],[UNIT PRICE ($)]]*InputData[[#This Row],[QUANTITY]]</f>
        <v>816.19999999999993</v>
      </c>
      <c r="G27" s="1" t="str">
        <f>TEXT(InputData[[#This Row],[DATE]],"mmm")</f>
        <v>Jan</v>
      </c>
      <c r="H27" s="1">
        <f>WEEKNUM(InputData[[#This Row],[DATE]],1)</f>
        <v>3</v>
      </c>
    </row>
    <row r="28" spans="1:8" x14ac:dyDescent="0.3">
      <c r="A28" s="3">
        <v>44206</v>
      </c>
      <c r="B28" s="5" t="s">
        <v>113</v>
      </c>
      <c r="C28" s="4" t="s">
        <v>35</v>
      </c>
      <c r="D28" s="12">
        <v>6.7</v>
      </c>
      <c r="E28" s="1">
        <v>9</v>
      </c>
      <c r="F28" s="13">
        <f>InputData[[#This Row],[UNIT PRICE ($)]]*InputData[[#This Row],[QUANTITY]]</f>
        <v>60.300000000000004</v>
      </c>
      <c r="G28" s="1" t="str">
        <f>TEXT(InputData[[#This Row],[DATE]],"mmm")</f>
        <v>Jan</v>
      </c>
      <c r="H28" s="1">
        <f>WEEKNUM(InputData[[#This Row],[DATE]],1)</f>
        <v>3</v>
      </c>
    </row>
    <row r="29" spans="1:8" x14ac:dyDescent="0.3">
      <c r="A29" s="3">
        <v>44207</v>
      </c>
      <c r="B29" s="5" t="s">
        <v>62</v>
      </c>
      <c r="C29" s="4" t="s">
        <v>37</v>
      </c>
      <c r="D29" s="12">
        <v>85.76</v>
      </c>
      <c r="E29" s="1">
        <v>3</v>
      </c>
      <c r="F29" s="13">
        <f>InputData[[#This Row],[UNIT PRICE ($)]]*InputData[[#This Row],[QUANTITY]]</f>
        <v>257.28000000000003</v>
      </c>
      <c r="G29" s="1" t="str">
        <f>TEXT(InputData[[#This Row],[DATE]],"mmm")</f>
        <v>Jan</v>
      </c>
      <c r="H29" s="1">
        <f>WEEKNUM(InputData[[#This Row],[DATE]],1)</f>
        <v>3</v>
      </c>
    </row>
    <row r="30" spans="1:8" x14ac:dyDescent="0.3">
      <c r="A30" s="3">
        <v>44207</v>
      </c>
      <c r="B30" s="5" t="s">
        <v>70</v>
      </c>
      <c r="C30" s="4" t="s">
        <v>14</v>
      </c>
      <c r="D30" s="12">
        <v>146.72</v>
      </c>
      <c r="E30" s="1">
        <v>4</v>
      </c>
      <c r="F30" s="13">
        <f>InputData[[#This Row],[UNIT PRICE ($)]]*InputData[[#This Row],[QUANTITY]]</f>
        <v>586.88</v>
      </c>
      <c r="G30" s="1" t="str">
        <f>TEXT(InputData[[#This Row],[DATE]],"mmm")</f>
        <v>Jan</v>
      </c>
      <c r="H30" s="1">
        <f>WEEKNUM(InputData[[#This Row],[DATE]],1)</f>
        <v>3</v>
      </c>
    </row>
    <row r="31" spans="1:8" x14ac:dyDescent="0.3">
      <c r="A31" s="3">
        <v>44207</v>
      </c>
      <c r="B31" s="5" t="s">
        <v>111</v>
      </c>
      <c r="C31" s="4" t="s">
        <v>11</v>
      </c>
      <c r="D31" s="12">
        <v>48.4</v>
      </c>
      <c r="E31" s="1">
        <v>14</v>
      </c>
      <c r="F31" s="13">
        <f>InputData[[#This Row],[UNIT PRICE ($)]]*InputData[[#This Row],[QUANTITY]]</f>
        <v>677.6</v>
      </c>
      <c r="G31" s="1" t="str">
        <f>TEXT(InputData[[#This Row],[DATE]],"mmm")</f>
        <v>Jan</v>
      </c>
      <c r="H31" s="1">
        <f>WEEKNUM(InputData[[#This Row],[DATE]],1)</f>
        <v>3</v>
      </c>
    </row>
    <row r="32" spans="1:8" x14ac:dyDescent="0.3">
      <c r="A32" s="3">
        <v>44207</v>
      </c>
      <c r="B32" s="5" t="s">
        <v>76</v>
      </c>
      <c r="C32" s="4" t="s">
        <v>42</v>
      </c>
      <c r="D32" s="12">
        <v>162</v>
      </c>
      <c r="E32" s="1">
        <v>4</v>
      </c>
      <c r="F32" s="13">
        <f>InputData[[#This Row],[UNIT PRICE ($)]]*InputData[[#This Row],[QUANTITY]]</f>
        <v>648</v>
      </c>
      <c r="G32" s="1" t="str">
        <f>TEXT(InputData[[#This Row],[DATE]],"mmm")</f>
        <v>Jan</v>
      </c>
      <c r="H32" s="1">
        <f>WEEKNUM(InputData[[#This Row],[DATE]],1)</f>
        <v>3</v>
      </c>
    </row>
    <row r="33" spans="1:8" x14ac:dyDescent="0.3">
      <c r="A33" s="3">
        <v>44207</v>
      </c>
      <c r="B33" s="5" t="s">
        <v>79</v>
      </c>
      <c r="C33" s="4" t="s">
        <v>32</v>
      </c>
      <c r="D33" s="12">
        <v>117.48</v>
      </c>
      <c r="E33" s="1">
        <v>2</v>
      </c>
      <c r="F33" s="13">
        <f>InputData[[#This Row],[UNIT PRICE ($)]]*InputData[[#This Row],[QUANTITY]]</f>
        <v>234.96</v>
      </c>
      <c r="G33" s="1" t="str">
        <f>TEXT(InputData[[#This Row],[DATE]],"mmm")</f>
        <v>Jan</v>
      </c>
      <c r="H33" s="1">
        <f>WEEKNUM(InputData[[#This Row],[DATE]],1)</f>
        <v>3</v>
      </c>
    </row>
    <row r="34" spans="1:8" x14ac:dyDescent="0.3">
      <c r="A34" s="3">
        <v>44208</v>
      </c>
      <c r="B34" s="5" t="s">
        <v>64</v>
      </c>
      <c r="C34" s="4" t="s">
        <v>42</v>
      </c>
      <c r="D34" s="12">
        <v>162</v>
      </c>
      <c r="E34" s="1">
        <v>10</v>
      </c>
      <c r="F34" s="13">
        <f>InputData[[#This Row],[UNIT PRICE ($)]]*InputData[[#This Row],[QUANTITY]]</f>
        <v>1620</v>
      </c>
      <c r="G34" s="1" t="str">
        <f>TEXT(InputData[[#This Row],[DATE]],"mmm")</f>
        <v>Jan</v>
      </c>
      <c r="H34" s="1">
        <f>WEEKNUM(InputData[[#This Row],[DATE]],1)</f>
        <v>3</v>
      </c>
    </row>
    <row r="35" spans="1:8" x14ac:dyDescent="0.3">
      <c r="A35" s="3">
        <v>44209</v>
      </c>
      <c r="B35" s="5" t="s">
        <v>108</v>
      </c>
      <c r="C35" s="4" t="s">
        <v>16</v>
      </c>
      <c r="D35" s="12">
        <v>16.64</v>
      </c>
      <c r="E35" s="1">
        <v>15</v>
      </c>
      <c r="F35" s="13">
        <f>InputData[[#This Row],[UNIT PRICE ($)]]*InputData[[#This Row],[QUANTITY]]</f>
        <v>249.60000000000002</v>
      </c>
      <c r="G35" s="1" t="str">
        <f>TEXT(InputData[[#This Row],[DATE]],"mmm")</f>
        <v>Jan</v>
      </c>
      <c r="H35" s="1">
        <f>WEEKNUM(InputData[[#This Row],[DATE]],1)</f>
        <v>3</v>
      </c>
    </row>
    <row r="36" spans="1:8" x14ac:dyDescent="0.3">
      <c r="A36" s="3">
        <v>44209</v>
      </c>
      <c r="B36" s="5" t="s">
        <v>65</v>
      </c>
      <c r="C36" s="4" t="s">
        <v>19</v>
      </c>
      <c r="D36" s="12">
        <v>210</v>
      </c>
      <c r="E36" s="1">
        <v>6</v>
      </c>
      <c r="F36" s="13">
        <f>InputData[[#This Row],[UNIT PRICE ($)]]*InputData[[#This Row],[QUANTITY]]</f>
        <v>1260</v>
      </c>
      <c r="G36" s="1" t="str">
        <f>TEXT(InputData[[#This Row],[DATE]],"mmm")</f>
        <v>Jan</v>
      </c>
      <c r="H36" s="1">
        <f>WEEKNUM(InputData[[#This Row],[DATE]],1)</f>
        <v>3</v>
      </c>
    </row>
    <row r="37" spans="1:8" x14ac:dyDescent="0.3">
      <c r="A37" s="3">
        <v>44210</v>
      </c>
      <c r="B37" s="5" t="s">
        <v>115</v>
      </c>
      <c r="C37" s="4" t="s">
        <v>11</v>
      </c>
      <c r="D37" s="12">
        <v>48.4</v>
      </c>
      <c r="E37" s="1">
        <v>14</v>
      </c>
      <c r="F37" s="13">
        <f>InputData[[#This Row],[UNIT PRICE ($)]]*InputData[[#This Row],[QUANTITY]]</f>
        <v>677.6</v>
      </c>
      <c r="G37" s="1" t="str">
        <f>TEXT(InputData[[#This Row],[DATE]],"mmm")</f>
        <v>Jan</v>
      </c>
      <c r="H37" s="1">
        <f>WEEKNUM(InputData[[#This Row],[DATE]],1)</f>
        <v>3</v>
      </c>
    </row>
    <row r="38" spans="1:8" x14ac:dyDescent="0.3">
      <c r="A38" s="3">
        <v>44211</v>
      </c>
      <c r="B38" s="5" t="s">
        <v>73</v>
      </c>
      <c r="C38" s="4" t="s">
        <v>7</v>
      </c>
      <c r="D38" s="12">
        <v>47.730000000000004</v>
      </c>
      <c r="E38" s="1">
        <v>15</v>
      </c>
      <c r="F38" s="13">
        <f>InputData[[#This Row],[UNIT PRICE ($)]]*InputData[[#This Row],[QUANTITY]]</f>
        <v>715.95</v>
      </c>
      <c r="G38" s="1" t="str">
        <f>TEXT(InputData[[#This Row],[DATE]],"mmm")</f>
        <v>Jan</v>
      </c>
      <c r="H38" s="1">
        <f>WEEKNUM(InputData[[#This Row],[DATE]],1)</f>
        <v>3</v>
      </c>
    </row>
    <row r="39" spans="1:8" x14ac:dyDescent="0.3">
      <c r="A39" s="3">
        <v>44211</v>
      </c>
      <c r="B39" s="5" t="s">
        <v>79</v>
      </c>
      <c r="C39" s="4" t="s">
        <v>22</v>
      </c>
      <c r="D39" s="12">
        <v>141.57</v>
      </c>
      <c r="E39" s="1">
        <v>10</v>
      </c>
      <c r="F39" s="13">
        <f>InputData[[#This Row],[UNIT PRICE ($)]]*InputData[[#This Row],[QUANTITY]]</f>
        <v>1415.6999999999998</v>
      </c>
      <c r="G39" s="1" t="str">
        <f>TEXT(InputData[[#This Row],[DATE]],"mmm")</f>
        <v>Jan</v>
      </c>
      <c r="H39" s="1">
        <f>WEEKNUM(InputData[[#This Row],[DATE]],1)</f>
        <v>3</v>
      </c>
    </row>
    <row r="40" spans="1:8" x14ac:dyDescent="0.3">
      <c r="A40" s="3">
        <v>44212</v>
      </c>
      <c r="B40" s="5" t="s">
        <v>109</v>
      </c>
      <c r="C40" s="4" t="s">
        <v>14</v>
      </c>
      <c r="D40" s="12">
        <v>146.72</v>
      </c>
      <c r="E40" s="1">
        <v>11</v>
      </c>
      <c r="F40" s="13">
        <f>InputData[[#This Row],[UNIT PRICE ($)]]*InputData[[#This Row],[QUANTITY]]</f>
        <v>1613.92</v>
      </c>
      <c r="G40" s="1" t="str">
        <f>TEXT(InputData[[#This Row],[DATE]],"mmm")</f>
        <v>Jan</v>
      </c>
      <c r="H40" s="1">
        <f>WEEKNUM(InputData[[#This Row],[DATE]],1)</f>
        <v>3</v>
      </c>
    </row>
    <row r="41" spans="1:8" x14ac:dyDescent="0.3">
      <c r="A41" s="3">
        <v>44213</v>
      </c>
      <c r="B41" s="5" t="s">
        <v>67</v>
      </c>
      <c r="C41" s="4" t="s">
        <v>40</v>
      </c>
      <c r="D41" s="12">
        <v>115.2</v>
      </c>
      <c r="E41" s="1">
        <v>4</v>
      </c>
      <c r="F41" s="13">
        <f>InputData[[#This Row],[UNIT PRICE ($)]]*InputData[[#This Row],[QUANTITY]]</f>
        <v>460.8</v>
      </c>
      <c r="G41" s="1" t="str">
        <f>TEXT(InputData[[#This Row],[DATE]],"mmm")</f>
        <v>Jan</v>
      </c>
      <c r="H41" s="1">
        <f>WEEKNUM(InputData[[#This Row],[DATE]],1)</f>
        <v>4</v>
      </c>
    </row>
    <row r="42" spans="1:8" x14ac:dyDescent="0.3">
      <c r="A42" s="3">
        <v>44214</v>
      </c>
      <c r="B42" s="5" t="s">
        <v>65</v>
      </c>
      <c r="C42" s="4" t="s">
        <v>8</v>
      </c>
      <c r="D42" s="12">
        <v>94.62</v>
      </c>
      <c r="E42" s="1">
        <v>9</v>
      </c>
      <c r="F42" s="13">
        <f>InputData[[#This Row],[UNIT PRICE ($)]]*InputData[[#This Row],[QUANTITY]]</f>
        <v>851.58</v>
      </c>
      <c r="G42" s="1" t="str">
        <f>TEXT(InputData[[#This Row],[DATE]],"mmm")</f>
        <v>Jan</v>
      </c>
      <c r="H42" s="1">
        <f>WEEKNUM(InputData[[#This Row],[DATE]],1)</f>
        <v>4</v>
      </c>
    </row>
    <row r="43" spans="1:8" x14ac:dyDescent="0.3">
      <c r="A43" s="3">
        <v>44214</v>
      </c>
      <c r="B43" s="5" t="s">
        <v>78</v>
      </c>
      <c r="C43" s="4" t="s">
        <v>23</v>
      </c>
      <c r="D43" s="12">
        <v>149.46</v>
      </c>
      <c r="E43" s="1">
        <v>3</v>
      </c>
      <c r="F43" s="13">
        <f>InputData[[#This Row],[UNIT PRICE ($)]]*InputData[[#This Row],[QUANTITY]]</f>
        <v>448.38</v>
      </c>
      <c r="G43" s="1" t="str">
        <f>TEXT(InputData[[#This Row],[DATE]],"mmm")</f>
        <v>Jan</v>
      </c>
      <c r="H43" s="1">
        <f>WEEKNUM(InputData[[#This Row],[DATE]],1)</f>
        <v>4</v>
      </c>
    </row>
    <row r="44" spans="1:8" x14ac:dyDescent="0.3">
      <c r="A44" s="3">
        <v>44214</v>
      </c>
      <c r="B44" s="5" t="s">
        <v>83</v>
      </c>
      <c r="C44" s="4" t="s">
        <v>44</v>
      </c>
      <c r="D44" s="12">
        <v>82.08</v>
      </c>
      <c r="E44" s="1">
        <v>13</v>
      </c>
      <c r="F44" s="13">
        <f>InputData[[#This Row],[UNIT PRICE ($)]]*InputData[[#This Row],[QUANTITY]]</f>
        <v>1067.04</v>
      </c>
      <c r="G44" s="1" t="str">
        <f>TEXT(InputData[[#This Row],[DATE]],"mmm")</f>
        <v>Jan</v>
      </c>
      <c r="H44" s="1">
        <f>WEEKNUM(InputData[[#This Row],[DATE]],1)</f>
        <v>4</v>
      </c>
    </row>
    <row r="45" spans="1:8" x14ac:dyDescent="0.3">
      <c r="A45" s="3">
        <v>44215</v>
      </c>
      <c r="B45" s="5" t="s">
        <v>79</v>
      </c>
      <c r="C45" s="4" t="s">
        <v>35</v>
      </c>
      <c r="D45" s="12">
        <v>6.7</v>
      </c>
      <c r="E45" s="1">
        <v>6</v>
      </c>
      <c r="F45" s="13">
        <f>InputData[[#This Row],[UNIT PRICE ($)]]*InputData[[#This Row],[QUANTITY]]</f>
        <v>40.200000000000003</v>
      </c>
      <c r="G45" s="1" t="str">
        <f>TEXT(InputData[[#This Row],[DATE]],"mmm")</f>
        <v>Jan</v>
      </c>
      <c r="H45" s="1">
        <f>WEEKNUM(InputData[[#This Row],[DATE]],1)</f>
        <v>4</v>
      </c>
    </row>
    <row r="46" spans="1:8" x14ac:dyDescent="0.3">
      <c r="A46" s="3">
        <v>44216</v>
      </c>
      <c r="B46" s="5" t="s">
        <v>68</v>
      </c>
      <c r="C46" s="4" t="s">
        <v>34</v>
      </c>
      <c r="D46" s="12">
        <v>58.3</v>
      </c>
      <c r="E46" s="1">
        <v>4</v>
      </c>
      <c r="F46" s="13">
        <f>InputData[[#This Row],[UNIT PRICE ($)]]*InputData[[#This Row],[QUANTITY]]</f>
        <v>233.2</v>
      </c>
      <c r="G46" s="1" t="str">
        <f>TEXT(InputData[[#This Row],[DATE]],"mmm")</f>
        <v>Jan</v>
      </c>
      <c r="H46" s="1">
        <f>WEEKNUM(InputData[[#This Row],[DATE]],1)</f>
        <v>4</v>
      </c>
    </row>
    <row r="47" spans="1:8" x14ac:dyDescent="0.3">
      <c r="A47" s="3">
        <v>44216</v>
      </c>
      <c r="B47" s="5" t="s">
        <v>112</v>
      </c>
      <c r="C47" s="4" t="s">
        <v>20</v>
      </c>
      <c r="D47" s="12">
        <v>76.25</v>
      </c>
      <c r="E47" s="1">
        <v>4</v>
      </c>
      <c r="F47" s="13">
        <f>InputData[[#This Row],[UNIT PRICE ($)]]*InputData[[#This Row],[QUANTITY]]</f>
        <v>305</v>
      </c>
      <c r="G47" s="1" t="str">
        <f>TEXT(InputData[[#This Row],[DATE]],"mmm")</f>
        <v>Jan</v>
      </c>
      <c r="H47" s="1">
        <f>WEEKNUM(InputData[[#This Row],[DATE]],1)</f>
        <v>4</v>
      </c>
    </row>
    <row r="48" spans="1:8" x14ac:dyDescent="0.3">
      <c r="A48" s="3">
        <v>44216</v>
      </c>
      <c r="B48" s="5" t="s">
        <v>77</v>
      </c>
      <c r="C48" s="4" t="s">
        <v>21</v>
      </c>
      <c r="D48" s="12">
        <v>162.54</v>
      </c>
      <c r="E48" s="1">
        <v>2</v>
      </c>
      <c r="F48" s="13">
        <f>InputData[[#This Row],[UNIT PRICE ($)]]*InputData[[#This Row],[QUANTITY]]</f>
        <v>325.08</v>
      </c>
      <c r="G48" s="1" t="str">
        <f>TEXT(InputData[[#This Row],[DATE]],"mmm")</f>
        <v>Jan</v>
      </c>
      <c r="H48" s="1">
        <f>WEEKNUM(InputData[[#This Row],[DATE]],1)</f>
        <v>4</v>
      </c>
    </row>
    <row r="49" spans="1:8" x14ac:dyDescent="0.3">
      <c r="A49" s="3">
        <v>44216</v>
      </c>
      <c r="B49" s="5" t="s">
        <v>84</v>
      </c>
      <c r="C49" s="4" t="s">
        <v>14</v>
      </c>
      <c r="D49" s="12">
        <v>146.72</v>
      </c>
      <c r="E49" s="1">
        <v>7</v>
      </c>
      <c r="F49" s="13">
        <f>InputData[[#This Row],[UNIT PRICE ($)]]*InputData[[#This Row],[QUANTITY]]</f>
        <v>1027.04</v>
      </c>
      <c r="G49" s="1" t="str">
        <f>TEXT(InputData[[#This Row],[DATE]],"mmm")</f>
        <v>Jan</v>
      </c>
      <c r="H49" s="1">
        <f>WEEKNUM(InputData[[#This Row],[DATE]],1)</f>
        <v>4</v>
      </c>
    </row>
    <row r="50" spans="1:8" x14ac:dyDescent="0.3">
      <c r="A50" s="3">
        <v>44217</v>
      </c>
      <c r="B50" s="5" t="s">
        <v>113</v>
      </c>
      <c r="C50" s="4" t="s">
        <v>4</v>
      </c>
      <c r="D50" s="12">
        <v>48.84</v>
      </c>
      <c r="E50" s="1">
        <v>15</v>
      </c>
      <c r="F50" s="13">
        <f>InputData[[#This Row],[UNIT PRICE ($)]]*InputData[[#This Row],[QUANTITY]]</f>
        <v>732.6</v>
      </c>
      <c r="G50" s="1" t="str">
        <f>TEXT(InputData[[#This Row],[DATE]],"mmm")</f>
        <v>Jan</v>
      </c>
      <c r="H50" s="1">
        <f>WEEKNUM(InputData[[#This Row],[DATE]],1)</f>
        <v>4</v>
      </c>
    </row>
    <row r="51" spans="1:8" x14ac:dyDescent="0.3">
      <c r="A51" s="3">
        <v>44217</v>
      </c>
      <c r="B51" s="5" t="s">
        <v>115</v>
      </c>
      <c r="C51" s="4" t="s">
        <v>42</v>
      </c>
      <c r="D51" s="12">
        <v>162</v>
      </c>
      <c r="E51" s="1">
        <v>6</v>
      </c>
      <c r="F51" s="13">
        <f>InputData[[#This Row],[UNIT PRICE ($)]]*InputData[[#This Row],[QUANTITY]]</f>
        <v>972</v>
      </c>
      <c r="G51" s="1" t="str">
        <f>TEXT(InputData[[#This Row],[DATE]],"mmm")</f>
        <v>Jan</v>
      </c>
      <c r="H51" s="1">
        <f>WEEKNUM(InputData[[#This Row],[DATE]],1)</f>
        <v>4</v>
      </c>
    </row>
    <row r="52" spans="1:8" x14ac:dyDescent="0.3">
      <c r="A52" s="3">
        <v>44217</v>
      </c>
      <c r="B52" s="5" t="s">
        <v>88</v>
      </c>
      <c r="C52" s="4" t="s">
        <v>3</v>
      </c>
      <c r="D52" s="12">
        <v>80.94</v>
      </c>
      <c r="E52" s="1">
        <v>9</v>
      </c>
      <c r="F52" s="13">
        <f>InputData[[#This Row],[UNIT PRICE ($)]]*InputData[[#This Row],[QUANTITY]]</f>
        <v>728.46</v>
      </c>
      <c r="G52" s="1" t="str">
        <f>TEXT(InputData[[#This Row],[DATE]],"mmm")</f>
        <v>Jan</v>
      </c>
      <c r="H52" s="1">
        <f>WEEKNUM(InputData[[#This Row],[DATE]],1)</f>
        <v>4</v>
      </c>
    </row>
    <row r="53" spans="1:8" x14ac:dyDescent="0.3">
      <c r="A53" s="3">
        <v>44218</v>
      </c>
      <c r="B53" s="5" t="s">
        <v>86</v>
      </c>
      <c r="C53" s="4" t="s">
        <v>1</v>
      </c>
      <c r="D53" s="12">
        <v>103.88</v>
      </c>
      <c r="E53" s="1">
        <v>6</v>
      </c>
      <c r="F53" s="13">
        <f>InputData[[#This Row],[UNIT PRICE ($)]]*InputData[[#This Row],[QUANTITY]]</f>
        <v>623.28</v>
      </c>
      <c r="G53" s="1" t="str">
        <f>TEXT(InputData[[#This Row],[DATE]],"mmm")</f>
        <v>Jan</v>
      </c>
      <c r="H53" s="1">
        <f>WEEKNUM(InputData[[#This Row],[DATE]],1)</f>
        <v>4</v>
      </c>
    </row>
    <row r="54" spans="1:8" x14ac:dyDescent="0.3">
      <c r="A54" s="3">
        <v>44219</v>
      </c>
      <c r="B54" s="5" t="s">
        <v>70</v>
      </c>
      <c r="C54" s="4" t="s">
        <v>2</v>
      </c>
      <c r="D54" s="12">
        <v>142.80000000000001</v>
      </c>
      <c r="E54" s="1">
        <v>5</v>
      </c>
      <c r="F54" s="13">
        <f>InputData[[#This Row],[UNIT PRICE ($)]]*InputData[[#This Row],[QUANTITY]]</f>
        <v>714</v>
      </c>
      <c r="G54" s="1" t="str">
        <f>TEXT(InputData[[#This Row],[DATE]],"mmm")</f>
        <v>Jan</v>
      </c>
      <c r="H54" s="1">
        <f>WEEKNUM(InputData[[#This Row],[DATE]],1)</f>
        <v>4</v>
      </c>
    </row>
    <row r="55" spans="1:8" x14ac:dyDescent="0.3">
      <c r="A55" s="3">
        <v>44219</v>
      </c>
      <c r="B55" s="5" t="s">
        <v>77</v>
      </c>
      <c r="C55" s="4" t="s">
        <v>8</v>
      </c>
      <c r="D55" s="12">
        <v>94.62</v>
      </c>
      <c r="E55" s="1">
        <v>17</v>
      </c>
      <c r="F55" s="13">
        <f>InputData[[#This Row],[UNIT PRICE ($)]]*InputData[[#This Row],[QUANTITY]]</f>
        <v>1608.54</v>
      </c>
      <c r="G55" s="1" t="str">
        <f>TEXT(InputData[[#This Row],[DATE]],"mmm")</f>
        <v>Jan</v>
      </c>
      <c r="H55" s="1">
        <f>WEEKNUM(InputData[[#This Row],[DATE]],1)</f>
        <v>4</v>
      </c>
    </row>
    <row r="56" spans="1:8" x14ac:dyDescent="0.3">
      <c r="A56" s="3">
        <v>44219</v>
      </c>
      <c r="B56" s="5" t="s">
        <v>78</v>
      </c>
      <c r="C56" s="4" t="s">
        <v>42</v>
      </c>
      <c r="D56" s="12">
        <v>162</v>
      </c>
      <c r="E56" s="1">
        <v>8</v>
      </c>
      <c r="F56" s="13">
        <f>InputData[[#This Row],[UNIT PRICE ($)]]*InputData[[#This Row],[QUANTITY]]</f>
        <v>1296</v>
      </c>
      <c r="G56" s="1" t="str">
        <f>TEXT(InputData[[#This Row],[DATE]],"mmm")</f>
        <v>Jan</v>
      </c>
      <c r="H56" s="1">
        <f>WEEKNUM(InputData[[#This Row],[DATE]],1)</f>
        <v>4</v>
      </c>
    </row>
    <row r="57" spans="1:8" x14ac:dyDescent="0.3">
      <c r="A57" s="3">
        <v>44220</v>
      </c>
      <c r="B57" s="5" t="s">
        <v>85</v>
      </c>
      <c r="C57" s="4" t="s">
        <v>30</v>
      </c>
      <c r="D57" s="12">
        <v>201.28</v>
      </c>
      <c r="E57" s="1">
        <v>15</v>
      </c>
      <c r="F57" s="13">
        <f>InputData[[#This Row],[UNIT PRICE ($)]]*InputData[[#This Row],[QUANTITY]]</f>
        <v>3019.2</v>
      </c>
      <c r="G57" s="1" t="str">
        <f>TEXT(InputData[[#This Row],[DATE]],"mmm")</f>
        <v>Jan</v>
      </c>
      <c r="H57" s="1">
        <f>WEEKNUM(InputData[[#This Row],[DATE]],1)</f>
        <v>5</v>
      </c>
    </row>
    <row r="58" spans="1:8" x14ac:dyDescent="0.3">
      <c r="A58" s="3">
        <v>44221</v>
      </c>
      <c r="B58" s="5" t="s">
        <v>60</v>
      </c>
      <c r="C58" s="4" t="s">
        <v>31</v>
      </c>
      <c r="D58" s="12">
        <v>104.16</v>
      </c>
      <c r="E58" s="1">
        <v>14</v>
      </c>
      <c r="F58" s="13">
        <f>InputData[[#This Row],[UNIT PRICE ($)]]*InputData[[#This Row],[QUANTITY]]</f>
        <v>1458.24</v>
      </c>
      <c r="G58" s="1" t="str">
        <f>TEXT(InputData[[#This Row],[DATE]],"mmm")</f>
        <v>Jan</v>
      </c>
      <c r="H58" s="1">
        <f>WEEKNUM(InputData[[#This Row],[DATE]],1)</f>
        <v>5</v>
      </c>
    </row>
    <row r="59" spans="1:8" x14ac:dyDescent="0.3">
      <c r="A59" s="3">
        <v>44221</v>
      </c>
      <c r="B59" s="5" t="s">
        <v>108</v>
      </c>
      <c r="C59" s="4" t="s">
        <v>35</v>
      </c>
      <c r="D59" s="12">
        <v>6.7</v>
      </c>
      <c r="E59" s="1">
        <v>7</v>
      </c>
      <c r="F59" s="13">
        <f>InputData[[#This Row],[UNIT PRICE ($)]]*InputData[[#This Row],[QUANTITY]]</f>
        <v>46.9</v>
      </c>
      <c r="G59" s="1" t="str">
        <f>TEXT(InputData[[#This Row],[DATE]],"mmm")</f>
        <v>Jan</v>
      </c>
      <c r="H59" s="1">
        <f>WEEKNUM(InputData[[#This Row],[DATE]],1)</f>
        <v>5</v>
      </c>
    </row>
    <row r="60" spans="1:8" x14ac:dyDescent="0.3">
      <c r="A60" s="3">
        <v>44221</v>
      </c>
      <c r="B60" s="5" t="s">
        <v>67</v>
      </c>
      <c r="C60" s="4" t="s">
        <v>34</v>
      </c>
      <c r="D60" s="12">
        <v>58.3</v>
      </c>
      <c r="E60" s="1">
        <v>6</v>
      </c>
      <c r="F60" s="13">
        <f>InputData[[#This Row],[UNIT PRICE ($)]]*InputData[[#This Row],[QUANTITY]]</f>
        <v>349.79999999999995</v>
      </c>
      <c r="G60" s="1" t="str">
        <f>TEXT(InputData[[#This Row],[DATE]],"mmm")</f>
        <v>Jan</v>
      </c>
      <c r="H60" s="1">
        <f>WEEKNUM(InputData[[#This Row],[DATE]],1)</f>
        <v>5</v>
      </c>
    </row>
    <row r="61" spans="1:8" x14ac:dyDescent="0.3">
      <c r="A61" s="3">
        <v>44221</v>
      </c>
      <c r="B61" s="5" t="s">
        <v>80</v>
      </c>
      <c r="C61" s="4" t="s">
        <v>17</v>
      </c>
      <c r="D61" s="12">
        <v>156.78</v>
      </c>
      <c r="E61" s="1">
        <v>14</v>
      </c>
      <c r="F61" s="13">
        <f>InputData[[#This Row],[UNIT PRICE ($)]]*InputData[[#This Row],[QUANTITY]]</f>
        <v>2194.92</v>
      </c>
      <c r="G61" s="1" t="str">
        <f>TEXT(InputData[[#This Row],[DATE]],"mmm")</f>
        <v>Jan</v>
      </c>
      <c r="H61" s="1">
        <f>WEEKNUM(InputData[[#This Row],[DATE]],1)</f>
        <v>5</v>
      </c>
    </row>
    <row r="62" spans="1:8" x14ac:dyDescent="0.3">
      <c r="A62" s="3">
        <v>44222</v>
      </c>
      <c r="B62" s="5" t="s">
        <v>108</v>
      </c>
      <c r="C62" s="4" t="s">
        <v>24</v>
      </c>
      <c r="D62" s="12">
        <v>156.96</v>
      </c>
      <c r="E62" s="1">
        <v>29</v>
      </c>
      <c r="F62" s="13">
        <f>InputData[[#This Row],[UNIT PRICE ($)]]*InputData[[#This Row],[QUANTITY]]</f>
        <v>4551.84</v>
      </c>
      <c r="G62" s="1" t="str">
        <f>TEXT(InputData[[#This Row],[DATE]],"mmm")</f>
        <v>Jan</v>
      </c>
      <c r="H62" s="1">
        <f>WEEKNUM(InputData[[#This Row],[DATE]],1)</f>
        <v>5</v>
      </c>
    </row>
    <row r="63" spans="1:8" x14ac:dyDescent="0.3">
      <c r="A63" s="3">
        <v>44222</v>
      </c>
      <c r="B63" s="5" t="s">
        <v>65</v>
      </c>
      <c r="C63" s="4" t="s">
        <v>44</v>
      </c>
      <c r="D63" s="12">
        <v>82.08</v>
      </c>
      <c r="E63" s="1">
        <v>9</v>
      </c>
      <c r="F63" s="13">
        <f>InputData[[#This Row],[UNIT PRICE ($)]]*InputData[[#This Row],[QUANTITY]]</f>
        <v>738.72</v>
      </c>
      <c r="G63" s="1" t="str">
        <f>TEXT(InputData[[#This Row],[DATE]],"mmm")</f>
        <v>Jan</v>
      </c>
      <c r="H63" s="1">
        <f>WEEKNUM(InputData[[#This Row],[DATE]],1)</f>
        <v>5</v>
      </c>
    </row>
    <row r="64" spans="1:8" x14ac:dyDescent="0.3">
      <c r="A64" s="3">
        <v>44222</v>
      </c>
      <c r="B64" s="5" t="s">
        <v>111</v>
      </c>
      <c r="C64" s="4" t="s">
        <v>1</v>
      </c>
      <c r="D64" s="12">
        <v>103.88</v>
      </c>
      <c r="E64" s="1">
        <v>7</v>
      </c>
      <c r="F64" s="13">
        <f>InputData[[#This Row],[UNIT PRICE ($)]]*InputData[[#This Row],[QUANTITY]]</f>
        <v>727.16</v>
      </c>
      <c r="G64" s="1" t="str">
        <f>TEXT(InputData[[#This Row],[DATE]],"mmm")</f>
        <v>Jan</v>
      </c>
      <c r="H64" s="1">
        <f>WEEKNUM(InputData[[#This Row],[DATE]],1)</f>
        <v>5</v>
      </c>
    </row>
    <row r="65" spans="1:8" x14ac:dyDescent="0.3">
      <c r="A65" s="3">
        <v>44222</v>
      </c>
      <c r="B65" s="5" t="s">
        <v>76</v>
      </c>
      <c r="C65" s="4" t="s">
        <v>6</v>
      </c>
      <c r="D65" s="12">
        <v>85.5</v>
      </c>
      <c r="E65" s="1">
        <v>7</v>
      </c>
      <c r="F65" s="13">
        <f>InputData[[#This Row],[UNIT PRICE ($)]]*InputData[[#This Row],[QUANTITY]]</f>
        <v>598.5</v>
      </c>
      <c r="G65" s="1" t="str">
        <f>TEXT(InputData[[#This Row],[DATE]],"mmm")</f>
        <v>Jan</v>
      </c>
      <c r="H65" s="1">
        <f>WEEKNUM(InputData[[#This Row],[DATE]],1)</f>
        <v>5</v>
      </c>
    </row>
    <row r="66" spans="1:8" x14ac:dyDescent="0.3">
      <c r="A66" s="3">
        <v>44222</v>
      </c>
      <c r="B66" s="5" t="s">
        <v>77</v>
      </c>
      <c r="C66" s="4" t="s">
        <v>10</v>
      </c>
      <c r="D66" s="12">
        <v>164.28</v>
      </c>
      <c r="E66" s="1">
        <v>1</v>
      </c>
      <c r="F66" s="13">
        <f>InputData[[#This Row],[UNIT PRICE ($)]]*InputData[[#This Row],[QUANTITY]]</f>
        <v>164.28</v>
      </c>
      <c r="G66" s="1" t="str">
        <f>TEXT(InputData[[#This Row],[DATE]],"mmm")</f>
        <v>Jan</v>
      </c>
      <c r="H66" s="1">
        <f>WEEKNUM(InputData[[#This Row],[DATE]],1)</f>
        <v>5</v>
      </c>
    </row>
    <row r="67" spans="1:8" x14ac:dyDescent="0.3">
      <c r="A67" s="3">
        <v>44223</v>
      </c>
      <c r="B67" s="5" t="s">
        <v>67</v>
      </c>
      <c r="C67" s="4" t="s">
        <v>32</v>
      </c>
      <c r="D67" s="12">
        <v>117.48</v>
      </c>
      <c r="E67" s="1">
        <v>3</v>
      </c>
      <c r="F67" s="13">
        <f>InputData[[#This Row],[UNIT PRICE ($)]]*InputData[[#This Row],[QUANTITY]]</f>
        <v>352.44</v>
      </c>
      <c r="G67" s="1" t="str">
        <f>TEXT(InputData[[#This Row],[DATE]],"mmm")</f>
        <v>Jan</v>
      </c>
      <c r="H67" s="1">
        <f>WEEKNUM(InputData[[#This Row],[DATE]],1)</f>
        <v>5</v>
      </c>
    </row>
    <row r="68" spans="1:8" x14ac:dyDescent="0.3">
      <c r="A68" s="3">
        <v>44223</v>
      </c>
      <c r="B68" s="5" t="s">
        <v>74</v>
      </c>
      <c r="C68" s="4" t="s">
        <v>40</v>
      </c>
      <c r="D68" s="12">
        <v>115.2</v>
      </c>
      <c r="E68" s="1">
        <v>7</v>
      </c>
      <c r="F68" s="13">
        <f>InputData[[#This Row],[UNIT PRICE ($)]]*InputData[[#This Row],[QUANTITY]]</f>
        <v>806.4</v>
      </c>
      <c r="G68" s="1" t="str">
        <f>TEXT(InputData[[#This Row],[DATE]],"mmm")</f>
        <v>Jan</v>
      </c>
      <c r="H68" s="1">
        <f>WEEKNUM(InputData[[#This Row],[DATE]],1)</f>
        <v>5</v>
      </c>
    </row>
    <row r="69" spans="1:8" x14ac:dyDescent="0.3">
      <c r="A69" s="3">
        <v>44223</v>
      </c>
      <c r="B69" s="5" t="s">
        <v>75</v>
      </c>
      <c r="C69" s="4" t="s">
        <v>5</v>
      </c>
      <c r="D69" s="12">
        <v>155.61000000000001</v>
      </c>
      <c r="E69" s="1">
        <v>37</v>
      </c>
      <c r="F69" s="13">
        <f>InputData[[#This Row],[UNIT PRICE ($)]]*InputData[[#This Row],[QUANTITY]]</f>
        <v>5757.5700000000006</v>
      </c>
      <c r="G69" s="1" t="str">
        <f>TEXT(InputData[[#This Row],[DATE]],"mmm")</f>
        <v>Jan</v>
      </c>
      <c r="H69" s="1">
        <f>WEEKNUM(InputData[[#This Row],[DATE]],1)</f>
        <v>5</v>
      </c>
    </row>
    <row r="70" spans="1:8" x14ac:dyDescent="0.3">
      <c r="A70" s="3">
        <v>44223</v>
      </c>
      <c r="B70" s="5" t="s">
        <v>84</v>
      </c>
      <c r="C70" s="4" t="s">
        <v>19</v>
      </c>
      <c r="D70" s="12">
        <v>210</v>
      </c>
      <c r="E70" s="1">
        <v>21</v>
      </c>
      <c r="F70" s="13">
        <f>InputData[[#This Row],[UNIT PRICE ($)]]*InputData[[#This Row],[QUANTITY]]</f>
        <v>4410</v>
      </c>
      <c r="G70" s="1" t="str">
        <f>TEXT(InputData[[#This Row],[DATE]],"mmm")</f>
        <v>Jan</v>
      </c>
      <c r="H70" s="1">
        <f>WEEKNUM(InputData[[#This Row],[DATE]],1)</f>
        <v>5</v>
      </c>
    </row>
    <row r="71" spans="1:8" x14ac:dyDescent="0.3">
      <c r="A71" s="3">
        <v>44224</v>
      </c>
      <c r="B71" s="5" t="s">
        <v>108</v>
      </c>
      <c r="C71" s="4" t="s">
        <v>16</v>
      </c>
      <c r="D71" s="12">
        <v>16.64</v>
      </c>
      <c r="E71" s="1">
        <v>11</v>
      </c>
      <c r="F71" s="13">
        <f>InputData[[#This Row],[UNIT PRICE ($)]]*InputData[[#This Row],[QUANTITY]]</f>
        <v>183.04000000000002</v>
      </c>
      <c r="G71" s="1" t="str">
        <f>TEXT(InputData[[#This Row],[DATE]],"mmm")</f>
        <v>Jan</v>
      </c>
      <c r="H71" s="1">
        <f>WEEKNUM(InputData[[#This Row],[DATE]],1)</f>
        <v>5</v>
      </c>
    </row>
    <row r="72" spans="1:8" x14ac:dyDescent="0.3">
      <c r="A72" s="3">
        <v>44224</v>
      </c>
      <c r="B72" s="5" t="s">
        <v>62</v>
      </c>
      <c r="C72" s="4" t="s">
        <v>29</v>
      </c>
      <c r="D72" s="12">
        <v>53.11</v>
      </c>
      <c r="E72" s="1">
        <v>2</v>
      </c>
      <c r="F72" s="13">
        <f>InputData[[#This Row],[UNIT PRICE ($)]]*InputData[[#This Row],[QUANTITY]]</f>
        <v>106.22</v>
      </c>
      <c r="G72" s="1" t="str">
        <f>TEXT(InputData[[#This Row],[DATE]],"mmm")</f>
        <v>Jan</v>
      </c>
      <c r="H72" s="1">
        <f>WEEKNUM(InputData[[#This Row],[DATE]],1)</f>
        <v>5</v>
      </c>
    </row>
    <row r="73" spans="1:8" x14ac:dyDescent="0.3">
      <c r="A73" s="3">
        <v>44224</v>
      </c>
      <c r="B73" s="5" t="s">
        <v>116</v>
      </c>
      <c r="C73" s="4" t="s">
        <v>4</v>
      </c>
      <c r="D73" s="12">
        <v>48.84</v>
      </c>
      <c r="E73" s="1">
        <v>10</v>
      </c>
      <c r="F73" s="13">
        <f>InputData[[#This Row],[UNIT PRICE ($)]]*InputData[[#This Row],[QUANTITY]]</f>
        <v>488.40000000000003</v>
      </c>
      <c r="G73" s="1" t="str">
        <f>TEXT(InputData[[#This Row],[DATE]],"mmm")</f>
        <v>Jan</v>
      </c>
      <c r="H73" s="1">
        <f>WEEKNUM(InputData[[#This Row],[DATE]],1)</f>
        <v>5</v>
      </c>
    </row>
    <row r="74" spans="1:8" x14ac:dyDescent="0.3">
      <c r="A74" s="3">
        <v>44225</v>
      </c>
      <c r="B74" s="5" t="s">
        <v>110</v>
      </c>
      <c r="C74" s="4" t="s">
        <v>4</v>
      </c>
      <c r="D74" s="12">
        <v>48.84</v>
      </c>
      <c r="E74" s="1">
        <v>10</v>
      </c>
      <c r="F74" s="13">
        <f>InputData[[#This Row],[UNIT PRICE ($)]]*InputData[[#This Row],[QUANTITY]]</f>
        <v>488.40000000000003</v>
      </c>
      <c r="G74" s="1" t="str">
        <f>TEXT(InputData[[#This Row],[DATE]],"mmm")</f>
        <v>Jan</v>
      </c>
      <c r="H74" s="1">
        <f>WEEKNUM(InputData[[#This Row],[DATE]],1)</f>
        <v>5</v>
      </c>
    </row>
    <row r="75" spans="1:8" x14ac:dyDescent="0.3">
      <c r="A75" s="3">
        <v>44225</v>
      </c>
      <c r="B75" s="5" t="s">
        <v>78</v>
      </c>
      <c r="C75" s="4" t="s">
        <v>24</v>
      </c>
      <c r="D75" s="12">
        <v>156.96</v>
      </c>
      <c r="E75" s="1">
        <v>25</v>
      </c>
      <c r="F75" s="13">
        <f>InputData[[#This Row],[UNIT PRICE ($)]]*InputData[[#This Row],[QUANTITY]]</f>
        <v>3924</v>
      </c>
      <c r="G75" s="1" t="str">
        <f>TEXT(InputData[[#This Row],[DATE]],"mmm")</f>
        <v>Jan</v>
      </c>
      <c r="H75" s="1">
        <f>WEEKNUM(InputData[[#This Row],[DATE]],1)</f>
        <v>5</v>
      </c>
    </row>
    <row r="76" spans="1:8" x14ac:dyDescent="0.3">
      <c r="A76" s="3">
        <v>44225</v>
      </c>
      <c r="B76" s="5" t="s">
        <v>113</v>
      </c>
      <c r="C76" s="4" t="s">
        <v>14</v>
      </c>
      <c r="D76" s="12">
        <v>146.72</v>
      </c>
      <c r="E76" s="1">
        <v>21</v>
      </c>
      <c r="F76" s="13">
        <f>InputData[[#This Row],[UNIT PRICE ($)]]*InputData[[#This Row],[QUANTITY]]</f>
        <v>3081.12</v>
      </c>
      <c r="G76" s="1" t="str">
        <f>TEXT(InputData[[#This Row],[DATE]],"mmm")</f>
        <v>Jan</v>
      </c>
      <c r="H76" s="1">
        <f>WEEKNUM(InputData[[#This Row],[DATE]],1)</f>
        <v>5</v>
      </c>
    </row>
    <row r="77" spans="1:8" x14ac:dyDescent="0.3">
      <c r="A77" s="3">
        <v>44226</v>
      </c>
      <c r="B77" s="5" t="s">
        <v>112</v>
      </c>
      <c r="C77" s="4" t="s">
        <v>43</v>
      </c>
      <c r="D77" s="12">
        <v>83.08</v>
      </c>
      <c r="E77" s="1">
        <v>2</v>
      </c>
      <c r="F77" s="13">
        <f>InputData[[#This Row],[UNIT PRICE ($)]]*InputData[[#This Row],[QUANTITY]]</f>
        <v>166.16</v>
      </c>
      <c r="G77" s="1" t="str">
        <f>TEXT(InputData[[#This Row],[DATE]],"mmm")</f>
        <v>Jan</v>
      </c>
      <c r="H77" s="1">
        <f>WEEKNUM(InputData[[#This Row],[DATE]],1)</f>
        <v>5</v>
      </c>
    </row>
    <row r="78" spans="1:8" x14ac:dyDescent="0.3">
      <c r="A78" s="3">
        <v>44226</v>
      </c>
      <c r="B78" s="5" t="s">
        <v>80</v>
      </c>
      <c r="C78" s="4" t="s">
        <v>27</v>
      </c>
      <c r="D78" s="12">
        <v>57.120000000000005</v>
      </c>
      <c r="E78" s="1">
        <v>2</v>
      </c>
      <c r="F78" s="13">
        <f>InputData[[#This Row],[UNIT PRICE ($)]]*InputData[[#This Row],[QUANTITY]]</f>
        <v>114.24000000000001</v>
      </c>
      <c r="G78" s="1" t="str">
        <f>TEXT(InputData[[#This Row],[DATE]],"mmm")</f>
        <v>Jan</v>
      </c>
      <c r="H78" s="1">
        <f>WEEKNUM(InputData[[#This Row],[DATE]],1)</f>
        <v>5</v>
      </c>
    </row>
    <row r="79" spans="1:8" x14ac:dyDescent="0.3">
      <c r="A79" s="3">
        <v>44227</v>
      </c>
      <c r="B79" s="5" t="s">
        <v>110</v>
      </c>
      <c r="C79" s="4" t="s">
        <v>27</v>
      </c>
      <c r="D79" s="12">
        <v>57.120000000000005</v>
      </c>
      <c r="E79" s="1">
        <v>20</v>
      </c>
      <c r="F79" s="13">
        <f>InputData[[#This Row],[UNIT PRICE ($)]]*InputData[[#This Row],[QUANTITY]]</f>
        <v>1142.4000000000001</v>
      </c>
      <c r="G79" s="1" t="str">
        <f>TEXT(InputData[[#This Row],[DATE]],"mmm")</f>
        <v>Jan</v>
      </c>
      <c r="H79" s="1">
        <f>WEEKNUM(InputData[[#This Row],[DATE]],1)</f>
        <v>6</v>
      </c>
    </row>
    <row r="80" spans="1:8" x14ac:dyDescent="0.3">
      <c r="A80" s="3">
        <v>44227</v>
      </c>
      <c r="B80" s="5" t="s">
        <v>110</v>
      </c>
      <c r="C80" s="4" t="s">
        <v>28</v>
      </c>
      <c r="D80" s="12">
        <v>41.81</v>
      </c>
      <c r="E80" s="1">
        <v>3</v>
      </c>
      <c r="F80" s="13">
        <f>InputData[[#This Row],[UNIT PRICE ($)]]*InputData[[#This Row],[QUANTITY]]</f>
        <v>125.43</v>
      </c>
      <c r="G80" s="1" t="str">
        <f>TEXT(InputData[[#This Row],[DATE]],"mmm")</f>
        <v>Jan</v>
      </c>
      <c r="H80" s="1">
        <f>WEEKNUM(InputData[[#This Row],[DATE]],1)</f>
        <v>6</v>
      </c>
    </row>
    <row r="81" spans="1:8" x14ac:dyDescent="0.3">
      <c r="A81" s="3">
        <v>44227</v>
      </c>
      <c r="B81" s="5" t="s">
        <v>81</v>
      </c>
      <c r="C81" s="4" t="s">
        <v>41</v>
      </c>
      <c r="D81" s="12">
        <v>173.88</v>
      </c>
      <c r="E81" s="1">
        <v>9</v>
      </c>
      <c r="F81" s="13">
        <f>InputData[[#This Row],[UNIT PRICE ($)]]*InputData[[#This Row],[QUANTITY]]</f>
        <v>1564.92</v>
      </c>
      <c r="G81" s="1" t="str">
        <f>TEXT(InputData[[#This Row],[DATE]],"mmm")</f>
        <v>Jan</v>
      </c>
      <c r="H81" s="1">
        <f>WEEKNUM(InputData[[#This Row],[DATE]],1)</f>
        <v>6</v>
      </c>
    </row>
    <row r="82" spans="1:8" x14ac:dyDescent="0.3">
      <c r="A82" s="3">
        <v>44227</v>
      </c>
      <c r="B82" s="5" t="s">
        <v>116</v>
      </c>
      <c r="C82" s="4" t="s">
        <v>3</v>
      </c>
      <c r="D82" s="12">
        <v>80.94</v>
      </c>
      <c r="E82" s="1">
        <v>33</v>
      </c>
      <c r="F82" s="13">
        <f>InputData[[#This Row],[UNIT PRICE ($)]]*InputData[[#This Row],[QUANTITY]]</f>
        <v>2671.02</v>
      </c>
      <c r="G82" s="1" t="str">
        <f>TEXT(InputData[[#This Row],[DATE]],"mmm")</f>
        <v>Jan</v>
      </c>
      <c r="H82" s="1">
        <f>WEEKNUM(InputData[[#This Row],[DATE]],1)</f>
        <v>6</v>
      </c>
    </row>
    <row r="83" spans="1:8" x14ac:dyDescent="0.3">
      <c r="A83" s="3">
        <v>44227</v>
      </c>
      <c r="B83" s="5" t="s">
        <v>89</v>
      </c>
      <c r="C83" s="4" t="s">
        <v>23</v>
      </c>
      <c r="D83" s="12">
        <v>149.46</v>
      </c>
      <c r="E83" s="1">
        <v>6</v>
      </c>
      <c r="F83" s="13">
        <f>InputData[[#This Row],[UNIT PRICE ($)]]*InputData[[#This Row],[QUANTITY]]</f>
        <v>896.76</v>
      </c>
      <c r="G83" s="1" t="str">
        <f>TEXT(InputData[[#This Row],[DATE]],"mmm")</f>
        <v>Jan</v>
      </c>
      <c r="H83" s="1">
        <f>WEEKNUM(InputData[[#This Row],[DATE]],1)</f>
        <v>6</v>
      </c>
    </row>
    <row r="84" spans="1:8" x14ac:dyDescent="0.3">
      <c r="A84" s="3">
        <v>44228</v>
      </c>
      <c r="B84" s="5" t="s">
        <v>60</v>
      </c>
      <c r="C84" s="4" t="s">
        <v>5</v>
      </c>
      <c r="D84" s="12">
        <v>155.61000000000001</v>
      </c>
      <c r="E84" s="1">
        <v>9</v>
      </c>
      <c r="F84" s="13">
        <f>InputData[[#This Row],[UNIT PRICE ($)]]*InputData[[#This Row],[QUANTITY]]</f>
        <v>1400.4900000000002</v>
      </c>
      <c r="G84" s="1" t="str">
        <f>TEXT(InputData[[#This Row],[DATE]],"mmm")</f>
        <v>Feb</v>
      </c>
      <c r="H84" s="1">
        <f>WEEKNUM(InputData[[#This Row],[DATE]],1)</f>
        <v>6</v>
      </c>
    </row>
    <row r="85" spans="1:8" x14ac:dyDescent="0.3">
      <c r="A85" s="3">
        <v>44229</v>
      </c>
      <c r="B85" s="5" t="s">
        <v>112</v>
      </c>
      <c r="C85" s="4" t="s">
        <v>10</v>
      </c>
      <c r="D85" s="12">
        <v>164.28</v>
      </c>
      <c r="E85" s="1">
        <v>7</v>
      </c>
      <c r="F85" s="13">
        <f>InputData[[#This Row],[UNIT PRICE ($)]]*InputData[[#This Row],[QUANTITY]]</f>
        <v>1149.96</v>
      </c>
      <c r="G85" s="1" t="str">
        <f>TEXT(InputData[[#This Row],[DATE]],"mmm")</f>
        <v>Feb</v>
      </c>
      <c r="H85" s="1">
        <f>WEEKNUM(InputData[[#This Row],[DATE]],1)</f>
        <v>6</v>
      </c>
    </row>
    <row r="86" spans="1:8" x14ac:dyDescent="0.3">
      <c r="A86" s="3">
        <v>44230</v>
      </c>
      <c r="B86" s="5" t="s">
        <v>108</v>
      </c>
      <c r="C86" s="4" t="s">
        <v>22</v>
      </c>
      <c r="D86" s="12">
        <v>141.57</v>
      </c>
      <c r="E86" s="1">
        <v>2</v>
      </c>
      <c r="F86" s="13">
        <f>InputData[[#This Row],[UNIT PRICE ($)]]*InputData[[#This Row],[QUANTITY]]</f>
        <v>283.14</v>
      </c>
      <c r="G86" s="1" t="str">
        <f>TEXT(InputData[[#This Row],[DATE]],"mmm")</f>
        <v>Feb</v>
      </c>
      <c r="H86" s="1">
        <f>WEEKNUM(InputData[[#This Row],[DATE]],1)</f>
        <v>6</v>
      </c>
    </row>
    <row r="87" spans="1:8" x14ac:dyDescent="0.3">
      <c r="A87" s="3">
        <v>44230</v>
      </c>
      <c r="B87" s="5" t="s">
        <v>110</v>
      </c>
      <c r="C87" s="4" t="s">
        <v>19</v>
      </c>
      <c r="D87" s="12">
        <v>210</v>
      </c>
      <c r="E87" s="1">
        <v>39</v>
      </c>
      <c r="F87" s="13">
        <f>InputData[[#This Row],[UNIT PRICE ($)]]*InputData[[#This Row],[QUANTITY]]</f>
        <v>8190</v>
      </c>
      <c r="G87" s="1" t="str">
        <f>TEXT(InputData[[#This Row],[DATE]],"mmm")</f>
        <v>Feb</v>
      </c>
      <c r="H87" s="1">
        <f>WEEKNUM(InputData[[#This Row],[DATE]],1)</f>
        <v>6</v>
      </c>
    </row>
    <row r="88" spans="1:8" x14ac:dyDescent="0.3">
      <c r="A88" s="3">
        <v>44230</v>
      </c>
      <c r="B88" s="5" t="s">
        <v>84</v>
      </c>
      <c r="C88" s="4" t="s">
        <v>38</v>
      </c>
      <c r="D88" s="12">
        <v>79.92</v>
      </c>
      <c r="E88" s="1">
        <v>27</v>
      </c>
      <c r="F88" s="13">
        <f>InputData[[#This Row],[UNIT PRICE ($)]]*InputData[[#This Row],[QUANTITY]]</f>
        <v>2157.84</v>
      </c>
      <c r="G88" s="1" t="str">
        <f>TEXT(InputData[[#This Row],[DATE]],"mmm")</f>
        <v>Feb</v>
      </c>
      <c r="H88" s="1">
        <f>WEEKNUM(InputData[[#This Row],[DATE]],1)</f>
        <v>6</v>
      </c>
    </row>
    <row r="89" spans="1:8" x14ac:dyDescent="0.3">
      <c r="A89" s="3">
        <v>44230</v>
      </c>
      <c r="B89" s="5" t="s">
        <v>86</v>
      </c>
      <c r="C89" s="4" t="s">
        <v>14</v>
      </c>
      <c r="D89" s="12">
        <v>146.72</v>
      </c>
      <c r="E89" s="1">
        <v>8</v>
      </c>
      <c r="F89" s="13">
        <f>InputData[[#This Row],[UNIT PRICE ($)]]*InputData[[#This Row],[QUANTITY]]</f>
        <v>1173.76</v>
      </c>
      <c r="G89" s="1" t="str">
        <f>TEXT(InputData[[#This Row],[DATE]],"mmm")</f>
        <v>Feb</v>
      </c>
      <c r="H89" s="1">
        <f>WEEKNUM(InputData[[#This Row],[DATE]],1)</f>
        <v>6</v>
      </c>
    </row>
    <row r="90" spans="1:8" x14ac:dyDescent="0.3">
      <c r="A90" s="3">
        <v>44230</v>
      </c>
      <c r="B90" s="5" t="s">
        <v>88</v>
      </c>
      <c r="C90" s="4" t="s">
        <v>16</v>
      </c>
      <c r="D90" s="12">
        <v>16.64</v>
      </c>
      <c r="E90" s="1">
        <v>13</v>
      </c>
      <c r="F90" s="13">
        <f>InputData[[#This Row],[UNIT PRICE ($)]]*InputData[[#This Row],[QUANTITY]]</f>
        <v>216.32</v>
      </c>
      <c r="G90" s="1" t="str">
        <f>TEXT(InputData[[#This Row],[DATE]],"mmm")</f>
        <v>Feb</v>
      </c>
      <c r="H90" s="1">
        <f>WEEKNUM(InputData[[#This Row],[DATE]],1)</f>
        <v>6</v>
      </c>
    </row>
    <row r="91" spans="1:8" x14ac:dyDescent="0.3">
      <c r="A91" s="3">
        <v>44231</v>
      </c>
      <c r="B91" s="5" t="s">
        <v>113</v>
      </c>
      <c r="C91" s="4" t="s">
        <v>44</v>
      </c>
      <c r="D91" s="12">
        <v>82.08</v>
      </c>
      <c r="E91" s="1">
        <v>39</v>
      </c>
      <c r="F91" s="13">
        <f>InputData[[#This Row],[UNIT PRICE ($)]]*InputData[[#This Row],[QUANTITY]]</f>
        <v>3201.12</v>
      </c>
      <c r="G91" s="1" t="str">
        <f>TEXT(InputData[[#This Row],[DATE]],"mmm")</f>
        <v>Feb</v>
      </c>
      <c r="H91" s="1">
        <f>WEEKNUM(InputData[[#This Row],[DATE]],1)</f>
        <v>6</v>
      </c>
    </row>
    <row r="92" spans="1:8" x14ac:dyDescent="0.3">
      <c r="A92" s="3">
        <v>44231</v>
      </c>
      <c r="B92" s="5" t="s">
        <v>84</v>
      </c>
      <c r="C92" s="4" t="s">
        <v>37</v>
      </c>
      <c r="D92" s="12">
        <v>85.76</v>
      </c>
      <c r="E92" s="1">
        <v>4</v>
      </c>
      <c r="F92" s="13">
        <f>InputData[[#This Row],[UNIT PRICE ($)]]*InputData[[#This Row],[QUANTITY]]</f>
        <v>343.04</v>
      </c>
      <c r="G92" s="1" t="str">
        <f>TEXT(InputData[[#This Row],[DATE]],"mmm")</f>
        <v>Feb</v>
      </c>
      <c r="H92" s="1">
        <f>WEEKNUM(InputData[[#This Row],[DATE]],1)</f>
        <v>6</v>
      </c>
    </row>
    <row r="93" spans="1:8" x14ac:dyDescent="0.3">
      <c r="A93" s="3">
        <v>44231</v>
      </c>
      <c r="B93" s="5" t="s">
        <v>85</v>
      </c>
      <c r="C93" s="4" t="s">
        <v>14</v>
      </c>
      <c r="D93" s="12">
        <v>146.72</v>
      </c>
      <c r="E93" s="1">
        <v>26</v>
      </c>
      <c r="F93" s="13">
        <f>InputData[[#This Row],[UNIT PRICE ($)]]*InputData[[#This Row],[QUANTITY]]</f>
        <v>3814.72</v>
      </c>
      <c r="G93" s="1" t="str">
        <f>TEXT(InputData[[#This Row],[DATE]],"mmm")</f>
        <v>Feb</v>
      </c>
      <c r="H93" s="1">
        <f>WEEKNUM(InputData[[#This Row],[DATE]],1)</f>
        <v>6</v>
      </c>
    </row>
    <row r="94" spans="1:8" x14ac:dyDescent="0.3">
      <c r="A94" s="3">
        <v>44231</v>
      </c>
      <c r="B94" s="5" t="s">
        <v>86</v>
      </c>
      <c r="C94" s="4" t="s">
        <v>25</v>
      </c>
      <c r="D94" s="12">
        <v>8.33</v>
      </c>
      <c r="E94" s="1">
        <v>3</v>
      </c>
      <c r="F94" s="13">
        <f>InputData[[#This Row],[UNIT PRICE ($)]]*InputData[[#This Row],[QUANTITY]]</f>
        <v>24.990000000000002</v>
      </c>
      <c r="G94" s="1" t="str">
        <f>TEXT(InputData[[#This Row],[DATE]],"mmm")</f>
        <v>Feb</v>
      </c>
      <c r="H94" s="1">
        <f>WEEKNUM(InputData[[#This Row],[DATE]],1)</f>
        <v>6</v>
      </c>
    </row>
    <row r="95" spans="1:8" x14ac:dyDescent="0.3">
      <c r="A95" s="3">
        <v>44232</v>
      </c>
      <c r="B95" s="5" t="s">
        <v>60</v>
      </c>
      <c r="C95" s="4" t="s">
        <v>3</v>
      </c>
      <c r="D95" s="12">
        <v>80.94</v>
      </c>
      <c r="E95" s="1">
        <v>24</v>
      </c>
      <c r="F95" s="13">
        <f>InputData[[#This Row],[UNIT PRICE ($)]]*InputData[[#This Row],[QUANTITY]]</f>
        <v>1942.56</v>
      </c>
      <c r="G95" s="1" t="str">
        <f>TEXT(InputData[[#This Row],[DATE]],"mmm")</f>
        <v>Feb</v>
      </c>
      <c r="H95" s="1">
        <f>WEEKNUM(InputData[[#This Row],[DATE]],1)</f>
        <v>6</v>
      </c>
    </row>
    <row r="96" spans="1:8" x14ac:dyDescent="0.3">
      <c r="A96" s="3">
        <v>44232</v>
      </c>
      <c r="B96" s="5" t="s">
        <v>109</v>
      </c>
      <c r="C96" s="4" t="s">
        <v>39</v>
      </c>
      <c r="D96" s="12">
        <v>42.55</v>
      </c>
      <c r="E96" s="1">
        <v>38</v>
      </c>
      <c r="F96" s="13">
        <f>InputData[[#This Row],[UNIT PRICE ($)]]*InputData[[#This Row],[QUANTITY]]</f>
        <v>1616.8999999999999</v>
      </c>
      <c r="G96" s="1" t="str">
        <f>TEXT(InputData[[#This Row],[DATE]],"mmm")</f>
        <v>Feb</v>
      </c>
      <c r="H96" s="1">
        <f>WEEKNUM(InputData[[#This Row],[DATE]],1)</f>
        <v>6</v>
      </c>
    </row>
    <row r="97" spans="1:8" x14ac:dyDescent="0.3">
      <c r="A97" s="3">
        <v>44232</v>
      </c>
      <c r="B97" s="5" t="s">
        <v>70</v>
      </c>
      <c r="C97" s="4" t="s">
        <v>5</v>
      </c>
      <c r="D97" s="12">
        <v>155.61000000000001</v>
      </c>
      <c r="E97" s="1">
        <v>1</v>
      </c>
      <c r="F97" s="13">
        <f>InputData[[#This Row],[UNIT PRICE ($)]]*InputData[[#This Row],[QUANTITY]]</f>
        <v>155.61000000000001</v>
      </c>
      <c r="G97" s="1" t="str">
        <f>TEXT(InputData[[#This Row],[DATE]],"mmm")</f>
        <v>Feb</v>
      </c>
      <c r="H97" s="1">
        <f>WEEKNUM(InputData[[#This Row],[DATE]],1)</f>
        <v>6</v>
      </c>
    </row>
    <row r="98" spans="1:8" x14ac:dyDescent="0.3">
      <c r="A98" s="3">
        <v>44232</v>
      </c>
      <c r="B98" s="5" t="s">
        <v>75</v>
      </c>
      <c r="C98" s="4" t="s">
        <v>43</v>
      </c>
      <c r="D98" s="12">
        <v>83.08</v>
      </c>
      <c r="E98" s="1">
        <v>7</v>
      </c>
      <c r="F98" s="13">
        <f>InputData[[#This Row],[UNIT PRICE ($)]]*InputData[[#This Row],[QUANTITY]]</f>
        <v>581.55999999999995</v>
      </c>
      <c r="G98" s="1" t="str">
        <f>TEXT(InputData[[#This Row],[DATE]],"mmm")</f>
        <v>Feb</v>
      </c>
      <c r="H98" s="1">
        <f>WEEKNUM(InputData[[#This Row],[DATE]],1)</f>
        <v>6</v>
      </c>
    </row>
    <row r="99" spans="1:8" x14ac:dyDescent="0.3">
      <c r="A99" s="3">
        <v>44232</v>
      </c>
      <c r="B99" s="5" t="s">
        <v>79</v>
      </c>
      <c r="C99" s="4" t="s">
        <v>43</v>
      </c>
      <c r="D99" s="12">
        <v>83.08</v>
      </c>
      <c r="E99" s="1">
        <v>9</v>
      </c>
      <c r="F99" s="13">
        <f>InputData[[#This Row],[UNIT PRICE ($)]]*InputData[[#This Row],[QUANTITY]]</f>
        <v>747.72</v>
      </c>
      <c r="G99" s="1" t="str">
        <f>TEXT(InputData[[#This Row],[DATE]],"mmm")</f>
        <v>Feb</v>
      </c>
      <c r="H99" s="1">
        <f>WEEKNUM(InputData[[#This Row],[DATE]],1)</f>
        <v>6</v>
      </c>
    </row>
    <row r="100" spans="1:8" x14ac:dyDescent="0.3">
      <c r="A100" s="3">
        <v>44232</v>
      </c>
      <c r="B100" s="5" t="s">
        <v>89</v>
      </c>
      <c r="C100" s="4" t="s">
        <v>18</v>
      </c>
      <c r="D100" s="12">
        <v>49.21</v>
      </c>
      <c r="E100" s="1">
        <v>6</v>
      </c>
      <c r="F100" s="13">
        <f>InputData[[#This Row],[UNIT PRICE ($)]]*InputData[[#This Row],[QUANTITY]]</f>
        <v>295.26</v>
      </c>
      <c r="G100" s="1" t="str">
        <f>TEXT(InputData[[#This Row],[DATE]],"mmm")</f>
        <v>Feb</v>
      </c>
      <c r="H100" s="1">
        <f>WEEKNUM(InputData[[#This Row],[DATE]],1)</f>
        <v>6</v>
      </c>
    </row>
    <row r="101" spans="1:8" x14ac:dyDescent="0.3">
      <c r="A101" s="3">
        <v>44233</v>
      </c>
      <c r="B101" s="5" t="s">
        <v>108</v>
      </c>
      <c r="C101" s="4" t="s">
        <v>9</v>
      </c>
      <c r="D101" s="12">
        <v>7.8599999999999994</v>
      </c>
      <c r="E101" s="1">
        <v>30</v>
      </c>
      <c r="F101" s="13">
        <f>InputData[[#This Row],[UNIT PRICE ($)]]*InputData[[#This Row],[QUANTITY]]</f>
        <v>235.79999999999998</v>
      </c>
      <c r="G101" s="1" t="str">
        <f>TEXT(InputData[[#This Row],[DATE]],"mmm")</f>
        <v>Feb</v>
      </c>
      <c r="H101" s="1">
        <f>WEEKNUM(InputData[[#This Row],[DATE]],1)</f>
        <v>6</v>
      </c>
    </row>
    <row r="102" spans="1:8" x14ac:dyDescent="0.3">
      <c r="A102" s="3">
        <v>44233</v>
      </c>
      <c r="B102" s="5" t="s">
        <v>81</v>
      </c>
      <c r="C102" s="4" t="s">
        <v>2</v>
      </c>
      <c r="D102" s="12">
        <v>142.80000000000001</v>
      </c>
      <c r="E102" s="1">
        <v>6</v>
      </c>
      <c r="F102" s="13">
        <f>InputData[[#This Row],[UNIT PRICE ($)]]*InputData[[#This Row],[QUANTITY]]</f>
        <v>856.80000000000007</v>
      </c>
      <c r="G102" s="1" t="str">
        <f>TEXT(InputData[[#This Row],[DATE]],"mmm")</f>
        <v>Feb</v>
      </c>
      <c r="H102" s="1">
        <f>WEEKNUM(InputData[[#This Row],[DATE]],1)</f>
        <v>6</v>
      </c>
    </row>
    <row r="103" spans="1:8" x14ac:dyDescent="0.3">
      <c r="A103" s="3">
        <v>44233</v>
      </c>
      <c r="B103" s="5" t="s">
        <v>88</v>
      </c>
      <c r="C103" s="4" t="s">
        <v>35</v>
      </c>
      <c r="D103" s="12">
        <v>6.7</v>
      </c>
      <c r="E103" s="1">
        <v>1</v>
      </c>
      <c r="F103" s="13">
        <f>InputData[[#This Row],[UNIT PRICE ($)]]*InputData[[#This Row],[QUANTITY]]</f>
        <v>6.7</v>
      </c>
      <c r="G103" s="1" t="str">
        <f>TEXT(InputData[[#This Row],[DATE]],"mmm")</f>
        <v>Feb</v>
      </c>
      <c r="H103" s="1">
        <f>WEEKNUM(InputData[[#This Row],[DATE]],1)</f>
        <v>6</v>
      </c>
    </row>
    <row r="104" spans="1:8" x14ac:dyDescent="0.3">
      <c r="A104" s="3">
        <v>44234</v>
      </c>
      <c r="B104" s="5" t="s">
        <v>67</v>
      </c>
      <c r="C104" s="4" t="s">
        <v>35</v>
      </c>
      <c r="D104" s="12">
        <v>6.7</v>
      </c>
      <c r="E104" s="1">
        <v>29</v>
      </c>
      <c r="F104" s="13">
        <f>InputData[[#This Row],[UNIT PRICE ($)]]*InputData[[#This Row],[QUANTITY]]</f>
        <v>194.3</v>
      </c>
      <c r="G104" s="1" t="str">
        <f>TEXT(InputData[[#This Row],[DATE]],"mmm")</f>
        <v>Feb</v>
      </c>
      <c r="H104" s="1">
        <f>WEEKNUM(InputData[[#This Row],[DATE]],1)</f>
        <v>7</v>
      </c>
    </row>
    <row r="105" spans="1:8" x14ac:dyDescent="0.3">
      <c r="A105" s="3">
        <v>44234</v>
      </c>
      <c r="B105" s="5" t="s">
        <v>84</v>
      </c>
      <c r="C105" s="4" t="s">
        <v>16</v>
      </c>
      <c r="D105" s="12">
        <v>16.64</v>
      </c>
      <c r="E105" s="1">
        <v>5</v>
      </c>
      <c r="F105" s="13">
        <f>InputData[[#This Row],[UNIT PRICE ($)]]*InputData[[#This Row],[QUANTITY]]</f>
        <v>83.2</v>
      </c>
      <c r="G105" s="1" t="str">
        <f>TEXT(InputData[[#This Row],[DATE]],"mmm")</f>
        <v>Feb</v>
      </c>
      <c r="H105" s="1">
        <f>WEEKNUM(InputData[[#This Row],[DATE]],1)</f>
        <v>7</v>
      </c>
    </row>
    <row r="106" spans="1:8" x14ac:dyDescent="0.3">
      <c r="A106" s="3">
        <v>44235</v>
      </c>
      <c r="B106" s="5" t="s">
        <v>62</v>
      </c>
      <c r="C106" s="4" t="s">
        <v>4</v>
      </c>
      <c r="D106" s="12">
        <v>48.84</v>
      </c>
      <c r="E106" s="1">
        <v>3</v>
      </c>
      <c r="F106" s="13">
        <f>InputData[[#This Row],[UNIT PRICE ($)]]*InputData[[#This Row],[QUANTITY]]</f>
        <v>146.52000000000001</v>
      </c>
      <c r="G106" s="1" t="str">
        <f>TEXT(InputData[[#This Row],[DATE]],"mmm")</f>
        <v>Feb</v>
      </c>
      <c r="H106" s="1">
        <f>WEEKNUM(InputData[[#This Row],[DATE]],1)</f>
        <v>7</v>
      </c>
    </row>
    <row r="107" spans="1:8" x14ac:dyDescent="0.3">
      <c r="A107" s="3">
        <v>44235</v>
      </c>
      <c r="B107" s="5" t="s">
        <v>109</v>
      </c>
      <c r="C107" s="4" t="s">
        <v>5</v>
      </c>
      <c r="D107" s="12">
        <v>155.61000000000001</v>
      </c>
      <c r="E107" s="1">
        <v>11</v>
      </c>
      <c r="F107" s="13">
        <f>InputData[[#This Row],[UNIT PRICE ($)]]*InputData[[#This Row],[QUANTITY]]</f>
        <v>1711.71</v>
      </c>
      <c r="G107" s="1" t="str">
        <f>TEXT(InputData[[#This Row],[DATE]],"mmm")</f>
        <v>Feb</v>
      </c>
      <c r="H107" s="1">
        <f>WEEKNUM(InputData[[#This Row],[DATE]],1)</f>
        <v>7</v>
      </c>
    </row>
    <row r="108" spans="1:8" x14ac:dyDescent="0.3">
      <c r="A108" s="3">
        <v>44235</v>
      </c>
      <c r="B108" s="5" t="s">
        <v>65</v>
      </c>
      <c r="C108" s="4" t="s">
        <v>40</v>
      </c>
      <c r="D108" s="12">
        <v>115.2</v>
      </c>
      <c r="E108" s="1">
        <v>39</v>
      </c>
      <c r="F108" s="13">
        <f>InputData[[#This Row],[UNIT PRICE ($)]]*InputData[[#This Row],[QUANTITY]]</f>
        <v>4492.8</v>
      </c>
      <c r="G108" s="1" t="str">
        <f>TEXT(InputData[[#This Row],[DATE]],"mmm")</f>
        <v>Feb</v>
      </c>
      <c r="H108" s="1">
        <f>WEEKNUM(InputData[[#This Row],[DATE]],1)</f>
        <v>7</v>
      </c>
    </row>
    <row r="109" spans="1:8" x14ac:dyDescent="0.3">
      <c r="A109" s="3">
        <v>44235</v>
      </c>
      <c r="B109" s="5" t="s">
        <v>65</v>
      </c>
      <c r="C109" s="4" t="s">
        <v>30</v>
      </c>
      <c r="D109" s="12">
        <v>201.28</v>
      </c>
      <c r="E109" s="1">
        <v>12</v>
      </c>
      <c r="F109" s="13">
        <f>InputData[[#This Row],[UNIT PRICE ($)]]*InputData[[#This Row],[QUANTITY]]</f>
        <v>2415.36</v>
      </c>
      <c r="G109" s="1" t="str">
        <f>TEXT(InputData[[#This Row],[DATE]],"mmm")</f>
        <v>Feb</v>
      </c>
      <c r="H109" s="1">
        <f>WEEKNUM(InputData[[#This Row],[DATE]],1)</f>
        <v>7</v>
      </c>
    </row>
    <row r="110" spans="1:8" x14ac:dyDescent="0.3">
      <c r="A110" s="3">
        <v>44236</v>
      </c>
      <c r="B110" s="5" t="s">
        <v>75</v>
      </c>
      <c r="C110" s="4" t="s">
        <v>34</v>
      </c>
      <c r="D110" s="12">
        <v>58.3</v>
      </c>
      <c r="E110" s="1">
        <v>14</v>
      </c>
      <c r="F110" s="13">
        <f>InputData[[#This Row],[UNIT PRICE ($)]]*InputData[[#This Row],[QUANTITY]]</f>
        <v>816.19999999999993</v>
      </c>
      <c r="G110" s="1" t="str">
        <f>TEXT(InputData[[#This Row],[DATE]],"mmm")</f>
        <v>Feb</v>
      </c>
      <c r="H110" s="1">
        <f>WEEKNUM(InputData[[#This Row],[DATE]],1)</f>
        <v>7</v>
      </c>
    </row>
    <row r="111" spans="1:8" x14ac:dyDescent="0.3">
      <c r="A111" s="3">
        <v>44236</v>
      </c>
      <c r="B111" s="5" t="s">
        <v>75</v>
      </c>
      <c r="C111" s="4" t="s">
        <v>21</v>
      </c>
      <c r="D111" s="12">
        <v>162.54</v>
      </c>
      <c r="E111" s="1">
        <v>32</v>
      </c>
      <c r="F111" s="13">
        <f>InputData[[#This Row],[UNIT PRICE ($)]]*InputData[[#This Row],[QUANTITY]]</f>
        <v>5201.28</v>
      </c>
      <c r="G111" s="1" t="str">
        <f>TEXT(InputData[[#This Row],[DATE]],"mmm")</f>
        <v>Feb</v>
      </c>
      <c r="H111" s="1">
        <f>WEEKNUM(InputData[[#This Row],[DATE]],1)</f>
        <v>7</v>
      </c>
    </row>
    <row r="112" spans="1:8" x14ac:dyDescent="0.3">
      <c r="A112" s="3">
        <v>44236</v>
      </c>
      <c r="B112" s="5" t="s">
        <v>89</v>
      </c>
      <c r="C112" s="4" t="s">
        <v>32</v>
      </c>
      <c r="D112" s="12">
        <v>117.48</v>
      </c>
      <c r="E112" s="1">
        <v>14</v>
      </c>
      <c r="F112" s="13">
        <f>InputData[[#This Row],[UNIT PRICE ($)]]*InputData[[#This Row],[QUANTITY]]</f>
        <v>1644.72</v>
      </c>
      <c r="G112" s="1" t="str">
        <f>TEXT(InputData[[#This Row],[DATE]],"mmm")</f>
        <v>Feb</v>
      </c>
      <c r="H112" s="1">
        <f>WEEKNUM(InputData[[#This Row],[DATE]],1)</f>
        <v>7</v>
      </c>
    </row>
    <row r="113" spans="1:8" x14ac:dyDescent="0.3">
      <c r="A113" s="3">
        <v>44237</v>
      </c>
      <c r="B113" s="5" t="s">
        <v>63</v>
      </c>
      <c r="C113" s="4" t="s">
        <v>19</v>
      </c>
      <c r="D113" s="12">
        <v>210</v>
      </c>
      <c r="E113" s="1">
        <v>4</v>
      </c>
      <c r="F113" s="13">
        <f>InputData[[#This Row],[UNIT PRICE ($)]]*InputData[[#This Row],[QUANTITY]]</f>
        <v>840</v>
      </c>
      <c r="G113" s="1" t="str">
        <f>TEXT(InputData[[#This Row],[DATE]],"mmm")</f>
        <v>Feb</v>
      </c>
      <c r="H113" s="1">
        <f>WEEKNUM(InputData[[#This Row],[DATE]],1)</f>
        <v>7</v>
      </c>
    </row>
    <row r="114" spans="1:8" x14ac:dyDescent="0.3">
      <c r="A114" s="3">
        <v>44237</v>
      </c>
      <c r="B114" s="5" t="s">
        <v>78</v>
      </c>
      <c r="C114" s="4" t="s">
        <v>8</v>
      </c>
      <c r="D114" s="12">
        <v>94.62</v>
      </c>
      <c r="E114" s="1">
        <v>38</v>
      </c>
      <c r="F114" s="13">
        <f>InputData[[#This Row],[UNIT PRICE ($)]]*InputData[[#This Row],[QUANTITY]]</f>
        <v>3595.5600000000004</v>
      </c>
      <c r="G114" s="1" t="str">
        <f>TEXT(InputData[[#This Row],[DATE]],"mmm")</f>
        <v>Feb</v>
      </c>
      <c r="H114" s="1">
        <f>WEEKNUM(InputData[[#This Row],[DATE]],1)</f>
        <v>7</v>
      </c>
    </row>
    <row r="115" spans="1:8" x14ac:dyDescent="0.3">
      <c r="A115" s="3">
        <v>44239</v>
      </c>
      <c r="B115" s="5" t="s">
        <v>60</v>
      </c>
      <c r="C115" s="4" t="s">
        <v>23</v>
      </c>
      <c r="D115" s="12">
        <v>149.46</v>
      </c>
      <c r="E115" s="1">
        <v>9</v>
      </c>
      <c r="F115" s="13">
        <f>InputData[[#This Row],[UNIT PRICE ($)]]*InputData[[#This Row],[QUANTITY]]</f>
        <v>1345.14</v>
      </c>
      <c r="G115" s="1" t="str">
        <f>TEXT(InputData[[#This Row],[DATE]],"mmm")</f>
        <v>Feb</v>
      </c>
      <c r="H115" s="1">
        <f>WEEKNUM(InputData[[#This Row],[DATE]],1)</f>
        <v>7</v>
      </c>
    </row>
    <row r="116" spans="1:8" x14ac:dyDescent="0.3">
      <c r="A116" s="3">
        <v>44239</v>
      </c>
      <c r="B116" s="5" t="s">
        <v>110</v>
      </c>
      <c r="C116" s="4" t="s">
        <v>10</v>
      </c>
      <c r="D116" s="12">
        <v>164.28</v>
      </c>
      <c r="E116" s="1">
        <v>13</v>
      </c>
      <c r="F116" s="13">
        <f>InputData[[#This Row],[UNIT PRICE ($)]]*InputData[[#This Row],[QUANTITY]]</f>
        <v>2135.64</v>
      </c>
      <c r="G116" s="1" t="str">
        <f>TEXT(InputData[[#This Row],[DATE]],"mmm")</f>
        <v>Feb</v>
      </c>
      <c r="H116" s="1">
        <f>WEEKNUM(InputData[[#This Row],[DATE]],1)</f>
        <v>7</v>
      </c>
    </row>
    <row r="117" spans="1:8" x14ac:dyDescent="0.3">
      <c r="A117" s="3">
        <v>44239</v>
      </c>
      <c r="B117" s="5" t="s">
        <v>74</v>
      </c>
      <c r="C117" s="4" t="s">
        <v>8</v>
      </c>
      <c r="D117" s="12">
        <v>94.62</v>
      </c>
      <c r="E117" s="1">
        <v>7</v>
      </c>
      <c r="F117" s="13">
        <f>InputData[[#This Row],[UNIT PRICE ($)]]*InputData[[#This Row],[QUANTITY]]</f>
        <v>662.34</v>
      </c>
      <c r="G117" s="1" t="str">
        <f>TEXT(InputData[[#This Row],[DATE]],"mmm")</f>
        <v>Feb</v>
      </c>
      <c r="H117" s="1">
        <f>WEEKNUM(InputData[[#This Row],[DATE]],1)</f>
        <v>7</v>
      </c>
    </row>
    <row r="118" spans="1:8" x14ac:dyDescent="0.3">
      <c r="A118" s="3">
        <v>44240</v>
      </c>
      <c r="B118" s="5" t="s">
        <v>110</v>
      </c>
      <c r="C118" s="4" t="s">
        <v>3</v>
      </c>
      <c r="D118" s="12">
        <v>80.94</v>
      </c>
      <c r="E118" s="1">
        <v>17</v>
      </c>
      <c r="F118" s="13">
        <f>InputData[[#This Row],[UNIT PRICE ($)]]*InputData[[#This Row],[QUANTITY]]</f>
        <v>1375.98</v>
      </c>
      <c r="G118" s="1" t="str">
        <f>TEXT(InputData[[#This Row],[DATE]],"mmm")</f>
        <v>Feb</v>
      </c>
      <c r="H118" s="1">
        <f>WEEKNUM(InputData[[#This Row],[DATE]],1)</f>
        <v>7</v>
      </c>
    </row>
    <row r="119" spans="1:8" x14ac:dyDescent="0.3">
      <c r="A119" s="3">
        <v>44240</v>
      </c>
      <c r="B119" s="5" t="s">
        <v>113</v>
      </c>
      <c r="C119" s="4" t="s">
        <v>5</v>
      </c>
      <c r="D119" s="12">
        <v>155.61000000000001</v>
      </c>
      <c r="E119" s="1">
        <v>35</v>
      </c>
      <c r="F119" s="13">
        <f>InputData[[#This Row],[UNIT PRICE ($)]]*InputData[[#This Row],[QUANTITY]]</f>
        <v>5446.35</v>
      </c>
      <c r="G119" s="1" t="str">
        <f>TEXT(InputData[[#This Row],[DATE]],"mmm")</f>
        <v>Feb</v>
      </c>
      <c r="H119" s="1">
        <f>WEEKNUM(InputData[[#This Row],[DATE]],1)</f>
        <v>7</v>
      </c>
    </row>
    <row r="120" spans="1:8" x14ac:dyDescent="0.3">
      <c r="A120" s="3">
        <v>44241</v>
      </c>
      <c r="B120" s="5" t="s">
        <v>60</v>
      </c>
      <c r="C120" s="4" t="s">
        <v>28</v>
      </c>
      <c r="D120" s="12">
        <v>41.81</v>
      </c>
      <c r="E120" s="1">
        <v>3</v>
      </c>
      <c r="F120" s="13">
        <f>InputData[[#This Row],[UNIT PRICE ($)]]*InputData[[#This Row],[QUANTITY]]</f>
        <v>125.43</v>
      </c>
      <c r="G120" s="1" t="str">
        <f>TEXT(InputData[[#This Row],[DATE]],"mmm")</f>
        <v>Feb</v>
      </c>
      <c r="H120" s="1">
        <f>WEEKNUM(InputData[[#This Row],[DATE]],1)</f>
        <v>8</v>
      </c>
    </row>
    <row r="121" spans="1:8" x14ac:dyDescent="0.3">
      <c r="A121" s="3">
        <v>44241</v>
      </c>
      <c r="B121" s="5" t="s">
        <v>80</v>
      </c>
      <c r="C121" s="4" t="s">
        <v>34</v>
      </c>
      <c r="D121" s="12">
        <v>58.3</v>
      </c>
      <c r="E121" s="1">
        <v>8</v>
      </c>
      <c r="F121" s="13">
        <f>InputData[[#This Row],[UNIT PRICE ($)]]*InputData[[#This Row],[QUANTITY]]</f>
        <v>466.4</v>
      </c>
      <c r="G121" s="1" t="str">
        <f>TEXT(InputData[[#This Row],[DATE]],"mmm")</f>
        <v>Feb</v>
      </c>
      <c r="H121" s="1">
        <f>WEEKNUM(InputData[[#This Row],[DATE]],1)</f>
        <v>8</v>
      </c>
    </row>
    <row r="122" spans="1:8" x14ac:dyDescent="0.3">
      <c r="A122" s="3">
        <v>44241</v>
      </c>
      <c r="B122" s="5" t="s">
        <v>89</v>
      </c>
      <c r="C122" s="4" t="s">
        <v>26</v>
      </c>
      <c r="D122" s="12">
        <v>24.66</v>
      </c>
      <c r="E122" s="1">
        <v>8</v>
      </c>
      <c r="F122" s="13">
        <f>InputData[[#This Row],[UNIT PRICE ($)]]*InputData[[#This Row],[QUANTITY]]</f>
        <v>197.28</v>
      </c>
      <c r="G122" s="1" t="str">
        <f>TEXT(InputData[[#This Row],[DATE]],"mmm")</f>
        <v>Feb</v>
      </c>
      <c r="H122" s="1">
        <f>WEEKNUM(InputData[[#This Row],[DATE]],1)</f>
        <v>8</v>
      </c>
    </row>
    <row r="123" spans="1:8" x14ac:dyDescent="0.3">
      <c r="A123" s="3">
        <v>44242</v>
      </c>
      <c r="B123" s="5" t="s">
        <v>60</v>
      </c>
      <c r="C123" s="4" t="s">
        <v>29</v>
      </c>
      <c r="D123" s="12">
        <v>53.11</v>
      </c>
      <c r="E123" s="1">
        <v>28</v>
      </c>
      <c r="F123" s="13">
        <f>InputData[[#This Row],[UNIT PRICE ($)]]*InputData[[#This Row],[QUANTITY]]</f>
        <v>1487.08</v>
      </c>
      <c r="G123" s="1" t="str">
        <f>TEXT(InputData[[#This Row],[DATE]],"mmm")</f>
        <v>Feb</v>
      </c>
      <c r="H123" s="1">
        <f>WEEKNUM(InputData[[#This Row],[DATE]],1)</f>
        <v>8</v>
      </c>
    </row>
    <row r="124" spans="1:8" x14ac:dyDescent="0.3">
      <c r="A124" s="3">
        <v>44242</v>
      </c>
      <c r="B124" s="5" t="s">
        <v>65</v>
      </c>
      <c r="C124" s="4" t="s">
        <v>27</v>
      </c>
      <c r="D124" s="12">
        <v>57.120000000000005</v>
      </c>
      <c r="E124" s="1">
        <v>4</v>
      </c>
      <c r="F124" s="13">
        <f>InputData[[#This Row],[UNIT PRICE ($)]]*InputData[[#This Row],[QUANTITY]]</f>
        <v>228.48000000000002</v>
      </c>
      <c r="G124" s="1" t="str">
        <f>TEXT(InputData[[#This Row],[DATE]],"mmm")</f>
        <v>Feb</v>
      </c>
      <c r="H124" s="1">
        <f>WEEKNUM(InputData[[#This Row],[DATE]],1)</f>
        <v>8</v>
      </c>
    </row>
    <row r="125" spans="1:8" x14ac:dyDescent="0.3">
      <c r="A125" s="3">
        <v>44243</v>
      </c>
      <c r="B125" s="5" t="s">
        <v>110</v>
      </c>
      <c r="C125" s="4" t="s">
        <v>15</v>
      </c>
      <c r="D125" s="12">
        <v>15.719999999999999</v>
      </c>
      <c r="E125" s="1">
        <v>26</v>
      </c>
      <c r="F125" s="13">
        <f>InputData[[#This Row],[UNIT PRICE ($)]]*InputData[[#This Row],[QUANTITY]]</f>
        <v>408.71999999999997</v>
      </c>
      <c r="G125" s="1" t="str">
        <f>TEXT(InputData[[#This Row],[DATE]],"mmm")</f>
        <v>Feb</v>
      </c>
      <c r="H125" s="1">
        <f>WEEKNUM(InputData[[#This Row],[DATE]],1)</f>
        <v>8</v>
      </c>
    </row>
    <row r="126" spans="1:8" x14ac:dyDescent="0.3">
      <c r="A126" s="3">
        <v>44243</v>
      </c>
      <c r="B126" s="5" t="s">
        <v>116</v>
      </c>
      <c r="C126" s="4" t="s">
        <v>32</v>
      </c>
      <c r="D126" s="12">
        <v>117.48</v>
      </c>
      <c r="E126" s="1">
        <v>1</v>
      </c>
      <c r="F126" s="13">
        <f>InputData[[#This Row],[UNIT PRICE ($)]]*InputData[[#This Row],[QUANTITY]]</f>
        <v>117.48</v>
      </c>
      <c r="G126" s="1" t="str">
        <f>TEXT(InputData[[#This Row],[DATE]],"mmm")</f>
        <v>Feb</v>
      </c>
      <c r="H126" s="1">
        <f>WEEKNUM(InputData[[#This Row],[DATE]],1)</f>
        <v>8</v>
      </c>
    </row>
    <row r="127" spans="1:8" x14ac:dyDescent="0.3">
      <c r="A127" s="3">
        <v>44244</v>
      </c>
      <c r="B127" s="5" t="s">
        <v>74</v>
      </c>
      <c r="C127" s="4" t="s">
        <v>43</v>
      </c>
      <c r="D127" s="12">
        <v>83.08</v>
      </c>
      <c r="E127" s="1">
        <v>19</v>
      </c>
      <c r="F127" s="13">
        <f>InputData[[#This Row],[UNIT PRICE ($)]]*InputData[[#This Row],[QUANTITY]]</f>
        <v>1578.52</v>
      </c>
      <c r="G127" s="1" t="str">
        <f>TEXT(InputData[[#This Row],[DATE]],"mmm")</f>
        <v>Feb</v>
      </c>
      <c r="H127" s="1">
        <f>WEEKNUM(InputData[[#This Row],[DATE]],1)</f>
        <v>8</v>
      </c>
    </row>
    <row r="128" spans="1:8" x14ac:dyDescent="0.3">
      <c r="A128" s="3">
        <v>44244</v>
      </c>
      <c r="B128" s="5" t="s">
        <v>74</v>
      </c>
      <c r="C128" s="4" t="s">
        <v>33</v>
      </c>
      <c r="D128" s="12">
        <v>119.7</v>
      </c>
      <c r="E128" s="1">
        <v>19</v>
      </c>
      <c r="F128" s="13">
        <f>InputData[[#This Row],[UNIT PRICE ($)]]*InputData[[#This Row],[QUANTITY]]</f>
        <v>2274.3000000000002</v>
      </c>
      <c r="G128" s="1" t="str">
        <f>TEXT(InputData[[#This Row],[DATE]],"mmm")</f>
        <v>Feb</v>
      </c>
      <c r="H128" s="1">
        <f>WEEKNUM(InputData[[#This Row],[DATE]],1)</f>
        <v>8</v>
      </c>
    </row>
    <row r="129" spans="1:8" x14ac:dyDescent="0.3">
      <c r="A129" s="3">
        <v>44244</v>
      </c>
      <c r="B129" s="5" t="s">
        <v>83</v>
      </c>
      <c r="C129" s="4" t="s">
        <v>44</v>
      </c>
      <c r="D129" s="12">
        <v>82.08</v>
      </c>
      <c r="E129" s="1">
        <v>2</v>
      </c>
      <c r="F129" s="13">
        <f>InputData[[#This Row],[UNIT PRICE ($)]]*InputData[[#This Row],[QUANTITY]]</f>
        <v>164.16</v>
      </c>
      <c r="G129" s="1" t="str">
        <f>TEXT(InputData[[#This Row],[DATE]],"mmm")</f>
        <v>Feb</v>
      </c>
      <c r="H129" s="1">
        <f>WEEKNUM(InputData[[#This Row],[DATE]],1)</f>
        <v>8</v>
      </c>
    </row>
    <row r="130" spans="1:8" x14ac:dyDescent="0.3">
      <c r="A130" s="3">
        <v>44245</v>
      </c>
      <c r="B130" s="5" t="s">
        <v>74</v>
      </c>
      <c r="C130" s="4" t="s">
        <v>15</v>
      </c>
      <c r="D130" s="12">
        <v>15.719999999999999</v>
      </c>
      <c r="E130" s="1">
        <v>6</v>
      </c>
      <c r="F130" s="13">
        <f>InputData[[#This Row],[UNIT PRICE ($)]]*InputData[[#This Row],[QUANTITY]]</f>
        <v>94.32</v>
      </c>
      <c r="G130" s="1" t="str">
        <f>TEXT(InputData[[#This Row],[DATE]],"mmm")</f>
        <v>Feb</v>
      </c>
      <c r="H130" s="1">
        <f>WEEKNUM(InputData[[#This Row],[DATE]],1)</f>
        <v>8</v>
      </c>
    </row>
    <row r="131" spans="1:8" x14ac:dyDescent="0.3">
      <c r="A131" s="3">
        <v>44246</v>
      </c>
      <c r="B131" s="5" t="s">
        <v>110</v>
      </c>
      <c r="C131" s="4" t="s">
        <v>2</v>
      </c>
      <c r="D131" s="12">
        <v>142.80000000000001</v>
      </c>
      <c r="E131" s="1">
        <v>13</v>
      </c>
      <c r="F131" s="13">
        <f>InputData[[#This Row],[UNIT PRICE ($)]]*InputData[[#This Row],[QUANTITY]]</f>
        <v>1856.4</v>
      </c>
      <c r="G131" s="1" t="str">
        <f>TEXT(InputData[[#This Row],[DATE]],"mmm")</f>
        <v>Feb</v>
      </c>
      <c r="H131" s="1">
        <f>WEEKNUM(InputData[[#This Row],[DATE]],1)</f>
        <v>8</v>
      </c>
    </row>
    <row r="132" spans="1:8" x14ac:dyDescent="0.3">
      <c r="A132" s="3">
        <v>44247</v>
      </c>
      <c r="B132" s="5" t="s">
        <v>81</v>
      </c>
      <c r="C132" s="4" t="s">
        <v>12</v>
      </c>
      <c r="D132" s="12">
        <v>94.17</v>
      </c>
      <c r="E132" s="1">
        <v>6</v>
      </c>
      <c r="F132" s="13">
        <f>InputData[[#This Row],[UNIT PRICE ($)]]*InputData[[#This Row],[QUANTITY]]</f>
        <v>565.02</v>
      </c>
      <c r="G132" s="1" t="str">
        <f>TEXT(InputData[[#This Row],[DATE]],"mmm")</f>
        <v>Feb</v>
      </c>
      <c r="H132" s="1">
        <f>WEEKNUM(InputData[[#This Row],[DATE]],1)</f>
        <v>8</v>
      </c>
    </row>
    <row r="133" spans="1:8" x14ac:dyDescent="0.3">
      <c r="A133" s="3">
        <v>44247</v>
      </c>
      <c r="B133" s="5" t="s">
        <v>113</v>
      </c>
      <c r="C133" s="4" t="s">
        <v>30</v>
      </c>
      <c r="D133" s="12">
        <v>201.28</v>
      </c>
      <c r="E133" s="1">
        <v>11</v>
      </c>
      <c r="F133" s="13">
        <f>InputData[[#This Row],[UNIT PRICE ($)]]*InputData[[#This Row],[QUANTITY]]</f>
        <v>2214.08</v>
      </c>
      <c r="G133" s="1" t="str">
        <f>TEXT(InputData[[#This Row],[DATE]],"mmm")</f>
        <v>Feb</v>
      </c>
      <c r="H133" s="1">
        <f>WEEKNUM(InputData[[#This Row],[DATE]],1)</f>
        <v>8</v>
      </c>
    </row>
    <row r="134" spans="1:8" x14ac:dyDescent="0.3">
      <c r="A134" s="3">
        <v>44248</v>
      </c>
      <c r="B134" s="5" t="s">
        <v>63</v>
      </c>
      <c r="C134" s="4" t="s">
        <v>18</v>
      </c>
      <c r="D134" s="12">
        <v>49.21</v>
      </c>
      <c r="E134" s="1">
        <v>30</v>
      </c>
      <c r="F134" s="13">
        <f>InputData[[#This Row],[UNIT PRICE ($)]]*InputData[[#This Row],[QUANTITY]]</f>
        <v>1476.3</v>
      </c>
      <c r="G134" s="1" t="str">
        <f>TEXT(InputData[[#This Row],[DATE]],"mmm")</f>
        <v>Feb</v>
      </c>
      <c r="H134" s="1">
        <f>WEEKNUM(InputData[[#This Row],[DATE]],1)</f>
        <v>9</v>
      </c>
    </row>
    <row r="135" spans="1:8" x14ac:dyDescent="0.3">
      <c r="A135" s="3">
        <v>44249</v>
      </c>
      <c r="B135" s="5" t="s">
        <v>79</v>
      </c>
      <c r="C135" s="4" t="s">
        <v>13</v>
      </c>
      <c r="D135" s="12">
        <v>122.08</v>
      </c>
      <c r="E135" s="1">
        <v>5</v>
      </c>
      <c r="F135" s="13">
        <f>InputData[[#This Row],[UNIT PRICE ($)]]*InputData[[#This Row],[QUANTITY]]</f>
        <v>610.4</v>
      </c>
      <c r="G135" s="1" t="str">
        <f>TEXT(InputData[[#This Row],[DATE]],"mmm")</f>
        <v>Feb</v>
      </c>
      <c r="H135" s="1">
        <f>WEEKNUM(InputData[[#This Row],[DATE]],1)</f>
        <v>9</v>
      </c>
    </row>
    <row r="136" spans="1:8" x14ac:dyDescent="0.3">
      <c r="A136" s="3">
        <v>44250</v>
      </c>
      <c r="B136" s="5" t="s">
        <v>60</v>
      </c>
      <c r="C136" s="4" t="s">
        <v>13</v>
      </c>
      <c r="D136" s="12">
        <v>122.08</v>
      </c>
      <c r="E136" s="1">
        <v>6</v>
      </c>
      <c r="F136" s="13">
        <f>InputData[[#This Row],[UNIT PRICE ($)]]*InputData[[#This Row],[QUANTITY]]</f>
        <v>732.48</v>
      </c>
      <c r="G136" s="1" t="str">
        <f>TEXT(InputData[[#This Row],[DATE]],"mmm")</f>
        <v>Feb</v>
      </c>
      <c r="H136" s="1">
        <f>WEEKNUM(InputData[[#This Row],[DATE]],1)</f>
        <v>9</v>
      </c>
    </row>
    <row r="137" spans="1:8" x14ac:dyDescent="0.3">
      <c r="A137" s="3">
        <v>44250</v>
      </c>
      <c r="B137" s="5" t="s">
        <v>68</v>
      </c>
      <c r="C137" s="4" t="s">
        <v>25</v>
      </c>
      <c r="D137" s="12">
        <v>8.33</v>
      </c>
      <c r="E137" s="1">
        <v>3</v>
      </c>
      <c r="F137" s="13">
        <f>InputData[[#This Row],[UNIT PRICE ($)]]*InputData[[#This Row],[QUANTITY]]</f>
        <v>24.990000000000002</v>
      </c>
      <c r="G137" s="1" t="str">
        <f>TEXT(InputData[[#This Row],[DATE]],"mmm")</f>
        <v>Feb</v>
      </c>
      <c r="H137" s="1">
        <f>WEEKNUM(InputData[[#This Row],[DATE]],1)</f>
        <v>9</v>
      </c>
    </row>
    <row r="138" spans="1:8" x14ac:dyDescent="0.3">
      <c r="A138" s="3">
        <v>44250</v>
      </c>
      <c r="B138" s="5" t="s">
        <v>112</v>
      </c>
      <c r="C138" s="4" t="s">
        <v>16</v>
      </c>
      <c r="D138" s="12">
        <v>16.64</v>
      </c>
      <c r="E138" s="1">
        <v>15</v>
      </c>
      <c r="F138" s="13">
        <f>InputData[[#This Row],[UNIT PRICE ($)]]*InputData[[#This Row],[QUANTITY]]</f>
        <v>249.60000000000002</v>
      </c>
      <c r="G138" s="1" t="str">
        <f>TEXT(InputData[[#This Row],[DATE]],"mmm")</f>
        <v>Feb</v>
      </c>
      <c r="H138" s="1">
        <f>WEEKNUM(InputData[[#This Row],[DATE]],1)</f>
        <v>9</v>
      </c>
    </row>
    <row r="139" spans="1:8" x14ac:dyDescent="0.3">
      <c r="A139" s="3">
        <v>44250</v>
      </c>
      <c r="B139" s="5" t="s">
        <v>73</v>
      </c>
      <c r="C139" s="4" t="s">
        <v>5</v>
      </c>
      <c r="D139" s="12">
        <v>155.61000000000001</v>
      </c>
      <c r="E139" s="1">
        <v>2</v>
      </c>
      <c r="F139" s="13">
        <f>InputData[[#This Row],[UNIT PRICE ($)]]*InputData[[#This Row],[QUANTITY]]</f>
        <v>311.22000000000003</v>
      </c>
      <c r="G139" s="1" t="str">
        <f>TEXT(InputData[[#This Row],[DATE]],"mmm")</f>
        <v>Feb</v>
      </c>
      <c r="H139" s="1">
        <f>WEEKNUM(InputData[[#This Row],[DATE]],1)</f>
        <v>9</v>
      </c>
    </row>
    <row r="140" spans="1:8" x14ac:dyDescent="0.3">
      <c r="A140" s="3">
        <v>44250</v>
      </c>
      <c r="B140" s="5" t="s">
        <v>113</v>
      </c>
      <c r="C140" s="4" t="s">
        <v>36</v>
      </c>
      <c r="D140" s="12">
        <v>96.3</v>
      </c>
      <c r="E140" s="1">
        <v>8</v>
      </c>
      <c r="F140" s="13">
        <f>InputData[[#This Row],[UNIT PRICE ($)]]*InputData[[#This Row],[QUANTITY]]</f>
        <v>770.4</v>
      </c>
      <c r="G140" s="1" t="str">
        <f>TEXT(InputData[[#This Row],[DATE]],"mmm")</f>
        <v>Feb</v>
      </c>
      <c r="H140" s="1">
        <f>WEEKNUM(InputData[[#This Row],[DATE]],1)</f>
        <v>9</v>
      </c>
    </row>
    <row r="141" spans="1:8" x14ac:dyDescent="0.3">
      <c r="A141" s="3">
        <v>44252</v>
      </c>
      <c r="B141" s="5" t="s">
        <v>73</v>
      </c>
      <c r="C141" s="4" t="s">
        <v>13</v>
      </c>
      <c r="D141" s="12">
        <v>122.08</v>
      </c>
      <c r="E141" s="1">
        <v>10</v>
      </c>
      <c r="F141" s="13">
        <f>InputData[[#This Row],[UNIT PRICE ($)]]*InputData[[#This Row],[QUANTITY]]</f>
        <v>1220.8</v>
      </c>
      <c r="G141" s="1" t="str">
        <f>TEXT(InputData[[#This Row],[DATE]],"mmm")</f>
        <v>Feb</v>
      </c>
      <c r="H141" s="1">
        <f>WEEKNUM(InputData[[#This Row],[DATE]],1)</f>
        <v>9</v>
      </c>
    </row>
    <row r="142" spans="1:8" x14ac:dyDescent="0.3">
      <c r="A142" s="3">
        <v>44252</v>
      </c>
      <c r="B142" s="5" t="s">
        <v>81</v>
      </c>
      <c r="C142" s="4" t="s">
        <v>39</v>
      </c>
      <c r="D142" s="12">
        <v>42.55</v>
      </c>
      <c r="E142" s="1">
        <v>38</v>
      </c>
      <c r="F142" s="13">
        <f>InputData[[#This Row],[UNIT PRICE ($)]]*InputData[[#This Row],[QUANTITY]]</f>
        <v>1616.8999999999999</v>
      </c>
      <c r="G142" s="1" t="str">
        <f>TEXT(InputData[[#This Row],[DATE]],"mmm")</f>
        <v>Feb</v>
      </c>
      <c r="H142" s="1">
        <f>WEEKNUM(InputData[[#This Row],[DATE]],1)</f>
        <v>9</v>
      </c>
    </row>
    <row r="143" spans="1:8" x14ac:dyDescent="0.3">
      <c r="A143" s="3">
        <v>44252</v>
      </c>
      <c r="B143" s="5" t="s">
        <v>84</v>
      </c>
      <c r="C143" s="4" t="s">
        <v>32</v>
      </c>
      <c r="D143" s="12">
        <v>117.48</v>
      </c>
      <c r="E143" s="1">
        <v>11</v>
      </c>
      <c r="F143" s="13">
        <f>InputData[[#This Row],[UNIT PRICE ($)]]*InputData[[#This Row],[QUANTITY]]</f>
        <v>1292.28</v>
      </c>
      <c r="G143" s="1" t="str">
        <f>TEXT(InputData[[#This Row],[DATE]],"mmm")</f>
        <v>Feb</v>
      </c>
      <c r="H143" s="1">
        <f>WEEKNUM(InputData[[#This Row],[DATE]],1)</f>
        <v>9</v>
      </c>
    </row>
    <row r="144" spans="1:8" x14ac:dyDescent="0.3">
      <c r="A144" s="3">
        <v>44252</v>
      </c>
      <c r="B144" s="5" t="s">
        <v>86</v>
      </c>
      <c r="C144" s="4" t="s">
        <v>30</v>
      </c>
      <c r="D144" s="12">
        <v>201.28</v>
      </c>
      <c r="E144" s="1">
        <v>2</v>
      </c>
      <c r="F144" s="13">
        <f>InputData[[#This Row],[UNIT PRICE ($)]]*InputData[[#This Row],[QUANTITY]]</f>
        <v>402.56</v>
      </c>
      <c r="G144" s="1" t="str">
        <f>TEXT(InputData[[#This Row],[DATE]],"mmm")</f>
        <v>Feb</v>
      </c>
      <c r="H144" s="1">
        <f>WEEKNUM(InputData[[#This Row],[DATE]],1)</f>
        <v>9</v>
      </c>
    </row>
    <row r="145" spans="1:8" x14ac:dyDescent="0.3">
      <c r="A145" s="3">
        <v>44252</v>
      </c>
      <c r="B145" s="5" t="s">
        <v>88</v>
      </c>
      <c r="C145" s="4" t="s">
        <v>2</v>
      </c>
      <c r="D145" s="12">
        <v>142.80000000000001</v>
      </c>
      <c r="E145" s="1">
        <v>4</v>
      </c>
      <c r="F145" s="13">
        <f>InputData[[#This Row],[UNIT PRICE ($)]]*InputData[[#This Row],[QUANTITY]]</f>
        <v>571.20000000000005</v>
      </c>
      <c r="G145" s="1" t="str">
        <f>TEXT(InputData[[#This Row],[DATE]],"mmm")</f>
        <v>Feb</v>
      </c>
      <c r="H145" s="1">
        <f>WEEKNUM(InputData[[#This Row],[DATE]],1)</f>
        <v>9</v>
      </c>
    </row>
    <row r="146" spans="1:8" x14ac:dyDescent="0.3">
      <c r="A146" s="3">
        <v>44253</v>
      </c>
      <c r="B146" s="5" t="s">
        <v>74</v>
      </c>
      <c r="C146" s="4" t="s">
        <v>24</v>
      </c>
      <c r="D146" s="12">
        <v>156.96</v>
      </c>
      <c r="E146" s="1">
        <v>28</v>
      </c>
      <c r="F146" s="13">
        <f>InputData[[#This Row],[UNIT PRICE ($)]]*InputData[[#This Row],[QUANTITY]]</f>
        <v>4394.88</v>
      </c>
      <c r="G146" s="1" t="str">
        <f>TEXT(InputData[[#This Row],[DATE]],"mmm")</f>
        <v>Feb</v>
      </c>
      <c r="H146" s="1">
        <f>WEEKNUM(InputData[[#This Row],[DATE]],1)</f>
        <v>9</v>
      </c>
    </row>
    <row r="147" spans="1:8" x14ac:dyDescent="0.3">
      <c r="A147" s="3">
        <v>44253</v>
      </c>
      <c r="B147" s="5" t="s">
        <v>79</v>
      </c>
      <c r="C147" s="4" t="s">
        <v>9</v>
      </c>
      <c r="D147" s="12">
        <v>7.8599999999999994</v>
      </c>
      <c r="E147" s="1">
        <v>2</v>
      </c>
      <c r="F147" s="13">
        <f>InputData[[#This Row],[UNIT PRICE ($)]]*InputData[[#This Row],[QUANTITY]]</f>
        <v>15.719999999999999</v>
      </c>
      <c r="G147" s="1" t="str">
        <f>TEXT(InputData[[#This Row],[DATE]],"mmm")</f>
        <v>Feb</v>
      </c>
      <c r="H147" s="1">
        <f>WEEKNUM(InputData[[#This Row],[DATE]],1)</f>
        <v>9</v>
      </c>
    </row>
    <row r="148" spans="1:8" x14ac:dyDescent="0.3">
      <c r="A148" s="3">
        <v>44254</v>
      </c>
      <c r="B148" s="5" t="s">
        <v>71</v>
      </c>
      <c r="C148" s="4" t="s">
        <v>25</v>
      </c>
      <c r="D148" s="12">
        <v>8.33</v>
      </c>
      <c r="E148" s="1">
        <v>7</v>
      </c>
      <c r="F148" s="13">
        <f>InputData[[#This Row],[UNIT PRICE ($)]]*InputData[[#This Row],[QUANTITY]]</f>
        <v>58.31</v>
      </c>
      <c r="G148" s="1" t="str">
        <f>TEXT(InputData[[#This Row],[DATE]],"mmm")</f>
        <v>Feb</v>
      </c>
      <c r="H148" s="1">
        <f>WEEKNUM(InputData[[#This Row],[DATE]],1)</f>
        <v>9</v>
      </c>
    </row>
    <row r="149" spans="1:8" x14ac:dyDescent="0.3">
      <c r="A149" s="3">
        <v>44254</v>
      </c>
      <c r="B149" s="5" t="s">
        <v>112</v>
      </c>
      <c r="C149" s="4" t="s">
        <v>36</v>
      </c>
      <c r="D149" s="12">
        <v>96.3</v>
      </c>
      <c r="E149" s="1">
        <v>3</v>
      </c>
      <c r="F149" s="13">
        <f>InputData[[#This Row],[UNIT PRICE ($)]]*InputData[[#This Row],[QUANTITY]]</f>
        <v>288.89999999999998</v>
      </c>
      <c r="G149" s="1" t="str">
        <f>TEXT(InputData[[#This Row],[DATE]],"mmm")</f>
        <v>Feb</v>
      </c>
      <c r="H149" s="1">
        <f>WEEKNUM(InputData[[#This Row],[DATE]],1)</f>
        <v>9</v>
      </c>
    </row>
    <row r="150" spans="1:8" x14ac:dyDescent="0.3">
      <c r="A150" s="3">
        <v>44254</v>
      </c>
      <c r="B150" s="5" t="s">
        <v>81</v>
      </c>
      <c r="C150" s="4" t="s">
        <v>18</v>
      </c>
      <c r="D150" s="12">
        <v>49.21</v>
      </c>
      <c r="E150" s="1">
        <v>11</v>
      </c>
      <c r="F150" s="13">
        <f>InputData[[#This Row],[UNIT PRICE ($)]]*InputData[[#This Row],[QUANTITY]]</f>
        <v>541.31000000000006</v>
      </c>
      <c r="G150" s="1" t="str">
        <f>TEXT(InputData[[#This Row],[DATE]],"mmm")</f>
        <v>Feb</v>
      </c>
      <c r="H150" s="1">
        <f>WEEKNUM(InputData[[#This Row],[DATE]],1)</f>
        <v>9</v>
      </c>
    </row>
    <row r="151" spans="1:8" x14ac:dyDescent="0.3">
      <c r="A151" s="3">
        <v>44254</v>
      </c>
      <c r="B151" s="5" t="s">
        <v>113</v>
      </c>
      <c r="C151" s="4" t="s">
        <v>5</v>
      </c>
      <c r="D151" s="12">
        <v>155.61000000000001</v>
      </c>
      <c r="E151" s="1">
        <v>15</v>
      </c>
      <c r="F151" s="13">
        <f>InputData[[#This Row],[UNIT PRICE ($)]]*InputData[[#This Row],[QUANTITY]]</f>
        <v>2334.15</v>
      </c>
      <c r="G151" s="1" t="str">
        <f>TEXT(InputData[[#This Row],[DATE]],"mmm")</f>
        <v>Feb</v>
      </c>
      <c r="H151" s="1">
        <f>WEEKNUM(InputData[[#This Row],[DATE]],1)</f>
        <v>9</v>
      </c>
    </row>
    <row r="152" spans="1:8" x14ac:dyDescent="0.3">
      <c r="A152" s="3">
        <v>44254</v>
      </c>
      <c r="B152" s="5" t="s">
        <v>89</v>
      </c>
      <c r="C152" s="4" t="s">
        <v>12</v>
      </c>
      <c r="D152" s="12">
        <v>94.17</v>
      </c>
      <c r="E152" s="1">
        <v>7</v>
      </c>
      <c r="F152" s="13">
        <f>InputData[[#This Row],[UNIT PRICE ($)]]*InputData[[#This Row],[QUANTITY]]</f>
        <v>659.19</v>
      </c>
      <c r="G152" s="1" t="str">
        <f>TEXT(InputData[[#This Row],[DATE]],"mmm")</f>
        <v>Feb</v>
      </c>
      <c r="H152" s="1">
        <f>WEEKNUM(InputData[[#This Row],[DATE]],1)</f>
        <v>9</v>
      </c>
    </row>
    <row r="153" spans="1:8" x14ac:dyDescent="0.3">
      <c r="A153" s="3">
        <v>44255</v>
      </c>
      <c r="B153" s="5" t="s">
        <v>116</v>
      </c>
      <c r="C153" s="4" t="s">
        <v>37</v>
      </c>
      <c r="D153" s="12">
        <v>85.76</v>
      </c>
      <c r="E153" s="1">
        <v>15</v>
      </c>
      <c r="F153" s="13">
        <f>InputData[[#This Row],[UNIT PRICE ($)]]*InputData[[#This Row],[QUANTITY]]</f>
        <v>1286.4000000000001</v>
      </c>
      <c r="G153" s="1" t="str">
        <f>TEXT(InputData[[#This Row],[DATE]],"mmm")</f>
        <v>Feb</v>
      </c>
      <c r="H153" s="1">
        <f>WEEKNUM(InputData[[#This Row],[DATE]],1)</f>
        <v>10</v>
      </c>
    </row>
    <row r="154" spans="1:8" x14ac:dyDescent="0.3">
      <c r="A154" s="3">
        <v>44256</v>
      </c>
      <c r="B154" s="5" t="s">
        <v>83</v>
      </c>
      <c r="C154" s="4" t="s">
        <v>28</v>
      </c>
      <c r="D154" s="12">
        <v>41.81</v>
      </c>
      <c r="E154" s="1">
        <v>28</v>
      </c>
      <c r="F154" s="13">
        <f>InputData[[#This Row],[UNIT PRICE ($)]]*InputData[[#This Row],[QUANTITY]]</f>
        <v>1170.68</v>
      </c>
      <c r="G154" s="1" t="str">
        <f>TEXT(InputData[[#This Row],[DATE]],"mmm")</f>
        <v>Mar</v>
      </c>
      <c r="H154" s="1">
        <f>WEEKNUM(InputData[[#This Row],[DATE]],1)</f>
        <v>10</v>
      </c>
    </row>
    <row r="155" spans="1:8" x14ac:dyDescent="0.3">
      <c r="A155" s="3">
        <v>44257</v>
      </c>
      <c r="B155" s="5" t="s">
        <v>74</v>
      </c>
      <c r="C155" s="4" t="s">
        <v>24</v>
      </c>
      <c r="D155" s="12">
        <v>156.96</v>
      </c>
      <c r="E155" s="1">
        <v>21</v>
      </c>
      <c r="F155" s="13">
        <f>InputData[[#This Row],[UNIT PRICE ($)]]*InputData[[#This Row],[QUANTITY]]</f>
        <v>3296.1600000000003</v>
      </c>
      <c r="G155" s="1" t="str">
        <f>TEXT(InputData[[#This Row],[DATE]],"mmm")</f>
        <v>Mar</v>
      </c>
      <c r="H155" s="1">
        <f>WEEKNUM(InputData[[#This Row],[DATE]],1)</f>
        <v>10</v>
      </c>
    </row>
    <row r="156" spans="1:8" x14ac:dyDescent="0.3">
      <c r="A156" s="3">
        <v>44257</v>
      </c>
      <c r="B156" s="5" t="s">
        <v>77</v>
      </c>
      <c r="C156" s="4" t="s">
        <v>2</v>
      </c>
      <c r="D156" s="12">
        <v>142.80000000000001</v>
      </c>
      <c r="E156" s="1">
        <v>1</v>
      </c>
      <c r="F156" s="13">
        <f>InputData[[#This Row],[UNIT PRICE ($)]]*InputData[[#This Row],[QUANTITY]]</f>
        <v>142.80000000000001</v>
      </c>
      <c r="G156" s="1" t="str">
        <f>TEXT(InputData[[#This Row],[DATE]],"mmm")</f>
        <v>Mar</v>
      </c>
      <c r="H156" s="1">
        <f>WEEKNUM(InputData[[#This Row],[DATE]],1)</f>
        <v>10</v>
      </c>
    </row>
    <row r="157" spans="1:8" x14ac:dyDescent="0.3">
      <c r="A157" s="3">
        <v>44257</v>
      </c>
      <c r="B157" s="5" t="s">
        <v>81</v>
      </c>
      <c r="C157" s="4" t="s">
        <v>1</v>
      </c>
      <c r="D157" s="12">
        <v>103.88</v>
      </c>
      <c r="E157" s="1">
        <v>30</v>
      </c>
      <c r="F157" s="13">
        <f>InputData[[#This Row],[UNIT PRICE ($)]]*InputData[[#This Row],[QUANTITY]]</f>
        <v>3116.3999999999996</v>
      </c>
      <c r="G157" s="1" t="str">
        <f>TEXT(InputData[[#This Row],[DATE]],"mmm")</f>
        <v>Mar</v>
      </c>
      <c r="H157" s="1">
        <f>WEEKNUM(InputData[[#This Row],[DATE]],1)</f>
        <v>10</v>
      </c>
    </row>
    <row r="158" spans="1:8" x14ac:dyDescent="0.3">
      <c r="A158" s="3">
        <v>44258</v>
      </c>
      <c r="B158" s="5" t="s">
        <v>68</v>
      </c>
      <c r="C158" s="4" t="s">
        <v>11</v>
      </c>
      <c r="D158" s="12">
        <v>48.4</v>
      </c>
      <c r="E158" s="1">
        <v>1</v>
      </c>
      <c r="F158" s="13">
        <f>InputData[[#This Row],[UNIT PRICE ($)]]*InputData[[#This Row],[QUANTITY]]</f>
        <v>48.4</v>
      </c>
      <c r="G158" s="1" t="str">
        <f>TEXT(InputData[[#This Row],[DATE]],"mmm")</f>
        <v>Mar</v>
      </c>
      <c r="H158" s="1">
        <f>WEEKNUM(InputData[[#This Row],[DATE]],1)</f>
        <v>10</v>
      </c>
    </row>
    <row r="159" spans="1:8" x14ac:dyDescent="0.3">
      <c r="A159" s="3">
        <v>44258</v>
      </c>
      <c r="B159" s="5" t="s">
        <v>71</v>
      </c>
      <c r="C159" s="4" t="s">
        <v>36</v>
      </c>
      <c r="D159" s="12">
        <v>96.3</v>
      </c>
      <c r="E159" s="1">
        <v>29</v>
      </c>
      <c r="F159" s="13">
        <f>InputData[[#This Row],[UNIT PRICE ($)]]*InputData[[#This Row],[QUANTITY]]</f>
        <v>2792.7</v>
      </c>
      <c r="G159" s="1" t="str">
        <f>TEXT(InputData[[#This Row],[DATE]],"mmm")</f>
        <v>Mar</v>
      </c>
      <c r="H159" s="1">
        <f>WEEKNUM(InputData[[#This Row],[DATE]],1)</f>
        <v>10</v>
      </c>
    </row>
    <row r="160" spans="1:8" x14ac:dyDescent="0.3">
      <c r="A160" s="3">
        <v>44259</v>
      </c>
      <c r="B160" s="5" t="s">
        <v>77</v>
      </c>
      <c r="C160" s="4" t="s">
        <v>26</v>
      </c>
      <c r="D160" s="12">
        <v>24.66</v>
      </c>
      <c r="E160" s="1">
        <v>13</v>
      </c>
      <c r="F160" s="13">
        <f>InputData[[#This Row],[UNIT PRICE ($)]]*InputData[[#This Row],[QUANTITY]]</f>
        <v>320.58</v>
      </c>
      <c r="G160" s="1" t="str">
        <f>TEXT(InputData[[#This Row],[DATE]],"mmm")</f>
        <v>Mar</v>
      </c>
      <c r="H160" s="1">
        <f>WEEKNUM(InputData[[#This Row],[DATE]],1)</f>
        <v>10</v>
      </c>
    </row>
    <row r="161" spans="1:8" x14ac:dyDescent="0.3">
      <c r="A161" s="3">
        <v>44259</v>
      </c>
      <c r="B161" s="5" t="s">
        <v>83</v>
      </c>
      <c r="C161" s="4" t="s">
        <v>4</v>
      </c>
      <c r="D161" s="12">
        <v>48.84</v>
      </c>
      <c r="E161" s="1">
        <v>23</v>
      </c>
      <c r="F161" s="13">
        <f>InputData[[#This Row],[UNIT PRICE ($)]]*InputData[[#This Row],[QUANTITY]]</f>
        <v>1123.3200000000002</v>
      </c>
      <c r="G161" s="1" t="str">
        <f>TEXT(InputData[[#This Row],[DATE]],"mmm")</f>
        <v>Mar</v>
      </c>
      <c r="H161" s="1">
        <f>WEEKNUM(InputData[[#This Row],[DATE]],1)</f>
        <v>10</v>
      </c>
    </row>
    <row r="162" spans="1:8" x14ac:dyDescent="0.3">
      <c r="A162" s="3">
        <v>44259</v>
      </c>
      <c r="B162" s="5" t="s">
        <v>84</v>
      </c>
      <c r="C162" s="4" t="s">
        <v>25</v>
      </c>
      <c r="D162" s="12">
        <v>8.33</v>
      </c>
      <c r="E162" s="1">
        <v>26</v>
      </c>
      <c r="F162" s="13">
        <f>InputData[[#This Row],[UNIT PRICE ($)]]*InputData[[#This Row],[QUANTITY]]</f>
        <v>216.58</v>
      </c>
      <c r="G162" s="1" t="str">
        <f>TEXT(InputData[[#This Row],[DATE]],"mmm")</f>
        <v>Mar</v>
      </c>
      <c r="H162" s="1">
        <f>WEEKNUM(InputData[[#This Row],[DATE]],1)</f>
        <v>10</v>
      </c>
    </row>
    <row r="163" spans="1:8" x14ac:dyDescent="0.3">
      <c r="A163" s="3">
        <v>44260</v>
      </c>
      <c r="B163" s="5" t="s">
        <v>81</v>
      </c>
      <c r="C163" s="4" t="s">
        <v>40</v>
      </c>
      <c r="D163" s="12">
        <v>115.2</v>
      </c>
      <c r="E163" s="1">
        <v>33</v>
      </c>
      <c r="F163" s="13">
        <f>InputData[[#This Row],[UNIT PRICE ($)]]*InputData[[#This Row],[QUANTITY]]</f>
        <v>3801.6</v>
      </c>
      <c r="G163" s="1" t="str">
        <f>TEXT(InputData[[#This Row],[DATE]],"mmm")</f>
        <v>Mar</v>
      </c>
      <c r="H163" s="1">
        <f>WEEKNUM(InputData[[#This Row],[DATE]],1)</f>
        <v>10</v>
      </c>
    </row>
    <row r="164" spans="1:8" x14ac:dyDescent="0.3">
      <c r="A164" s="3">
        <v>44261</v>
      </c>
      <c r="B164" s="5" t="s">
        <v>77</v>
      </c>
      <c r="C164" s="4" t="s">
        <v>4</v>
      </c>
      <c r="D164" s="12">
        <v>48.84</v>
      </c>
      <c r="E164" s="1">
        <v>2</v>
      </c>
      <c r="F164" s="13">
        <f>InputData[[#This Row],[UNIT PRICE ($)]]*InputData[[#This Row],[QUANTITY]]</f>
        <v>97.68</v>
      </c>
      <c r="G164" s="1" t="str">
        <f>TEXT(InputData[[#This Row],[DATE]],"mmm")</f>
        <v>Mar</v>
      </c>
      <c r="H164" s="1">
        <f>WEEKNUM(InputData[[#This Row],[DATE]],1)</f>
        <v>10</v>
      </c>
    </row>
    <row r="165" spans="1:8" x14ac:dyDescent="0.3">
      <c r="A165" s="3">
        <v>44262</v>
      </c>
      <c r="B165" s="5" t="s">
        <v>60</v>
      </c>
      <c r="C165" s="4" t="s">
        <v>3</v>
      </c>
      <c r="D165" s="12">
        <v>80.94</v>
      </c>
      <c r="E165" s="1">
        <v>1</v>
      </c>
      <c r="F165" s="13">
        <f>InputData[[#This Row],[UNIT PRICE ($)]]*InputData[[#This Row],[QUANTITY]]</f>
        <v>80.94</v>
      </c>
      <c r="G165" s="1" t="str">
        <f>TEXT(InputData[[#This Row],[DATE]],"mmm")</f>
        <v>Mar</v>
      </c>
      <c r="H165" s="1">
        <f>WEEKNUM(InputData[[#This Row],[DATE]],1)</f>
        <v>11</v>
      </c>
    </row>
    <row r="166" spans="1:8" x14ac:dyDescent="0.3">
      <c r="A166" s="3">
        <v>44262</v>
      </c>
      <c r="B166" s="5" t="s">
        <v>110</v>
      </c>
      <c r="C166" s="4" t="s">
        <v>21</v>
      </c>
      <c r="D166" s="12">
        <v>162.54</v>
      </c>
      <c r="E166" s="1">
        <v>9</v>
      </c>
      <c r="F166" s="13">
        <f>InputData[[#This Row],[UNIT PRICE ($)]]*InputData[[#This Row],[QUANTITY]]</f>
        <v>1462.86</v>
      </c>
      <c r="G166" s="1" t="str">
        <f>TEXT(InputData[[#This Row],[DATE]],"mmm")</f>
        <v>Mar</v>
      </c>
      <c r="H166" s="1">
        <f>WEEKNUM(InputData[[#This Row],[DATE]],1)</f>
        <v>11</v>
      </c>
    </row>
    <row r="167" spans="1:8" x14ac:dyDescent="0.3">
      <c r="A167" s="3">
        <v>44262</v>
      </c>
      <c r="B167" s="5" t="s">
        <v>71</v>
      </c>
      <c r="C167" s="4" t="s">
        <v>17</v>
      </c>
      <c r="D167" s="12">
        <v>156.78</v>
      </c>
      <c r="E167" s="1">
        <v>25</v>
      </c>
      <c r="F167" s="13">
        <f>InputData[[#This Row],[UNIT PRICE ($)]]*InputData[[#This Row],[QUANTITY]]</f>
        <v>3919.5</v>
      </c>
      <c r="G167" s="1" t="str">
        <f>TEXT(InputData[[#This Row],[DATE]],"mmm")</f>
        <v>Mar</v>
      </c>
      <c r="H167" s="1">
        <f>WEEKNUM(InputData[[#This Row],[DATE]],1)</f>
        <v>11</v>
      </c>
    </row>
    <row r="168" spans="1:8" x14ac:dyDescent="0.3">
      <c r="A168" s="3">
        <v>44263</v>
      </c>
      <c r="B168" s="5" t="s">
        <v>108</v>
      </c>
      <c r="C168" s="4" t="s">
        <v>22</v>
      </c>
      <c r="D168" s="12">
        <v>141.57</v>
      </c>
      <c r="E168" s="1">
        <v>22</v>
      </c>
      <c r="F168" s="13">
        <f>InputData[[#This Row],[UNIT PRICE ($)]]*InputData[[#This Row],[QUANTITY]]</f>
        <v>3114.54</v>
      </c>
      <c r="G168" s="1" t="str">
        <f>TEXT(InputData[[#This Row],[DATE]],"mmm")</f>
        <v>Mar</v>
      </c>
      <c r="H168" s="1">
        <f>WEEKNUM(InputData[[#This Row],[DATE]],1)</f>
        <v>11</v>
      </c>
    </row>
    <row r="169" spans="1:8" x14ac:dyDescent="0.3">
      <c r="A169" s="3">
        <v>44263</v>
      </c>
      <c r="B169" s="5" t="s">
        <v>77</v>
      </c>
      <c r="C169" s="4" t="s">
        <v>44</v>
      </c>
      <c r="D169" s="12">
        <v>82.08</v>
      </c>
      <c r="E169" s="1">
        <v>9</v>
      </c>
      <c r="F169" s="13">
        <f>InputData[[#This Row],[UNIT PRICE ($)]]*InputData[[#This Row],[QUANTITY]]</f>
        <v>738.72</v>
      </c>
      <c r="G169" s="1" t="str">
        <f>TEXT(InputData[[#This Row],[DATE]],"mmm")</f>
        <v>Mar</v>
      </c>
      <c r="H169" s="1">
        <f>WEEKNUM(InputData[[#This Row],[DATE]],1)</f>
        <v>11</v>
      </c>
    </row>
    <row r="170" spans="1:8" x14ac:dyDescent="0.3">
      <c r="A170" s="3">
        <v>44263</v>
      </c>
      <c r="B170" s="5" t="s">
        <v>84</v>
      </c>
      <c r="C170" s="4" t="s">
        <v>27</v>
      </c>
      <c r="D170" s="12">
        <v>57.120000000000005</v>
      </c>
      <c r="E170" s="1">
        <v>6</v>
      </c>
      <c r="F170" s="13">
        <f>InputData[[#This Row],[UNIT PRICE ($)]]*InputData[[#This Row],[QUANTITY]]</f>
        <v>342.72</v>
      </c>
      <c r="G170" s="1" t="str">
        <f>TEXT(InputData[[#This Row],[DATE]],"mmm")</f>
        <v>Mar</v>
      </c>
      <c r="H170" s="1">
        <f>WEEKNUM(InputData[[#This Row],[DATE]],1)</f>
        <v>11</v>
      </c>
    </row>
    <row r="171" spans="1:8" x14ac:dyDescent="0.3">
      <c r="A171" s="3">
        <v>44263</v>
      </c>
      <c r="B171" s="5" t="s">
        <v>89</v>
      </c>
      <c r="C171" s="4" t="s">
        <v>44</v>
      </c>
      <c r="D171" s="12">
        <v>82.08</v>
      </c>
      <c r="E171" s="1">
        <v>6</v>
      </c>
      <c r="F171" s="13">
        <f>InputData[[#This Row],[UNIT PRICE ($)]]*InputData[[#This Row],[QUANTITY]]</f>
        <v>492.48</v>
      </c>
      <c r="G171" s="1" t="str">
        <f>TEXT(InputData[[#This Row],[DATE]],"mmm")</f>
        <v>Mar</v>
      </c>
      <c r="H171" s="1">
        <f>WEEKNUM(InputData[[#This Row],[DATE]],1)</f>
        <v>11</v>
      </c>
    </row>
    <row r="172" spans="1:8" x14ac:dyDescent="0.3">
      <c r="A172" s="3">
        <v>44264</v>
      </c>
      <c r="B172" s="5" t="s">
        <v>63</v>
      </c>
      <c r="C172" s="4" t="s">
        <v>30</v>
      </c>
      <c r="D172" s="12">
        <v>201.28</v>
      </c>
      <c r="E172" s="1">
        <v>3</v>
      </c>
      <c r="F172" s="13">
        <f>InputData[[#This Row],[UNIT PRICE ($)]]*InputData[[#This Row],[QUANTITY]]</f>
        <v>603.84</v>
      </c>
      <c r="G172" s="1" t="str">
        <f>TEXT(InputData[[#This Row],[DATE]],"mmm")</f>
        <v>Mar</v>
      </c>
      <c r="H172" s="1">
        <f>WEEKNUM(InputData[[#This Row],[DATE]],1)</f>
        <v>11</v>
      </c>
    </row>
    <row r="173" spans="1:8" x14ac:dyDescent="0.3">
      <c r="A173" s="3">
        <v>44264</v>
      </c>
      <c r="B173" s="5" t="s">
        <v>75</v>
      </c>
      <c r="C173" s="4" t="s">
        <v>4</v>
      </c>
      <c r="D173" s="12">
        <v>48.84</v>
      </c>
      <c r="E173" s="1">
        <v>11</v>
      </c>
      <c r="F173" s="13">
        <f>InputData[[#This Row],[UNIT PRICE ($)]]*InputData[[#This Row],[QUANTITY]]</f>
        <v>537.24</v>
      </c>
      <c r="G173" s="1" t="str">
        <f>TEXT(InputData[[#This Row],[DATE]],"mmm")</f>
        <v>Mar</v>
      </c>
      <c r="H173" s="1">
        <f>WEEKNUM(InputData[[#This Row],[DATE]],1)</f>
        <v>11</v>
      </c>
    </row>
    <row r="174" spans="1:8" x14ac:dyDescent="0.3">
      <c r="A174" s="3">
        <v>44264</v>
      </c>
      <c r="B174" s="5" t="s">
        <v>77</v>
      </c>
      <c r="C174" s="4" t="s">
        <v>29</v>
      </c>
      <c r="D174" s="12">
        <v>53.11</v>
      </c>
      <c r="E174" s="1">
        <v>6</v>
      </c>
      <c r="F174" s="13">
        <f>InputData[[#This Row],[UNIT PRICE ($)]]*InputData[[#This Row],[QUANTITY]]</f>
        <v>318.65999999999997</v>
      </c>
      <c r="G174" s="1" t="str">
        <f>TEXT(InputData[[#This Row],[DATE]],"mmm")</f>
        <v>Mar</v>
      </c>
      <c r="H174" s="1">
        <f>WEEKNUM(InputData[[#This Row],[DATE]],1)</f>
        <v>11</v>
      </c>
    </row>
    <row r="175" spans="1:8" x14ac:dyDescent="0.3">
      <c r="A175" s="3">
        <v>44265</v>
      </c>
      <c r="B175" s="5" t="s">
        <v>61</v>
      </c>
      <c r="C175" s="4" t="s">
        <v>33</v>
      </c>
      <c r="D175" s="12">
        <v>119.7</v>
      </c>
      <c r="E175" s="1">
        <v>12</v>
      </c>
      <c r="F175" s="13">
        <f>InputData[[#This Row],[UNIT PRICE ($)]]*InputData[[#This Row],[QUANTITY]]</f>
        <v>1436.4</v>
      </c>
      <c r="G175" s="1" t="str">
        <f>TEXT(InputData[[#This Row],[DATE]],"mmm")</f>
        <v>Mar</v>
      </c>
      <c r="H175" s="1">
        <f>WEEKNUM(InputData[[#This Row],[DATE]],1)</f>
        <v>11</v>
      </c>
    </row>
    <row r="176" spans="1:8" x14ac:dyDescent="0.3">
      <c r="A176" s="3">
        <v>44265</v>
      </c>
      <c r="B176" s="5" t="s">
        <v>75</v>
      </c>
      <c r="C176" s="4" t="s">
        <v>2</v>
      </c>
      <c r="D176" s="12">
        <v>142.80000000000001</v>
      </c>
      <c r="E176" s="1">
        <v>6</v>
      </c>
      <c r="F176" s="13">
        <f>InputData[[#This Row],[UNIT PRICE ($)]]*InputData[[#This Row],[QUANTITY]]</f>
        <v>856.80000000000007</v>
      </c>
      <c r="G176" s="1" t="str">
        <f>TEXT(InputData[[#This Row],[DATE]],"mmm")</f>
        <v>Mar</v>
      </c>
      <c r="H176" s="1">
        <f>WEEKNUM(InputData[[#This Row],[DATE]],1)</f>
        <v>11</v>
      </c>
    </row>
    <row r="177" spans="1:8" x14ac:dyDescent="0.3">
      <c r="A177" s="3">
        <v>44266</v>
      </c>
      <c r="B177" s="5" t="s">
        <v>76</v>
      </c>
      <c r="C177" s="4" t="s">
        <v>32</v>
      </c>
      <c r="D177" s="12">
        <v>117.48</v>
      </c>
      <c r="E177" s="1">
        <v>8</v>
      </c>
      <c r="F177" s="13">
        <f>InputData[[#This Row],[UNIT PRICE ($)]]*InputData[[#This Row],[QUANTITY]]</f>
        <v>939.84</v>
      </c>
      <c r="G177" s="1" t="str">
        <f>TEXT(InputData[[#This Row],[DATE]],"mmm")</f>
        <v>Mar</v>
      </c>
      <c r="H177" s="1">
        <f>WEEKNUM(InputData[[#This Row],[DATE]],1)</f>
        <v>11</v>
      </c>
    </row>
    <row r="178" spans="1:8" x14ac:dyDescent="0.3">
      <c r="A178" s="3">
        <v>44266</v>
      </c>
      <c r="B178" s="5" t="s">
        <v>77</v>
      </c>
      <c r="C178" s="4" t="s">
        <v>25</v>
      </c>
      <c r="D178" s="12">
        <v>8.33</v>
      </c>
      <c r="E178" s="1">
        <v>11</v>
      </c>
      <c r="F178" s="13">
        <f>InputData[[#This Row],[UNIT PRICE ($)]]*InputData[[#This Row],[QUANTITY]]</f>
        <v>91.63</v>
      </c>
      <c r="G178" s="1" t="str">
        <f>TEXT(InputData[[#This Row],[DATE]],"mmm")</f>
        <v>Mar</v>
      </c>
      <c r="H178" s="1">
        <f>WEEKNUM(InputData[[#This Row],[DATE]],1)</f>
        <v>11</v>
      </c>
    </row>
    <row r="179" spans="1:8" x14ac:dyDescent="0.3">
      <c r="A179" s="3">
        <v>44266</v>
      </c>
      <c r="B179" s="5" t="s">
        <v>88</v>
      </c>
      <c r="C179" s="4" t="s">
        <v>12</v>
      </c>
      <c r="D179" s="12">
        <v>94.17</v>
      </c>
      <c r="E179" s="1">
        <v>36</v>
      </c>
      <c r="F179" s="13">
        <f>InputData[[#This Row],[UNIT PRICE ($)]]*InputData[[#This Row],[QUANTITY]]</f>
        <v>3390.12</v>
      </c>
      <c r="G179" s="1" t="str">
        <f>TEXT(InputData[[#This Row],[DATE]],"mmm")</f>
        <v>Mar</v>
      </c>
      <c r="H179" s="1">
        <f>WEEKNUM(InputData[[#This Row],[DATE]],1)</f>
        <v>11</v>
      </c>
    </row>
    <row r="180" spans="1:8" x14ac:dyDescent="0.3">
      <c r="A180" s="3">
        <v>44268</v>
      </c>
      <c r="B180" s="5" t="s">
        <v>68</v>
      </c>
      <c r="C180" s="4" t="s">
        <v>35</v>
      </c>
      <c r="D180" s="12">
        <v>6.7</v>
      </c>
      <c r="E180" s="1">
        <v>10</v>
      </c>
      <c r="F180" s="13">
        <f>InputData[[#This Row],[UNIT PRICE ($)]]*InputData[[#This Row],[QUANTITY]]</f>
        <v>67</v>
      </c>
      <c r="G180" s="1" t="str">
        <f>TEXT(InputData[[#This Row],[DATE]],"mmm")</f>
        <v>Mar</v>
      </c>
      <c r="H180" s="1">
        <f>WEEKNUM(InputData[[#This Row],[DATE]],1)</f>
        <v>11</v>
      </c>
    </row>
    <row r="181" spans="1:8" x14ac:dyDescent="0.3">
      <c r="A181" s="3">
        <v>44268</v>
      </c>
      <c r="B181" s="5" t="s">
        <v>73</v>
      </c>
      <c r="C181" s="4" t="s">
        <v>28</v>
      </c>
      <c r="D181" s="12">
        <v>41.81</v>
      </c>
      <c r="E181" s="1">
        <v>10</v>
      </c>
      <c r="F181" s="13">
        <f>InputData[[#This Row],[UNIT PRICE ($)]]*InputData[[#This Row],[QUANTITY]]</f>
        <v>418.1</v>
      </c>
      <c r="G181" s="1" t="str">
        <f>TEXT(InputData[[#This Row],[DATE]],"mmm")</f>
        <v>Mar</v>
      </c>
      <c r="H181" s="1">
        <f>WEEKNUM(InputData[[#This Row],[DATE]],1)</f>
        <v>11</v>
      </c>
    </row>
    <row r="182" spans="1:8" x14ac:dyDescent="0.3">
      <c r="A182" s="3">
        <v>44269</v>
      </c>
      <c r="B182" s="5" t="s">
        <v>63</v>
      </c>
      <c r="C182" s="4" t="s">
        <v>22</v>
      </c>
      <c r="D182" s="12">
        <v>141.57</v>
      </c>
      <c r="E182" s="1">
        <v>15</v>
      </c>
      <c r="F182" s="13">
        <f>InputData[[#This Row],[UNIT PRICE ($)]]*InputData[[#This Row],[QUANTITY]]</f>
        <v>2123.5499999999997</v>
      </c>
      <c r="G182" s="1" t="str">
        <f>TEXT(InputData[[#This Row],[DATE]],"mmm")</f>
        <v>Mar</v>
      </c>
      <c r="H182" s="1">
        <f>WEEKNUM(InputData[[#This Row],[DATE]],1)</f>
        <v>12</v>
      </c>
    </row>
    <row r="183" spans="1:8" x14ac:dyDescent="0.3">
      <c r="A183" s="3">
        <v>44269</v>
      </c>
      <c r="B183" s="5" t="s">
        <v>74</v>
      </c>
      <c r="C183" s="4" t="s">
        <v>16</v>
      </c>
      <c r="D183" s="12">
        <v>16.64</v>
      </c>
      <c r="E183" s="1">
        <v>2</v>
      </c>
      <c r="F183" s="13">
        <f>InputData[[#This Row],[UNIT PRICE ($)]]*InputData[[#This Row],[QUANTITY]]</f>
        <v>33.28</v>
      </c>
      <c r="G183" s="1" t="str">
        <f>TEXT(InputData[[#This Row],[DATE]],"mmm")</f>
        <v>Mar</v>
      </c>
      <c r="H183" s="1">
        <f>WEEKNUM(InputData[[#This Row],[DATE]],1)</f>
        <v>12</v>
      </c>
    </row>
    <row r="184" spans="1:8" x14ac:dyDescent="0.3">
      <c r="A184" s="3">
        <v>44269</v>
      </c>
      <c r="B184" s="5" t="s">
        <v>79</v>
      </c>
      <c r="C184" s="4" t="s">
        <v>42</v>
      </c>
      <c r="D184" s="12">
        <v>162</v>
      </c>
      <c r="E184" s="1">
        <v>32</v>
      </c>
      <c r="F184" s="13">
        <f>InputData[[#This Row],[UNIT PRICE ($)]]*InputData[[#This Row],[QUANTITY]]</f>
        <v>5184</v>
      </c>
      <c r="G184" s="1" t="str">
        <f>TEXT(InputData[[#This Row],[DATE]],"mmm")</f>
        <v>Mar</v>
      </c>
      <c r="H184" s="1">
        <f>WEEKNUM(InputData[[#This Row],[DATE]],1)</f>
        <v>12</v>
      </c>
    </row>
    <row r="185" spans="1:8" x14ac:dyDescent="0.3">
      <c r="A185" s="3">
        <v>44269</v>
      </c>
      <c r="B185" s="5" t="s">
        <v>116</v>
      </c>
      <c r="C185" s="4" t="s">
        <v>26</v>
      </c>
      <c r="D185" s="12">
        <v>24.66</v>
      </c>
      <c r="E185" s="1">
        <v>13</v>
      </c>
      <c r="F185" s="13">
        <f>InputData[[#This Row],[UNIT PRICE ($)]]*InputData[[#This Row],[QUANTITY]]</f>
        <v>320.58</v>
      </c>
      <c r="G185" s="1" t="str">
        <f>TEXT(InputData[[#This Row],[DATE]],"mmm")</f>
        <v>Mar</v>
      </c>
      <c r="H185" s="1">
        <f>WEEKNUM(InputData[[#This Row],[DATE]],1)</f>
        <v>12</v>
      </c>
    </row>
    <row r="186" spans="1:8" x14ac:dyDescent="0.3">
      <c r="A186" s="3">
        <v>44270</v>
      </c>
      <c r="B186" s="5" t="s">
        <v>73</v>
      </c>
      <c r="C186" s="4" t="s">
        <v>36</v>
      </c>
      <c r="D186" s="12">
        <v>96.3</v>
      </c>
      <c r="E186" s="1">
        <v>9</v>
      </c>
      <c r="F186" s="13">
        <f>InputData[[#This Row],[UNIT PRICE ($)]]*InputData[[#This Row],[QUANTITY]]</f>
        <v>866.69999999999993</v>
      </c>
      <c r="G186" s="1" t="str">
        <f>TEXT(InputData[[#This Row],[DATE]],"mmm")</f>
        <v>Mar</v>
      </c>
      <c r="H186" s="1">
        <f>WEEKNUM(InputData[[#This Row],[DATE]],1)</f>
        <v>12</v>
      </c>
    </row>
    <row r="187" spans="1:8" x14ac:dyDescent="0.3">
      <c r="A187" s="3">
        <v>44270</v>
      </c>
      <c r="B187" s="5" t="s">
        <v>81</v>
      </c>
      <c r="C187" s="4" t="s">
        <v>39</v>
      </c>
      <c r="D187" s="12">
        <v>42.55</v>
      </c>
      <c r="E187" s="1">
        <v>11</v>
      </c>
      <c r="F187" s="13">
        <f>InputData[[#This Row],[UNIT PRICE ($)]]*InputData[[#This Row],[QUANTITY]]</f>
        <v>468.04999999999995</v>
      </c>
      <c r="G187" s="1" t="str">
        <f>TEXT(InputData[[#This Row],[DATE]],"mmm")</f>
        <v>Mar</v>
      </c>
      <c r="H187" s="1">
        <f>WEEKNUM(InputData[[#This Row],[DATE]],1)</f>
        <v>12</v>
      </c>
    </row>
    <row r="188" spans="1:8" x14ac:dyDescent="0.3">
      <c r="A188" s="3">
        <v>44271</v>
      </c>
      <c r="B188" s="5" t="s">
        <v>63</v>
      </c>
      <c r="C188" s="4" t="s">
        <v>12</v>
      </c>
      <c r="D188" s="12">
        <v>94.17</v>
      </c>
      <c r="E188" s="1">
        <v>14</v>
      </c>
      <c r="F188" s="13">
        <f>InputData[[#This Row],[UNIT PRICE ($)]]*InputData[[#This Row],[QUANTITY]]</f>
        <v>1318.38</v>
      </c>
      <c r="G188" s="1" t="str">
        <f>TEXT(InputData[[#This Row],[DATE]],"mmm")</f>
        <v>Mar</v>
      </c>
      <c r="H188" s="1">
        <f>WEEKNUM(InputData[[#This Row],[DATE]],1)</f>
        <v>12</v>
      </c>
    </row>
    <row r="189" spans="1:8" x14ac:dyDescent="0.3">
      <c r="A189" s="3">
        <v>44271</v>
      </c>
      <c r="B189" s="5" t="s">
        <v>89</v>
      </c>
      <c r="C189" s="4" t="s">
        <v>22</v>
      </c>
      <c r="D189" s="12">
        <v>141.57</v>
      </c>
      <c r="E189" s="1">
        <v>29</v>
      </c>
      <c r="F189" s="13">
        <f>InputData[[#This Row],[UNIT PRICE ($)]]*InputData[[#This Row],[QUANTITY]]</f>
        <v>4105.53</v>
      </c>
      <c r="G189" s="1" t="str">
        <f>TEXT(InputData[[#This Row],[DATE]],"mmm")</f>
        <v>Mar</v>
      </c>
      <c r="H189" s="1">
        <f>WEEKNUM(InputData[[#This Row],[DATE]],1)</f>
        <v>12</v>
      </c>
    </row>
    <row r="190" spans="1:8" x14ac:dyDescent="0.3">
      <c r="A190" s="3">
        <v>44273</v>
      </c>
      <c r="B190" s="5" t="s">
        <v>63</v>
      </c>
      <c r="C190" s="4" t="s">
        <v>42</v>
      </c>
      <c r="D190" s="12">
        <v>162</v>
      </c>
      <c r="E190" s="1">
        <v>8</v>
      </c>
      <c r="F190" s="13">
        <f>InputData[[#This Row],[UNIT PRICE ($)]]*InputData[[#This Row],[QUANTITY]]</f>
        <v>1296</v>
      </c>
      <c r="G190" s="1" t="str">
        <f>TEXT(InputData[[#This Row],[DATE]],"mmm")</f>
        <v>Mar</v>
      </c>
      <c r="H190" s="1">
        <f>WEEKNUM(InputData[[#This Row],[DATE]],1)</f>
        <v>12</v>
      </c>
    </row>
    <row r="191" spans="1:8" x14ac:dyDescent="0.3">
      <c r="A191" s="3">
        <v>44273</v>
      </c>
      <c r="B191" s="5" t="s">
        <v>67</v>
      </c>
      <c r="C191" s="4" t="s">
        <v>19</v>
      </c>
      <c r="D191" s="12">
        <v>210</v>
      </c>
      <c r="E191" s="1">
        <v>2</v>
      </c>
      <c r="F191" s="13">
        <f>InputData[[#This Row],[UNIT PRICE ($)]]*InputData[[#This Row],[QUANTITY]]</f>
        <v>420</v>
      </c>
      <c r="G191" s="1" t="str">
        <f>TEXT(InputData[[#This Row],[DATE]],"mmm")</f>
        <v>Mar</v>
      </c>
      <c r="H191" s="1">
        <f>WEEKNUM(InputData[[#This Row],[DATE]],1)</f>
        <v>12</v>
      </c>
    </row>
    <row r="192" spans="1:8" x14ac:dyDescent="0.3">
      <c r="A192" s="3">
        <v>44273</v>
      </c>
      <c r="B192" s="5" t="s">
        <v>68</v>
      </c>
      <c r="C192" s="4" t="s">
        <v>27</v>
      </c>
      <c r="D192" s="12">
        <v>57.120000000000005</v>
      </c>
      <c r="E192" s="1">
        <v>10</v>
      </c>
      <c r="F192" s="13">
        <f>InputData[[#This Row],[UNIT PRICE ($)]]*InputData[[#This Row],[QUANTITY]]</f>
        <v>571.20000000000005</v>
      </c>
      <c r="G192" s="1" t="str">
        <f>TEXT(InputData[[#This Row],[DATE]],"mmm")</f>
        <v>Mar</v>
      </c>
      <c r="H192" s="1">
        <f>WEEKNUM(InputData[[#This Row],[DATE]],1)</f>
        <v>12</v>
      </c>
    </row>
    <row r="193" spans="1:8" x14ac:dyDescent="0.3">
      <c r="A193" s="3">
        <v>44274</v>
      </c>
      <c r="B193" s="5" t="s">
        <v>65</v>
      </c>
      <c r="C193" s="4" t="s">
        <v>39</v>
      </c>
      <c r="D193" s="12">
        <v>42.55</v>
      </c>
      <c r="E193" s="1">
        <v>18</v>
      </c>
      <c r="F193" s="13">
        <f>InputData[[#This Row],[UNIT PRICE ($)]]*InputData[[#This Row],[QUANTITY]]</f>
        <v>765.9</v>
      </c>
      <c r="G193" s="1" t="str">
        <f>TEXT(InputData[[#This Row],[DATE]],"mmm")</f>
        <v>Mar</v>
      </c>
      <c r="H193" s="1">
        <f>WEEKNUM(InputData[[#This Row],[DATE]],1)</f>
        <v>12</v>
      </c>
    </row>
    <row r="194" spans="1:8" x14ac:dyDescent="0.3">
      <c r="A194" s="3">
        <v>44274</v>
      </c>
      <c r="B194" s="5" t="s">
        <v>74</v>
      </c>
      <c r="C194" s="4" t="s">
        <v>6</v>
      </c>
      <c r="D194" s="12">
        <v>85.5</v>
      </c>
      <c r="E194" s="1">
        <v>17</v>
      </c>
      <c r="F194" s="13">
        <f>InputData[[#This Row],[UNIT PRICE ($)]]*InputData[[#This Row],[QUANTITY]]</f>
        <v>1453.5</v>
      </c>
      <c r="G194" s="1" t="str">
        <f>TEXT(InputData[[#This Row],[DATE]],"mmm")</f>
        <v>Mar</v>
      </c>
      <c r="H194" s="1">
        <f>WEEKNUM(InputData[[#This Row],[DATE]],1)</f>
        <v>12</v>
      </c>
    </row>
    <row r="195" spans="1:8" x14ac:dyDescent="0.3">
      <c r="A195" s="3">
        <v>44274</v>
      </c>
      <c r="B195" s="5" t="s">
        <v>80</v>
      </c>
      <c r="C195" s="4" t="s">
        <v>28</v>
      </c>
      <c r="D195" s="12">
        <v>41.81</v>
      </c>
      <c r="E195" s="1">
        <v>9</v>
      </c>
      <c r="F195" s="13">
        <f>InputData[[#This Row],[UNIT PRICE ($)]]*InputData[[#This Row],[QUANTITY]]</f>
        <v>376.29</v>
      </c>
      <c r="G195" s="1" t="str">
        <f>TEXT(InputData[[#This Row],[DATE]],"mmm")</f>
        <v>Mar</v>
      </c>
      <c r="H195" s="1">
        <f>WEEKNUM(InputData[[#This Row],[DATE]],1)</f>
        <v>12</v>
      </c>
    </row>
    <row r="196" spans="1:8" x14ac:dyDescent="0.3">
      <c r="A196" s="3">
        <v>44274</v>
      </c>
      <c r="B196" s="5" t="s">
        <v>83</v>
      </c>
      <c r="C196" s="4" t="s">
        <v>6</v>
      </c>
      <c r="D196" s="12">
        <v>85.5</v>
      </c>
      <c r="E196" s="1">
        <v>17</v>
      </c>
      <c r="F196" s="13">
        <f>InputData[[#This Row],[UNIT PRICE ($)]]*InputData[[#This Row],[QUANTITY]]</f>
        <v>1453.5</v>
      </c>
      <c r="G196" s="1" t="str">
        <f>TEXT(InputData[[#This Row],[DATE]],"mmm")</f>
        <v>Mar</v>
      </c>
      <c r="H196" s="1">
        <f>WEEKNUM(InputData[[#This Row],[DATE]],1)</f>
        <v>12</v>
      </c>
    </row>
    <row r="197" spans="1:8" x14ac:dyDescent="0.3">
      <c r="A197" s="3">
        <v>44274</v>
      </c>
      <c r="B197" s="5" t="s">
        <v>85</v>
      </c>
      <c r="C197" s="4" t="s">
        <v>2</v>
      </c>
      <c r="D197" s="12">
        <v>142.80000000000001</v>
      </c>
      <c r="E197" s="1">
        <v>15</v>
      </c>
      <c r="F197" s="13">
        <f>InputData[[#This Row],[UNIT PRICE ($)]]*InputData[[#This Row],[QUANTITY]]</f>
        <v>2142</v>
      </c>
      <c r="G197" s="1" t="str">
        <f>TEXT(InputData[[#This Row],[DATE]],"mmm")</f>
        <v>Mar</v>
      </c>
      <c r="H197" s="1">
        <f>WEEKNUM(InputData[[#This Row],[DATE]],1)</f>
        <v>12</v>
      </c>
    </row>
    <row r="198" spans="1:8" x14ac:dyDescent="0.3">
      <c r="A198" s="3">
        <v>44274</v>
      </c>
      <c r="B198" s="5" t="s">
        <v>86</v>
      </c>
      <c r="C198" s="4" t="s">
        <v>41</v>
      </c>
      <c r="D198" s="12">
        <v>173.88</v>
      </c>
      <c r="E198" s="1">
        <v>6</v>
      </c>
      <c r="F198" s="13">
        <f>InputData[[#This Row],[UNIT PRICE ($)]]*InputData[[#This Row],[QUANTITY]]</f>
        <v>1043.28</v>
      </c>
      <c r="G198" s="1" t="str">
        <f>TEXT(InputData[[#This Row],[DATE]],"mmm")</f>
        <v>Mar</v>
      </c>
      <c r="H198" s="1">
        <f>WEEKNUM(InputData[[#This Row],[DATE]],1)</f>
        <v>12</v>
      </c>
    </row>
    <row r="199" spans="1:8" x14ac:dyDescent="0.3">
      <c r="A199" s="3">
        <v>44275</v>
      </c>
      <c r="B199" s="5" t="s">
        <v>61</v>
      </c>
      <c r="C199" s="4" t="s">
        <v>24</v>
      </c>
      <c r="D199" s="12">
        <v>156.96</v>
      </c>
      <c r="E199" s="1">
        <v>23</v>
      </c>
      <c r="F199" s="13">
        <f>InputData[[#This Row],[UNIT PRICE ($)]]*InputData[[#This Row],[QUANTITY]]</f>
        <v>3610.0800000000004</v>
      </c>
      <c r="G199" s="1" t="str">
        <f>TEXT(InputData[[#This Row],[DATE]],"mmm")</f>
        <v>Mar</v>
      </c>
      <c r="H199" s="1">
        <f>WEEKNUM(InputData[[#This Row],[DATE]],1)</f>
        <v>12</v>
      </c>
    </row>
    <row r="200" spans="1:8" x14ac:dyDescent="0.3">
      <c r="A200" s="3">
        <v>44275</v>
      </c>
      <c r="B200" s="5" t="s">
        <v>64</v>
      </c>
      <c r="C200" s="4" t="s">
        <v>38</v>
      </c>
      <c r="D200" s="12">
        <v>79.92</v>
      </c>
      <c r="E200" s="1">
        <v>21</v>
      </c>
      <c r="F200" s="13">
        <f>InputData[[#This Row],[UNIT PRICE ($)]]*InputData[[#This Row],[QUANTITY]]</f>
        <v>1678.32</v>
      </c>
      <c r="G200" s="1" t="str">
        <f>TEXT(InputData[[#This Row],[DATE]],"mmm")</f>
        <v>Mar</v>
      </c>
      <c r="H200" s="1">
        <f>WEEKNUM(InputData[[#This Row],[DATE]],1)</f>
        <v>12</v>
      </c>
    </row>
    <row r="201" spans="1:8" x14ac:dyDescent="0.3">
      <c r="A201" s="3">
        <v>44275</v>
      </c>
      <c r="B201" s="5" t="s">
        <v>112</v>
      </c>
      <c r="C201" s="4" t="s">
        <v>16</v>
      </c>
      <c r="D201" s="12">
        <v>16.64</v>
      </c>
      <c r="E201" s="1">
        <v>13</v>
      </c>
      <c r="F201" s="13">
        <f>InputData[[#This Row],[UNIT PRICE ($)]]*InputData[[#This Row],[QUANTITY]]</f>
        <v>216.32</v>
      </c>
      <c r="G201" s="1" t="str">
        <f>TEXT(InputData[[#This Row],[DATE]],"mmm")</f>
        <v>Mar</v>
      </c>
      <c r="H201" s="1">
        <f>WEEKNUM(InputData[[#This Row],[DATE]],1)</f>
        <v>12</v>
      </c>
    </row>
    <row r="202" spans="1:8" x14ac:dyDescent="0.3">
      <c r="A202" s="3">
        <v>44276</v>
      </c>
      <c r="B202" s="5" t="s">
        <v>68</v>
      </c>
      <c r="C202" s="4" t="s">
        <v>39</v>
      </c>
      <c r="D202" s="12">
        <v>42.55</v>
      </c>
      <c r="E202" s="1">
        <v>7</v>
      </c>
      <c r="F202" s="13">
        <f>InputData[[#This Row],[UNIT PRICE ($)]]*InputData[[#This Row],[QUANTITY]]</f>
        <v>297.84999999999997</v>
      </c>
      <c r="G202" s="1" t="str">
        <f>TEXT(InputData[[#This Row],[DATE]],"mmm")</f>
        <v>Mar</v>
      </c>
      <c r="H202" s="1">
        <f>WEEKNUM(InputData[[#This Row],[DATE]],1)</f>
        <v>13</v>
      </c>
    </row>
    <row r="203" spans="1:8" x14ac:dyDescent="0.3">
      <c r="A203" s="3">
        <v>44276</v>
      </c>
      <c r="B203" s="5" t="s">
        <v>71</v>
      </c>
      <c r="C203" s="4" t="s">
        <v>1</v>
      </c>
      <c r="D203" s="12">
        <v>103.88</v>
      </c>
      <c r="E203" s="1">
        <v>18</v>
      </c>
      <c r="F203" s="13">
        <f>InputData[[#This Row],[UNIT PRICE ($)]]*InputData[[#This Row],[QUANTITY]]</f>
        <v>1869.84</v>
      </c>
      <c r="G203" s="1" t="str">
        <f>TEXT(InputData[[#This Row],[DATE]],"mmm")</f>
        <v>Mar</v>
      </c>
      <c r="H203" s="1">
        <f>WEEKNUM(InputData[[#This Row],[DATE]],1)</f>
        <v>13</v>
      </c>
    </row>
    <row r="204" spans="1:8" x14ac:dyDescent="0.3">
      <c r="A204" s="3">
        <v>44276</v>
      </c>
      <c r="B204" s="5" t="s">
        <v>112</v>
      </c>
      <c r="C204" s="4" t="s">
        <v>20</v>
      </c>
      <c r="D204" s="12">
        <v>76.25</v>
      </c>
      <c r="E204" s="1">
        <v>13</v>
      </c>
      <c r="F204" s="13">
        <f>InputData[[#This Row],[UNIT PRICE ($)]]*InputData[[#This Row],[QUANTITY]]</f>
        <v>991.25</v>
      </c>
      <c r="G204" s="1" t="str">
        <f>TEXT(InputData[[#This Row],[DATE]],"mmm")</f>
        <v>Mar</v>
      </c>
      <c r="H204" s="1">
        <f>WEEKNUM(InputData[[#This Row],[DATE]],1)</f>
        <v>13</v>
      </c>
    </row>
    <row r="205" spans="1:8" x14ac:dyDescent="0.3">
      <c r="A205" s="3">
        <v>44277</v>
      </c>
      <c r="B205" s="5" t="s">
        <v>71</v>
      </c>
      <c r="C205" s="4" t="s">
        <v>2</v>
      </c>
      <c r="D205" s="12">
        <v>142.80000000000001</v>
      </c>
      <c r="E205" s="1">
        <v>8</v>
      </c>
      <c r="F205" s="13">
        <f>InputData[[#This Row],[UNIT PRICE ($)]]*InputData[[#This Row],[QUANTITY]]</f>
        <v>1142.4000000000001</v>
      </c>
      <c r="G205" s="1" t="str">
        <f>TEXT(InputData[[#This Row],[DATE]],"mmm")</f>
        <v>Mar</v>
      </c>
      <c r="H205" s="1">
        <f>WEEKNUM(InputData[[#This Row],[DATE]],1)</f>
        <v>13</v>
      </c>
    </row>
    <row r="206" spans="1:8" x14ac:dyDescent="0.3">
      <c r="A206" s="3">
        <v>44277</v>
      </c>
      <c r="B206" s="5" t="s">
        <v>73</v>
      </c>
      <c r="C206" s="4" t="s">
        <v>12</v>
      </c>
      <c r="D206" s="12">
        <v>94.17</v>
      </c>
      <c r="E206" s="1">
        <v>4</v>
      </c>
      <c r="F206" s="13">
        <f>InputData[[#This Row],[UNIT PRICE ($)]]*InputData[[#This Row],[QUANTITY]]</f>
        <v>376.68</v>
      </c>
      <c r="G206" s="1" t="str">
        <f>TEXT(InputData[[#This Row],[DATE]],"mmm")</f>
        <v>Mar</v>
      </c>
      <c r="H206" s="1">
        <f>WEEKNUM(InputData[[#This Row],[DATE]],1)</f>
        <v>13</v>
      </c>
    </row>
    <row r="207" spans="1:8" x14ac:dyDescent="0.3">
      <c r="A207" s="3">
        <v>44277</v>
      </c>
      <c r="B207" s="5" t="s">
        <v>84</v>
      </c>
      <c r="C207" s="4" t="s">
        <v>27</v>
      </c>
      <c r="D207" s="12">
        <v>57.120000000000005</v>
      </c>
      <c r="E207" s="1">
        <v>30</v>
      </c>
      <c r="F207" s="13">
        <f>InputData[[#This Row],[UNIT PRICE ($)]]*InputData[[#This Row],[QUANTITY]]</f>
        <v>1713.6000000000001</v>
      </c>
      <c r="G207" s="1" t="str">
        <f>TEXT(InputData[[#This Row],[DATE]],"mmm")</f>
        <v>Mar</v>
      </c>
      <c r="H207" s="1">
        <f>WEEKNUM(InputData[[#This Row],[DATE]],1)</f>
        <v>13</v>
      </c>
    </row>
    <row r="208" spans="1:8" x14ac:dyDescent="0.3">
      <c r="A208" s="3">
        <v>44278</v>
      </c>
      <c r="B208" s="5" t="s">
        <v>86</v>
      </c>
      <c r="C208" s="4" t="s">
        <v>32</v>
      </c>
      <c r="D208" s="12">
        <v>117.48</v>
      </c>
      <c r="E208" s="1">
        <v>9</v>
      </c>
      <c r="F208" s="13">
        <f>InputData[[#This Row],[UNIT PRICE ($)]]*InputData[[#This Row],[QUANTITY]]</f>
        <v>1057.32</v>
      </c>
      <c r="G208" s="1" t="str">
        <f>TEXT(InputData[[#This Row],[DATE]],"mmm")</f>
        <v>Mar</v>
      </c>
      <c r="H208" s="1">
        <f>WEEKNUM(InputData[[#This Row],[DATE]],1)</f>
        <v>13</v>
      </c>
    </row>
    <row r="209" spans="1:8" x14ac:dyDescent="0.3">
      <c r="A209" s="3">
        <v>44280</v>
      </c>
      <c r="B209" s="5" t="s">
        <v>62</v>
      </c>
      <c r="C209" s="4" t="s">
        <v>29</v>
      </c>
      <c r="D209" s="12">
        <v>53.11</v>
      </c>
      <c r="E209" s="1">
        <v>8</v>
      </c>
      <c r="F209" s="13">
        <f>InputData[[#This Row],[UNIT PRICE ($)]]*InputData[[#This Row],[QUANTITY]]</f>
        <v>424.88</v>
      </c>
      <c r="G209" s="1" t="str">
        <f>TEXT(InputData[[#This Row],[DATE]],"mmm")</f>
        <v>Mar</v>
      </c>
      <c r="H209" s="1">
        <f>WEEKNUM(InputData[[#This Row],[DATE]],1)</f>
        <v>13</v>
      </c>
    </row>
    <row r="210" spans="1:8" x14ac:dyDescent="0.3">
      <c r="A210" s="3">
        <v>44280</v>
      </c>
      <c r="B210" s="5" t="s">
        <v>63</v>
      </c>
      <c r="C210" s="4" t="s">
        <v>1</v>
      </c>
      <c r="D210" s="12">
        <v>103.88</v>
      </c>
      <c r="E210" s="1">
        <v>2</v>
      </c>
      <c r="F210" s="13">
        <f>InputData[[#This Row],[UNIT PRICE ($)]]*InputData[[#This Row],[QUANTITY]]</f>
        <v>207.76</v>
      </c>
      <c r="G210" s="1" t="str">
        <f>TEXT(InputData[[#This Row],[DATE]],"mmm")</f>
        <v>Mar</v>
      </c>
      <c r="H210" s="1">
        <f>WEEKNUM(InputData[[#This Row],[DATE]],1)</f>
        <v>13</v>
      </c>
    </row>
    <row r="211" spans="1:8" x14ac:dyDescent="0.3">
      <c r="A211" s="3">
        <v>44280</v>
      </c>
      <c r="B211" s="5" t="s">
        <v>63</v>
      </c>
      <c r="C211" s="4" t="s">
        <v>17</v>
      </c>
      <c r="D211" s="12">
        <v>156.78</v>
      </c>
      <c r="E211" s="1">
        <v>26</v>
      </c>
      <c r="F211" s="13">
        <f>InputData[[#This Row],[UNIT PRICE ($)]]*InputData[[#This Row],[QUANTITY]]</f>
        <v>4076.28</v>
      </c>
      <c r="G211" s="1" t="str">
        <f>TEXT(InputData[[#This Row],[DATE]],"mmm")</f>
        <v>Mar</v>
      </c>
      <c r="H211" s="1">
        <f>WEEKNUM(InputData[[#This Row],[DATE]],1)</f>
        <v>13</v>
      </c>
    </row>
    <row r="212" spans="1:8" x14ac:dyDescent="0.3">
      <c r="A212" s="3">
        <v>44280</v>
      </c>
      <c r="B212" s="5" t="s">
        <v>68</v>
      </c>
      <c r="C212" s="4" t="s">
        <v>30</v>
      </c>
      <c r="D212" s="12">
        <v>201.28</v>
      </c>
      <c r="E212" s="1">
        <v>11</v>
      </c>
      <c r="F212" s="13">
        <f>InputData[[#This Row],[UNIT PRICE ($)]]*InputData[[#This Row],[QUANTITY]]</f>
        <v>2214.08</v>
      </c>
      <c r="G212" s="1" t="str">
        <f>TEXT(InputData[[#This Row],[DATE]],"mmm")</f>
        <v>Mar</v>
      </c>
      <c r="H212" s="1">
        <f>WEEKNUM(InputData[[#This Row],[DATE]],1)</f>
        <v>13</v>
      </c>
    </row>
    <row r="213" spans="1:8" x14ac:dyDescent="0.3">
      <c r="A213" s="3">
        <v>44280</v>
      </c>
      <c r="B213" s="5" t="s">
        <v>73</v>
      </c>
      <c r="C213" s="4" t="s">
        <v>24</v>
      </c>
      <c r="D213" s="12">
        <v>156.96</v>
      </c>
      <c r="E213" s="1">
        <v>14</v>
      </c>
      <c r="F213" s="13">
        <f>InputData[[#This Row],[UNIT PRICE ($)]]*InputData[[#This Row],[QUANTITY]]</f>
        <v>2197.44</v>
      </c>
      <c r="G213" s="1" t="str">
        <f>TEXT(InputData[[#This Row],[DATE]],"mmm")</f>
        <v>Mar</v>
      </c>
      <c r="H213" s="1">
        <f>WEEKNUM(InputData[[#This Row],[DATE]],1)</f>
        <v>13</v>
      </c>
    </row>
    <row r="214" spans="1:8" x14ac:dyDescent="0.3">
      <c r="A214" s="3">
        <v>44280</v>
      </c>
      <c r="B214" s="5" t="s">
        <v>74</v>
      </c>
      <c r="C214" s="4" t="s">
        <v>6</v>
      </c>
      <c r="D214" s="12">
        <v>85.5</v>
      </c>
      <c r="E214" s="1">
        <v>4</v>
      </c>
      <c r="F214" s="13">
        <f>InputData[[#This Row],[UNIT PRICE ($)]]*InputData[[#This Row],[QUANTITY]]</f>
        <v>342</v>
      </c>
      <c r="G214" s="1" t="str">
        <f>TEXT(InputData[[#This Row],[DATE]],"mmm")</f>
        <v>Mar</v>
      </c>
      <c r="H214" s="1">
        <f>WEEKNUM(InputData[[#This Row],[DATE]],1)</f>
        <v>13</v>
      </c>
    </row>
    <row r="215" spans="1:8" x14ac:dyDescent="0.3">
      <c r="A215" s="3">
        <v>44280</v>
      </c>
      <c r="B215" s="5" t="s">
        <v>81</v>
      </c>
      <c r="C215" s="4" t="s">
        <v>38</v>
      </c>
      <c r="D215" s="12">
        <v>79.92</v>
      </c>
      <c r="E215" s="1">
        <v>2</v>
      </c>
      <c r="F215" s="13">
        <f>InputData[[#This Row],[UNIT PRICE ($)]]*InputData[[#This Row],[QUANTITY]]</f>
        <v>159.84</v>
      </c>
      <c r="G215" s="1" t="str">
        <f>TEXT(InputData[[#This Row],[DATE]],"mmm")</f>
        <v>Mar</v>
      </c>
      <c r="H215" s="1">
        <f>WEEKNUM(InputData[[#This Row],[DATE]],1)</f>
        <v>13</v>
      </c>
    </row>
    <row r="216" spans="1:8" x14ac:dyDescent="0.3">
      <c r="A216" s="3">
        <v>44281</v>
      </c>
      <c r="B216" s="5" t="s">
        <v>65</v>
      </c>
      <c r="C216" s="4" t="s">
        <v>10</v>
      </c>
      <c r="D216" s="12">
        <v>164.28</v>
      </c>
      <c r="E216" s="1">
        <v>9</v>
      </c>
      <c r="F216" s="13">
        <f>InputData[[#This Row],[UNIT PRICE ($)]]*InputData[[#This Row],[QUANTITY]]</f>
        <v>1478.52</v>
      </c>
      <c r="G216" s="1" t="str">
        <f>TEXT(InputData[[#This Row],[DATE]],"mmm")</f>
        <v>Mar</v>
      </c>
      <c r="H216" s="1">
        <f>WEEKNUM(InputData[[#This Row],[DATE]],1)</f>
        <v>13</v>
      </c>
    </row>
    <row r="217" spans="1:8" x14ac:dyDescent="0.3">
      <c r="A217" s="3">
        <v>44281</v>
      </c>
      <c r="B217" s="5" t="s">
        <v>110</v>
      </c>
      <c r="C217" s="4" t="s">
        <v>1</v>
      </c>
      <c r="D217" s="12">
        <v>103.88</v>
      </c>
      <c r="E217" s="1">
        <v>4</v>
      </c>
      <c r="F217" s="13">
        <f>InputData[[#This Row],[UNIT PRICE ($)]]*InputData[[#This Row],[QUANTITY]]</f>
        <v>415.52</v>
      </c>
      <c r="G217" s="1" t="str">
        <f>TEXT(InputData[[#This Row],[DATE]],"mmm")</f>
        <v>Mar</v>
      </c>
      <c r="H217" s="1">
        <f>WEEKNUM(InputData[[#This Row],[DATE]],1)</f>
        <v>13</v>
      </c>
    </row>
    <row r="218" spans="1:8" x14ac:dyDescent="0.3">
      <c r="A218" s="3">
        <v>44281</v>
      </c>
      <c r="B218" s="5" t="s">
        <v>112</v>
      </c>
      <c r="C218" s="4" t="s">
        <v>42</v>
      </c>
      <c r="D218" s="12">
        <v>162</v>
      </c>
      <c r="E218" s="1">
        <v>1</v>
      </c>
      <c r="F218" s="13">
        <f>InputData[[#This Row],[UNIT PRICE ($)]]*InputData[[#This Row],[QUANTITY]]</f>
        <v>162</v>
      </c>
      <c r="G218" s="1" t="str">
        <f>TEXT(InputData[[#This Row],[DATE]],"mmm")</f>
        <v>Mar</v>
      </c>
      <c r="H218" s="1">
        <f>WEEKNUM(InputData[[#This Row],[DATE]],1)</f>
        <v>13</v>
      </c>
    </row>
    <row r="219" spans="1:8" x14ac:dyDescent="0.3">
      <c r="A219" s="3">
        <v>44281</v>
      </c>
      <c r="B219" s="5" t="s">
        <v>89</v>
      </c>
      <c r="C219" s="4" t="s">
        <v>33</v>
      </c>
      <c r="D219" s="12">
        <v>119.7</v>
      </c>
      <c r="E219" s="1">
        <v>25</v>
      </c>
      <c r="F219" s="13">
        <f>InputData[[#This Row],[UNIT PRICE ($)]]*InputData[[#This Row],[QUANTITY]]</f>
        <v>2992.5</v>
      </c>
      <c r="G219" s="1" t="str">
        <f>TEXT(InputData[[#This Row],[DATE]],"mmm")</f>
        <v>Mar</v>
      </c>
      <c r="H219" s="1">
        <f>WEEKNUM(InputData[[#This Row],[DATE]],1)</f>
        <v>13</v>
      </c>
    </row>
    <row r="220" spans="1:8" x14ac:dyDescent="0.3">
      <c r="A220" s="3">
        <v>44282</v>
      </c>
      <c r="B220" s="5" t="s">
        <v>113</v>
      </c>
      <c r="C220" s="4" t="s">
        <v>30</v>
      </c>
      <c r="D220" s="12">
        <v>201.28</v>
      </c>
      <c r="E220" s="1">
        <v>3</v>
      </c>
      <c r="F220" s="13">
        <f>InputData[[#This Row],[UNIT PRICE ($)]]*InputData[[#This Row],[QUANTITY]]</f>
        <v>603.84</v>
      </c>
      <c r="G220" s="1" t="str">
        <f>TEXT(InputData[[#This Row],[DATE]],"mmm")</f>
        <v>Mar</v>
      </c>
      <c r="H220" s="1">
        <f>WEEKNUM(InputData[[#This Row],[DATE]],1)</f>
        <v>13</v>
      </c>
    </row>
    <row r="221" spans="1:8" x14ac:dyDescent="0.3">
      <c r="A221" s="3">
        <v>44283</v>
      </c>
      <c r="B221" s="5" t="s">
        <v>60</v>
      </c>
      <c r="C221" s="4" t="s">
        <v>40</v>
      </c>
      <c r="D221" s="12">
        <v>115.2</v>
      </c>
      <c r="E221" s="1">
        <v>13</v>
      </c>
      <c r="F221" s="13">
        <f>InputData[[#This Row],[UNIT PRICE ($)]]*InputData[[#This Row],[QUANTITY]]</f>
        <v>1497.6000000000001</v>
      </c>
      <c r="G221" s="1" t="str">
        <f>TEXT(InputData[[#This Row],[DATE]],"mmm")</f>
        <v>Mar</v>
      </c>
      <c r="H221" s="1">
        <f>WEEKNUM(InputData[[#This Row],[DATE]],1)</f>
        <v>14</v>
      </c>
    </row>
    <row r="222" spans="1:8" x14ac:dyDescent="0.3">
      <c r="A222" s="3">
        <v>44283</v>
      </c>
      <c r="B222" s="5" t="s">
        <v>61</v>
      </c>
      <c r="C222" s="4" t="s">
        <v>37</v>
      </c>
      <c r="D222" s="12">
        <v>85.76</v>
      </c>
      <c r="E222" s="1">
        <v>3</v>
      </c>
      <c r="F222" s="13">
        <f>InputData[[#This Row],[UNIT PRICE ($)]]*InputData[[#This Row],[QUANTITY]]</f>
        <v>257.28000000000003</v>
      </c>
      <c r="G222" s="1" t="str">
        <f>TEXT(InputData[[#This Row],[DATE]],"mmm")</f>
        <v>Mar</v>
      </c>
      <c r="H222" s="1">
        <f>WEEKNUM(InputData[[#This Row],[DATE]],1)</f>
        <v>14</v>
      </c>
    </row>
    <row r="223" spans="1:8" x14ac:dyDescent="0.3">
      <c r="A223" s="3">
        <v>44283</v>
      </c>
      <c r="B223" s="5" t="s">
        <v>85</v>
      </c>
      <c r="C223" s="4" t="s">
        <v>7</v>
      </c>
      <c r="D223" s="12">
        <v>47.730000000000004</v>
      </c>
      <c r="E223" s="1">
        <v>8</v>
      </c>
      <c r="F223" s="13">
        <f>InputData[[#This Row],[UNIT PRICE ($)]]*InputData[[#This Row],[QUANTITY]]</f>
        <v>381.84000000000003</v>
      </c>
      <c r="G223" s="1" t="str">
        <f>TEXT(InputData[[#This Row],[DATE]],"mmm")</f>
        <v>Mar</v>
      </c>
      <c r="H223" s="1">
        <f>WEEKNUM(InputData[[#This Row],[DATE]],1)</f>
        <v>14</v>
      </c>
    </row>
    <row r="224" spans="1:8" x14ac:dyDescent="0.3">
      <c r="A224" s="3">
        <v>44284</v>
      </c>
      <c r="B224" s="5" t="s">
        <v>61</v>
      </c>
      <c r="C224" s="4" t="s">
        <v>32</v>
      </c>
      <c r="D224" s="12">
        <v>117.48</v>
      </c>
      <c r="E224" s="1">
        <v>12</v>
      </c>
      <c r="F224" s="13">
        <f>InputData[[#This Row],[UNIT PRICE ($)]]*InputData[[#This Row],[QUANTITY]]</f>
        <v>1409.76</v>
      </c>
      <c r="G224" s="1" t="str">
        <f>TEXT(InputData[[#This Row],[DATE]],"mmm")</f>
        <v>Mar</v>
      </c>
      <c r="H224" s="1">
        <f>WEEKNUM(InputData[[#This Row],[DATE]],1)</f>
        <v>14</v>
      </c>
    </row>
    <row r="225" spans="1:8" x14ac:dyDescent="0.3">
      <c r="A225" s="3">
        <v>44284</v>
      </c>
      <c r="B225" s="5" t="s">
        <v>84</v>
      </c>
      <c r="C225" s="4" t="s">
        <v>35</v>
      </c>
      <c r="D225" s="12">
        <v>6.7</v>
      </c>
      <c r="E225" s="1">
        <v>32</v>
      </c>
      <c r="F225" s="13">
        <f>InputData[[#This Row],[UNIT PRICE ($)]]*InputData[[#This Row],[QUANTITY]]</f>
        <v>214.4</v>
      </c>
      <c r="G225" s="1" t="str">
        <f>TEXT(InputData[[#This Row],[DATE]],"mmm")</f>
        <v>Mar</v>
      </c>
      <c r="H225" s="1">
        <f>WEEKNUM(InputData[[#This Row],[DATE]],1)</f>
        <v>14</v>
      </c>
    </row>
    <row r="226" spans="1:8" x14ac:dyDescent="0.3">
      <c r="A226" s="3">
        <v>44285</v>
      </c>
      <c r="B226" s="5" t="s">
        <v>63</v>
      </c>
      <c r="C226" s="4" t="s">
        <v>38</v>
      </c>
      <c r="D226" s="12">
        <v>79.92</v>
      </c>
      <c r="E226" s="1">
        <v>1</v>
      </c>
      <c r="F226" s="13">
        <f>InputData[[#This Row],[UNIT PRICE ($)]]*InputData[[#This Row],[QUANTITY]]</f>
        <v>79.92</v>
      </c>
      <c r="G226" s="1" t="str">
        <f>TEXT(InputData[[#This Row],[DATE]],"mmm")</f>
        <v>Mar</v>
      </c>
      <c r="H226" s="1">
        <f>WEEKNUM(InputData[[#This Row],[DATE]],1)</f>
        <v>14</v>
      </c>
    </row>
    <row r="227" spans="1:8" x14ac:dyDescent="0.3">
      <c r="A227" s="3">
        <v>44285</v>
      </c>
      <c r="B227" s="5" t="s">
        <v>73</v>
      </c>
      <c r="C227" s="4" t="s">
        <v>1</v>
      </c>
      <c r="D227" s="12">
        <v>103.88</v>
      </c>
      <c r="E227" s="1">
        <v>13</v>
      </c>
      <c r="F227" s="13">
        <f>InputData[[#This Row],[UNIT PRICE ($)]]*InputData[[#This Row],[QUANTITY]]</f>
        <v>1350.44</v>
      </c>
      <c r="G227" s="1" t="str">
        <f>TEXT(InputData[[#This Row],[DATE]],"mmm")</f>
        <v>Mar</v>
      </c>
      <c r="H227" s="1">
        <f>WEEKNUM(InputData[[#This Row],[DATE]],1)</f>
        <v>14</v>
      </c>
    </row>
    <row r="228" spans="1:8" x14ac:dyDescent="0.3">
      <c r="A228" s="3">
        <v>44286</v>
      </c>
      <c r="B228" s="5" t="s">
        <v>77</v>
      </c>
      <c r="C228" s="4" t="s">
        <v>42</v>
      </c>
      <c r="D228" s="12">
        <v>162</v>
      </c>
      <c r="E228" s="1">
        <v>3</v>
      </c>
      <c r="F228" s="13">
        <f>InputData[[#This Row],[UNIT PRICE ($)]]*InputData[[#This Row],[QUANTITY]]</f>
        <v>486</v>
      </c>
      <c r="G228" s="1" t="str">
        <f>TEXT(InputData[[#This Row],[DATE]],"mmm")</f>
        <v>Mar</v>
      </c>
      <c r="H228" s="1">
        <f>WEEKNUM(InputData[[#This Row],[DATE]],1)</f>
        <v>14</v>
      </c>
    </row>
    <row r="229" spans="1:8" x14ac:dyDescent="0.3">
      <c r="A229" s="3">
        <v>44286</v>
      </c>
      <c r="B229" s="5" t="s">
        <v>89</v>
      </c>
      <c r="C229" s="4" t="s">
        <v>5</v>
      </c>
      <c r="D229" s="12">
        <v>155.61000000000001</v>
      </c>
      <c r="E229" s="1">
        <v>33</v>
      </c>
      <c r="F229" s="13">
        <f>InputData[[#This Row],[UNIT PRICE ($)]]*InputData[[#This Row],[QUANTITY]]</f>
        <v>5135.13</v>
      </c>
      <c r="G229" s="1" t="str">
        <f>TEXT(InputData[[#This Row],[DATE]],"mmm")</f>
        <v>Mar</v>
      </c>
      <c r="H229" s="1">
        <f>WEEKNUM(InputData[[#This Row],[DATE]],1)</f>
        <v>14</v>
      </c>
    </row>
    <row r="230" spans="1:8" x14ac:dyDescent="0.3">
      <c r="A230" s="3">
        <v>44287</v>
      </c>
      <c r="B230" s="5" t="s">
        <v>67</v>
      </c>
      <c r="C230" s="4" t="s">
        <v>11</v>
      </c>
      <c r="D230" s="12">
        <v>48.4</v>
      </c>
      <c r="E230" s="1">
        <v>3</v>
      </c>
      <c r="F230" s="13">
        <f>InputData[[#This Row],[UNIT PRICE ($)]]*InputData[[#This Row],[QUANTITY]]</f>
        <v>145.19999999999999</v>
      </c>
      <c r="G230" s="1" t="str">
        <f>TEXT(InputData[[#This Row],[DATE]],"mmm")</f>
        <v>Apr</v>
      </c>
      <c r="H230" s="1">
        <f>WEEKNUM(InputData[[#This Row],[DATE]],1)</f>
        <v>14</v>
      </c>
    </row>
    <row r="231" spans="1:8" x14ac:dyDescent="0.3">
      <c r="A231" s="3">
        <v>44287</v>
      </c>
      <c r="B231" s="5" t="s">
        <v>88</v>
      </c>
      <c r="C231" s="4" t="s">
        <v>2</v>
      </c>
      <c r="D231" s="12">
        <v>142.80000000000001</v>
      </c>
      <c r="E231" s="1">
        <v>2</v>
      </c>
      <c r="F231" s="13">
        <f>InputData[[#This Row],[UNIT PRICE ($)]]*InputData[[#This Row],[QUANTITY]]</f>
        <v>285.60000000000002</v>
      </c>
      <c r="G231" s="1" t="str">
        <f>TEXT(InputData[[#This Row],[DATE]],"mmm")</f>
        <v>Apr</v>
      </c>
      <c r="H231" s="1">
        <f>WEEKNUM(InputData[[#This Row],[DATE]],1)</f>
        <v>14</v>
      </c>
    </row>
    <row r="232" spans="1:8" x14ac:dyDescent="0.3">
      <c r="A232" s="3">
        <v>44288</v>
      </c>
      <c r="B232" s="5" t="s">
        <v>61</v>
      </c>
      <c r="C232" s="4" t="s">
        <v>37</v>
      </c>
      <c r="D232" s="12">
        <v>85.76</v>
      </c>
      <c r="E232" s="1">
        <v>24</v>
      </c>
      <c r="F232" s="13">
        <f>InputData[[#This Row],[UNIT PRICE ($)]]*InputData[[#This Row],[QUANTITY]]</f>
        <v>2058.2400000000002</v>
      </c>
      <c r="G232" s="1" t="str">
        <f>TEXT(InputData[[#This Row],[DATE]],"mmm")</f>
        <v>Apr</v>
      </c>
      <c r="H232" s="1">
        <f>WEEKNUM(InputData[[#This Row],[DATE]],1)</f>
        <v>14</v>
      </c>
    </row>
    <row r="233" spans="1:8" x14ac:dyDescent="0.3">
      <c r="A233" s="3">
        <v>44288</v>
      </c>
      <c r="B233" s="5" t="s">
        <v>71</v>
      </c>
      <c r="C233" s="4" t="s">
        <v>2</v>
      </c>
      <c r="D233" s="12">
        <v>142.80000000000001</v>
      </c>
      <c r="E233" s="1">
        <v>3</v>
      </c>
      <c r="F233" s="13">
        <f>InputData[[#This Row],[UNIT PRICE ($)]]*InputData[[#This Row],[QUANTITY]]</f>
        <v>428.40000000000003</v>
      </c>
      <c r="G233" s="1" t="str">
        <f>TEXT(InputData[[#This Row],[DATE]],"mmm")</f>
        <v>Apr</v>
      </c>
      <c r="H233" s="1">
        <f>WEEKNUM(InputData[[#This Row],[DATE]],1)</f>
        <v>14</v>
      </c>
    </row>
    <row r="234" spans="1:8" x14ac:dyDescent="0.3">
      <c r="A234" s="3">
        <v>44290</v>
      </c>
      <c r="B234" s="5" t="s">
        <v>61</v>
      </c>
      <c r="C234" s="4" t="s">
        <v>9</v>
      </c>
      <c r="D234" s="12">
        <v>7.8599999999999994</v>
      </c>
      <c r="E234" s="1">
        <v>9</v>
      </c>
      <c r="F234" s="13">
        <f>InputData[[#This Row],[UNIT PRICE ($)]]*InputData[[#This Row],[QUANTITY]]</f>
        <v>70.739999999999995</v>
      </c>
      <c r="G234" s="1" t="str">
        <f>TEXT(InputData[[#This Row],[DATE]],"mmm")</f>
        <v>Apr</v>
      </c>
      <c r="H234" s="1">
        <f>WEEKNUM(InputData[[#This Row],[DATE]],1)</f>
        <v>15</v>
      </c>
    </row>
    <row r="235" spans="1:8" x14ac:dyDescent="0.3">
      <c r="A235" s="3">
        <v>44290</v>
      </c>
      <c r="B235" s="5" t="s">
        <v>63</v>
      </c>
      <c r="C235" s="4" t="s">
        <v>34</v>
      </c>
      <c r="D235" s="12">
        <v>58.3</v>
      </c>
      <c r="E235" s="1">
        <v>20</v>
      </c>
      <c r="F235" s="13">
        <f>InputData[[#This Row],[UNIT PRICE ($)]]*InputData[[#This Row],[QUANTITY]]</f>
        <v>1166</v>
      </c>
      <c r="G235" s="1" t="str">
        <f>TEXT(InputData[[#This Row],[DATE]],"mmm")</f>
        <v>Apr</v>
      </c>
      <c r="H235" s="1">
        <f>WEEKNUM(InputData[[#This Row],[DATE]],1)</f>
        <v>15</v>
      </c>
    </row>
    <row r="236" spans="1:8" x14ac:dyDescent="0.3">
      <c r="A236" s="3">
        <v>44290</v>
      </c>
      <c r="B236" s="5" t="s">
        <v>113</v>
      </c>
      <c r="C236" s="4" t="s">
        <v>40</v>
      </c>
      <c r="D236" s="12">
        <v>115.2</v>
      </c>
      <c r="E236" s="1">
        <v>4</v>
      </c>
      <c r="F236" s="13">
        <f>InputData[[#This Row],[UNIT PRICE ($)]]*InputData[[#This Row],[QUANTITY]]</f>
        <v>460.8</v>
      </c>
      <c r="G236" s="1" t="str">
        <f>TEXT(InputData[[#This Row],[DATE]],"mmm")</f>
        <v>Apr</v>
      </c>
      <c r="H236" s="1">
        <f>WEEKNUM(InputData[[#This Row],[DATE]],1)</f>
        <v>15</v>
      </c>
    </row>
    <row r="237" spans="1:8" x14ac:dyDescent="0.3">
      <c r="A237" s="3">
        <v>44291</v>
      </c>
      <c r="B237" s="5" t="s">
        <v>110</v>
      </c>
      <c r="C237" s="4" t="s">
        <v>1</v>
      </c>
      <c r="D237" s="12">
        <v>103.88</v>
      </c>
      <c r="E237" s="1">
        <v>34</v>
      </c>
      <c r="F237" s="13">
        <f>InputData[[#This Row],[UNIT PRICE ($)]]*InputData[[#This Row],[QUANTITY]]</f>
        <v>3531.92</v>
      </c>
      <c r="G237" s="1" t="str">
        <f>TEXT(InputData[[#This Row],[DATE]],"mmm")</f>
        <v>Apr</v>
      </c>
      <c r="H237" s="1">
        <f>WEEKNUM(InputData[[#This Row],[DATE]],1)</f>
        <v>15</v>
      </c>
    </row>
    <row r="238" spans="1:8" x14ac:dyDescent="0.3">
      <c r="A238" s="3">
        <v>44291</v>
      </c>
      <c r="B238" s="5" t="s">
        <v>80</v>
      </c>
      <c r="C238" s="4" t="s">
        <v>31</v>
      </c>
      <c r="D238" s="12">
        <v>104.16</v>
      </c>
      <c r="E238" s="1">
        <v>15</v>
      </c>
      <c r="F238" s="13">
        <f>InputData[[#This Row],[UNIT PRICE ($)]]*InputData[[#This Row],[QUANTITY]]</f>
        <v>1562.3999999999999</v>
      </c>
      <c r="G238" s="1" t="str">
        <f>TEXT(InputData[[#This Row],[DATE]],"mmm")</f>
        <v>Apr</v>
      </c>
      <c r="H238" s="1">
        <f>WEEKNUM(InputData[[#This Row],[DATE]],1)</f>
        <v>15</v>
      </c>
    </row>
    <row r="239" spans="1:8" x14ac:dyDescent="0.3">
      <c r="A239" s="3">
        <v>44291</v>
      </c>
      <c r="B239" s="5" t="s">
        <v>113</v>
      </c>
      <c r="C239" s="4" t="s">
        <v>8</v>
      </c>
      <c r="D239" s="12">
        <v>94.62</v>
      </c>
      <c r="E239" s="1">
        <v>29</v>
      </c>
      <c r="F239" s="13">
        <f>InputData[[#This Row],[UNIT PRICE ($)]]*InputData[[#This Row],[QUANTITY]]</f>
        <v>2743.98</v>
      </c>
      <c r="G239" s="1" t="str">
        <f>TEXT(InputData[[#This Row],[DATE]],"mmm")</f>
        <v>Apr</v>
      </c>
      <c r="H239" s="1">
        <f>WEEKNUM(InputData[[#This Row],[DATE]],1)</f>
        <v>15</v>
      </c>
    </row>
    <row r="240" spans="1:8" x14ac:dyDescent="0.3">
      <c r="A240" s="3">
        <v>44292</v>
      </c>
      <c r="B240" s="5" t="s">
        <v>110</v>
      </c>
      <c r="C240" s="4" t="s">
        <v>21</v>
      </c>
      <c r="D240" s="12">
        <v>162.54</v>
      </c>
      <c r="E240" s="1">
        <v>39</v>
      </c>
      <c r="F240" s="13">
        <f>InputData[[#This Row],[UNIT PRICE ($)]]*InputData[[#This Row],[QUANTITY]]</f>
        <v>6339.0599999999995</v>
      </c>
      <c r="G240" s="1" t="str">
        <f>TEXT(InputData[[#This Row],[DATE]],"mmm")</f>
        <v>Apr</v>
      </c>
      <c r="H240" s="1">
        <f>WEEKNUM(InputData[[#This Row],[DATE]],1)</f>
        <v>15</v>
      </c>
    </row>
    <row r="241" spans="1:8" x14ac:dyDescent="0.3">
      <c r="A241" s="3">
        <v>44292</v>
      </c>
      <c r="B241" s="5" t="s">
        <v>76</v>
      </c>
      <c r="C241" s="4" t="s">
        <v>40</v>
      </c>
      <c r="D241" s="12">
        <v>115.2</v>
      </c>
      <c r="E241" s="1">
        <v>2</v>
      </c>
      <c r="F241" s="13">
        <f>InputData[[#This Row],[UNIT PRICE ($)]]*InputData[[#This Row],[QUANTITY]]</f>
        <v>230.4</v>
      </c>
      <c r="G241" s="1" t="str">
        <f>TEXT(InputData[[#This Row],[DATE]],"mmm")</f>
        <v>Apr</v>
      </c>
      <c r="H241" s="1">
        <f>WEEKNUM(InputData[[#This Row],[DATE]],1)</f>
        <v>15</v>
      </c>
    </row>
    <row r="242" spans="1:8" x14ac:dyDescent="0.3">
      <c r="A242" s="3">
        <v>44293</v>
      </c>
      <c r="B242" s="5" t="s">
        <v>73</v>
      </c>
      <c r="C242" s="4" t="s">
        <v>26</v>
      </c>
      <c r="D242" s="12">
        <v>24.66</v>
      </c>
      <c r="E242" s="1">
        <v>7</v>
      </c>
      <c r="F242" s="13">
        <f>InputData[[#This Row],[UNIT PRICE ($)]]*InputData[[#This Row],[QUANTITY]]</f>
        <v>172.62</v>
      </c>
      <c r="G242" s="1" t="str">
        <f>TEXT(InputData[[#This Row],[DATE]],"mmm")</f>
        <v>Apr</v>
      </c>
      <c r="H242" s="1">
        <f>WEEKNUM(InputData[[#This Row],[DATE]],1)</f>
        <v>15</v>
      </c>
    </row>
    <row r="243" spans="1:8" x14ac:dyDescent="0.3">
      <c r="A243" s="3">
        <v>44295</v>
      </c>
      <c r="B243" s="5" t="s">
        <v>67</v>
      </c>
      <c r="C243" s="4" t="s">
        <v>2</v>
      </c>
      <c r="D243" s="12">
        <v>142.80000000000001</v>
      </c>
      <c r="E243" s="1">
        <v>9</v>
      </c>
      <c r="F243" s="13">
        <f>InputData[[#This Row],[UNIT PRICE ($)]]*InputData[[#This Row],[QUANTITY]]</f>
        <v>1285.2</v>
      </c>
      <c r="G243" s="1" t="str">
        <f>TEXT(InputData[[#This Row],[DATE]],"mmm")</f>
        <v>Apr</v>
      </c>
      <c r="H243" s="1">
        <f>WEEKNUM(InputData[[#This Row],[DATE]],1)</f>
        <v>15</v>
      </c>
    </row>
    <row r="244" spans="1:8" x14ac:dyDescent="0.3">
      <c r="A244" s="3">
        <v>44295</v>
      </c>
      <c r="B244" s="5" t="s">
        <v>76</v>
      </c>
      <c r="C244" s="4" t="s">
        <v>5</v>
      </c>
      <c r="D244" s="12">
        <v>155.61000000000001</v>
      </c>
      <c r="E244" s="1">
        <v>3</v>
      </c>
      <c r="F244" s="13">
        <f>InputData[[#This Row],[UNIT PRICE ($)]]*InputData[[#This Row],[QUANTITY]]</f>
        <v>466.83000000000004</v>
      </c>
      <c r="G244" s="1" t="str">
        <f>TEXT(InputData[[#This Row],[DATE]],"mmm")</f>
        <v>Apr</v>
      </c>
      <c r="H244" s="1">
        <f>WEEKNUM(InputData[[#This Row],[DATE]],1)</f>
        <v>15</v>
      </c>
    </row>
    <row r="245" spans="1:8" x14ac:dyDescent="0.3">
      <c r="A245" s="3">
        <v>44295</v>
      </c>
      <c r="B245" s="5" t="s">
        <v>76</v>
      </c>
      <c r="C245" s="4" t="s">
        <v>39</v>
      </c>
      <c r="D245" s="12">
        <v>42.55</v>
      </c>
      <c r="E245" s="1">
        <v>12</v>
      </c>
      <c r="F245" s="13">
        <f>InputData[[#This Row],[UNIT PRICE ($)]]*InputData[[#This Row],[QUANTITY]]</f>
        <v>510.59999999999997</v>
      </c>
      <c r="G245" s="1" t="str">
        <f>TEXT(InputData[[#This Row],[DATE]],"mmm")</f>
        <v>Apr</v>
      </c>
      <c r="H245" s="1">
        <f>WEEKNUM(InputData[[#This Row],[DATE]],1)</f>
        <v>15</v>
      </c>
    </row>
    <row r="246" spans="1:8" x14ac:dyDescent="0.3">
      <c r="A246" s="3">
        <v>44295</v>
      </c>
      <c r="B246" s="5" t="s">
        <v>82</v>
      </c>
      <c r="C246" s="4" t="s">
        <v>17</v>
      </c>
      <c r="D246" s="12">
        <v>156.78</v>
      </c>
      <c r="E246" s="1">
        <v>8</v>
      </c>
      <c r="F246" s="13">
        <f>InputData[[#This Row],[UNIT PRICE ($)]]*InputData[[#This Row],[QUANTITY]]</f>
        <v>1254.24</v>
      </c>
      <c r="G246" s="1" t="str">
        <f>TEXT(InputData[[#This Row],[DATE]],"mmm")</f>
        <v>Apr</v>
      </c>
      <c r="H246" s="1">
        <f>WEEKNUM(InputData[[#This Row],[DATE]],1)</f>
        <v>15</v>
      </c>
    </row>
    <row r="247" spans="1:8" x14ac:dyDescent="0.3">
      <c r="A247" s="3">
        <v>44296</v>
      </c>
      <c r="B247" s="5" t="s">
        <v>110</v>
      </c>
      <c r="C247" s="4" t="s">
        <v>22</v>
      </c>
      <c r="D247" s="12">
        <v>141.57</v>
      </c>
      <c r="E247" s="1">
        <v>14</v>
      </c>
      <c r="F247" s="13">
        <f>InputData[[#This Row],[UNIT PRICE ($)]]*InputData[[#This Row],[QUANTITY]]</f>
        <v>1981.98</v>
      </c>
      <c r="G247" s="1" t="str">
        <f>TEXT(InputData[[#This Row],[DATE]],"mmm")</f>
        <v>Apr</v>
      </c>
      <c r="H247" s="1">
        <f>WEEKNUM(InputData[[#This Row],[DATE]],1)</f>
        <v>15</v>
      </c>
    </row>
    <row r="248" spans="1:8" x14ac:dyDescent="0.3">
      <c r="A248" s="3">
        <v>44296</v>
      </c>
      <c r="B248" s="5" t="s">
        <v>71</v>
      </c>
      <c r="C248" s="4" t="s">
        <v>41</v>
      </c>
      <c r="D248" s="12">
        <v>173.88</v>
      </c>
      <c r="E248" s="1">
        <v>17</v>
      </c>
      <c r="F248" s="13">
        <f>InputData[[#This Row],[UNIT PRICE ($)]]*InputData[[#This Row],[QUANTITY]]</f>
        <v>2955.96</v>
      </c>
      <c r="G248" s="1" t="str">
        <f>TEXT(InputData[[#This Row],[DATE]],"mmm")</f>
        <v>Apr</v>
      </c>
      <c r="H248" s="1">
        <f>WEEKNUM(InputData[[#This Row],[DATE]],1)</f>
        <v>15</v>
      </c>
    </row>
    <row r="249" spans="1:8" x14ac:dyDescent="0.3">
      <c r="A249" s="3">
        <v>44296</v>
      </c>
      <c r="B249" s="5" t="s">
        <v>79</v>
      </c>
      <c r="C249" s="4" t="s">
        <v>37</v>
      </c>
      <c r="D249" s="12">
        <v>85.76</v>
      </c>
      <c r="E249" s="1">
        <v>36</v>
      </c>
      <c r="F249" s="13">
        <f>InputData[[#This Row],[UNIT PRICE ($)]]*InputData[[#This Row],[QUANTITY]]</f>
        <v>3087.36</v>
      </c>
      <c r="G249" s="1" t="str">
        <f>TEXT(InputData[[#This Row],[DATE]],"mmm")</f>
        <v>Apr</v>
      </c>
      <c r="H249" s="1">
        <f>WEEKNUM(InputData[[#This Row],[DATE]],1)</f>
        <v>15</v>
      </c>
    </row>
    <row r="250" spans="1:8" x14ac:dyDescent="0.3">
      <c r="A250" s="3">
        <v>44297</v>
      </c>
      <c r="B250" s="5" t="s">
        <v>87</v>
      </c>
      <c r="C250" s="4" t="s">
        <v>9</v>
      </c>
      <c r="D250" s="12">
        <v>7.8599999999999994</v>
      </c>
      <c r="E250" s="1">
        <v>8</v>
      </c>
      <c r="F250" s="13">
        <f>InputData[[#This Row],[UNIT PRICE ($)]]*InputData[[#This Row],[QUANTITY]]</f>
        <v>62.879999999999995</v>
      </c>
      <c r="G250" s="1" t="str">
        <f>TEXT(InputData[[#This Row],[DATE]],"mmm")</f>
        <v>Apr</v>
      </c>
      <c r="H250" s="1">
        <f>WEEKNUM(InputData[[#This Row],[DATE]],1)</f>
        <v>16</v>
      </c>
    </row>
    <row r="251" spans="1:8" x14ac:dyDescent="0.3">
      <c r="A251" s="3">
        <v>44298</v>
      </c>
      <c r="B251" s="5" t="s">
        <v>63</v>
      </c>
      <c r="C251" s="4" t="s">
        <v>27</v>
      </c>
      <c r="D251" s="12">
        <v>57.120000000000005</v>
      </c>
      <c r="E251" s="1">
        <v>9</v>
      </c>
      <c r="F251" s="13">
        <f>InputData[[#This Row],[UNIT PRICE ($)]]*InputData[[#This Row],[QUANTITY]]</f>
        <v>514.08000000000004</v>
      </c>
      <c r="G251" s="1" t="str">
        <f>TEXT(InputData[[#This Row],[DATE]],"mmm")</f>
        <v>Apr</v>
      </c>
      <c r="H251" s="1">
        <f>WEEKNUM(InputData[[#This Row],[DATE]],1)</f>
        <v>16</v>
      </c>
    </row>
    <row r="252" spans="1:8" x14ac:dyDescent="0.3">
      <c r="A252" s="3">
        <v>44298</v>
      </c>
      <c r="B252" s="5" t="s">
        <v>64</v>
      </c>
      <c r="C252" s="4" t="s">
        <v>15</v>
      </c>
      <c r="D252" s="12">
        <v>15.719999999999999</v>
      </c>
      <c r="E252" s="1">
        <v>14</v>
      </c>
      <c r="F252" s="13">
        <f>InputData[[#This Row],[UNIT PRICE ($)]]*InputData[[#This Row],[QUANTITY]]</f>
        <v>220.07999999999998</v>
      </c>
      <c r="G252" s="1" t="str">
        <f>TEXT(InputData[[#This Row],[DATE]],"mmm")</f>
        <v>Apr</v>
      </c>
      <c r="H252" s="1">
        <f>WEEKNUM(InputData[[#This Row],[DATE]],1)</f>
        <v>16</v>
      </c>
    </row>
    <row r="253" spans="1:8" x14ac:dyDescent="0.3">
      <c r="A253" s="3">
        <v>44298</v>
      </c>
      <c r="B253" s="5" t="s">
        <v>67</v>
      </c>
      <c r="C253" s="4" t="s">
        <v>37</v>
      </c>
      <c r="D253" s="12">
        <v>85.76</v>
      </c>
      <c r="E253" s="1">
        <v>3</v>
      </c>
      <c r="F253" s="13">
        <f>InputData[[#This Row],[UNIT PRICE ($)]]*InputData[[#This Row],[QUANTITY]]</f>
        <v>257.28000000000003</v>
      </c>
      <c r="G253" s="1" t="str">
        <f>TEXT(InputData[[#This Row],[DATE]],"mmm")</f>
        <v>Apr</v>
      </c>
      <c r="H253" s="1">
        <f>WEEKNUM(InputData[[#This Row],[DATE]],1)</f>
        <v>16</v>
      </c>
    </row>
    <row r="254" spans="1:8" x14ac:dyDescent="0.3">
      <c r="A254" s="3">
        <v>44298</v>
      </c>
      <c r="B254" s="5" t="s">
        <v>73</v>
      </c>
      <c r="C254" s="4" t="s">
        <v>33</v>
      </c>
      <c r="D254" s="12">
        <v>119.7</v>
      </c>
      <c r="E254" s="1">
        <v>13</v>
      </c>
      <c r="F254" s="13">
        <f>InputData[[#This Row],[UNIT PRICE ($)]]*InputData[[#This Row],[QUANTITY]]</f>
        <v>1556.1000000000001</v>
      </c>
      <c r="G254" s="1" t="str">
        <f>TEXT(InputData[[#This Row],[DATE]],"mmm")</f>
        <v>Apr</v>
      </c>
      <c r="H254" s="1">
        <f>WEEKNUM(InputData[[#This Row],[DATE]],1)</f>
        <v>16</v>
      </c>
    </row>
    <row r="255" spans="1:8" x14ac:dyDescent="0.3">
      <c r="A255" s="3">
        <v>44298</v>
      </c>
      <c r="B255" s="5" t="s">
        <v>81</v>
      </c>
      <c r="C255" s="4" t="s">
        <v>29</v>
      </c>
      <c r="D255" s="12">
        <v>53.11</v>
      </c>
      <c r="E255" s="1">
        <v>4</v>
      </c>
      <c r="F255" s="13">
        <f>InputData[[#This Row],[UNIT PRICE ($)]]*InputData[[#This Row],[QUANTITY]]</f>
        <v>212.44</v>
      </c>
      <c r="G255" s="1" t="str">
        <f>TEXT(InputData[[#This Row],[DATE]],"mmm")</f>
        <v>Apr</v>
      </c>
      <c r="H255" s="1">
        <f>WEEKNUM(InputData[[#This Row],[DATE]],1)</f>
        <v>16</v>
      </c>
    </row>
    <row r="256" spans="1:8" x14ac:dyDescent="0.3">
      <c r="A256" s="3">
        <v>44299</v>
      </c>
      <c r="B256" s="5" t="s">
        <v>62</v>
      </c>
      <c r="C256" s="4" t="s">
        <v>4</v>
      </c>
      <c r="D256" s="12">
        <v>48.84</v>
      </c>
      <c r="E256" s="1">
        <v>8</v>
      </c>
      <c r="F256" s="13">
        <f>InputData[[#This Row],[UNIT PRICE ($)]]*InputData[[#This Row],[QUANTITY]]</f>
        <v>390.72</v>
      </c>
      <c r="G256" s="1" t="str">
        <f>TEXT(InputData[[#This Row],[DATE]],"mmm")</f>
        <v>Apr</v>
      </c>
      <c r="H256" s="1">
        <f>WEEKNUM(InputData[[#This Row],[DATE]],1)</f>
        <v>16</v>
      </c>
    </row>
    <row r="257" spans="1:8" x14ac:dyDescent="0.3">
      <c r="A257" s="3">
        <v>44299</v>
      </c>
      <c r="B257" s="5" t="s">
        <v>65</v>
      </c>
      <c r="C257" s="4" t="s">
        <v>16</v>
      </c>
      <c r="D257" s="12">
        <v>16.64</v>
      </c>
      <c r="E257" s="1">
        <v>14</v>
      </c>
      <c r="F257" s="13">
        <f>InputData[[#This Row],[UNIT PRICE ($)]]*InputData[[#This Row],[QUANTITY]]</f>
        <v>232.96</v>
      </c>
      <c r="G257" s="1" t="str">
        <f>TEXT(InputData[[#This Row],[DATE]],"mmm")</f>
        <v>Apr</v>
      </c>
      <c r="H257" s="1">
        <f>WEEKNUM(InputData[[#This Row],[DATE]],1)</f>
        <v>16</v>
      </c>
    </row>
    <row r="258" spans="1:8" x14ac:dyDescent="0.3">
      <c r="A258" s="3">
        <v>44299</v>
      </c>
      <c r="B258" s="5" t="s">
        <v>70</v>
      </c>
      <c r="C258" s="4" t="s">
        <v>36</v>
      </c>
      <c r="D258" s="12">
        <v>96.3</v>
      </c>
      <c r="E258" s="1">
        <v>35</v>
      </c>
      <c r="F258" s="13">
        <f>InputData[[#This Row],[UNIT PRICE ($)]]*InputData[[#This Row],[QUANTITY]]</f>
        <v>3370.5</v>
      </c>
      <c r="G258" s="1" t="str">
        <f>TEXT(InputData[[#This Row],[DATE]],"mmm")</f>
        <v>Apr</v>
      </c>
      <c r="H258" s="1">
        <f>WEEKNUM(InputData[[#This Row],[DATE]],1)</f>
        <v>16</v>
      </c>
    </row>
    <row r="259" spans="1:8" x14ac:dyDescent="0.3">
      <c r="A259" s="3">
        <v>44300</v>
      </c>
      <c r="B259" s="5" t="s">
        <v>80</v>
      </c>
      <c r="C259" s="4" t="s">
        <v>37</v>
      </c>
      <c r="D259" s="12">
        <v>85.76</v>
      </c>
      <c r="E259" s="1">
        <v>7</v>
      </c>
      <c r="F259" s="13">
        <f>InputData[[#This Row],[UNIT PRICE ($)]]*InputData[[#This Row],[QUANTITY]]</f>
        <v>600.32000000000005</v>
      </c>
      <c r="G259" s="1" t="str">
        <f>TEXT(InputData[[#This Row],[DATE]],"mmm")</f>
        <v>Apr</v>
      </c>
      <c r="H259" s="1">
        <f>WEEKNUM(InputData[[#This Row],[DATE]],1)</f>
        <v>16</v>
      </c>
    </row>
    <row r="260" spans="1:8" x14ac:dyDescent="0.3">
      <c r="A260" s="3">
        <v>44301</v>
      </c>
      <c r="B260" s="5" t="s">
        <v>86</v>
      </c>
      <c r="C260" s="4" t="s">
        <v>17</v>
      </c>
      <c r="D260" s="12">
        <v>156.78</v>
      </c>
      <c r="E260" s="1">
        <v>3</v>
      </c>
      <c r="F260" s="13">
        <f>InputData[[#This Row],[UNIT PRICE ($)]]*InputData[[#This Row],[QUANTITY]]</f>
        <v>470.34000000000003</v>
      </c>
      <c r="G260" s="1" t="str">
        <f>TEXT(InputData[[#This Row],[DATE]],"mmm")</f>
        <v>Apr</v>
      </c>
      <c r="H260" s="1">
        <f>WEEKNUM(InputData[[#This Row],[DATE]],1)</f>
        <v>16</v>
      </c>
    </row>
    <row r="261" spans="1:8" x14ac:dyDescent="0.3">
      <c r="A261" s="3">
        <v>44302</v>
      </c>
      <c r="B261" s="5" t="s">
        <v>112</v>
      </c>
      <c r="C261" s="4" t="s">
        <v>16</v>
      </c>
      <c r="D261" s="12">
        <v>16.64</v>
      </c>
      <c r="E261" s="1">
        <v>38</v>
      </c>
      <c r="F261" s="13">
        <f>InputData[[#This Row],[UNIT PRICE ($)]]*InputData[[#This Row],[QUANTITY]]</f>
        <v>632.32000000000005</v>
      </c>
      <c r="G261" s="1" t="str">
        <f>TEXT(InputData[[#This Row],[DATE]],"mmm")</f>
        <v>Apr</v>
      </c>
      <c r="H261" s="1">
        <f>WEEKNUM(InputData[[#This Row],[DATE]],1)</f>
        <v>16</v>
      </c>
    </row>
    <row r="262" spans="1:8" x14ac:dyDescent="0.3">
      <c r="A262" s="3">
        <v>44302</v>
      </c>
      <c r="B262" s="5" t="s">
        <v>89</v>
      </c>
      <c r="C262" s="4" t="s">
        <v>18</v>
      </c>
      <c r="D262" s="12">
        <v>49.21</v>
      </c>
      <c r="E262" s="1">
        <v>15</v>
      </c>
      <c r="F262" s="13">
        <f>InputData[[#This Row],[UNIT PRICE ($)]]*InputData[[#This Row],[QUANTITY]]</f>
        <v>738.15</v>
      </c>
      <c r="G262" s="1" t="str">
        <f>TEXT(InputData[[#This Row],[DATE]],"mmm")</f>
        <v>Apr</v>
      </c>
      <c r="H262" s="1">
        <f>WEEKNUM(InputData[[#This Row],[DATE]],1)</f>
        <v>16</v>
      </c>
    </row>
    <row r="263" spans="1:8" x14ac:dyDescent="0.3">
      <c r="A263" s="3">
        <v>44303</v>
      </c>
      <c r="B263" s="5" t="s">
        <v>75</v>
      </c>
      <c r="C263" s="4" t="s">
        <v>9</v>
      </c>
      <c r="D263" s="12">
        <v>7.8599999999999994</v>
      </c>
      <c r="E263" s="1">
        <v>19</v>
      </c>
      <c r="F263" s="13">
        <f>InputData[[#This Row],[UNIT PRICE ($)]]*InputData[[#This Row],[QUANTITY]]</f>
        <v>149.33999999999997</v>
      </c>
      <c r="G263" s="1" t="str">
        <f>TEXT(InputData[[#This Row],[DATE]],"mmm")</f>
        <v>Apr</v>
      </c>
      <c r="H263" s="1">
        <f>WEEKNUM(InputData[[#This Row],[DATE]],1)</f>
        <v>16</v>
      </c>
    </row>
    <row r="264" spans="1:8" x14ac:dyDescent="0.3">
      <c r="A264" s="3">
        <v>44304</v>
      </c>
      <c r="B264" s="5" t="s">
        <v>110</v>
      </c>
      <c r="C264" s="4" t="s">
        <v>41</v>
      </c>
      <c r="D264" s="12">
        <v>173.88</v>
      </c>
      <c r="E264" s="1">
        <v>9</v>
      </c>
      <c r="F264" s="13">
        <f>InputData[[#This Row],[UNIT PRICE ($)]]*InputData[[#This Row],[QUANTITY]]</f>
        <v>1564.92</v>
      </c>
      <c r="G264" s="1" t="str">
        <f>TEXT(InputData[[#This Row],[DATE]],"mmm")</f>
        <v>Apr</v>
      </c>
      <c r="H264" s="1">
        <f>WEEKNUM(InputData[[#This Row],[DATE]],1)</f>
        <v>17</v>
      </c>
    </row>
    <row r="265" spans="1:8" x14ac:dyDescent="0.3">
      <c r="A265" s="3">
        <v>44304</v>
      </c>
      <c r="B265" s="5" t="s">
        <v>74</v>
      </c>
      <c r="C265" s="4" t="s">
        <v>19</v>
      </c>
      <c r="D265" s="12">
        <v>210</v>
      </c>
      <c r="E265" s="1">
        <v>13</v>
      </c>
      <c r="F265" s="13">
        <f>InputData[[#This Row],[UNIT PRICE ($)]]*InputData[[#This Row],[QUANTITY]]</f>
        <v>2730</v>
      </c>
      <c r="G265" s="1" t="str">
        <f>TEXT(InputData[[#This Row],[DATE]],"mmm")</f>
        <v>Apr</v>
      </c>
      <c r="H265" s="1">
        <f>WEEKNUM(InputData[[#This Row],[DATE]],1)</f>
        <v>17</v>
      </c>
    </row>
    <row r="266" spans="1:8" x14ac:dyDescent="0.3">
      <c r="A266" s="3">
        <v>44304</v>
      </c>
      <c r="B266" s="5" t="s">
        <v>87</v>
      </c>
      <c r="C266" s="4" t="s">
        <v>11</v>
      </c>
      <c r="D266" s="12">
        <v>48.4</v>
      </c>
      <c r="E266" s="1">
        <v>2</v>
      </c>
      <c r="F266" s="13">
        <f>InputData[[#This Row],[UNIT PRICE ($)]]*InputData[[#This Row],[QUANTITY]]</f>
        <v>96.8</v>
      </c>
      <c r="G266" s="1" t="str">
        <f>TEXT(InputData[[#This Row],[DATE]],"mmm")</f>
        <v>Apr</v>
      </c>
      <c r="H266" s="1">
        <f>WEEKNUM(InputData[[#This Row],[DATE]],1)</f>
        <v>17</v>
      </c>
    </row>
    <row r="267" spans="1:8" x14ac:dyDescent="0.3">
      <c r="A267" s="3">
        <v>44304</v>
      </c>
      <c r="B267" s="5" t="s">
        <v>88</v>
      </c>
      <c r="C267" s="4" t="s">
        <v>38</v>
      </c>
      <c r="D267" s="12">
        <v>79.92</v>
      </c>
      <c r="E267" s="1">
        <v>9</v>
      </c>
      <c r="F267" s="13">
        <f>InputData[[#This Row],[UNIT PRICE ($)]]*InputData[[#This Row],[QUANTITY]]</f>
        <v>719.28</v>
      </c>
      <c r="G267" s="1" t="str">
        <f>TEXT(InputData[[#This Row],[DATE]],"mmm")</f>
        <v>Apr</v>
      </c>
      <c r="H267" s="1">
        <f>WEEKNUM(InputData[[#This Row],[DATE]],1)</f>
        <v>17</v>
      </c>
    </row>
    <row r="268" spans="1:8" x14ac:dyDescent="0.3">
      <c r="A268" s="3">
        <v>44305</v>
      </c>
      <c r="B268" s="5" t="s">
        <v>87</v>
      </c>
      <c r="C268" s="4" t="s">
        <v>11</v>
      </c>
      <c r="D268" s="12">
        <v>48.4</v>
      </c>
      <c r="E268" s="1">
        <v>17</v>
      </c>
      <c r="F268" s="13">
        <f>InputData[[#This Row],[UNIT PRICE ($)]]*InputData[[#This Row],[QUANTITY]]</f>
        <v>822.8</v>
      </c>
      <c r="G268" s="1" t="str">
        <f>TEXT(InputData[[#This Row],[DATE]],"mmm")</f>
        <v>Apr</v>
      </c>
      <c r="H268" s="1">
        <f>WEEKNUM(InputData[[#This Row],[DATE]],1)</f>
        <v>17</v>
      </c>
    </row>
    <row r="269" spans="1:8" x14ac:dyDescent="0.3">
      <c r="A269" s="3">
        <v>44306</v>
      </c>
      <c r="B269" s="5" t="s">
        <v>110</v>
      </c>
      <c r="C269" s="4" t="s">
        <v>18</v>
      </c>
      <c r="D269" s="12">
        <v>49.21</v>
      </c>
      <c r="E269" s="1">
        <v>2</v>
      </c>
      <c r="F269" s="13">
        <f>InputData[[#This Row],[UNIT PRICE ($)]]*InputData[[#This Row],[QUANTITY]]</f>
        <v>98.42</v>
      </c>
      <c r="G269" s="1" t="str">
        <f>TEXT(InputData[[#This Row],[DATE]],"mmm")</f>
        <v>Apr</v>
      </c>
      <c r="H269" s="1">
        <f>WEEKNUM(InputData[[#This Row],[DATE]],1)</f>
        <v>17</v>
      </c>
    </row>
    <row r="270" spans="1:8" x14ac:dyDescent="0.3">
      <c r="A270" s="3">
        <v>44306</v>
      </c>
      <c r="B270" s="5" t="s">
        <v>77</v>
      </c>
      <c r="C270" s="4" t="s">
        <v>12</v>
      </c>
      <c r="D270" s="12">
        <v>94.17</v>
      </c>
      <c r="E270" s="1">
        <v>4</v>
      </c>
      <c r="F270" s="13">
        <f>InputData[[#This Row],[UNIT PRICE ($)]]*InputData[[#This Row],[QUANTITY]]</f>
        <v>376.68</v>
      </c>
      <c r="G270" s="1" t="str">
        <f>TEXT(InputData[[#This Row],[DATE]],"mmm")</f>
        <v>Apr</v>
      </c>
      <c r="H270" s="1">
        <f>WEEKNUM(InputData[[#This Row],[DATE]],1)</f>
        <v>17</v>
      </c>
    </row>
    <row r="271" spans="1:8" x14ac:dyDescent="0.3">
      <c r="A271" s="3">
        <v>44307</v>
      </c>
      <c r="B271" s="5" t="s">
        <v>82</v>
      </c>
      <c r="C271" s="4" t="s">
        <v>30</v>
      </c>
      <c r="D271" s="12">
        <v>201.28</v>
      </c>
      <c r="E271" s="1">
        <v>2</v>
      </c>
      <c r="F271" s="13">
        <f>InputData[[#This Row],[UNIT PRICE ($)]]*InputData[[#This Row],[QUANTITY]]</f>
        <v>402.56</v>
      </c>
      <c r="G271" s="1" t="str">
        <f>TEXT(InputData[[#This Row],[DATE]],"mmm")</f>
        <v>Apr</v>
      </c>
      <c r="H271" s="1">
        <f>WEEKNUM(InputData[[#This Row],[DATE]],1)</f>
        <v>17</v>
      </c>
    </row>
    <row r="272" spans="1:8" x14ac:dyDescent="0.3">
      <c r="A272" s="3">
        <v>44307</v>
      </c>
      <c r="B272" s="5" t="s">
        <v>83</v>
      </c>
      <c r="C272" s="4" t="s">
        <v>26</v>
      </c>
      <c r="D272" s="12">
        <v>24.66</v>
      </c>
      <c r="E272" s="1">
        <v>14</v>
      </c>
      <c r="F272" s="13">
        <f>InputData[[#This Row],[UNIT PRICE ($)]]*InputData[[#This Row],[QUANTITY]]</f>
        <v>345.24</v>
      </c>
      <c r="G272" s="1" t="str">
        <f>TEXT(InputData[[#This Row],[DATE]],"mmm")</f>
        <v>Apr</v>
      </c>
      <c r="H272" s="1">
        <f>WEEKNUM(InputData[[#This Row],[DATE]],1)</f>
        <v>17</v>
      </c>
    </row>
    <row r="273" spans="1:8" x14ac:dyDescent="0.3">
      <c r="A273" s="3">
        <v>44308</v>
      </c>
      <c r="B273" s="5" t="s">
        <v>64</v>
      </c>
      <c r="C273" s="4" t="s">
        <v>43</v>
      </c>
      <c r="D273" s="12">
        <v>83.08</v>
      </c>
      <c r="E273" s="1">
        <v>22</v>
      </c>
      <c r="F273" s="13">
        <f>InputData[[#This Row],[UNIT PRICE ($)]]*InputData[[#This Row],[QUANTITY]]</f>
        <v>1827.76</v>
      </c>
      <c r="G273" s="1" t="str">
        <f>TEXT(InputData[[#This Row],[DATE]],"mmm")</f>
        <v>Apr</v>
      </c>
      <c r="H273" s="1">
        <f>WEEKNUM(InputData[[#This Row],[DATE]],1)</f>
        <v>17</v>
      </c>
    </row>
    <row r="274" spans="1:8" x14ac:dyDescent="0.3">
      <c r="A274" s="3">
        <v>44308</v>
      </c>
      <c r="B274" s="5" t="s">
        <v>80</v>
      </c>
      <c r="C274" s="4" t="s">
        <v>36</v>
      </c>
      <c r="D274" s="12">
        <v>96.3</v>
      </c>
      <c r="E274" s="1">
        <v>36</v>
      </c>
      <c r="F274" s="13">
        <f>InputData[[#This Row],[UNIT PRICE ($)]]*InputData[[#This Row],[QUANTITY]]</f>
        <v>3466.7999999999997</v>
      </c>
      <c r="G274" s="1" t="str">
        <f>TEXT(InputData[[#This Row],[DATE]],"mmm")</f>
        <v>Apr</v>
      </c>
      <c r="H274" s="1">
        <f>WEEKNUM(InputData[[#This Row],[DATE]],1)</f>
        <v>17</v>
      </c>
    </row>
    <row r="275" spans="1:8" x14ac:dyDescent="0.3">
      <c r="A275" s="3">
        <v>44309</v>
      </c>
      <c r="B275" s="5" t="s">
        <v>62</v>
      </c>
      <c r="C275" s="4" t="s">
        <v>28</v>
      </c>
      <c r="D275" s="12">
        <v>41.81</v>
      </c>
      <c r="E275" s="1">
        <v>10</v>
      </c>
      <c r="F275" s="13">
        <f>InputData[[#This Row],[UNIT PRICE ($)]]*InputData[[#This Row],[QUANTITY]]</f>
        <v>418.1</v>
      </c>
      <c r="G275" s="1" t="str">
        <f>TEXT(InputData[[#This Row],[DATE]],"mmm")</f>
        <v>Apr</v>
      </c>
      <c r="H275" s="1">
        <f>WEEKNUM(InputData[[#This Row],[DATE]],1)</f>
        <v>17</v>
      </c>
    </row>
    <row r="276" spans="1:8" x14ac:dyDescent="0.3">
      <c r="A276" s="3">
        <v>44309</v>
      </c>
      <c r="B276" s="5" t="s">
        <v>80</v>
      </c>
      <c r="C276" s="4" t="s">
        <v>44</v>
      </c>
      <c r="D276" s="12">
        <v>82.08</v>
      </c>
      <c r="E276" s="1">
        <v>15</v>
      </c>
      <c r="F276" s="13">
        <f>InputData[[#This Row],[UNIT PRICE ($)]]*InputData[[#This Row],[QUANTITY]]</f>
        <v>1231.2</v>
      </c>
      <c r="G276" s="1" t="str">
        <f>TEXT(InputData[[#This Row],[DATE]],"mmm")</f>
        <v>Apr</v>
      </c>
      <c r="H276" s="1">
        <f>WEEKNUM(InputData[[#This Row],[DATE]],1)</f>
        <v>17</v>
      </c>
    </row>
    <row r="277" spans="1:8" x14ac:dyDescent="0.3">
      <c r="A277" s="3">
        <v>44309</v>
      </c>
      <c r="B277" s="5" t="s">
        <v>88</v>
      </c>
      <c r="C277" s="4" t="s">
        <v>42</v>
      </c>
      <c r="D277" s="12">
        <v>162</v>
      </c>
      <c r="E277" s="1">
        <v>6</v>
      </c>
      <c r="F277" s="13">
        <f>InputData[[#This Row],[UNIT PRICE ($)]]*InputData[[#This Row],[QUANTITY]]</f>
        <v>972</v>
      </c>
      <c r="G277" s="1" t="str">
        <f>TEXT(InputData[[#This Row],[DATE]],"mmm")</f>
        <v>Apr</v>
      </c>
      <c r="H277" s="1">
        <f>WEEKNUM(InputData[[#This Row],[DATE]],1)</f>
        <v>17</v>
      </c>
    </row>
    <row r="278" spans="1:8" x14ac:dyDescent="0.3">
      <c r="A278" s="3">
        <v>44310</v>
      </c>
      <c r="B278" s="5" t="s">
        <v>62</v>
      </c>
      <c r="C278" s="4" t="s">
        <v>34</v>
      </c>
      <c r="D278" s="12">
        <v>58.3</v>
      </c>
      <c r="E278" s="1">
        <v>4</v>
      </c>
      <c r="F278" s="13">
        <f>InputData[[#This Row],[UNIT PRICE ($)]]*InputData[[#This Row],[QUANTITY]]</f>
        <v>233.2</v>
      </c>
      <c r="G278" s="1" t="str">
        <f>TEXT(InputData[[#This Row],[DATE]],"mmm")</f>
        <v>Apr</v>
      </c>
      <c r="H278" s="1">
        <f>WEEKNUM(InputData[[#This Row],[DATE]],1)</f>
        <v>17</v>
      </c>
    </row>
    <row r="279" spans="1:8" x14ac:dyDescent="0.3">
      <c r="A279" s="3">
        <v>44310</v>
      </c>
      <c r="B279" s="5" t="s">
        <v>70</v>
      </c>
      <c r="C279" s="4" t="s">
        <v>38</v>
      </c>
      <c r="D279" s="12">
        <v>79.92</v>
      </c>
      <c r="E279" s="1">
        <v>1</v>
      </c>
      <c r="F279" s="13">
        <f>InputData[[#This Row],[UNIT PRICE ($)]]*InputData[[#This Row],[QUANTITY]]</f>
        <v>79.92</v>
      </c>
      <c r="G279" s="1" t="str">
        <f>TEXT(InputData[[#This Row],[DATE]],"mmm")</f>
        <v>Apr</v>
      </c>
      <c r="H279" s="1">
        <f>WEEKNUM(InputData[[#This Row],[DATE]],1)</f>
        <v>17</v>
      </c>
    </row>
    <row r="280" spans="1:8" x14ac:dyDescent="0.3">
      <c r="A280" s="3">
        <v>44310</v>
      </c>
      <c r="B280" s="5" t="s">
        <v>87</v>
      </c>
      <c r="C280" s="4" t="s">
        <v>30</v>
      </c>
      <c r="D280" s="12">
        <v>201.28</v>
      </c>
      <c r="E280" s="1">
        <v>2</v>
      </c>
      <c r="F280" s="13">
        <f>InputData[[#This Row],[UNIT PRICE ($)]]*InputData[[#This Row],[QUANTITY]]</f>
        <v>402.56</v>
      </c>
      <c r="G280" s="1" t="str">
        <f>TEXT(InputData[[#This Row],[DATE]],"mmm")</f>
        <v>Apr</v>
      </c>
      <c r="H280" s="1">
        <f>WEEKNUM(InputData[[#This Row],[DATE]],1)</f>
        <v>17</v>
      </c>
    </row>
    <row r="281" spans="1:8" x14ac:dyDescent="0.3">
      <c r="A281" s="3">
        <v>44310</v>
      </c>
      <c r="B281" s="5" t="s">
        <v>88</v>
      </c>
      <c r="C281" s="4" t="s">
        <v>21</v>
      </c>
      <c r="D281" s="12">
        <v>162.54</v>
      </c>
      <c r="E281" s="1">
        <v>39</v>
      </c>
      <c r="F281" s="13">
        <f>InputData[[#This Row],[UNIT PRICE ($)]]*InputData[[#This Row],[QUANTITY]]</f>
        <v>6339.0599999999995</v>
      </c>
      <c r="G281" s="1" t="str">
        <f>TEXT(InputData[[#This Row],[DATE]],"mmm")</f>
        <v>Apr</v>
      </c>
      <c r="H281" s="1">
        <f>WEEKNUM(InputData[[#This Row],[DATE]],1)</f>
        <v>17</v>
      </c>
    </row>
    <row r="282" spans="1:8" x14ac:dyDescent="0.3">
      <c r="A282" s="3">
        <v>44311</v>
      </c>
      <c r="B282" s="5" t="s">
        <v>62</v>
      </c>
      <c r="C282" s="4" t="s">
        <v>3</v>
      </c>
      <c r="D282" s="12">
        <v>80.94</v>
      </c>
      <c r="E282" s="1">
        <v>8</v>
      </c>
      <c r="F282" s="13">
        <f>InputData[[#This Row],[UNIT PRICE ($)]]*InputData[[#This Row],[QUANTITY]]</f>
        <v>647.52</v>
      </c>
      <c r="G282" s="1" t="str">
        <f>TEXT(InputData[[#This Row],[DATE]],"mmm")</f>
        <v>Apr</v>
      </c>
      <c r="H282" s="1">
        <f>WEEKNUM(InputData[[#This Row],[DATE]],1)</f>
        <v>18</v>
      </c>
    </row>
    <row r="283" spans="1:8" x14ac:dyDescent="0.3">
      <c r="A283" s="3">
        <v>44311</v>
      </c>
      <c r="B283" s="5" t="s">
        <v>82</v>
      </c>
      <c r="C283" s="4" t="s">
        <v>4</v>
      </c>
      <c r="D283" s="12">
        <v>48.84</v>
      </c>
      <c r="E283" s="1">
        <v>9</v>
      </c>
      <c r="F283" s="13">
        <f>InputData[[#This Row],[UNIT PRICE ($)]]*InputData[[#This Row],[QUANTITY]]</f>
        <v>439.56000000000006</v>
      </c>
      <c r="G283" s="1" t="str">
        <f>TEXT(InputData[[#This Row],[DATE]],"mmm")</f>
        <v>Apr</v>
      </c>
      <c r="H283" s="1">
        <f>WEEKNUM(InputData[[#This Row],[DATE]],1)</f>
        <v>18</v>
      </c>
    </row>
    <row r="284" spans="1:8" x14ac:dyDescent="0.3">
      <c r="A284" s="3">
        <v>44312</v>
      </c>
      <c r="B284" s="5" t="s">
        <v>73</v>
      </c>
      <c r="C284" s="4" t="s">
        <v>37</v>
      </c>
      <c r="D284" s="12">
        <v>85.76</v>
      </c>
      <c r="E284" s="1">
        <v>3</v>
      </c>
      <c r="F284" s="13">
        <f>InputData[[#This Row],[UNIT PRICE ($)]]*InputData[[#This Row],[QUANTITY]]</f>
        <v>257.28000000000003</v>
      </c>
      <c r="G284" s="1" t="str">
        <f>TEXT(InputData[[#This Row],[DATE]],"mmm")</f>
        <v>Apr</v>
      </c>
      <c r="H284" s="1">
        <f>WEEKNUM(InputData[[#This Row],[DATE]],1)</f>
        <v>18</v>
      </c>
    </row>
    <row r="285" spans="1:8" x14ac:dyDescent="0.3">
      <c r="A285" s="3">
        <v>44312</v>
      </c>
      <c r="B285" s="5" t="s">
        <v>85</v>
      </c>
      <c r="C285" s="4" t="s">
        <v>27</v>
      </c>
      <c r="D285" s="12">
        <v>57.120000000000005</v>
      </c>
      <c r="E285" s="1">
        <v>2</v>
      </c>
      <c r="F285" s="13">
        <f>InputData[[#This Row],[UNIT PRICE ($)]]*InputData[[#This Row],[QUANTITY]]</f>
        <v>114.24000000000001</v>
      </c>
      <c r="G285" s="1" t="str">
        <f>TEXT(InputData[[#This Row],[DATE]],"mmm")</f>
        <v>Apr</v>
      </c>
      <c r="H285" s="1">
        <f>WEEKNUM(InputData[[#This Row],[DATE]],1)</f>
        <v>18</v>
      </c>
    </row>
    <row r="286" spans="1:8" x14ac:dyDescent="0.3">
      <c r="A286" s="3">
        <v>44314</v>
      </c>
      <c r="B286" s="5" t="s">
        <v>61</v>
      </c>
      <c r="C286" s="4" t="s">
        <v>14</v>
      </c>
      <c r="D286" s="12">
        <v>146.72</v>
      </c>
      <c r="E286" s="1">
        <v>14</v>
      </c>
      <c r="F286" s="13">
        <f>InputData[[#This Row],[UNIT PRICE ($)]]*InputData[[#This Row],[QUANTITY]]</f>
        <v>2054.08</v>
      </c>
      <c r="G286" s="1" t="str">
        <f>TEXT(InputData[[#This Row],[DATE]],"mmm")</f>
        <v>Apr</v>
      </c>
      <c r="H286" s="1">
        <f>WEEKNUM(InputData[[#This Row],[DATE]],1)</f>
        <v>18</v>
      </c>
    </row>
    <row r="287" spans="1:8" x14ac:dyDescent="0.3">
      <c r="A287" s="3">
        <v>44314</v>
      </c>
      <c r="B287" s="5" t="s">
        <v>89</v>
      </c>
      <c r="C287" s="4" t="s">
        <v>20</v>
      </c>
      <c r="D287" s="12">
        <v>76.25</v>
      </c>
      <c r="E287" s="1">
        <v>30</v>
      </c>
      <c r="F287" s="13">
        <f>InputData[[#This Row],[UNIT PRICE ($)]]*InputData[[#This Row],[QUANTITY]]</f>
        <v>2287.5</v>
      </c>
      <c r="G287" s="1" t="str">
        <f>TEXT(InputData[[#This Row],[DATE]],"mmm")</f>
        <v>Apr</v>
      </c>
      <c r="H287" s="1">
        <f>WEEKNUM(InputData[[#This Row],[DATE]],1)</f>
        <v>18</v>
      </c>
    </row>
    <row r="288" spans="1:8" x14ac:dyDescent="0.3">
      <c r="A288" s="3">
        <v>44315</v>
      </c>
      <c r="B288" s="5" t="s">
        <v>71</v>
      </c>
      <c r="C288" s="4" t="s">
        <v>21</v>
      </c>
      <c r="D288" s="12">
        <v>162.54</v>
      </c>
      <c r="E288" s="1">
        <v>13</v>
      </c>
      <c r="F288" s="13">
        <f>InputData[[#This Row],[UNIT PRICE ($)]]*InputData[[#This Row],[QUANTITY]]</f>
        <v>2113.02</v>
      </c>
      <c r="G288" s="1" t="str">
        <f>TEXT(InputData[[#This Row],[DATE]],"mmm")</f>
        <v>Apr</v>
      </c>
      <c r="H288" s="1">
        <f>WEEKNUM(InputData[[#This Row],[DATE]],1)</f>
        <v>18</v>
      </c>
    </row>
    <row r="289" spans="1:8" x14ac:dyDescent="0.3">
      <c r="A289" s="3">
        <v>44315</v>
      </c>
      <c r="B289" s="5" t="s">
        <v>88</v>
      </c>
      <c r="C289" s="4" t="s">
        <v>30</v>
      </c>
      <c r="D289" s="12">
        <v>201.28</v>
      </c>
      <c r="E289" s="1">
        <v>7</v>
      </c>
      <c r="F289" s="13">
        <f>InputData[[#This Row],[UNIT PRICE ($)]]*InputData[[#This Row],[QUANTITY]]</f>
        <v>1408.96</v>
      </c>
      <c r="G289" s="1" t="str">
        <f>TEXT(InputData[[#This Row],[DATE]],"mmm")</f>
        <v>Apr</v>
      </c>
      <c r="H289" s="1">
        <f>WEEKNUM(InputData[[#This Row],[DATE]],1)</f>
        <v>18</v>
      </c>
    </row>
    <row r="290" spans="1:8" x14ac:dyDescent="0.3">
      <c r="A290" s="3">
        <v>44316</v>
      </c>
      <c r="B290" s="5" t="s">
        <v>112</v>
      </c>
      <c r="C290" s="4" t="s">
        <v>16</v>
      </c>
      <c r="D290" s="12">
        <v>16.64</v>
      </c>
      <c r="E290" s="1">
        <v>13</v>
      </c>
      <c r="F290" s="13">
        <f>InputData[[#This Row],[UNIT PRICE ($)]]*InputData[[#This Row],[QUANTITY]]</f>
        <v>216.32</v>
      </c>
      <c r="G290" s="1" t="str">
        <f>TEXT(InputData[[#This Row],[DATE]],"mmm")</f>
        <v>Apr</v>
      </c>
      <c r="H290" s="1">
        <f>WEEKNUM(InputData[[#This Row],[DATE]],1)</f>
        <v>18</v>
      </c>
    </row>
    <row r="291" spans="1:8" x14ac:dyDescent="0.3">
      <c r="A291" s="3">
        <v>44316</v>
      </c>
      <c r="B291" s="5" t="s">
        <v>74</v>
      </c>
      <c r="C291" s="4" t="s">
        <v>29</v>
      </c>
      <c r="D291" s="12">
        <v>53.11</v>
      </c>
      <c r="E291" s="1">
        <v>1</v>
      </c>
      <c r="F291" s="13">
        <f>InputData[[#This Row],[UNIT PRICE ($)]]*InputData[[#This Row],[QUANTITY]]</f>
        <v>53.11</v>
      </c>
      <c r="G291" s="1" t="str">
        <f>TEXT(InputData[[#This Row],[DATE]],"mmm")</f>
        <v>Apr</v>
      </c>
      <c r="H291" s="1">
        <f>WEEKNUM(InputData[[#This Row],[DATE]],1)</f>
        <v>18</v>
      </c>
    </row>
    <row r="292" spans="1:8" x14ac:dyDescent="0.3">
      <c r="A292" s="3">
        <v>44316</v>
      </c>
      <c r="B292" s="5" t="s">
        <v>80</v>
      </c>
      <c r="C292" s="4" t="s">
        <v>27</v>
      </c>
      <c r="D292" s="12">
        <v>57.120000000000005</v>
      </c>
      <c r="E292" s="1">
        <v>8</v>
      </c>
      <c r="F292" s="13">
        <f>InputData[[#This Row],[UNIT PRICE ($)]]*InputData[[#This Row],[QUANTITY]]</f>
        <v>456.96000000000004</v>
      </c>
      <c r="G292" s="1" t="str">
        <f>TEXT(InputData[[#This Row],[DATE]],"mmm")</f>
        <v>Apr</v>
      </c>
      <c r="H292" s="1">
        <f>WEEKNUM(InputData[[#This Row],[DATE]],1)</f>
        <v>18</v>
      </c>
    </row>
    <row r="293" spans="1:8" x14ac:dyDescent="0.3">
      <c r="A293" s="3">
        <v>44317</v>
      </c>
      <c r="B293" s="5" t="s">
        <v>68</v>
      </c>
      <c r="C293" s="4" t="s">
        <v>31</v>
      </c>
      <c r="D293" s="12">
        <v>104.16</v>
      </c>
      <c r="E293" s="1">
        <v>2</v>
      </c>
      <c r="F293" s="13">
        <f>InputData[[#This Row],[UNIT PRICE ($)]]*InputData[[#This Row],[QUANTITY]]</f>
        <v>208.32</v>
      </c>
      <c r="G293" s="1" t="str">
        <f>TEXT(InputData[[#This Row],[DATE]],"mmm")</f>
        <v>May</v>
      </c>
      <c r="H293" s="1">
        <f>WEEKNUM(InputData[[#This Row],[DATE]],1)</f>
        <v>18</v>
      </c>
    </row>
    <row r="294" spans="1:8" x14ac:dyDescent="0.3">
      <c r="A294" s="3">
        <v>44317</v>
      </c>
      <c r="B294" s="5" t="s">
        <v>71</v>
      </c>
      <c r="C294" s="4" t="s">
        <v>34</v>
      </c>
      <c r="D294" s="12">
        <v>58.3</v>
      </c>
      <c r="E294" s="1">
        <v>9</v>
      </c>
      <c r="F294" s="13">
        <f>InputData[[#This Row],[UNIT PRICE ($)]]*InputData[[#This Row],[QUANTITY]]</f>
        <v>524.69999999999993</v>
      </c>
      <c r="G294" s="1" t="str">
        <f>TEXT(InputData[[#This Row],[DATE]],"mmm")</f>
        <v>May</v>
      </c>
      <c r="H294" s="1">
        <f>WEEKNUM(InputData[[#This Row],[DATE]],1)</f>
        <v>18</v>
      </c>
    </row>
    <row r="295" spans="1:8" x14ac:dyDescent="0.3">
      <c r="A295" s="3">
        <v>44317</v>
      </c>
      <c r="B295" s="5" t="s">
        <v>112</v>
      </c>
      <c r="C295" s="4" t="s">
        <v>33</v>
      </c>
      <c r="D295" s="12">
        <v>119.7</v>
      </c>
      <c r="E295" s="1">
        <v>6</v>
      </c>
      <c r="F295" s="13">
        <f>InputData[[#This Row],[UNIT PRICE ($)]]*InputData[[#This Row],[QUANTITY]]</f>
        <v>718.2</v>
      </c>
      <c r="G295" s="1" t="str">
        <f>TEXT(InputData[[#This Row],[DATE]],"mmm")</f>
        <v>May</v>
      </c>
      <c r="H295" s="1">
        <f>WEEKNUM(InputData[[#This Row],[DATE]],1)</f>
        <v>18</v>
      </c>
    </row>
    <row r="296" spans="1:8" x14ac:dyDescent="0.3">
      <c r="A296" s="3">
        <v>44317</v>
      </c>
      <c r="B296" s="5" t="s">
        <v>81</v>
      </c>
      <c r="C296" s="4" t="s">
        <v>42</v>
      </c>
      <c r="D296" s="12">
        <v>162</v>
      </c>
      <c r="E296" s="1">
        <v>1</v>
      </c>
      <c r="F296" s="13">
        <f>InputData[[#This Row],[UNIT PRICE ($)]]*InputData[[#This Row],[QUANTITY]]</f>
        <v>162</v>
      </c>
      <c r="G296" s="1" t="str">
        <f>TEXT(InputData[[#This Row],[DATE]],"mmm")</f>
        <v>May</v>
      </c>
      <c r="H296" s="1">
        <f>WEEKNUM(InputData[[#This Row],[DATE]],1)</f>
        <v>18</v>
      </c>
    </row>
    <row r="297" spans="1:8" x14ac:dyDescent="0.3">
      <c r="A297" s="3">
        <v>44317</v>
      </c>
      <c r="B297" s="5" t="s">
        <v>83</v>
      </c>
      <c r="C297" s="4" t="s">
        <v>18</v>
      </c>
      <c r="D297" s="12">
        <v>49.21</v>
      </c>
      <c r="E297" s="1">
        <v>3</v>
      </c>
      <c r="F297" s="13">
        <f>InputData[[#This Row],[UNIT PRICE ($)]]*InputData[[#This Row],[QUANTITY]]</f>
        <v>147.63</v>
      </c>
      <c r="G297" s="1" t="str">
        <f>TEXT(InputData[[#This Row],[DATE]],"mmm")</f>
        <v>May</v>
      </c>
      <c r="H297" s="1">
        <f>WEEKNUM(InputData[[#This Row],[DATE]],1)</f>
        <v>18</v>
      </c>
    </row>
    <row r="298" spans="1:8" x14ac:dyDescent="0.3">
      <c r="A298" s="3">
        <v>44318</v>
      </c>
      <c r="B298" s="5" t="s">
        <v>73</v>
      </c>
      <c r="C298" s="4" t="s">
        <v>13</v>
      </c>
      <c r="D298" s="12">
        <v>122.08</v>
      </c>
      <c r="E298" s="1">
        <v>4</v>
      </c>
      <c r="F298" s="13">
        <f>InputData[[#This Row],[UNIT PRICE ($)]]*InputData[[#This Row],[QUANTITY]]</f>
        <v>488.32</v>
      </c>
      <c r="G298" s="1" t="str">
        <f>TEXT(InputData[[#This Row],[DATE]],"mmm")</f>
        <v>May</v>
      </c>
      <c r="H298" s="1">
        <f>WEEKNUM(InputData[[#This Row],[DATE]],1)</f>
        <v>19</v>
      </c>
    </row>
    <row r="299" spans="1:8" x14ac:dyDescent="0.3">
      <c r="A299" s="3">
        <v>44319</v>
      </c>
      <c r="B299" s="5" t="s">
        <v>60</v>
      </c>
      <c r="C299" s="4" t="s">
        <v>34</v>
      </c>
      <c r="D299" s="12">
        <v>58.3</v>
      </c>
      <c r="E299" s="1">
        <v>3</v>
      </c>
      <c r="F299" s="13">
        <f>InputData[[#This Row],[UNIT PRICE ($)]]*InputData[[#This Row],[QUANTITY]]</f>
        <v>174.89999999999998</v>
      </c>
      <c r="G299" s="1" t="str">
        <f>TEXT(InputData[[#This Row],[DATE]],"mmm")</f>
        <v>May</v>
      </c>
      <c r="H299" s="1">
        <f>WEEKNUM(InputData[[#This Row],[DATE]],1)</f>
        <v>19</v>
      </c>
    </row>
    <row r="300" spans="1:8" x14ac:dyDescent="0.3">
      <c r="A300" s="3">
        <v>44319</v>
      </c>
      <c r="B300" s="5" t="s">
        <v>86</v>
      </c>
      <c r="C300" s="4" t="s">
        <v>13</v>
      </c>
      <c r="D300" s="12">
        <v>122.08</v>
      </c>
      <c r="E300" s="1">
        <v>13</v>
      </c>
      <c r="F300" s="13">
        <f>InputData[[#This Row],[UNIT PRICE ($)]]*InputData[[#This Row],[QUANTITY]]</f>
        <v>1587.04</v>
      </c>
      <c r="G300" s="1" t="str">
        <f>TEXT(InputData[[#This Row],[DATE]],"mmm")</f>
        <v>May</v>
      </c>
      <c r="H300" s="1">
        <f>WEEKNUM(InputData[[#This Row],[DATE]],1)</f>
        <v>19</v>
      </c>
    </row>
    <row r="301" spans="1:8" x14ac:dyDescent="0.3">
      <c r="A301" s="3">
        <v>44320</v>
      </c>
      <c r="B301" s="5" t="s">
        <v>71</v>
      </c>
      <c r="C301" s="4" t="s">
        <v>14</v>
      </c>
      <c r="D301" s="12">
        <v>146.72</v>
      </c>
      <c r="E301" s="1">
        <v>4</v>
      </c>
      <c r="F301" s="13">
        <f>InputData[[#This Row],[UNIT PRICE ($)]]*InputData[[#This Row],[QUANTITY]]</f>
        <v>586.88</v>
      </c>
      <c r="G301" s="1" t="str">
        <f>TEXT(InputData[[#This Row],[DATE]],"mmm")</f>
        <v>May</v>
      </c>
      <c r="H301" s="1">
        <f>WEEKNUM(InputData[[#This Row],[DATE]],1)</f>
        <v>19</v>
      </c>
    </row>
    <row r="302" spans="1:8" x14ac:dyDescent="0.3">
      <c r="A302" s="3">
        <v>44320</v>
      </c>
      <c r="B302" s="5" t="s">
        <v>74</v>
      </c>
      <c r="C302" s="4" t="s">
        <v>15</v>
      </c>
      <c r="D302" s="12">
        <v>15.719999999999999</v>
      </c>
      <c r="E302" s="1">
        <v>13</v>
      </c>
      <c r="F302" s="13">
        <f>InputData[[#This Row],[UNIT PRICE ($)]]*InputData[[#This Row],[QUANTITY]]</f>
        <v>204.35999999999999</v>
      </c>
      <c r="G302" s="1" t="str">
        <f>TEXT(InputData[[#This Row],[DATE]],"mmm")</f>
        <v>May</v>
      </c>
      <c r="H302" s="1">
        <f>WEEKNUM(InputData[[#This Row],[DATE]],1)</f>
        <v>19</v>
      </c>
    </row>
    <row r="303" spans="1:8" x14ac:dyDescent="0.3">
      <c r="A303" s="3">
        <v>44320</v>
      </c>
      <c r="B303" s="5" t="s">
        <v>86</v>
      </c>
      <c r="C303" s="4" t="s">
        <v>20</v>
      </c>
      <c r="D303" s="12">
        <v>76.25</v>
      </c>
      <c r="E303" s="1">
        <v>10</v>
      </c>
      <c r="F303" s="13">
        <f>InputData[[#This Row],[UNIT PRICE ($)]]*InputData[[#This Row],[QUANTITY]]</f>
        <v>762.5</v>
      </c>
      <c r="G303" s="1" t="str">
        <f>TEXT(InputData[[#This Row],[DATE]],"mmm")</f>
        <v>May</v>
      </c>
      <c r="H303" s="1">
        <f>WEEKNUM(InputData[[#This Row],[DATE]],1)</f>
        <v>19</v>
      </c>
    </row>
    <row r="304" spans="1:8" x14ac:dyDescent="0.3">
      <c r="A304" s="3">
        <v>44321</v>
      </c>
      <c r="B304" s="5" t="s">
        <v>63</v>
      </c>
      <c r="C304" s="4" t="s">
        <v>9</v>
      </c>
      <c r="D304" s="12">
        <v>7.8599999999999994</v>
      </c>
      <c r="E304" s="1">
        <v>13</v>
      </c>
      <c r="F304" s="13">
        <f>InputData[[#This Row],[UNIT PRICE ($)]]*InputData[[#This Row],[QUANTITY]]</f>
        <v>102.17999999999999</v>
      </c>
      <c r="G304" s="1" t="str">
        <f>TEXT(InputData[[#This Row],[DATE]],"mmm")</f>
        <v>May</v>
      </c>
      <c r="H304" s="1">
        <f>WEEKNUM(InputData[[#This Row],[DATE]],1)</f>
        <v>19</v>
      </c>
    </row>
    <row r="305" spans="1:8" x14ac:dyDescent="0.3">
      <c r="A305" s="3">
        <v>44321</v>
      </c>
      <c r="B305" s="5" t="s">
        <v>84</v>
      </c>
      <c r="C305" s="4" t="s">
        <v>32</v>
      </c>
      <c r="D305" s="12">
        <v>117.48</v>
      </c>
      <c r="E305" s="1">
        <v>22</v>
      </c>
      <c r="F305" s="13">
        <f>InputData[[#This Row],[UNIT PRICE ($)]]*InputData[[#This Row],[QUANTITY]]</f>
        <v>2584.56</v>
      </c>
      <c r="G305" s="1" t="str">
        <f>TEXT(InputData[[#This Row],[DATE]],"mmm")</f>
        <v>May</v>
      </c>
      <c r="H305" s="1">
        <f>WEEKNUM(InputData[[#This Row],[DATE]],1)</f>
        <v>19</v>
      </c>
    </row>
    <row r="306" spans="1:8" x14ac:dyDescent="0.3">
      <c r="A306" s="3">
        <v>44322</v>
      </c>
      <c r="B306" s="5" t="s">
        <v>110</v>
      </c>
      <c r="C306" s="4" t="s">
        <v>9</v>
      </c>
      <c r="D306" s="12">
        <v>7.8599999999999994</v>
      </c>
      <c r="E306" s="1">
        <v>6</v>
      </c>
      <c r="F306" s="13">
        <f>InputData[[#This Row],[UNIT PRICE ($)]]*InputData[[#This Row],[QUANTITY]]</f>
        <v>47.16</v>
      </c>
      <c r="G306" s="1" t="str">
        <f>TEXT(InputData[[#This Row],[DATE]],"mmm")</f>
        <v>May</v>
      </c>
      <c r="H306" s="1">
        <f>WEEKNUM(InputData[[#This Row],[DATE]],1)</f>
        <v>19</v>
      </c>
    </row>
    <row r="307" spans="1:8" x14ac:dyDescent="0.3">
      <c r="A307" s="3">
        <v>44322</v>
      </c>
      <c r="B307" s="5" t="s">
        <v>110</v>
      </c>
      <c r="C307" s="4" t="s">
        <v>34</v>
      </c>
      <c r="D307" s="12">
        <v>58.3</v>
      </c>
      <c r="E307" s="1">
        <v>7</v>
      </c>
      <c r="F307" s="13">
        <f>InputData[[#This Row],[UNIT PRICE ($)]]*InputData[[#This Row],[QUANTITY]]</f>
        <v>408.09999999999997</v>
      </c>
      <c r="G307" s="1" t="str">
        <f>TEXT(InputData[[#This Row],[DATE]],"mmm")</f>
        <v>May</v>
      </c>
      <c r="H307" s="1">
        <f>WEEKNUM(InputData[[#This Row],[DATE]],1)</f>
        <v>19</v>
      </c>
    </row>
    <row r="308" spans="1:8" x14ac:dyDescent="0.3">
      <c r="A308" s="3">
        <v>44322</v>
      </c>
      <c r="B308" s="5" t="s">
        <v>85</v>
      </c>
      <c r="C308" s="4" t="s">
        <v>8</v>
      </c>
      <c r="D308" s="12">
        <v>94.62</v>
      </c>
      <c r="E308" s="1">
        <v>15</v>
      </c>
      <c r="F308" s="13">
        <f>InputData[[#This Row],[UNIT PRICE ($)]]*InputData[[#This Row],[QUANTITY]]</f>
        <v>1419.3000000000002</v>
      </c>
      <c r="G308" s="1" t="str">
        <f>TEXT(InputData[[#This Row],[DATE]],"mmm")</f>
        <v>May</v>
      </c>
      <c r="H308" s="1">
        <f>WEEKNUM(InputData[[#This Row],[DATE]],1)</f>
        <v>19</v>
      </c>
    </row>
    <row r="309" spans="1:8" x14ac:dyDescent="0.3">
      <c r="A309" s="3">
        <v>44323</v>
      </c>
      <c r="B309" s="5" t="s">
        <v>60</v>
      </c>
      <c r="C309" s="4" t="s">
        <v>15</v>
      </c>
      <c r="D309" s="12">
        <v>15.719999999999999</v>
      </c>
      <c r="E309" s="1">
        <v>4</v>
      </c>
      <c r="F309" s="13">
        <f>InputData[[#This Row],[UNIT PRICE ($)]]*InputData[[#This Row],[QUANTITY]]</f>
        <v>62.879999999999995</v>
      </c>
      <c r="G309" s="1" t="str">
        <f>TEXT(InputData[[#This Row],[DATE]],"mmm")</f>
        <v>May</v>
      </c>
      <c r="H309" s="1">
        <f>WEEKNUM(InputData[[#This Row],[DATE]],1)</f>
        <v>19</v>
      </c>
    </row>
    <row r="310" spans="1:8" x14ac:dyDescent="0.3">
      <c r="A310" s="3">
        <v>44323</v>
      </c>
      <c r="B310" s="5" t="s">
        <v>65</v>
      </c>
      <c r="C310" s="4" t="s">
        <v>18</v>
      </c>
      <c r="D310" s="12">
        <v>49.21</v>
      </c>
      <c r="E310" s="1">
        <v>1</v>
      </c>
      <c r="F310" s="13">
        <f>InputData[[#This Row],[UNIT PRICE ($)]]*InputData[[#This Row],[QUANTITY]]</f>
        <v>49.21</v>
      </c>
      <c r="G310" s="1" t="str">
        <f>TEXT(InputData[[#This Row],[DATE]],"mmm")</f>
        <v>May</v>
      </c>
      <c r="H310" s="1">
        <f>WEEKNUM(InputData[[#This Row],[DATE]],1)</f>
        <v>19</v>
      </c>
    </row>
    <row r="311" spans="1:8" x14ac:dyDescent="0.3">
      <c r="A311" s="3">
        <v>44323</v>
      </c>
      <c r="B311" s="5" t="s">
        <v>71</v>
      </c>
      <c r="C311" s="4" t="s">
        <v>27</v>
      </c>
      <c r="D311" s="12">
        <v>57.120000000000005</v>
      </c>
      <c r="E311" s="1">
        <v>1</v>
      </c>
      <c r="F311" s="13">
        <f>InputData[[#This Row],[UNIT PRICE ($)]]*InputData[[#This Row],[QUANTITY]]</f>
        <v>57.120000000000005</v>
      </c>
      <c r="G311" s="1" t="str">
        <f>TEXT(InputData[[#This Row],[DATE]],"mmm")</f>
        <v>May</v>
      </c>
      <c r="H311" s="1">
        <f>WEEKNUM(InputData[[#This Row],[DATE]],1)</f>
        <v>19</v>
      </c>
    </row>
    <row r="312" spans="1:8" x14ac:dyDescent="0.3">
      <c r="A312" s="3">
        <v>44323</v>
      </c>
      <c r="B312" s="5" t="s">
        <v>80</v>
      </c>
      <c r="C312" s="4" t="s">
        <v>16</v>
      </c>
      <c r="D312" s="12">
        <v>16.64</v>
      </c>
      <c r="E312" s="1">
        <v>39</v>
      </c>
      <c r="F312" s="13">
        <f>InputData[[#This Row],[UNIT PRICE ($)]]*InputData[[#This Row],[QUANTITY]]</f>
        <v>648.96</v>
      </c>
      <c r="G312" s="1" t="str">
        <f>TEXT(InputData[[#This Row],[DATE]],"mmm")</f>
        <v>May</v>
      </c>
      <c r="H312" s="1">
        <f>WEEKNUM(InputData[[#This Row],[DATE]],1)</f>
        <v>19</v>
      </c>
    </row>
    <row r="313" spans="1:8" x14ac:dyDescent="0.3">
      <c r="A313" s="3">
        <v>44323</v>
      </c>
      <c r="B313" s="5" t="s">
        <v>81</v>
      </c>
      <c r="C313" s="4" t="s">
        <v>27</v>
      </c>
      <c r="D313" s="12">
        <v>57.120000000000005</v>
      </c>
      <c r="E313" s="1">
        <v>29</v>
      </c>
      <c r="F313" s="13">
        <f>InputData[[#This Row],[UNIT PRICE ($)]]*InputData[[#This Row],[QUANTITY]]</f>
        <v>1656.48</v>
      </c>
      <c r="G313" s="1" t="str">
        <f>TEXT(InputData[[#This Row],[DATE]],"mmm")</f>
        <v>May</v>
      </c>
      <c r="H313" s="1">
        <f>WEEKNUM(InputData[[#This Row],[DATE]],1)</f>
        <v>19</v>
      </c>
    </row>
    <row r="314" spans="1:8" x14ac:dyDescent="0.3">
      <c r="A314" s="3">
        <v>44324</v>
      </c>
      <c r="B314" s="5" t="s">
        <v>110</v>
      </c>
      <c r="C314" s="4" t="s">
        <v>11</v>
      </c>
      <c r="D314" s="12">
        <v>48.4</v>
      </c>
      <c r="E314" s="1">
        <v>19</v>
      </c>
      <c r="F314" s="13">
        <f>InputData[[#This Row],[UNIT PRICE ($)]]*InputData[[#This Row],[QUANTITY]]</f>
        <v>919.6</v>
      </c>
      <c r="G314" s="1" t="str">
        <f>TEXT(InputData[[#This Row],[DATE]],"mmm")</f>
        <v>May</v>
      </c>
      <c r="H314" s="1">
        <f>WEEKNUM(InputData[[#This Row],[DATE]],1)</f>
        <v>19</v>
      </c>
    </row>
    <row r="315" spans="1:8" x14ac:dyDescent="0.3">
      <c r="A315" s="3">
        <v>44324</v>
      </c>
      <c r="B315" s="5" t="s">
        <v>83</v>
      </c>
      <c r="C315" s="4" t="s">
        <v>22</v>
      </c>
      <c r="D315" s="12">
        <v>141.57</v>
      </c>
      <c r="E315" s="1">
        <v>7</v>
      </c>
      <c r="F315" s="13">
        <f>InputData[[#This Row],[UNIT PRICE ($)]]*InputData[[#This Row],[QUANTITY]]</f>
        <v>990.99</v>
      </c>
      <c r="G315" s="1" t="str">
        <f>TEXT(InputData[[#This Row],[DATE]],"mmm")</f>
        <v>May</v>
      </c>
      <c r="H315" s="1">
        <f>WEEKNUM(InputData[[#This Row],[DATE]],1)</f>
        <v>19</v>
      </c>
    </row>
    <row r="316" spans="1:8" x14ac:dyDescent="0.3">
      <c r="A316" s="3">
        <v>44325</v>
      </c>
      <c r="B316" s="5" t="s">
        <v>60</v>
      </c>
      <c r="C316" s="4" t="s">
        <v>28</v>
      </c>
      <c r="D316" s="12">
        <v>41.81</v>
      </c>
      <c r="E316" s="1">
        <v>8</v>
      </c>
      <c r="F316" s="13">
        <f>InputData[[#This Row],[UNIT PRICE ($)]]*InputData[[#This Row],[QUANTITY]]</f>
        <v>334.48</v>
      </c>
      <c r="G316" s="1" t="str">
        <f>TEXT(InputData[[#This Row],[DATE]],"mmm")</f>
        <v>May</v>
      </c>
      <c r="H316" s="1">
        <f>WEEKNUM(InputData[[#This Row],[DATE]],1)</f>
        <v>20</v>
      </c>
    </row>
    <row r="317" spans="1:8" x14ac:dyDescent="0.3">
      <c r="A317" s="3">
        <v>44325</v>
      </c>
      <c r="B317" s="5" t="s">
        <v>70</v>
      </c>
      <c r="C317" s="4" t="s">
        <v>16</v>
      </c>
      <c r="D317" s="12">
        <v>16.64</v>
      </c>
      <c r="E317" s="1">
        <v>6</v>
      </c>
      <c r="F317" s="13">
        <f>InputData[[#This Row],[UNIT PRICE ($)]]*InputData[[#This Row],[QUANTITY]]</f>
        <v>99.84</v>
      </c>
      <c r="G317" s="1" t="str">
        <f>TEXT(InputData[[#This Row],[DATE]],"mmm")</f>
        <v>May</v>
      </c>
      <c r="H317" s="1">
        <f>WEEKNUM(InputData[[#This Row],[DATE]],1)</f>
        <v>20</v>
      </c>
    </row>
    <row r="318" spans="1:8" x14ac:dyDescent="0.3">
      <c r="A318" s="3">
        <v>44325</v>
      </c>
      <c r="B318" s="5" t="s">
        <v>71</v>
      </c>
      <c r="C318" s="4" t="s">
        <v>17</v>
      </c>
      <c r="D318" s="12">
        <v>156.78</v>
      </c>
      <c r="E318" s="1">
        <v>12</v>
      </c>
      <c r="F318" s="13">
        <f>InputData[[#This Row],[UNIT PRICE ($)]]*InputData[[#This Row],[QUANTITY]]</f>
        <v>1881.3600000000001</v>
      </c>
      <c r="G318" s="1" t="str">
        <f>TEXT(InputData[[#This Row],[DATE]],"mmm")</f>
        <v>May</v>
      </c>
      <c r="H318" s="1">
        <f>WEEKNUM(InputData[[#This Row],[DATE]],1)</f>
        <v>20</v>
      </c>
    </row>
    <row r="319" spans="1:8" x14ac:dyDescent="0.3">
      <c r="A319" s="3">
        <v>44325</v>
      </c>
      <c r="B319" s="5" t="s">
        <v>82</v>
      </c>
      <c r="C319" s="4" t="s">
        <v>24</v>
      </c>
      <c r="D319" s="12">
        <v>156.96</v>
      </c>
      <c r="E319" s="1">
        <v>37</v>
      </c>
      <c r="F319" s="13">
        <f>InputData[[#This Row],[UNIT PRICE ($)]]*InputData[[#This Row],[QUANTITY]]</f>
        <v>5807.52</v>
      </c>
      <c r="G319" s="1" t="str">
        <f>TEXT(InputData[[#This Row],[DATE]],"mmm")</f>
        <v>May</v>
      </c>
      <c r="H319" s="1">
        <f>WEEKNUM(InputData[[#This Row],[DATE]],1)</f>
        <v>20</v>
      </c>
    </row>
    <row r="320" spans="1:8" x14ac:dyDescent="0.3">
      <c r="A320" s="3">
        <v>44325</v>
      </c>
      <c r="B320" s="5" t="s">
        <v>88</v>
      </c>
      <c r="C320" s="4" t="s">
        <v>28</v>
      </c>
      <c r="D320" s="12">
        <v>41.81</v>
      </c>
      <c r="E320" s="1">
        <v>4</v>
      </c>
      <c r="F320" s="13">
        <f>InputData[[#This Row],[UNIT PRICE ($)]]*InputData[[#This Row],[QUANTITY]]</f>
        <v>167.24</v>
      </c>
      <c r="G320" s="1" t="str">
        <f>TEXT(InputData[[#This Row],[DATE]],"mmm")</f>
        <v>May</v>
      </c>
      <c r="H320" s="1">
        <f>WEEKNUM(InputData[[#This Row],[DATE]],1)</f>
        <v>20</v>
      </c>
    </row>
    <row r="321" spans="1:8" x14ac:dyDescent="0.3">
      <c r="A321" s="3">
        <v>44326</v>
      </c>
      <c r="B321" s="5" t="s">
        <v>110</v>
      </c>
      <c r="C321" s="4" t="s">
        <v>9</v>
      </c>
      <c r="D321" s="12">
        <v>7.8599999999999994</v>
      </c>
      <c r="E321" s="1">
        <v>6</v>
      </c>
      <c r="F321" s="13">
        <f>InputData[[#This Row],[UNIT PRICE ($)]]*InputData[[#This Row],[QUANTITY]]</f>
        <v>47.16</v>
      </c>
      <c r="G321" s="1" t="str">
        <f>TEXT(InputData[[#This Row],[DATE]],"mmm")</f>
        <v>May</v>
      </c>
      <c r="H321" s="1">
        <f>WEEKNUM(InputData[[#This Row],[DATE]],1)</f>
        <v>20</v>
      </c>
    </row>
    <row r="322" spans="1:8" x14ac:dyDescent="0.3">
      <c r="A322" s="3">
        <v>44326</v>
      </c>
      <c r="B322" s="5" t="s">
        <v>76</v>
      </c>
      <c r="C322" s="4" t="s">
        <v>26</v>
      </c>
      <c r="D322" s="12">
        <v>24.66</v>
      </c>
      <c r="E322" s="1">
        <v>9</v>
      </c>
      <c r="F322" s="13">
        <f>InputData[[#This Row],[UNIT PRICE ($)]]*InputData[[#This Row],[QUANTITY]]</f>
        <v>221.94</v>
      </c>
      <c r="G322" s="1" t="str">
        <f>TEXT(InputData[[#This Row],[DATE]],"mmm")</f>
        <v>May</v>
      </c>
      <c r="H322" s="1">
        <f>WEEKNUM(InputData[[#This Row],[DATE]],1)</f>
        <v>20</v>
      </c>
    </row>
    <row r="323" spans="1:8" x14ac:dyDescent="0.3">
      <c r="A323" s="3">
        <v>44328</v>
      </c>
      <c r="B323" s="5" t="s">
        <v>61</v>
      </c>
      <c r="C323" s="4" t="s">
        <v>36</v>
      </c>
      <c r="D323" s="12">
        <v>96.3</v>
      </c>
      <c r="E323" s="1">
        <v>3</v>
      </c>
      <c r="F323" s="13">
        <f>InputData[[#This Row],[UNIT PRICE ($)]]*InputData[[#This Row],[QUANTITY]]</f>
        <v>288.89999999999998</v>
      </c>
      <c r="G323" s="1" t="str">
        <f>TEXT(InputData[[#This Row],[DATE]],"mmm")</f>
        <v>May</v>
      </c>
      <c r="H323" s="1">
        <f>WEEKNUM(InputData[[#This Row],[DATE]],1)</f>
        <v>20</v>
      </c>
    </row>
    <row r="324" spans="1:8" x14ac:dyDescent="0.3">
      <c r="A324" s="3">
        <v>44328</v>
      </c>
      <c r="B324" s="5" t="s">
        <v>73</v>
      </c>
      <c r="C324" s="4" t="s">
        <v>11</v>
      </c>
      <c r="D324" s="12">
        <v>48.4</v>
      </c>
      <c r="E324" s="1">
        <v>7</v>
      </c>
      <c r="F324" s="13">
        <f>InputData[[#This Row],[UNIT PRICE ($)]]*InputData[[#This Row],[QUANTITY]]</f>
        <v>338.8</v>
      </c>
      <c r="G324" s="1" t="str">
        <f>TEXT(InputData[[#This Row],[DATE]],"mmm")</f>
        <v>May</v>
      </c>
      <c r="H324" s="1">
        <f>WEEKNUM(InputData[[#This Row],[DATE]],1)</f>
        <v>20</v>
      </c>
    </row>
    <row r="325" spans="1:8" x14ac:dyDescent="0.3">
      <c r="A325" s="3">
        <v>44328</v>
      </c>
      <c r="B325" s="5" t="s">
        <v>84</v>
      </c>
      <c r="C325" s="4" t="s">
        <v>10</v>
      </c>
      <c r="D325" s="12">
        <v>164.28</v>
      </c>
      <c r="E325" s="1">
        <v>30</v>
      </c>
      <c r="F325" s="13">
        <f>InputData[[#This Row],[UNIT PRICE ($)]]*InputData[[#This Row],[QUANTITY]]</f>
        <v>4928.3999999999996</v>
      </c>
      <c r="G325" s="1" t="str">
        <f>TEXT(InputData[[#This Row],[DATE]],"mmm")</f>
        <v>May</v>
      </c>
      <c r="H325" s="1">
        <f>WEEKNUM(InputData[[#This Row],[DATE]],1)</f>
        <v>20</v>
      </c>
    </row>
    <row r="326" spans="1:8" x14ac:dyDescent="0.3">
      <c r="A326" s="3">
        <v>44328</v>
      </c>
      <c r="B326" s="5" t="s">
        <v>85</v>
      </c>
      <c r="C326" s="4" t="s">
        <v>16</v>
      </c>
      <c r="D326" s="12">
        <v>16.64</v>
      </c>
      <c r="E326" s="1">
        <v>3</v>
      </c>
      <c r="F326" s="13">
        <f>InputData[[#This Row],[UNIT PRICE ($)]]*InputData[[#This Row],[QUANTITY]]</f>
        <v>49.92</v>
      </c>
      <c r="G326" s="1" t="str">
        <f>TEXT(InputData[[#This Row],[DATE]],"mmm")</f>
        <v>May</v>
      </c>
      <c r="H326" s="1">
        <f>WEEKNUM(InputData[[#This Row],[DATE]],1)</f>
        <v>20</v>
      </c>
    </row>
    <row r="327" spans="1:8" x14ac:dyDescent="0.3">
      <c r="A327" s="3">
        <v>44328</v>
      </c>
      <c r="B327" s="5" t="s">
        <v>88</v>
      </c>
      <c r="C327" s="4" t="s">
        <v>35</v>
      </c>
      <c r="D327" s="12">
        <v>6.7</v>
      </c>
      <c r="E327" s="1">
        <v>15</v>
      </c>
      <c r="F327" s="13">
        <f>InputData[[#This Row],[UNIT PRICE ($)]]*InputData[[#This Row],[QUANTITY]]</f>
        <v>100.5</v>
      </c>
      <c r="G327" s="1" t="str">
        <f>TEXT(InputData[[#This Row],[DATE]],"mmm")</f>
        <v>May</v>
      </c>
      <c r="H327" s="1">
        <f>WEEKNUM(InputData[[#This Row],[DATE]],1)</f>
        <v>20</v>
      </c>
    </row>
    <row r="328" spans="1:8" x14ac:dyDescent="0.3">
      <c r="A328" s="3">
        <v>44329</v>
      </c>
      <c r="B328" s="5" t="s">
        <v>70</v>
      </c>
      <c r="C328" s="4" t="s">
        <v>29</v>
      </c>
      <c r="D328" s="12">
        <v>53.11</v>
      </c>
      <c r="E328" s="1">
        <v>4</v>
      </c>
      <c r="F328" s="13">
        <f>InputData[[#This Row],[UNIT PRICE ($)]]*InputData[[#This Row],[QUANTITY]]</f>
        <v>212.44</v>
      </c>
      <c r="G328" s="1" t="str">
        <f>TEXT(InputData[[#This Row],[DATE]],"mmm")</f>
        <v>May</v>
      </c>
      <c r="H328" s="1">
        <f>WEEKNUM(InputData[[#This Row],[DATE]],1)</f>
        <v>20</v>
      </c>
    </row>
    <row r="329" spans="1:8" x14ac:dyDescent="0.3">
      <c r="A329" s="3">
        <v>44329</v>
      </c>
      <c r="B329" s="5" t="s">
        <v>86</v>
      </c>
      <c r="C329" s="4" t="s">
        <v>12</v>
      </c>
      <c r="D329" s="12">
        <v>94.17</v>
      </c>
      <c r="E329" s="1">
        <v>5</v>
      </c>
      <c r="F329" s="13">
        <f>InputData[[#This Row],[UNIT PRICE ($)]]*InputData[[#This Row],[QUANTITY]]</f>
        <v>470.85</v>
      </c>
      <c r="G329" s="1" t="str">
        <f>TEXT(InputData[[#This Row],[DATE]],"mmm")</f>
        <v>May</v>
      </c>
      <c r="H329" s="1">
        <f>WEEKNUM(InputData[[#This Row],[DATE]],1)</f>
        <v>20</v>
      </c>
    </row>
    <row r="330" spans="1:8" x14ac:dyDescent="0.3">
      <c r="A330" s="3">
        <v>44330</v>
      </c>
      <c r="B330" s="5" t="s">
        <v>64</v>
      </c>
      <c r="C330" s="4" t="s">
        <v>40</v>
      </c>
      <c r="D330" s="12">
        <v>115.2</v>
      </c>
      <c r="E330" s="1">
        <v>20</v>
      </c>
      <c r="F330" s="13">
        <f>InputData[[#This Row],[UNIT PRICE ($)]]*InputData[[#This Row],[QUANTITY]]</f>
        <v>2304</v>
      </c>
      <c r="G330" s="1" t="str">
        <f>TEXT(InputData[[#This Row],[DATE]],"mmm")</f>
        <v>May</v>
      </c>
      <c r="H330" s="1">
        <f>WEEKNUM(InputData[[#This Row],[DATE]],1)</f>
        <v>20</v>
      </c>
    </row>
    <row r="331" spans="1:8" x14ac:dyDescent="0.3">
      <c r="A331" s="3">
        <v>44330</v>
      </c>
      <c r="B331" s="5" t="s">
        <v>75</v>
      </c>
      <c r="C331" s="4" t="s">
        <v>8</v>
      </c>
      <c r="D331" s="12">
        <v>94.62</v>
      </c>
      <c r="E331" s="1">
        <v>14</v>
      </c>
      <c r="F331" s="13">
        <f>InputData[[#This Row],[UNIT PRICE ($)]]*InputData[[#This Row],[QUANTITY]]</f>
        <v>1324.68</v>
      </c>
      <c r="G331" s="1" t="str">
        <f>TEXT(InputData[[#This Row],[DATE]],"mmm")</f>
        <v>May</v>
      </c>
      <c r="H331" s="1">
        <f>WEEKNUM(InputData[[#This Row],[DATE]],1)</f>
        <v>20</v>
      </c>
    </row>
    <row r="332" spans="1:8" x14ac:dyDescent="0.3">
      <c r="A332" s="3">
        <v>44331</v>
      </c>
      <c r="B332" s="5" t="s">
        <v>65</v>
      </c>
      <c r="C332" s="4" t="s">
        <v>13</v>
      </c>
      <c r="D332" s="12">
        <v>122.08</v>
      </c>
      <c r="E332" s="1">
        <v>6</v>
      </c>
      <c r="F332" s="13">
        <f>InputData[[#This Row],[UNIT PRICE ($)]]*InputData[[#This Row],[QUANTITY]]</f>
        <v>732.48</v>
      </c>
      <c r="G332" s="1" t="str">
        <f>TEXT(InputData[[#This Row],[DATE]],"mmm")</f>
        <v>May</v>
      </c>
      <c r="H332" s="1">
        <f>WEEKNUM(InputData[[#This Row],[DATE]],1)</f>
        <v>20</v>
      </c>
    </row>
    <row r="333" spans="1:8" x14ac:dyDescent="0.3">
      <c r="A333" s="3">
        <v>44331</v>
      </c>
      <c r="B333" s="5" t="s">
        <v>70</v>
      </c>
      <c r="C333" s="4" t="s">
        <v>20</v>
      </c>
      <c r="D333" s="12">
        <v>76.25</v>
      </c>
      <c r="E333" s="1">
        <v>5</v>
      </c>
      <c r="F333" s="13">
        <f>InputData[[#This Row],[UNIT PRICE ($)]]*InputData[[#This Row],[QUANTITY]]</f>
        <v>381.25</v>
      </c>
      <c r="G333" s="1" t="str">
        <f>TEXT(InputData[[#This Row],[DATE]],"mmm")</f>
        <v>May</v>
      </c>
      <c r="H333" s="1">
        <f>WEEKNUM(InputData[[#This Row],[DATE]],1)</f>
        <v>20</v>
      </c>
    </row>
    <row r="334" spans="1:8" x14ac:dyDescent="0.3">
      <c r="A334" s="3">
        <v>44332</v>
      </c>
      <c r="B334" s="5" t="s">
        <v>68</v>
      </c>
      <c r="C334" s="4" t="s">
        <v>10</v>
      </c>
      <c r="D334" s="12">
        <v>164.28</v>
      </c>
      <c r="E334" s="1">
        <v>13</v>
      </c>
      <c r="F334" s="13">
        <f>InputData[[#This Row],[UNIT PRICE ($)]]*InputData[[#This Row],[QUANTITY]]</f>
        <v>2135.64</v>
      </c>
      <c r="G334" s="1" t="str">
        <f>TEXT(InputData[[#This Row],[DATE]],"mmm")</f>
        <v>May</v>
      </c>
      <c r="H334" s="1">
        <f>WEEKNUM(InputData[[#This Row],[DATE]],1)</f>
        <v>21</v>
      </c>
    </row>
    <row r="335" spans="1:8" x14ac:dyDescent="0.3">
      <c r="A335" s="3">
        <v>44332</v>
      </c>
      <c r="B335" s="5" t="s">
        <v>86</v>
      </c>
      <c r="C335" s="4" t="s">
        <v>31</v>
      </c>
      <c r="D335" s="12">
        <v>104.16</v>
      </c>
      <c r="E335" s="1">
        <v>13</v>
      </c>
      <c r="F335" s="13">
        <f>InputData[[#This Row],[UNIT PRICE ($)]]*InputData[[#This Row],[QUANTITY]]</f>
        <v>1354.08</v>
      </c>
      <c r="G335" s="1" t="str">
        <f>TEXT(InputData[[#This Row],[DATE]],"mmm")</f>
        <v>May</v>
      </c>
      <c r="H335" s="1">
        <f>WEEKNUM(InputData[[#This Row],[DATE]],1)</f>
        <v>21</v>
      </c>
    </row>
    <row r="336" spans="1:8" x14ac:dyDescent="0.3">
      <c r="A336" s="3">
        <v>44333</v>
      </c>
      <c r="B336" s="5" t="s">
        <v>81</v>
      </c>
      <c r="C336" s="4" t="s">
        <v>32</v>
      </c>
      <c r="D336" s="12">
        <v>117.48</v>
      </c>
      <c r="E336" s="1">
        <v>34</v>
      </c>
      <c r="F336" s="13">
        <f>InputData[[#This Row],[UNIT PRICE ($)]]*InputData[[#This Row],[QUANTITY]]</f>
        <v>3994.32</v>
      </c>
      <c r="G336" s="1" t="str">
        <f>TEXT(InputData[[#This Row],[DATE]],"mmm")</f>
        <v>May</v>
      </c>
      <c r="H336" s="1">
        <f>WEEKNUM(InputData[[#This Row],[DATE]],1)</f>
        <v>21</v>
      </c>
    </row>
    <row r="337" spans="1:8" x14ac:dyDescent="0.3">
      <c r="A337" s="3">
        <v>44333</v>
      </c>
      <c r="B337" s="5" t="s">
        <v>89</v>
      </c>
      <c r="C337" s="4" t="s">
        <v>27</v>
      </c>
      <c r="D337" s="12">
        <v>57.120000000000005</v>
      </c>
      <c r="E337" s="1">
        <v>8</v>
      </c>
      <c r="F337" s="13">
        <f>InputData[[#This Row],[UNIT PRICE ($)]]*InputData[[#This Row],[QUANTITY]]</f>
        <v>456.96000000000004</v>
      </c>
      <c r="G337" s="1" t="str">
        <f>TEXT(InputData[[#This Row],[DATE]],"mmm")</f>
        <v>May</v>
      </c>
      <c r="H337" s="1">
        <f>WEEKNUM(InputData[[#This Row],[DATE]],1)</f>
        <v>21</v>
      </c>
    </row>
    <row r="338" spans="1:8" x14ac:dyDescent="0.3">
      <c r="A338" s="3">
        <v>44334</v>
      </c>
      <c r="B338" s="5" t="s">
        <v>65</v>
      </c>
      <c r="C338" s="4" t="s">
        <v>27</v>
      </c>
      <c r="D338" s="12">
        <v>57.120000000000005</v>
      </c>
      <c r="E338" s="1">
        <v>4</v>
      </c>
      <c r="F338" s="13">
        <f>InputData[[#This Row],[UNIT PRICE ($)]]*InputData[[#This Row],[QUANTITY]]</f>
        <v>228.48000000000002</v>
      </c>
      <c r="G338" s="1" t="str">
        <f>TEXT(InputData[[#This Row],[DATE]],"mmm")</f>
        <v>May</v>
      </c>
      <c r="H338" s="1">
        <f>WEEKNUM(InputData[[#This Row],[DATE]],1)</f>
        <v>21</v>
      </c>
    </row>
    <row r="339" spans="1:8" x14ac:dyDescent="0.3">
      <c r="A339" s="3">
        <v>44334</v>
      </c>
      <c r="B339" s="5" t="s">
        <v>70</v>
      </c>
      <c r="C339" s="4" t="s">
        <v>38</v>
      </c>
      <c r="D339" s="12">
        <v>79.92</v>
      </c>
      <c r="E339" s="1">
        <v>8</v>
      </c>
      <c r="F339" s="13">
        <f>InputData[[#This Row],[UNIT PRICE ($)]]*InputData[[#This Row],[QUANTITY]]</f>
        <v>639.36</v>
      </c>
      <c r="G339" s="1" t="str">
        <f>TEXT(InputData[[#This Row],[DATE]],"mmm")</f>
        <v>May</v>
      </c>
      <c r="H339" s="1">
        <f>WEEKNUM(InputData[[#This Row],[DATE]],1)</f>
        <v>21</v>
      </c>
    </row>
    <row r="340" spans="1:8" x14ac:dyDescent="0.3">
      <c r="A340" s="3">
        <v>44334</v>
      </c>
      <c r="B340" s="5" t="s">
        <v>79</v>
      </c>
      <c r="C340" s="4" t="s">
        <v>6</v>
      </c>
      <c r="D340" s="12">
        <v>85.5</v>
      </c>
      <c r="E340" s="1">
        <v>1</v>
      </c>
      <c r="F340" s="13">
        <f>InputData[[#This Row],[UNIT PRICE ($)]]*InputData[[#This Row],[QUANTITY]]</f>
        <v>85.5</v>
      </c>
      <c r="G340" s="1" t="str">
        <f>TEXT(InputData[[#This Row],[DATE]],"mmm")</f>
        <v>May</v>
      </c>
      <c r="H340" s="1">
        <f>WEEKNUM(InputData[[#This Row],[DATE]],1)</f>
        <v>21</v>
      </c>
    </row>
    <row r="341" spans="1:8" x14ac:dyDescent="0.3">
      <c r="A341" s="3">
        <v>44335</v>
      </c>
      <c r="B341" s="5" t="s">
        <v>77</v>
      </c>
      <c r="C341" s="4" t="s">
        <v>39</v>
      </c>
      <c r="D341" s="12">
        <v>42.55</v>
      </c>
      <c r="E341" s="1">
        <v>9</v>
      </c>
      <c r="F341" s="13">
        <f>InputData[[#This Row],[UNIT PRICE ($)]]*InputData[[#This Row],[QUANTITY]]</f>
        <v>382.95</v>
      </c>
      <c r="G341" s="1" t="str">
        <f>TEXT(InputData[[#This Row],[DATE]],"mmm")</f>
        <v>May</v>
      </c>
      <c r="H341" s="1">
        <f>WEEKNUM(InputData[[#This Row],[DATE]],1)</f>
        <v>21</v>
      </c>
    </row>
    <row r="342" spans="1:8" x14ac:dyDescent="0.3">
      <c r="A342" s="3">
        <v>44336</v>
      </c>
      <c r="B342" s="5" t="s">
        <v>110</v>
      </c>
      <c r="C342" s="4" t="s">
        <v>13</v>
      </c>
      <c r="D342" s="12">
        <v>122.08</v>
      </c>
      <c r="E342" s="1">
        <v>11</v>
      </c>
      <c r="F342" s="13">
        <f>InputData[[#This Row],[UNIT PRICE ($)]]*InputData[[#This Row],[QUANTITY]]</f>
        <v>1342.8799999999999</v>
      </c>
      <c r="G342" s="1" t="str">
        <f>TEXT(InputData[[#This Row],[DATE]],"mmm")</f>
        <v>May</v>
      </c>
      <c r="H342" s="1">
        <f>WEEKNUM(InputData[[#This Row],[DATE]],1)</f>
        <v>21</v>
      </c>
    </row>
    <row r="343" spans="1:8" x14ac:dyDescent="0.3">
      <c r="A343" s="3">
        <v>44336</v>
      </c>
      <c r="B343" s="5" t="s">
        <v>81</v>
      </c>
      <c r="C343" s="4" t="s">
        <v>44</v>
      </c>
      <c r="D343" s="12">
        <v>82.08</v>
      </c>
      <c r="E343" s="1">
        <v>15</v>
      </c>
      <c r="F343" s="13">
        <f>InputData[[#This Row],[UNIT PRICE ($)]]*InputData[[#This Row],[QUANTITY]]</f>
        <v>1231.2</v>
      </c>
      <c r="G343" s="1" t="str">
        <f>TEXT(InputData[[#This Row],[DATE]],"mmm")</f>
        <v>May</v>
      </c>
      <c r="H343" s="1">
        <f>WEEKNUM(InputData[[#This Row],[DATE]],1)</f>
        <v>21</v>
      </c>
    </row>
    <row r="344" spans="1:8" x14ac:dyDescent="0.3">
      <c r="A344" s="3">
        <v>44336</v>
      </c>
      <c r="B344" s="5" t="s">
        <v>86</v>
      </c>
      <c r="C344" s="4" t="s">
        <v>42</v>
      </c>
      <c r="D344" s="12">
        <v>162</v>
      </c>
      <c r="E344" s="1">
        <v>2</v>
      </c>
      <c r="F344" s="13">
        <f>InputData[[#This Row],[UNIT PRICE ($)]]*InputData[[#This Row],[QUANTITY]]</f>
        <v>324</v>
      </c>
      <c r="G344" s="1" t="str">
        <f>TEXT(InputData[[#This Row],[DATE]],"mmm")</f>
        <v>May</v>
      </c>
      <c r="H344" s="1">
        <f>WEEKNUM(InputData[[#This Row],[DATE]],1)</f>
        <v>21</v>
      </c>
    </row>
    <row r="345" spans="1:8" x14ac:dyDescent="0.3">
      <c r="A345" s="3">
        <v>44337</v>
      </c>
      <c r="B345" s="5" t="s">
        <v>110</v>
      </c>
      <c r="C345" s="4" t="s">
        <v>38</v>
      </c>
      <c r="D345" s="12">
        <v>79.92</v>
      </c>
      <c r="E345" s="1">
        <v>21</v>
      </c>
      <c r="F345" s="13">
        <f>InputData[[#This Row],[UNIT PRICE ($)]]*InputData[[#This Row],[QUANTITY]]</f>
        <v>1678.32</v>
      </c>
      <c r="G345" s="1" t="str">
        <f>TEXT(InputData[[#This Row],[DATE]],"mmm")</f>
        <v>May</v>
      </c>
      <c r="H345" s="1">
        <f>WEEKNUM(InputData[[#This Row],[DATE]],1)</f>
        <v>21</v>
      </c>
    </row>
    <row r="346" spans="1:8" x14ac:dyDescent="0.3">
      <c r="A346" s="3">
        <v>44337</v>
      </c>
      <c r="B346" s="5" t="s">
        <v>78</v>
      </c>
      <c r="C346" s="4" t="s">
        <v>35</v>
      </c>
      <c r="D346" s="12">
        <v>6.7</v>
      </c>
      <c r="E346" s="1">
        <v>16</v>
      </c>
      <c r="F346" s="13">
        <f>InputData[[#This Row],[UNIT PRICE ($)]]*InputData[[#This Row],[QUANTITY]]</f>
        <v>107.2</v>
      </c>
      <c r="G346" s="1" t="str">
        <f>TEXT(InputData[[#This Row],[DATE]],"mmm")</f>
        <v>May</v>
      </c>
      <c r="H346" s="1">
        <f>WEEKNUM(InputData[[#This Row],[DATE]],1)</f>
        <v>21</v>
      </c>
    </row>
    <row r="347" spans="1:8" x14ac:dyDescent="0.3">
      <c r="A347" s="3">
        <v>44338</v>
      </c>
      <c r="B347" s="5" t="s">
        <v>62</v>
      </c>
      <c r="C347" s="4" t="s">
        <v>15</v>
      </c>
      <c r="D347" s="12">
        <v>15.719999999999999</v>
      </c>
      <c r="E347" s="1">
        <v>12</v>
      </c>
      <c r="F347" s="13">
        <f>InputData[[#This Row],[UNIT PRICE ($)]]*InputData[[#This Row],[QUANTITY]]</f>
        <v>188.64</v>
      </c>
      <c r="G347" s="1" t="str">
        <f>TEXT(InputData[[#This Row],[DATE]],"mmm")</f>
        <v>May</v>
      </c>
      <c r="H347" s="1">
        <f>WEEKNUM(InputData[[#This Row],[DATE]],1)</f>
        <v>21</v>
      </c>
    </row>
    <row r="348" spans="1:8" x14ac:dyDescent="0.3">
      <c r="A348" s="3">
        <v>44338</v>
      </c>
      <c r="B348" s="5" t="s">
        <v>68</v>
      </c>
      <c r="C348" s="4" t="s">
        <v>22</v>
      </c>
      <c r="D348" s="12">
        <v>141.57</v>
      </c>
      <c r="E348" s="1">
        <v>24</v>
      </c>
      <c r="F348" s="13">
        <f>InputData[[#This Row],[UNIT PRICE ($)]]*InputData[[#This Row],[QUANTITY]]</f>
        <v>3397.68</v>
      </c>
      <c r="G348" s="1" t="str">
        <f>TEXT(InputData[[#This Row],[DATE]],"mmm")</f>
        <v>May</v>
      </c>
      <c r="H348" s="1">
        <f>WEEKNUM(InputData[[#This Row],[DATE]],1)</f>
        <v>21</v>
      </c>
    </row>
    <row r="349" spans="1:8" x14ac:dyDescent="0.3">
      <c r="A349" s="3">
        <v>44338</v>
      </c>
      <c r="B349" s="5" t="s">
        <v>78</v>
      </c>
      <c r="C349" s="4" t="s">
        <v>6</v>
      </c>
      <c r="D349" s="12">
        <v>85.5</v>
      </c>
      <c r="E349" s="1">
        <v>19</v>
      </c>
      <c r="F349" s="13">
        <f>InputData[[#This Row],[UNIT PRICE ($)]]*InputData[[#This Row],[QUANTITY]]</f>
        <v>1624.5</v>
      </c>
      <c r="G349" s="1" t="str">
        <f>TEXT(InputData[[#This Row],[DATE]],"mmm")</f>
        <v>May</v>
      </c>
      <c r="H349" s="1">
        <f>WEEKNUM(InputData[[#This Row],[DATE]],1)</f>
        <v>21</v>
      </c>
    </row>
    <row r="350" spans="1:8" x14ac:dyDescent="0.3">
      <c r="A350" s="3">
        <v>44339</v>
      </c>
      <c r="B350" s="5" t="s">
        <v>77</v>
      </c>
      <c r="C350" s="4" t="s">
        <v>40</v>
      </c>
      <c r="D350" s="12">
        <v>115.2</v>
      </c>
      <c r="E350" s="1">
        <v>11</v>
      </c>
      <c r="F350" s="13">
        <f>InputData[[#This Row],[UNIT PRICE ($)]]*InputData[[#This Row],[QUANTITY]]</f>
        <v>1267.2</v>
      </c>
      <c r="G350" s="1" t="str">
        <f>TEXT(InputData[[#This Row],[DATE]],"mmm")</f>
        <v>May</v>
      </c>
      <c r="H350" s="1">
        <f>WEEKNUM(InputData[[#This Row],[DATE]],1)</f>
        <v>22</v>
      </c>
    </row>
    <row r="351" spans="1:8" x14ac:dyDescent="0.3">
      <c r="A351" s="3">
        <v>44339</v>
      </c>
      <c r="B351" s="5" t="s">
        <v>87</v>
      </c>
      <c r="C351" s="4" t="s">
        <v>16</v>
      </c>
      <c r="D351" s="12">
        <v>16.64</v>
      </c>
      <c r="E351" s="1">
        <v>27</v>
      </c>
      <c r="F351" s="13">
        <f>InputData[[#This Row],[UNIT PRICE ($)]]*InputData[[#This Row],[QUANTITY]]</f>
        <v>449.28000000000003</v>
      </c>
      <c r="G351" s="1" t="str">
        <f>TEXT(InputData[[#This Row],[DATE]],"mmm")</f>
        <v>May</v>
      </c>
      <c r="H351" s="1">
        <f>WEEKNUM(InputData[[#This Row],[DATE]],1)</f>
        <v>22</v>
      </c>
    </row>
    <row r="352" spans="1:8" x14ac:dyDescent="0.3">
      <c r="A352" s="3">
        <v>44340</v>
      </c>
      <c r="B352" s="5" t="s">
        <v>112</v>
      </c>
      <c r="C352" s="4" t="s">
        <v>26</v>
      </c>
      <c r="D352" s="12">
        <v>24.66</v>
      </c>
      <c r="E352" s="1">
        <v>21</v>
      </c>
      <c r="F352" s="13">
        <f>InputData[[#This Row],[UNIT PRICE ($)]]*InputData[[#This Row],[QUANTITY]]</f>
        <v>517.86</v>
      </c>
      <c r="G352" s="1" t="str">
        <f>TEXT(InputData[[#This Row],[DATE]],"mmm")</f>
        <v>May</v>
      </c>
      <c r="H352" s="1">
        <f>WEEKNUM(InputData[[#This Row],[DATE]],1)</f>
        <v>22</v>
      </c>
    </row>
    <row r="353" spans="1:8" x14ac:dyDescent="0.3">
      <c r="A353" s="3">
        <v>44341</v>
      </c>
      <c r="B353" s="5" t="s">
        <v>79</v>
      </c>
      <c r="C353" s="4" t="s">
        <v>2</v>
      </c>
      <c r="D353" s="12">
        <v>142.80000000000001</v>
      </c>
      <c r="E353" s="1">
        <v>7</v>
      </c>
      <c r="F353" s="13">
        <f>InputData[[#This Row],[UNIT PRICE ($)]]*InputData[[#This Row],[QUANTITY]]</f>
        <v>999.60000000000014</v>
      </c>
      <c r="G353" s="1" t="str">
        <f>TEXT(InputData[[#This Row],[DATE]],"mmm")</f>
        <v>May</v>
      </c>
      <c r="H353" s="1">
        <f>WEEKNUM(InputData[[#This Row],[DATE]],1)</f>
        <v>22</v>
      </c>
    </row>
    <row r="354" spans="1:8" x14ac:dyDescent="0.3">
      <c r="A354" s="3">
        <v>44341</v>
      </c>
      <c r="B354" s="5" t="s">
        <v>89</v>
      </c>
      <c r="C354" s="4" t="s">
        <v>18</v>
      </c>
      <c r="D354" s="12">
        <v>49.21</v>
      </c>
      <c r="E354" s="1">
        <v>37</v>
      </c>
      <c r="F354" s="13">
        <f>InputData[[#This Row],[UNIT PRICE ($)]]*InputData[[#This Row],[QUANTITY]]</f>
        <v>1820.77</v>
      </c>
      <c r="G354" s="1" t="str">
        <f>TEXT(InputData[[#This Row],[DATE]],"mmm")</f>
        <v>May</v>
      </c>
      <c r="H354" s="1">
        <f>WEEKNUM(InputData[[#This Row],[DATE]],1)</f>
        <v>22</v>
      </c>
    </row>
    <row r="355" spans="1:8" x14ac:dyDescent="0.3">
      <c r="A355" s="3">
        <v>44342</v>
      </c>
      <c r="B355" s="5" t="s">
        <v>62</v>
      </c>
      <c r="C355" s="4" t="s">
        <v>27</v>
      </c>
      <c r="D355" s="12">
        <v>57.120000000000005</v>
      </c>
      <c r="E355" s="1">
        <v>2</v>
      </c>
      <c r="F355" s="13">
        <f>InputData[[#This Row],[UNIT PRICE ($)]]*InputData[[#This Row],[QUANTITY]]</f>
        <v>114.24000000000001</v>
      </c>
      <c r="G355" s="1" t="str">
        <f>TEXT(InputData[[#This Row],[DATE]],"mmm")</f>
        <v>May</v>
      </c>
      <c r="H355" s="1">
        <f>WEEKNUM(InputData[[#This Row],[DATE]],1)</f>
        <v>22</v>
      </c>
    </row>
    <row r="356" spans="1:8" x14ac:dyDescent="0.3">
      <c r="A356" s="3">
        <v>44342</v>
      </c>
      <c r="B356" s="5" t="s">
        <v>64</v>
      </c>
      <c r="C356" s="4" t="s">
        <v>28</v>
      </c>
      <c r="D356" s="12">
        <v>41.81</v>
      </c>
      <c r="E356" s="1">
        <v>2</v>
      </c>
      <c r="F356" s="13">
        <f>InputData[[#This Row],[UNIT PRICE ($)]]*InputData[[#This Row],[QUANTITY]]</f>
        <v>83.62</v>
      </c>
      <c r="G356" s="1" t="str">
        <f>TEXT(InputData[[#This Row],[DATE]],"mmm")</f>
        <v>May</v>
      </c>
      <c r="H356" s="1">
        <f>WEEKNUM(InputData[[#This Row],[DATE]],1)</f>
        <v>22</v>
      </c>
    </row>
    <row r="357" spans="1:8" x14ac:dyDescent="0.3">
      <c r="A357" s="3">
        <v>44342</v>
      </c>
      <c r="B357" s="5" t="s">
        <v>73</v>
      </c>
      <c r="C357" s="4" t="s">
        <v>6</v>
      </c>
      <c r="D357" s="12">
        <v>85.5</v>
      </c>
      <c r="E357" s="1">
        <v>1</v>
      </c>
      <c r="F357" s="13">
        <f>InputData[[#This Row],[UNIT PRICE ($)]]*InputData[[#This Row],[QUANTITY]]</f>
        <v>85.5</v>
      </c>
      <c r="G357" s="1" t="str">
        <f>TEXT(InputData[[#This Row],[DATE]],"mmm")</f>
        <v>May</v>
      </c>
      <c r="H357" s="1">
        <f>WEEKNUM(InputData[[#This Row],[DATE]],1)</f>
        <v>22</v>
      </c>
    </row>
    <row r="358" spans="1:8" x14ac:dyDescent="0.3">
      <c r="A358" s="3">
        <v>44344</v>
      </c>
      <c r="B358" s="5" t="s">
        <v>62</v>
      </c>
      <c r="C358" s="4" t="s">
        <v>20</v>
      </c>
      <c r="D358" s="12">
        <v>76.25</v>
      </c>
      <c r="E358" s="1">
        <v>14</v>
      </c>
      <c r="F358" s="13">
        <f>InputData[[#This Row],[UNIT PRICE ($)]]*InputData[[#This Row],[QUANTITY]]</f>
        <v>1067.5</v>
      </c>
      <c r="G358" s="1" t="str">
        <f>TEXT(InputData[[#This Row],[DATE]],"mmm")</f>
        <v>May</v>
      </c>
      <c r="H358" s="1">
        <f>WEEKNUM(InputData[[#This Row],[DATE]],1)</f>
        <v>22</v>
      </c>
    </row>
    <row r="359" spans="1:8" x14ac:dyDescent="0.3">
      <c r="A359" s="3">
        <v>44344</v>
      </c>
      <c r="B359" s="5" t="s">
        <v>67</v>
      </c>
      <c r="C359" s="4" t="s">
        <v>29</v>
      </c>
      <c r="D359" s="12">
        <v>53.11</v>
      </c>
      <c r="E359" s="1">
        <v>4</v>
      </c>
      <c r="F359" s="13">
        <f>InputData[[#This Row],[UNIT PRICE ($)]]*InputData[[#This Row],[QUANTITY]]</f>
        <v>212.44</v>
      </c>
      <c r="G359" s="1" t="str">
        <f>TEXT(InputData[[#This Row],[DATE]],"mmm")</f>
        <v>May</v>
      </c>
      <c r="H359" s="1">
        <f>WEEKNUM(InputData[[#This Row],[DATE]],1)</f>
        <v>22</v>
      </c>
    </row>
    <row r="360" spans="1:8" x14ac:dyDescent="0.3">
      <c r="A360" s="3">
        <v>44344</v>
      </c>
      <c r="B360" s="5" t="s">
        <v>67</v>
      </c>
      <c r="C360" s="4" t="s">
        <v>10</v>
      </c>
      <c r="D360" s="12">
        <v>164.28</v>
      </c>
      <c r="E360" s="1">
        <v>9</v>
      </c>
      <c r="F360" s="13">
        <f>InputData[[#This Row],[UNIT PRICE ($)]]*InputData[[#This Row],[QUANTITY]]</f>
        <v>1478.52</v>
      </c>
      <c r="G360" s="1" t="str">
        <f>TEXT(InputData[[#This Row],[DATE]],"mmm")</f>
        <v>May</v>
      </c>
      <c r="H360" s="1">
        <f>WEEKNUM(InputData[[#This Row],[DATE]],1)</f>
        <v>22</v>
      </c>
    </row>
    <row r="361" spans="1:8" x14ac:dyDescent="0.3">
      <c r="A361" s="3">
        <v>44344</v>
      </c>
      <c r="B361" s="5" t="s">
        <v>68</v>
      </c>
      <c r="C361" s="4" t="s">
        <v>4</v>
      </c>
      <c r="D361" s="12">
        <v>48.84</v>
      </c>
      <c r="E361" s="1">
        <v>12</v>
      </c>
      <c r="F361" s="13">
        <f>InputData[[#This Row],[UNIT PRICE ($)]]*InputData[[#This Row],[QUANTITY]]</f>
        <v>586.08000000000004</v>
      </c>
      <c r="G361" s="1" t="str">
        <f>TEXT(InputData[[#This Row],[DATE]],"mmm")</f>
        <v>May</v>
      </c>
      <c r="H361" s="1">
        <f>WEEKNUM(InputData[[#This Row],[DATE]],1)</f>
        <v>22</v>
      </c>
    </row>
    <row r="362" spans="1:8" x14ac:dyDescent="0.3">
      <c r="A362" s="3">
        <v>44344</v>
      </c>
      <c r="B362" s="5" t="s">
        <v>86</v>
      </c>
      <c r="C362" s="4" t="s">
        <v>8</v>
      </c>
      <c r="D362" s="12">
        <v>94.62</v>
      </c>
      <c r="E362" s="1">
        <v>5</v>
      </c>
      <c r="F362" s="13">
        <f>InputData[[#This Row],[UNIT PRICE ($)]]*InputData[[#This Row],[QUANTITY]]</f>
        <v>473.1</v>
      </c>
      <c r="G362" s="1" t="str">
        <f>TEXT(InputData[[#This Row],[DATE]],"mmm")</f>
        <v>May</v>
      </c>
      <c r="H362" s="1">
        <f>WEEKNUM(InputData[[#This Row],[DATE]],1)</f>
        <v>22</v>
      </c>
    </row>
    <row r="363" spans="1:8" x14ac:dyDescent="0.3">
      <c r="A363" s="3">
        <v>44344</v>
      </c>
      <c r="B363" s="5" t="s">
        <v>89</v>
      </c>
      <c r="C363" s="4" t="s">
        <v>41</v>
      </c>
      <c r="D363" s="12">
        <v>173.88</v>
      </c>
      <c r="E363" s="1">
        <v>10</v>
      </c>
      <c r="F363" s="13">
        <f>InputData[[#This Row],[UNIT PRICE ($)]]*InputData[[#This Row],[QUANTITY]]</f>
        <v>1738.8</v>
      </c>
      <c r="G363" s="1" t="str">
        <f>TEXT(InputData[[#This Row],[DATE]],"mmm")</f>
        <v>May</v>
      </c>
      <c r="H363" s="1">
        <f>WEEKNUM(InputData[[#This Row],[DATE]],1)</f>
        <v>22</v>
      </c>
    </row>
    <row r="364" spans="1:8" x14ac:dyDescent="0.3">
      <c r="A364" s="3">
        <v>44344</v>
      </c>
      <c r="B364" s="5" t="s">
        <v>89</v>
      </c>
      <c r="C364" s="4" t="s">
        <v>39</v>
      </c>
      <c r="D364" s="12">
        <v>42.55</v>
      </c>
      <c r="E364" s="1">
        <v>17</v>
      </c>
      <c r="F364" s="13">
        <f>InputData[[#This Row],[UNIT PRICE ($)]]*InputData[[#This Row],[QUANTITY]]</f>
        <v>723.34999999999991</v>
      </c>
      <c r="G364" s="1" t="str">
        <f>TEXT(InputData[[#This Row],[DATE]],"mmm")</f>
        <v>May</v>
      </c>
      <c r="H364" s="1">
        <f>WEEKNUM(InputData[[#This Row],[DATE]],1)</f>
        <v>22</v>
      </c>
    </row>
    <row r="365" spans="1:8" x14ac:dyDescent="0.3">
      <c r="A365" s="3">
        <v>44346</v>
      </c>
      <c r="B365" s="5" t="s">
        <v>65</v>
      </c>
      <c r="C365" s="4" t="s">
        <v>5</v>
      </c>
      <c r="D365" s="12">
        <v>155.61000000000001</v>
      </c>
      <c r="E365" s="1">
        <v>4</v>
      </c>
      <c r="F365" s="13">
        <f>InputData[[#This Row],[UNIT PRICE ($)]]*InputData[[#This Row],[QUANTITY]]</f>
        <v>622.44000000000005</v>
      </c>
      <c r="G365" s="1" t="str">
        <f>TEXT(InputData[[#This Row],[DATE]],"mmm")</f>
        <v>May</v>
      </c>
      <c r="H365" s="1">
        <f>WEEKNUM(InputData[[#This Row],[DATE]],1)</f>
        <v>23</v>
      </c>
    </row>
    <row r="366" spans="1:8" x14ac:dyDescent="0.3">
      <c r="A366" s="3">
        <v>44346</v>
      </c>
      <c r="B366" s="5" t="s">
        <v>112</v>
      </c>
      <c r="C366" s="4" t="s">
        <v>23</v>
      </c>
      <c r="D366" s="12">
        <v>149.46</v>
      </c>
      <c r="E366" s="1">
        <v>13</v>
      </c>
      <c r="F366" s="13">
        <f>InputData[[#This Row],[UNIT PRICE ($)]]*InputData[[#This Row],[QUANTITY]]</f>
        <v>1942.98</v>
      </c>
      <c r="G366" s="1" t="str">
        <f>TEXT(InputData[[#This Row],[DATE]],"mmm")</f>
        <v>May</v>
      </c>
      <c r="H366" s="1">
        <f>WEEKNUM(InputData[[#This Row],[DATE]],1)</f>
        <v>23</v>
      </c>
    </row>
    <row r="367" spans="1:8" x14ac:dyDescent="0.3">
      <c r="A367" s="3">
        <v>44346</v>
      </c>
      <c r="B367" s="5" t="s">
        <v>79</v>
      </c>
      <c r="C367" s="4" t="s">
        <v>4</v>
      </c>
      <c r="D367" s="12">
        <v>48.84</v>
      </c>
      <c r="E367" s="1">
        <v>23</v>
      </c>
      <c r="F367" s="13">
        <f>InputData[[#This Row],[UNIT PRICE ($)]]*InputData[[#This Row],[QUANTITY]]</f>
        <v>1123.3200000000002</v>
      </c>
      <c r="G367" s="1" t="str">
        <f>TEXT(InputData[[#This Row],[DATE]],"mmm")</f>
        <v>May</v>
      </c>
      <c r="H367" s="1">
        <f>WEEKNUM(InputData[[#This Row],[DATE]],1)</f>
        <v>23</v>
      </c>
    </row>
    <row r="368" spans="1:8" x14ac:dyDescent="0.3">
      <c r="A368" s="3">
        <v>44346</v>
      </c>
      <c r="B368" s="5" t="s">
        <v>81</v>
      </c>
      <c r="C368" s="4" t="s">
        <v>13</v>
      </c>
      <c r="D368" s="12">
        <v>122.08</v>
      </c>
      <c r="E368" s="1">
        <v>6</v>
      </c>
      <c r="F368" s="13">
        <f>InputData[[#This Row],[UNIT PRICE ($)]]*InputData[[#This Row],[QUANTITY]]</f>
        <v>732.48</v>
      </c>
      <c r="G368" s="1" t="str">
        <f>TEXT(InputData[[#This Row],[DATE]],"mmm")</f>
        <v>May</v>
      </c>
      <c r="H368" s="1">
        <f>WEEKNUM(InputData[[#This Row],[DATE]],1)</f>
        <v>23</v>
      </c>
    </row>
    <row r="369" spans="1:8" x14ac:dyDescent="0.3">
      <c r="A369" s="3">
        <v>44346</v>
      </c>
      <c r="B369" s="5" t="s">
        <v>86</v>
      </c>
      <c r="C369" s="4" t="s">
        <v>44</v>
      </c>
      <c r="D369" s="12">
        <v>82.08</v>
      </c>
      <c r="E369" s="1">
        <v>9</v>
      </c>
      <c r="F369" s="13">
        <f>InputData[[#This Row],[UNIT PRICE ($)]]*InputData[[#This Row],[QUANTITY]]</f>
        <v>738.72</v>
      </c>
      <c r="G369" s="1" t="str">
        <f>TEXT(InputData[[#This Row],[DATE]],"mmm")</f>
        <v>May</v>
      </c>
      <c r="H369" s="1">
        <f>WEEKNUM(InputData[[#This Row],[DATE]],1)</f>
        <v>23</v>
      </c>
    </row>
    <row r="370" spans="1:8" x14ac:dyDescent="0.3">
      <c r="A370" s="3">
        <v>44346</v>
      </c>
      <c r="B370" s="5" t="s">
        <v>87</v>
      </c>
      <c r="C370" s="4" t="s">
        <v>33</v>
      </c>
      <c r="D370" s="12">
        <v>119.7</v>
      </c>
      <c r="E370" s="1">
        <v>3</v>
      </c>
      <c r="F370" s="13">
        <f>InputData[[#This Row],[UNIT PRICE ($)]]*InputData[[#This Row],[QUANTITY]]</f>
        <v>359.1</v>
      </c>
      <c r="G370" s="1" t="str">
        <f>TEXT(InputData[[#This Row],[DATE]],"mmm")</f>
        <v>May</v>
      </c>
      <c r="H370" s="1">
        <f>WEEKNUM(InputData[[#This Row],[DATE]],1)</f>
        <v>23</v>
      </c>
    </row>
    <row r="371" spans="1:8" x14ac:dyDescent="0.3">
      <c r="A371" s="3">
        <v>44349</v>
      </c>
      <c r="B371" s="5" t="s">
        <v>64</v>
      </c>
      <c r="C371" s="4" t="s">
        <v>27</v>
      </c>
      <c r="D371" s="12">
        <v>57.120000000000005</v>
      </c>
      <c r="E371" s="1">
        <v>15</v>
      </c>
      <c r="F371" s="13">
        <f>InputData[[#This Row],[UNIT PRICE ($)]]*InputData[[#This Row],[QUANTITY]]</f>
        <v>856.80000000000007</v>
      </c>
      <c r="G371" s="1" t="str">
        <f>TEXT(InputData[[#This Row],[DATE]],"mmm")</f>
        <v>Jun</v>
      </c>
      <c r="H371" s="1">
        <f>WEEKNUM(InputData[[#This Row],[DATE]],1)</f>
        <v>23</v>
      </c>
    </row>
    <row r="372" spans="1:8" x14ac:dyDescent="0.3">
      <c r="A372" s="3">
        <v>44350</v>
      </c>
      <c r="B372" s="5" t="s">
        <v>67</v>
      </c>
      <c r="C372" s="4" t="s">
        <v>39</v>
      </c>
      <c r="D372" s="12">
        <v>42.55</v>
      </c>
      <c r="E372" s="1">
        <v>32</v>
      </c>
      <c r="F372" s="13">
        <f>InputData[[#This Row],[UNIT PRICE ($)]]*InputData[[#This Row],[QUANTITY]]</f>
        <v>1361.6</v>
      </c>
      <c r="G372" s="1" t="str">
        <f>TEXT(InputData[[#This Row],[DATE]],"mmm")</f>
        <v>Jun</v>
      </c>
      <c r="H372" s="1">
        <f>WEEKNUM(InputData[[#This Row],[DATE]],1)</f>
        <v>23</v>
      </c>
    </row>
    <row r="373" spans="1:8" x14ac:dyDescent="0.3">
      <c r="A373" s="3">
        <v>44350</v>
      </c>
      <c r="B373" s="5" t="s">
        <v>74</v>
      </c>
      <c r="C373" s="4" t="s">
        <v>8</v>
      </c>
      <c r="D373" s="12">
        <v>94.62</v>
      </c>
      <c r="E373" s="1">
        <v>14</v>
      </c>
      <c r="F373" s="13">
        <f>InputData[[#This Row],[UNIT PRICE ($)]]*InputData[[#This Row],[QUANTITY]]</f>
        <v>1324.68</v>
      </c>
      <c r="G373" s="1" t="str">
        <f>TEXT(InputData[[#This Row],[DATE]],"mmm")</f>
        <v>Jun</v>
      </c>
      <c r="H373" s="1">
        <f>WEEKNUM(InputData[[#This Row],[DATE]],1)</f>
        <v>23</v>
      </c>
    </row>
    <row r="374" spans="1:8" x14ac:dyDescent="0.3">
      <c r="A374" s="3">
        <v>44350</v>
      </c>
      <c r="B374" s="5" t="s">
        <v>79</v>
      </c>
      <c r="C374" s="4" t="s">
        <v>21</v>
      </c>
      <c r="D374" s="12">
        <v>162.54</v>
      </c>
      <c r="E374" s="1">
        <v>10</v>
      </c>
      <c r="F374" s="13">
        <f>InputData[[#This Row],[UNIT PRICE ($)]]*InputData[[#This Row],[QUANTITY]]</f>
        <v>1625.3999999999999</v>
      </c>
      <c r="G374" s="1" t="str">
        <f>TEXT(InputData[[#This Row],[DATE]],"mmm")</f>
        <v>Jun</v>
      </c>
      <c r="H374" s="1">
        <f>WEEKNUM(InputData[[#This Row],[DATE]],1)</f>
        <v>23</v>
      </c>
    </row>
    <row r="375" spans="1:8" x14ac:dyDescent="0.3">
      <c r="A375" s="3">
        <v>44351</v>
      </c>
      <c r="B375" s="5" t="s">
        <v>65</v>
      </c>
      <c r="C375" s="4" t="s">
        <v>20</v>
      </c>
      <c r="D375" s="12">
        <v>76.25</v>
      </c>
      <c r="E375" s="1">
        <v>8</v>
      </c>
      <c r="F375" s="13">
        <f>InputData[[#This Row],[UNIT PRICE ($)]]*InputData[[#This Row],[QUANTITY]]</f>
        <v>610</v>
      </c>
      <c r="G375" s="1" t="str">
        <f>TEXT(InputData[[#This Row],[DATE]],"mmm")</f>
        <v>Jun</v>
      </c>
      <c r="H375" s="1">
        <f>WEEKNUM(InputData[[#This Row],[DATE]],1)</f>
        <v>23</v>
      </c>
    </row>
    <row r="376" spans="1:8" x14ac:dyDescent="0.3">
      <c r="A376" s="3">
        <v>44351</v>
      </c>
      <c r="B376" s="5" t="s">
        <v>70</v>
      </c>
      <c r="C376" s="4" t="s">
        <v>20</v>
      </c>
      <c r="D376" s="12">
        <v>76.25</v>
      </c>
      <c r="E376" s="1">
        <v>12</v>
      </c>
      <c r="F376" s="13">
        <f>InputData[[#This Row],[UNIT PRICE ($)]]*InputData[[#This Row],[QUANTITY]]</f>
        <v>915</v>
      </c>
      <c r="G376" s="1" t="str">
        <f>TEXT(InputData[[#This Row],[DATE]],"mmm")</f>
        <v>Jun</v>
      </c>
      <c r="H376" s="1">
        <f>WEEKNUM(InputData[[#This Row],[DATE]],1)</f>
        <v>23</v>
      </c>
    </row>
    <row r="377" spans="1:8" x14ac:dyDescent="0.3">
      <c r="A377" s="3">
        <v>44351</v>
      </c>
      <c r="B377" s="5" t="s">
        <v>76</v>
      </c>
      <c r="C377" s="4" t="s">
        <v>16</v>
      </c>
      <c r="D377" s="12">
        <v>16.64</v>
      </c>
      <c r="E377" s="1">
        <v>30</v>
      </c>
      <c r="F377" s="13">
        <f>InputData[[#This Row],[UNIT PRICE ($)]]*InputData[[#This Row],[QUANTITY]]</f>
        <v>499.20000000000005</v>
      </c>
      <c r="G377" s="1" t="str">
        <f>TEXT(InputData[[#This Row],[DATE]],"mmm")</f>
        <v>Jun</v>
      </c>
      <c r="H377" s="1">
        <f>WEEKNUM(InputData[[#This Row],[DATE]],1)</f>
        <v>23</v>
      </c>
    </row>
    <row r="378" spans="1:8" x14ac:dyDescent="0.3">
      <c r="A378" s="3">
        <v>44352</v>
      </c>
      <c r="B378" s="5" t="s">
        <v>67</v>
      </c>
      <c r="C378" s="4" t="s">
        <v>22</v>
      </c>
      <c r="D378" s="12">
        <v>141.57</v>
      </c>
      <c r="E378" s="1">
        <v>15</v>
      </c>
      <c r="F378" s="13">
        <f>InputData[[#This Row],[UNIT PRICE ($)]]*InputData[[#This Row],[QUANTITY]]</f>
        <v>2123.5499999999997</v>
      </c>
      <c r="G378" s="1" t="str">
        <f>TEXT(InputData[[#This Row],[DATE]],"mmm")</f>
        <v>Jun</v>
      </c>
      <c r="H378" s="1">
        <f>WEEKNUM(InputData[[#This Row],[DATE]],1)</f>
        <v>23</v>
      </c>
    </row>
    <row r="379" spans="1:8" x14ac:dyDescent="0.3">
      <c r="A379" s="3">
        <v>44352</v>
      </c>
      <c r="B379" s="5" t="s">
        <v>67</v>
      </c>
      <c r="C379" s="4" t="s">
        <v>12</v>
      </c>
      <c r="D379" s="12">
        <v>94.17</v>
      </c>
      <c r="E379" s="1">
        <v>5</v>
      </c>
      <c r="F379" s="13">
        <f>InputData[[#This Row],[UNIT PRICE ($)]]*InputData[[#This Row],[QUANTITY]]</f>
        <v>470.85</v>
      </c>
      <c r="G379" s="1" t="str">
        <f>TEXT(InputData[[#This Row],[DATE]],"mmm")</f>
        <v>Jun</v>
      </c>
      <c r="H379" s="1">
        <f>WEEKNUM(InputData[[#This Row],[DATE]],1)</f>
        <v>23</v>
      </c>
    </row>
    <row r="380" spans="1:8" x14ac:dyDescent="0.3">
      <c r="A380" s="3">
        <v>44352</v>
      </c>
      <c r="B380" s="5" t="s">
        <v>75</v>
      </c>
      <c r="C380" s="4" t="s">
        <v>3</v>
      </c>
      <c r="D380" s="12">
        <v>80.94</v>
      </c>
      <c r="E380" s="1">
        <v>17</v>
      </c>
      <c r="F380" s="13">
        <f>InputData[[#This Row],[UNIT PRICE ($)]]*InputData[[#This Row],[QUANTITY]]</f>
        <v>1375.98</v>
      </c>
      <c r="G380" s="1" t="str">
        <f>TEXT(InputData[[#This Row],[DATE]],"mmm")</f>
        <v>Jun</v>
      </c>
      <c r="H380" s="1">
        <f>WEEKNUM(InputData[[#This Row],[DATE]],1)</f>
        <v>23</v>
      </c>
    </row>
    <row r="381" spans="1:8" x14ac:dyDescent="0.3">
      <c r="A381" s="3">
        <v>44352</v>
      </c>
      <c r="B381" s="5" t="s">
        <v>79</v>
      </c>
      <c r="C381" s="4" t="s">
        <v>9</v>
      </c>
      <c r="D381" s="12">
        <v>7.8599999999999994</v>
      </c>
      <c r="E381" s="1">
        <v>32</v>
      </c>
      <c r="F381" s="13">
        <f>InputData[[#This Row],[UNIT PRICE ($)]]*InputData[[#This Row],[QUANTITY]]</f>
        <v>251.51999999999998</v>
      </c>
      <c r="G381" s="1" t="str">
        <f>TEXT(InputData[[#This Row],[DATE]],"mmm")</f>
        <v>Jun</v>
      </c>
      <c r="H381" s="1">
        <f>WEEKNUM(InputData[[#This Row],[DATE]],1)</f>
        <v>23</v>
      </c>
    </row>
    <row r="382" spans="1:8" x14ac:dyDescent="0.3">
      <c r="A382" s="3">
        <v>44352</v>
      </c>
      <c r="B382" s="5" t="s">
        <v>89</v>
      </c>
      <c r="C382" s="4" t="s">
        <v>35</v>
      </c>
      <c r="D382" s="12">
        <v>6.7</v>
      </c>
      <c r="E382" s="1">
        <v>10</v>
      </c>
      <c r="F382" s="13">
        <f>InputData[[#This Row],[UNIT PRICE ($)]]*InputData[[#This Row],[QUANTITY]]</f>
        <v>67</v>
      </c>
      <c r="G382" s="1" t="str">
        <f>TEXT(InputData[[#This Row],[DATE]],"mmm")</f>
        <v>Jun</v>
      </c>
      <c r="H382" s="1">
        <f>WEEKNUM(InputData[[#This Row],[DATE]],1)</f>
        <v>23</v>
      </c>
    </row>
    <row r="383" spans="1:8" x14ac:dyDescent="0.3">
      <c r="A383" s="3">
        <v>44353</v>
      </c>
      <c r="B383" s="5" t="s">
        <v>76</v>
      </c>
      <c r="C383" s="4" t="s">
        <v>33</v>
      </c>
      <c r="D383" s="12">
        <v>119.7</v>
      </c>
      <c r="E383" s="1">
        <v>6</v>
      </c>
      <c r="F383" s="13">
        <f>InputData[[#This Row],[UNIT PRICE ($)]]*InputData[[#This Row],[QUANTITY]]</f>
        <v>718.2</v>
      </c>
      <c r="G383" s="1" t="str">
        <f>TEXT(InputData[[#This Row],[DATE]],"mmm")</f>
        <v>Jun</v>
      </c>
      <c r="H383" s="1">
        <f>WEEKNUM(InputData[[#This Row],[DATE]],1)</f>
        <v>24</v>
      </c>
    </row>
    <row r="384" spans="1:8" x14ac:dyDescent="0.3">
      <c r="A384" s="3">
        <v>44353</v>
      </c>
      <c r="B384" s="5" t="s">
        <v>87</v>
      </c>
      <c r="C384" s="4" t="s">
        <v>1</v>
      </c>
      <c r="D384" s="12">
        <v>103.88</v>
      </c>
      <c r="E384" s="1">
        <v>33</v>
      </c>
      <c r="F384" s="13">
        <f>InputData[[#This Row],[UNIT PRICE ($)]]*InputData[[#This Row],[QUANTITY]]</f>
        <v>3428.04</v>
      </c>
      <c r="G384" s="1" t="str">
        <f>TEXT(InputData[[#This Row],[DATE]],"mmm")</f>
        <v>Jun</v>
      </c>
      <c r="H384" s="1">
        <f>WEEKNUM(InputData[[#This Row],[DATE]],1)</f>
        <v>24</v>
      </c>
    </row>
    <row r="385" spans="1:8" x14ac:dyDescent="0.3">
      <c r="A385" s="3">
        <v>44355</v>
      </c>
      <c r="B385" s="5" t="s">
        <v>71</v>
      </c>
      <c r="C385" s="4" t="s">
        <v>28</v>
      </c>
      <c r="D385" s="12">
        <v>41.81</v>
      </c>
      <c r="E385" s="1">
        <v>11</v>
      </c>
      <c r="F385" s="13">
        <f>InputData[[#This Row],[UNIT PRICE ($)]]*InputData[[#This Row],[QUANTITY]]</f>
        <v>459.91</v>
      </c>
      <c r="G385" s="1" t="str">
        <f>TEXT(InputData[[#This Row],[DATE]],"mmm")</f>
        <v>Jun</v>
      </c>
      <c r="H385" s="1">
        <f>WEEKNUM(InputData[[#This Row],[DATE]],1)</f>
        <v>24</v>
      </c>
    </row>
    <row r="386" spans="1:8" x14ac:dyDescent="0.3">
      <c r="A386" s="3">
        <v>44355</v>
      </c>
      <c r="B386" s="5" t="s">
        <v>82</v>
      </c>
      <c r="C386" s="4" t="s">
        <v>4</v>
      </c>
      <c r="D386" s="12">
        <v>48.84</v>
      </c>
      <c r="E386" s="1">
        <v>11</v>
      </c>
      <c r="F386" s="13">
        <f>InputData[[#This Row],[UNIT PRICE ($)]]*InputData[[#This Row],[QUANTITY]]</f>
        <v>537.24</v>
      </c>
      <c r="G386" s="1" t="str">
        <f>TEXT(InputData[[#This Row],[DATE]],"mmm")</f>
        <v>Jun</v>
      </c>
      <c r="H386" s="1">
        <f>WEEKNUM(InputData[[#This Row],[DATE]],1)</f>
        <v>24</v>
      </c>
    </row>
    <row r="387" spans="1:8" x14ac:dyDescent="0.3">
      <c r="A387" s="3">
        <v>44356</v>
      </c>
      <c r="B387" s="5" t="s">
        <v>80</v>
      </c>
      <c r="C387" s="4" t="s">
        <v>1</v>
      </c>
      <c r="D387" s="12">
        <v>103.88</v>
      </c>
      <c r="E387" s="1">
        <v>7</v>
      </c>
      <c r="F387" s="13">
        <f>InputData[[#This Row],[UNIT PRICE ($)]]*InputData[[#This Row],[QUANTITY]]</f>
        <v>727.16</v>
      </c>
      <c r="G387" s="1" t="str">
        <f>TEXT(InputData[[#This Row],[DATE]],"mmm")</f>
        <v>Jun</v>
      </c>
      <c r="H387" s="1">
        <f>WEEKNUM(InputData[[#This Row],[DATE]],1)</f>
        <v>24</v>
      </c>
    </row>
    <row r="388" spans="1:8" x14ac:dyDescent="0.3">
      <c r="A388" s="3">
        <v>44356</v>
      </c>
      <c r="B388" s="5" t="s">
        <v>86</v>
      </c>
      <c r="C388" s="4" t="s">
        <v>40</v>
      </c>
      <c r="D388" s="12">
        <v>115.2</v>
      </c>
      <c r="E388" s="1">
        <v>32</v>
      </c>
      <c r="F388" s="13">
        <f>InputData[[#This Row],[UNIT PRICE ($)]]*InputData[[#This Row],[QUANTITY]]</f>
        <v>3686.4</v>
      </c>
      <c r="G388" s="1" t="str">
        <f>TEXT(InputData[[#This Row],[DATE]],"mmm")</f>
        <v>Jun</v>
      </c>
      <c r="H388" s="1">
        <f>WEEKNUM(InputData[[#This Row],[DATE]],1)</f>
        <v>24</v>
      </c>
    </row>
    <row r="389" spans="1:8" x14ac:dyDescent="0.3">
      <c r="A389" s="3">
        <v>44357</v>
      </c>
      <c r="B389" s="5" t="s">
        <v>61</v>
      </c>
      <c r="C389" s="4" t="s">
        <v>28</v>
      </c>
      <c r="D389" s="12">
        <v>41.81</v>
      </c>
      <c r="E389" s="1">
        <v>8</v>
      </c>
      <c r="F389" s="13">
        <f>InputData[[#This Row],[UNIT PRICE ($)]]*InputData[[#This Row],[QUANTITY]]</f>
        <v>334.48</v>
      </c>
      <c r="G389" s="1" t="str">
        <f>TEXT(InputData[[#This Row],[DATE]],"mmm")</f>
        <v>Jun</v>
      </c>
      <c r="H389" s="1">
        <f>WEEKNUM(InputData[[#This Row],[DATE]],1)</f>
        <v>24</v>
      </c>
    </row>
    <row r="390" spans="1:8" x14ac:dyDescent="0.3">
      <c r="A390" s="3">
        <v>44358</v>
      </c>
      <c r="B390" s="5" t="s">
        <v>110</v>
      </c>
      <c r="C390" s="4" t="s">
        <v>32</v>
      </c>
      <c r="D390" s="12">
        <v>117.48</v>
      </c>
      <c r="E390" s="1">
        <v>12</v>
      </c>
      <c r="F390" s="13">
        <f>InputData[[#This Row],[UNIT PRICE ($)]]*InputData[[#This Row],[QUANTITY]]</f>
        <v>1409.76</v>
      </c>
      <c r="G390" s="1" t="str">
        <f>TEXT(InputData[[#This Row],[DATE]],"mmm")</f>
        <v>Jun</v>
      </c>
      <c r="H390" s="1">
        <f>WEEKNUM(InputData[[#This Row],[DATE]],1)</f>
        <v>24</v>
      </c>
    </row>
    <row r="391" spans="1:8" x14ac:dyDescent="0.3">
      <c r="A391" s="3">
        <v>44358</v>
      </c>
      <c r="B391" s="5" t="s">
        <v>110</v>
      </c>
      <c r="C391" s="4" t="s">
        <v>5</v>
      </c>
      <c r="D391" s="12">
        <v>155.61000000000001</v>
      </c>
      <c r="E391" s="1">
        <v>9</v>
      </c>
      <c r="F391" s="13">
        <f>InputData[[#This Row],[UNIT PRICE ($)]]*InputData[[#This Row],[QUANTITY]]</f>
        <v>1400.4900000000002</v>
      </c>
      <c r="G391" s="1" t="str">
        <f>TEXT(InputData[[#This Row],[DATE]],"mmm")</f>
        <v>Jun</v>
      </c>
      <c r="H391" s="1">
        <f>WEEKNUM(InputData[[#This Row],[DATE]],1)</f>
        <v>24</v>
      </c>
    </row>
    <row r="392" spans="1:8" x14ac:dyDescent="0.3">
      <c r="A392" s="3">
        <v>44358</v>
      </c>
      <c r="B392" s="5" t="s">
        <v>74</v>
      </c>
      <c r="C392" s="4" t="s">
        <v>39</v>
      </c>
      <c r="D392" s="12">
        <v>42.55</v>
      </c>
      <c r="E392" s="1">
        <v>13</v>
      </c>
      <c r="F392" s="13">
        <f>InputData[[#This Row],[UNIT PRICE ($)]]*InputData[[#This Row],[QUANTITY]]</f>
        <v>553.15</v>
      </c>
      <c r="G392" s="1" t="str">
        <f>TEXT(InputData[[#This Row],[DATE]],"mmm")</f>
        <v>Jun</v>
      </c>
      <c r="H392" s="1">
        <f>WEEKNUM(InputData[[#This Row],[DATE]],1)</f>
        <v>24</v>
      </c>
    </row>
    <row r="393" spans="1:8" x14ac:dyDescent="0.3">
      <c r="A393" s="3">
        <v>44358</v>
      </c>
      <c r="B393" s="5" t="s">
        <v>85</v>
      </c>
      <c r="C393" s="4" t="s">
        <v>21</v>
      </c>
      <c r="D393" s="12">
        <v>162.54</v>
      </c>
      <c r="E393" s="1">
        <v>6</v>
      </c>
      <c r="F393" s="13">
        <f>InputData[[#This Row],[UNIT PRICE ($)]]*InputData[[#This Row],[QUANTITY]]</f>
        <v>975.24</v>
      </c>
      <c r="G393" s="1" t="str">
        <f>TEXT(InputData[[#This Row],[DATE]],"mmm")</f>
        <v>Jun</v>
      </c>
      <c r="H393" s="1">
        <f>WEEKNUM(InputData[[#This Row],[DATE]],1)</f>
        <v>24</v>
      </c>
    </row>
    <row r="394" spans="1:8" x14ac:dyDescent="0.3">
      <c r="A394" s="3">
        <v>44359</v>
      </c>
      <c r="B394" s="5" t="s">
        <v>76</v>
      </c>
      <c r="C394" s="4" t="s">
        <v>41</v>
      </c>
      <c r="D394" s="12">
        <v>173.88</v>
      </c>
      <c r="E394" s="1">
        <v>6</v>
      </c>
      <c r="F394" s="13">
        <f>InputData[[#This Row],[UNIT PRICE ($)]]*InputData[[#This Row],[QUANTITY]]</f>
        <v>1043.28</v>
      </c>
      <c r="G394" s="1" t="str">
        <f>TEXT(InputData[[#This Row],[DATE]],"mmm")</f>
        <v>Jun</v>
      </c>
      <c r="H394" s="1">
        <f>WEEKNUM(InputData[[#This Row],[DATE]],1)</f>
        <v>24</v>
      </c>
    </row>
    <row r="395" spans="1:8" x14ac:dyDescent="0.3">
      <c r="A395" s="3">
        <v>44360</v>
      </c>
      <c r="B395" s="5" t="s">
        <v>65</v>
      </c>
      <c r="C395" s="4" t="s">
        <v>26</v>
      </c>
      <c r="D395" s="12">
        <v>24.66</v>
      </c>
      <c r="E395" s="1">
        <v>6</v>
      </c>
      <c r="F395" s="13">
        <f>InputData[[#This Row],[UNIT PRICE ($)]]*InputData[[#This Row],[QUANTITY]]</f>
        <v>147.96</v>
      </c>
      <c r="G395" s="1" t="str">
        <f>TEXT(InputData[[#This Row],[DATE]],"mmm")</f>
        <v>Jun</v>
      </c>
      <c r="H395" s="1">
        <f>WEEKNUM(InputData[[#This Row],[DATE]],1)</f>
        <v>25</v>
      </c>
    </row>
    <row r="396" spans="1:8" x14ac:dyDescent="0.3">
      <c r="A396" s="3">
        <v>44360</v>
      </c>
      <c r="B396" s="5" t="s">
        <v>69</v>
      </c>
      <c r="C396" s="4" t="s">
        <v>15</v>
      </c>
      <c r="D396" s="12">
        <v>15.719999999999999</v>
      </c>
      <c r="E396" s="1">
        <v>3</v>
      </c>
      <c r="F396" s="13">
        <f>InputData[[#This Row],[UNIT PRICE ($)]]*InputData[[#This Row],[QUANTITY]]</f>
        <v>47.16</v>
      </c>
      <c r="G396" s="1" t="str">
        <f>TEXT(InputData[[#This Row],[DATE]],"mmm")</f>
        <v>Jun</v>
      </c>
      <c r="H396" s="1">
        <f>WEEKNUM(InputData[[#This Row],[DATE]],1)</f>
        <v>25</v>
      </c>
    </row>
    <row r="397" spans="1:8" x14ac:dyDescent="0.3">
      <c r="A397" s="3">
        <v>44360</v>
      </c>
      <c r="B397" s="5" t="s">
        <v>75</v>
      </c>
      <c r="C397" s="4" t="s">
        <v>22</v>
      </c>
      <c r="D397" s="12">
        <v>141.57</v>
      </c>
      <c r="E397" s="1">
        <v>20</v>
      </c>
      <c r="F397" s="13">
        <f>InputData[[#This Row],[UNIT PRICE ($)]]*InputData[[#This Row],[QUANTITY]]</f>
        <v>2831.3999999999996</v>
      </c>
      <c r="G397" s="1" t="str">
        <f>TEXT(InputData[[#This Row],[DATE]],"mmm")</f>
        <v>Jun</v>
      </c>
      <c r="H397" s="1">
        <f>WEEKNUM(InputData[[#This Row],[DATE]],1)</f>
        <v>25</v>
      </c>
    </row>
    <row r="398" spans="1:8" x14ac:dyDescent="0.3">
      <c r="A398" s="3">
        <v>44360</v>
      </c>
      <c r="B398" s="5" t="s">
        <v>84</v>
      </c>
      <c r="C398" s="4" t="s">
        <v>35</v>
      </c>
      <c r="D398" s="12">
        <v>6.7</v>
      </c>
      <c r="E398" s="1">
        <v>2</v>
      </c>
      <c r="F398" s="13">
        <f>InputData[[#This Row],[UNIT PRICE ($)]]*InputData[[#This Row],[QUANTITY]]</f>
        <v>13.4</v>
      </c>
      <c r="G398" s="1" t="str">
        <f>TEXT(InputData[[#This Row],[DATE]],"mmm")</f>
        <v>Jun</v>
      </c>
      <c r="H398" s="1">
        <f>WEEKNUM(InputData[[#This Row],[DATE]],1)</f>
        <v>25</v>
      </c>
    </row>
    <row r="399" spans="1:8" x14ac:dyDescent="0.3">
      <c r="A399" s="3">
        <v>44361</v>
      </c>
      <c r="B399" s="5" t="s">
        <v>65</v>
      </c>
      <c r="C399" s="4" t="s">
        <v>25</v>
      </c>
      <c r="D399" s="12">
        <v>8.33</v>
      </c>
      <c r="E399" s="1">
        <v>10</v>
      </c>
      <c r="F399" s="13">
        <f>InputData[[#This Row],[UNIT PRICE ($)]]*InputData[[#This Row],[QUANTITY]]</f>
        <v>83.3</v>
      </c>
      <c r="G399" s="1" t="str">
        <f>TEXT(InputData[[#This Row],[DATE]],"mmm")</f>
        <v>Jun</v>
      </c>
      <c r="H399" s="1">
        <f>WEEKNUM(InputData[[#This Row],[DATE]],1)</f>
        <v>25</v>
      </c>
    </row>
    <row r="400" spans="1:8" x14ac:dyDescent="0.3">
      <c r="A400" s="3">
        <v>44362</v>
      </c>
      <c r="B400" s="5" t="s">
        <v>89</v>
      </c>
      <c r="C400" s="4" t="s">
        <v>42</v>
      </c>
      <c r="D400" s="12">
        <v>162</v>
      </c>
      <c r="E400" s="1">
        <v>15</v>
      </c>
      <c r="F400" s="13">
        <f>InputData[[#This Row],[UNIT PRICE ($)]]*InputData[[#This Row],[QUANTITY]]</f>
        <v>2430</v>
      </c>
      <c r="G400" s="1" t="str">
        <f>TEXT(InputData[[#This Row],[DATE]],"mmm")</f>
        <v>Jun</v>
      </c>
      <c r="H400" s="1">
        <f>WEEKNUM(InputData[[#This Row],[DATE]],1)</f>
        <v>25</v>
      </c>
    </row>
    <row r="401" spans="1:8" x14ac:dyDescent="0.3">
      <c r="A401" s="3">
        <v>44363</v>
      </c>
      <c r="B401" s="5" t="s">
        <v>71</v>
      </c>
      <c r="C401" s="4" t="s">
        <v>19</v>
      </c>
      <c r="D401" s="12">
        <v>210</v>
      </c>
      <c r="E401" s="1">
        <v>5</v>
      </c>
      <c r="F401" s="13">
        <f>InputData[[#This Row],[UNIT PRICE ($)]]*InputData[[#This Row],[QUANTITY]]</f>
        <v>1050</v>
      </c>
      <c r="G401" s="1" t="str">
        <f>TEXT(InputData[[#This Row],[DATE]],"mmm")</f>
        <v>Jun</v>
      </c>
      <c r="H401" s="1">
        <f>WEEKNUM(InputData[[#This Row],[DATE]],1)</f>
        <v>25</v>
      </c>
    </row>
    <row r="402" spans="1:8" x14ac:dyDescent="0.3">
      <c r="A402" s="3">
        <v>44363</v>
      </c>
      <c r="B402" s="5" t="s">
        <v>80</v>
      </c>
      <c r="C402" s="4" t="s">
        <v>39</v>
      </c>
      <c r="D402" s="12">
        <v>42.55</v>
      </c>
      <c r="E402" s="1">
        <v>11</v>
      </c>
      <c r="F402" s="13">
        <f>InputData[[#This Row],[UNIT PRICE ($)]]*InputData[[#This Row],[QUANTITY]]</f>
        <v>468.04999999999995</v>
      </c>
      <c r="G402" s="1" t="str">
        <f>TEXT(InputData[[#This Row],[DATE]],"mmm")</f>
        <v>Jun</v>
      </c>
      <c r="H402" s="1">
        <f>WEEKNUM(InputData[[#This Row],[DATE]],1)</f>
        <v>25</v>
      </c>
    </row>
    <row r="403" spans="1:8" x14ac:dyDescent="0.3">
      <c r="A403" s="3">
        <v>44363</v>
      </c>
      <c r="B403" s="5" t="s">
        <v>81</v>
      </c>
      <c r="C403" s="4" t="s">
        <v>15</v>
      </c>
      <c r="D403" s="12">
        <v>15.719999999999999</v>
      </c>
      <c r="E403" s="1">
        <v>12</v>
      </c>
      <c r="F403" s="13">
        <f>InputData[[#This Row],[UNIT PRICE ($)]]*InputData[[#This Row],[QUANTITY]]</f>
        <v>188.64</v>
      </c>
      <c r="G403" s="1" t="str">
        <f>TEXT(InputData[[#This Row],[DATE]],"mmm")</f>
        <v>Jun</v>
      </c>
      <c r="H403" s="1">
        <f>WEEKNUM(InputData[[#This Row],[DATE]],1)</f>
        <v>25</v>
      </c>
    </row>
    <row r="404" spans="1:8" x14ac:dyDescent="0.3">
      <c r="A404" s="3">
        <v>44363</v>
      </c>
      <c r="B404" s="5" t="s">
        <v>116</v>
      </c>
      <c r="C404" s="4" t="s">
        <v>29</v>
      </c>
      <c r="D404" s="12">
        <v>53.11</v>
      </c>
      <c r="E404" s="1">
        <v>15</v>
      </c>
      <c r="F404" s="13">
        <f>InputData[[#This Row],[UNIT PRICE ($)]]*InputData[[#This Row],[QUANTITY]]</f>
        <v>796.65</v>
      </c>
      <c r="G404" s="1" t="str">
        <f>TEXT(InputData[[#This Row],[DATE]],"mmm")</f>
        <v>Jun</v>
      </c>
      <c r="H404" s="1">
        <f>WEEKNUM(InputData[[#This Row],[DATE]],1)</f>
        <v>25</v>
      </c>
    </row>
    <row r="405" spans="1:8" x14ac:dyDescent="0.3">
      <c r="A405" s="3">
        <v>44363</v>
      </c>
      <c r="B405" s="5" t="s">
        <v>89</v>
      </c>
      <c r="C405" s="4" t="s">
        <v>1</v>
      </c>
      <c r="D405" s="12">
        <v>103.88</v>
      </c>
      <c r="E405" s="1">
        <v>26</v>
      </c>
      <c r="F405" s="13">
        <f>InputData[[#This Row],[UNIT PRICE ($)]]*InputData[[#This Row],[QUANTITY]]</f>
        <v>2700.88</v>
      </c>
      <c r="G405" s="1" t="str">
        <f>TEXT(InputData[[#This Row],[DATE]],"mmm")</f>
        <v>Jun</v>
      </c>
      <c r="H405" s="1">
        <f>WEEKNUM(InputData[[#This Row],[DATE]],1)</f>
        <v>25</v>
      </c>
    </row>
    <row r="406" spans="1:8" x14ac:dyDescent="0.3">
      <c r="A406" s="3">
        <v>44364</v>
      </c>
      <c r="B406" s="5" t="s">
        <v>71</v>
      </c>
      <c r="C406" s="4" t="s">
        <v>16</v>
      </c>
      <c r="D406" s="12">
        <v>16.64</v>
      </c>
      <c r="E406" s="1">
        <v>38</v>
      </c>
      <c r="F406" s="13">
        <f>InputData[[#This Row],[UNIT PRICE ($)]]*InputData[[#This Row],[QUANTITY]]</f>
        <v>632.32000000000005</v>
      </c>
      <c r="G406" s="1" t="str">
        <f>TEXT(InputData[[#This Row],[DATE]],"mmm")</f>
        <v>Jun</v>
      </c>
      <c r="H406" s="1">
        <f>WEEKNUM(InputData[[#This Row],[DATE]],1)</f>
        <v>25</v>
      </c>
    </row>
    <row r="407" spans="1:8" x14ac:dyDescent="0.3">
      <c r="A407" s="3">
        <v>44364</v>
      </c>
      <c r="B407" s="5" t="s">
        <v>116</v>
      </c>
      <c r="C407" s="4" t="s">
        <v>19</v>
      </c>
      <c r="D407" s="12">
        <v>210</v>
      </c>
      <c r="E407" s="1">
        <v>24</v>
      </c>
      <c r="F407" s="13">
        <f>InputData[[#This Row],[UNIT PRICE ($)]]*InputData[[#This Row],[QUANTITY]]</f>
        <v>5040</v>
      </c>
      <c r="G407" s="1" t="str">
        <f>TEXT(InputData[[#This Row],[DATE]],"mmm")</f>
        <v>Jun</v>
      </c>
      <c r="H407" s="1">
        <f>WEEKNUM(InputData[[#This Row],[DATE]],1)</f>
        <v>25</v>
      </c>
    </row>
    <row r="408" spans="1:8" x14ac:dyDescent="0.3">
      <c r="A408" s="3">
        <v>44365</v>
      </c>
      <c r="B408" s="5" t="s">
        <v>110</v>
      </c>
      <c r="C408" s="4" t="s">
        <v>34</v>
      </c>
      <c r="D408" s="12">
        <v>58.3</v>
      </c>
      <c r="E408" s="1">
        <v>35</v>
      </c>
      <c r="F408" s="13">
        <f>InputData[[#This Row],[UNIT PRICE ($)]]*InputData[[#This Row],[QUANTITY]]</f>
        <v>2040.5</v>
      </c>
      <c r="G408" s="1" t="str">
        <f>TEXT(InputData[[#This Row],[DATE]],"mmm")</f>
        <v>Jun</v>
      </c>
      <c r="H408" s="1">
        <f>WEEKNUM(InputData[[#This Row],[DATE]],1)</f>
        <v>25</v>
      </c>
    </row>
    <row r="409" spans="1:8" x14ac:dyDescent="0.3">
      <c r="A409" s="3">
        <v>44365</v>
      </c>
      <c r="B409" s="5" t="s">
        <v>70</v>
      </c>
      <c r="C409" s="4" t="s">
        <v>25</v>
      </c>
      <c r="D409" s="12">
        <v>8.33</v>
      </c>
      <c r="E409" s="1">
        <v>13</v>
      </c>
      <c r="F409" s="13">
        <f>InputData[[#This Row],[UNIT PRICE ($)]]*InputData[[#This Row],[QUANTITY]]</f>
        <v>108.29</v>
      </c>
      <c r="G409" s="1" t="str">
        <f>TEXT(InputData[[#This Row],[DATE]],"mmm")</f>
        <v>Jun</v>
      </c>
      <c r="H409" s="1">
        <f>WEEKNUM(InputData[[#This Row],[DATE]],1)</f>
        <v>25</v>
      </c>
    </row>
    <row r="410" spans="1:8" x14ac:dyDescent="0.3">
      <c r="A410" s="3">
        <v>44365</v>
      </c>
      <c r="B410" s="5" t="s">
        <v>79</v>
      </c>
      <c r="C410" s="4" t="s">
        <v>13</v>
      </c>
      <c r="D410" s="12">
        <v>122.08</v>
      </c>
      <c r="E410" s="1">
        <v>5</v>
      </c>
      <c r="F410" s="13">
        <f>InputData[[#This Row],[UNIT PRICE ($)]]*InputData[[#This Row],[QUANTITY]]</f>
        <v>610.4</v>
      </c>
      <c r="G410" s="1" t="str">
        <f>TEXT(InputData[[#This Row],[DATE]],"mmm")</f>
        <v>Jun</v>
      </c>
      <c r="H410" s="1">
        <f>WEEKNUM(InputData[[#This Row],[DATE]],1)</f>
        <v>25</v>
      </c>
    </row>
    <row r="411" spans="1:8" x14ac:dyDescent="0.3">
      <c r="A411" s="3">
        <v>44365</v>
      </c>
      <c r="B411" s="5" t="s">
        <v>80</v>
      </c>
      <c r="C411" s="4" t="s">
        <v>32</v>
      </c>
      <c r="D411" s="12">
        <v>117.48</v>
      </c>
      <c r="E411" s="1">
        <v>8</v>
      </c>
      <c r="F411" s="13">
        <f>InputData[[#This Row],[UNIT PRICE ($)]]*InputData[[#This Row],[QUANTITY]]</f>
        <v>939.84</v>
      </c>
      <c r="G411" s="1" t="str">
        <f>TEXT(InputData[[#This Row],[DATE]],"mmm")</f>
        <v>Jun</v>
      </c>
      <c r="H411" s="1">
        <f>WEEKNUM(InputData[[#This Row],[DATE]],1)</f>
        <v>25</v>
      </c>
    </row>
    <row r="412" spans="1:8" x14ac:dyDescent="0.3">
      <c r="A412" s="3">
        <v>44366</v>
      </c>
      <c r="B412" s="5" t="s">
        <v>68</v>
      </c>
      <c r="C412" s="4" t="s">
        <v>44</v>
      </c>
      <c r="D412" s="12">
        <v>82.08</v>
      </c>
      <c r="E412" s="1">
        <v>11</v>
      </c>
      <c r="F412" s="13">
        <f>InputData[[#This Row],[UNIT PRICE ($)]]*InputData[[#This Row],[QUANTITY]]</f>
        <v>902.88</v>
      </c>
      <c r="G412" s="1" t="str">
        <f>TEXT(InputData[[#This Row],[DATE]],"mmm")</f>
        <v>Jun</v>
      </c>
      <c r="H412" s="1">
        <f>WEEKNUM(InputData[[#This Row],[DATE]],1)</f>
        <v>25</v>
      </c>
    </row>
    <row r="413" spans="1:8" x14ac:dyDescent="0.3">
      <c r="A413" s="3">
        <v>44366</v>
      </c>
      <c r="B413" s="5" t="s">
        <v>73</v>
      </c>
      <c r="C413" s="4" t="s">
        <v>2</v>
      </c>
      <c r="D413" s="12">
        <v>142.80000000000001</v>
      </c>
      <c r="E413" s="1">
        <v>8</v>
      </c>
      <c r="F413" s="13">
        <f>InputData[[#This Row],[UNIT PRICE ($)]]*InputData[[#This Row],[QUANTITY]]</f>
        <v>1142.4000000000001</v>
      </c>
      <c r="G413" s="1" t="str">
        <f>TEXT(InputData[[#This Row],[DATE]],"mmm")</f>
        <v>Jun</v>
      </c>
      <c r="H413" s="1">
        <f>WEEKNUM(InputData[[#This Row],[DATE]],1)</f>
        <v>25</v>
      </c>
    </row>
    <row r="414" spans="1:8" x14ac:dyDescent="0.3">
      <c r="A414" s="3">
        <v>44366</v>
      </c>
      <c r="B414" s="5" t="s">
        <v>76</v>
      </c>
      <c r="C414" s="4" t="s">
        <v>41</v>
      </c>
      <c r="D414" s="12">
        <v>173.88</v>
      </c>
      <c r="E414" s="1">
        <v>5</v>
      </c>
      <c r="F414" s="13">
        <f>InputData[[#This Row],[UNIT PRICE ($)]]*InputData[[#This Row],[QUANTITY]]</f>
        <v>869.4</v>
      </c>
      <c r="G414" s="1" t="str">
        <f>TEXT(InputData[[#This Row],[DATE]],"mmm")</f>
        <v>Jun</v>
      </c>
      <c r="H414" s="1">
        <f>WEEKNUM(InputData[[#This Row],[DATE]],1)</f>
        <v>25</v>
      </c>
    </row>
    <row r="415" spans="1:8" x14ac:dyDescent="0.3">
      <c r="A415" s="3">
        <v>44367</v>
      </c>
      <c r="B415" s="5" t="s">
        <v>65</v>
      </c>
      <c r="C415" s="4" t="s">
        <v>16</v>
      </c>
      <c r="D415" s="12">
        <v>16.64</v>
      </c>
      <c r="E415" s="1">
        <v>1</v>
      </c>
      <c r="F415" s="13">
        <f>InputData[[#This Row],[UNIT PRICE ($)]]*InputData[[#This Row],[QUANTITY]]</f>
        <v>16.64</v>
      </c>
      <c r="G415" s="1" t="str">
        <f>TEXT(InputData[[#This Row],[DATE]],"mmm")</f>
        <v>Jun</v>
      </c>
      <c r="H415" s="1">
        <f>WEEKNUM(InputData[[#This Row],[DATE]],1)</f>
        <v>26</v>
      </c>
    </row>
    <row r="416" spans="1:8" x14ac:dyDescent="0.3">
      <c r="A416" s="3">
        <v>44367</v>
      </c>
      <c r="B416" s="5" t="s">
        <v>89</v>
      </c>
      <c r="C416" s="4" t="s">
        <v>11</v>
      </c>
      <c r="D416" s="12">
        <v>48.4</v>
      </c>
      <c r="E416" s="1">
        <v>30</v>
      </c>
      <c r="F416" s="13">
        <f>InputData[[#This Row],[UNIT PRICE ($)]]*InputData[[#This Row],[QUANTITY]]</f>
        <v>1452</v>
      </c>
      <c r="G416" s="1" t="str">
        <f>TEXT(InputData[[#This Row],[DATE]],"mmm")</f>
        <v>Jun</v>
      </c>
      <c r="H416" s="1">
        <f>WEEKNUM(InputData[[#This Row],[DATE]],1)</f>
        <v>26</v>
      </c>
    </row>
    <row r="417" spans="1:8" x14ac:dyDescent="0.3">
      <c r="A417" s="3">
        <v>44368</v>
      </c>
      <c r="B417" s="5" t="s">
        <v>110</v>
      </c>
      <c r="C417" s="4" t="s">
        <v>17</v>
      </c>
      <c r="D417" s="12">
        <v>156.78</v>
      </c>
      <c r="E417" s="1">
        <v>14</v>
      </c>
      <c r="F417" s="13">
        <f>InputData[[#This Row],[UNIT PRICE ($)]]*InputData[[#This Row],[QUANTITY]]</f>
        <v>2194.92</v>
      </c>
      <c r="G417" s="1" t="str">
        <f>TEXT(InputData[[#This Row],[DATE]],"mmm")</f>
        <v>Jun</v>
      </c>
      <c r="H417" s="1">
        <f>WEEKNUM(InputData[[#This Row],[DATE]],1)</f>
        <v>26</v>
      </c>
    </row>
    <row r="418" spans="1:8" x14ac:dyDescent="0.3">
      <c r="A418" s="3">
        <v>44369</v>
      </c>
      <c r="B418" s="5" t="s">
        <v>60</v>
      </c>
      <c r="C418" s="4" t="s">
        <v>1</v>
      </c>
      <c r="D418" s="12">
        <v>103.88</v>
      </c>
      <c r="E418" s="1">
        <v>4</v>
      </c>
      <c r="F418" s="13">
        <f>InputData[[#This Row],[UNIT PRICE ($)]]*InputData[[#This Row],[QUANTITY]]</f>
        <v>415.52</v>
      </c>
      <c r="G418" s="1" t="str">
        <f>TEXT(InputData[[#This Row],[DATE]],"mmm")</f>
        <v>Jun</v>
      </c>
      <c r="H418" s="1">
        <f>WEEKNUM(InputData[[#This Row],[DATE]],1)</f>
        <v>26</v>
      </c>
    </row>
    <row r="419" spans="1:8" x14ac:dyDescent="0.3">
      <c r="A419" s="3">
        <v>44369</v>
      </c>
      <c r="B419" s="5" t="s">
        <v>67</v>
      </c>
      <c r="C419" s="4" t="s">
        <v>40</v>
      </c>
      <c r="D419" s="12">
        <v>115.2</v>
      </c>
      <c r="E419" s="1">
        <v>10</v>
      </c>
      <c r="F419" s="13">
        <f>InputData[[#This Row],[UNIT PRICE ($)]]*InputData[[#This Row],[QUANTITY]]</f>
        <v>1152</v>
      </c>
      <c r="G419" s="1" t="str">
        <f>TEXT(InputData[[#This Row],[DATE]],"mmm")</f>
        <v>Jun</v>
      </c>
      <c r="H419" s="1">
        <f>WEEKNUM(InputData[[#This Row],[DATE]],1)</f>
        <v>26</v>
      </c>
    </row>
    <row r="420" spans="1:8" x14ac:dyDescent="0.3">
      <c r="A420" s="3">
        <v>44370</v>
      </c>
      <c r="B420" s="5" t="s">
        <v>74</v>
      </c>
      <c r="C420" s="4" t="s">
        <v>16</v>
      </c>
      <c r="D420" s="12">
        <v>16.64</v>
      </c>
      <c r="E420" s="1">
        <v>4</v>
      </c>
      <c r="F420" s="13">
        <f>InputData[[#This Row],[UNIT PRICE ($)]]*InputData[[#This Row],[QUANTITY]]</f>
        <v>66.56</v>
      </c>
      <c r="G420" s="1" t="str">
        <f>TEXT(InputData[[#This Row],[DATE]],"mmm")</f>
        <v>Jun</v>
      </c>
      <c r="H420" s="1">
        <f>WEEKNUM(InputData[[#This Row],[DATE]],1)</f>
        <v>26</v>
      </c>
    </row>
    <row r="421" spans="1:8" x14ac:dyDescent="0.3">
      <c r="A421" s="3">
        <v>44370</v>
      </c>
      <c r="B421" s="5" t="s">
        <v>84</v>
      </c>
      <c r="C421" s="4" t="s">
        <v>8</v>
      </c>
      <c r="D421" s="12">
        <v>94.62</v>
      </c>
      <c r="E421" s="1">
        <v>22</v>
      </c>
      <c r="F421" s="13">
        <f>InputData[[#This Row],[UNIT PRICE ($)]]*InputData[[#This Row],[QUANTITY]]</f>
        <v>2081.6400000000003</v>
      </c>
      <c r="G421" s="1" t="str">
        <f>TEXT(InputData[[#This Row],[DATE]],"mmm")</f>
        <v>Jun</v>
      </c>
      <c r="H421" s="1">
        <f>WEEKNUM(InputData[[#This Row],[DATE]],1)</f>
        <v>26</v>
      </c>
    </row>
    <row r="422" spans="1:8" x14ac:dyDescent="0.3">
      <c r="A422" s="3">
        <v>44370</v>
      </c>
      <c r="B422" s="5" t="s">
        <v>89</v>
      </c>
      <c r="C422" s="4" t="s">
        <v>4</v>
      </c>
      <c r="D422" s="12">
        <v>48.84</v>
      </c>
      <c r="E422" s="1">
        <v>8</v>
      </c>
      <c r="F422" s="13">
        <f>InputData[[#This Row],[UNIT PRICE ($)]]*InputData[[#This Row],[QUANTITY]]</f>
        <v>390.72</v>
      </c>
      <c r="G422" s="1" t="str">
        <f>TEXT(InputData[[#This Row],[DATE]],"mmm")</f>
        <v>Jun</v>
      </c>
      <c r="H422" s="1">
        <f>WEEKNUM(InputData[[#This Row],[DATE]],1)</f>
        <v>26</v>
      </c>
    </row>
    <row r="423" spans="1:8" x14ac:dyDescent="0.3">
      <c r="A423" s="3">
        <v>44371</v>
      </c>
      <c r="B423" s="5" t="s">
        <v>70</v>
      </c>
      <c r="C423" s="4" t="s">
        <v>40</v>
      </c>
      <c r="D423" s="12">
        <v>115.2</v>
      </c>
      <c r="E423" s="1">
        <v>10</v>
      </c>
      <c r="F423" s="13">
        <f>InputData[[#This Row],[UNIT PRICE ($)]]*InputData[[#This Row],[QUANTITY]]</f>
        <v>1152</v>
      </c>
      <c r="G423" s="1" t="str">
        <f>TEXT(InputData[[#This Row],[DATE]],"mmm")</f>
        <v>Jun</v>
      </c>
      <c r="H423" s="1">
        <f>WEEKNUM(InputData[[#This Row],[DATE]],1)</f>
        <v>26</v>
      </c>
    </row>
    <row r="424" spans="1:8" x14ac:dyDescent="0.3">
      <c r="A424" s="3">
        <v>44371</v>
      </c>
      <c r="B424" s="5" t="s">
        <v>71</v>
      </c>
      <c r="C424" s="4" t="s">
        <v>11</v>
      </c>
      <c r="D424" s="12">
        <v>48.4</v>
      </c>
      <c r="E424" s="1">
        <v>13</v>
      </c>
      <c r="F424" s="13">
        <f>InputData[[#This Row],[UNIT PRICE ($)]]*InputData[[#This Row],[QUANTITY]]</f>
        <v>629.19999999999993</v>
      </c>
      <c r="G424" s="1" t="str">
        <f>TEXT(InputData[[#This Row],[DATE]],"mmm")</f>
        <v>Jun</v>
      </c>
      <c r="H424" s="1">
        <f>WEEKNUM(InputData[[#This Row],[DATE]],1)</f>
        <v>26</v>
      </c>
    </row>
    <row r="425" spans="1:8" x14ac:dyDescent="0.3">
      <c r="A425" s="3">
        <v>44371</v>
      </c>
      <c r="B425" s="5" t="s">
        <v>81</v>
      </c>
      <c r="C425" s="4" t="s">
        <v>20</v>
      </c>
      <c r="D425" s="12">
        <v>76.25</v>
      </c>
      <c r="E425" s="1">
        <v>23</v>
      </c>
      <c r="F425" s="13">
        <f>InputData[[#This Row],[UNIT PRICE ($)]]*InputData[[#This Row],[QUANTITY]]</f>
        <v>1753.75</v>
      </c>
      <c r="G425" s="1" t="str">
        <f>TEXT(InputData[[#This Row],[DATE]],"mmm")</f>
        <v>Jun</v>
      </c>
      <c r="H425" s="1">
        <f>WEEKNUM(InputData[[#This Row],[DATE]],1)</f>
        <v>26</v>
      </c>
    </row>
    <row r="426" spans="1:8" x14ac:dyDescent="0.3">
      <c r="A426" s="3">
        <v>44371</v>
      </c>
      <c r="B426" s="5" t="s">
        <v>87</v>
      </c>
      <c r="C426" s="4" t="s">
        <v>18</v>
      </c>
      <c r="D426" s="12">
        <v>49.21</v>
      </c>
      <c r="E426" s="1">
        <v>7</v>
      </c>
      <c r="F426" s="13">
        <f>InputData[[#This Row],[UNIT PRICE ($)]]*InputData[[#This Row],[QUANTITY]]</f>
        <v>344.47</v>
      </c>
      <c r="G426" s="1" t="str">
        <f>TEXT(InputData[[#This Row],[DATE]],"mmm")</f>
        <v>Jun</v>
      </c>
      <c r="H426" s="1">
        <f>WEEKNUM(InputData[[#This Row],[DATE]],1)</f>
        <v>26</v>
      </c>
    </row>
    <row r="427" spans="1:8" x14ac:dyDescent="0.3">
      <c r="A427" s="3">
        <v>44372</v>
      </c>
      <c r="B427" s="5" t="s">
        <v>71</v>
      </c>
      <c r="C427" s="4" t="s">
        <v>12</v>
      </c>
      <c r="D427" s="12">
        <v>94.17</v>
      </c>
      <c r="E427" s="1">
        <v>7</v>
      </c>
      <c r="F427" s="13">
        <f>InputData[[#This Row],[UNIT PRICE ($)]]*InputData[[#This Row],[QUANTITY]]</f>
        <v>659.19</v>
      </c>
      <c r="G427" s="1" t="str">
        <f>TEXT(InputData[[#This Row],[DATE]],"mmm")</f>
        <v>Jun</v>
      </c>
      <c r="H427" s="1">
        <f>WEEKNUM(InputData[[#This Row],[DATE]],1)</f>
        <v>26</v>
      </c>
    </row>
    <row r="428" spans="1:8" x14ac:dyDescent="0.3">
      <c r="A428" s="3">
        <v>44373</v>
      </c>
      <c r="B428" s="5" t="s">
        <v>65</v>
      </c>
      <c r="C428" s="4" t="s">
        <v>43</v>
      </c>
      <c r="D428" s="12">
        <v>83.08</v>
      </c>
      <c r="E428" s="1">
        <v>12</v>
      </c>
      <c r="F428" s="13">
        <f>InputData[[#This Row],[UNIT PRICE ($)]]*InputData[[#This Row],[QUANTITY]]</f>
        <v>996.96</v>
      </c>
      <c r="G428" s="1" t="str">
        <f>TEXT(InputData[[#This Row],[DATE]],"mmm")</f>
        <v>Jun</v>
      </c>
      <c r="H428" s="1">
        <f>WEEKNUM(InputData[[#This Row],[DATE]],1)</f>
        <v>26</v>
      </c>
    </row>
    <row r="429" spans="1:8" x14ac:dyDescent="0.3">
      <c r="A429" s="3">
        <v>44373</v>
      </c>
      <c r="B429" s="5" t="s">
        <v>85</v>
      </c>
      <c r="C429" s="4" t="s">
        <v>9</v>
      </c>
      <c r="D429" s="12">
        <v>7.8599999999999994</v>
      </c>
      <c r="E429" s="1">
        <v>7</v>
      </c>
      <c r="F429" s="13">
        <f>InputData[[#This Row],[UNIT PRICE ($)]]*InputData[[#This Row],[QUANTITY]]</f>
        <v>55.019999999999996</v>
      </c>
      <c r="G429" s="1" t="str">
        <f>TEXT(InputData[[#This Row],[DATE]],"mmm")</f>
        <v>Jun</v>
      </c>
      <c r="H429" s="1">
        <f>WEEKNUM(InputData[[#This Row],[DATE]],1)</f>
        <v>26</v>
      </c>
    </row>
    <row r="430" spans="1:8" x14ac:dyDescent="0.3">
      <c r="A430" s="3">
        <v>44373</v>
      </c>
      <c r="B430" s="5" t="s">
        <v>89</v>
      </c>
      <c r="C430" s="4" t="s">
        <v>34</v>
      </c>
      <c r="D430" s="12">
        <v>58.3</v>
      </c>
      <c r="E430" s="1">
        <v>4</v>
      </c>
      <c r="F430" s="13">
        <f>InputData[[#This Row],[UNIT PRICE ($)]]*InputData[[#This Row],[QUANTITY]]</f>
        <v>233.2</v>
      </c>
      <c r="G430" s="1" t="str">
        <f>TEXT(InputData[[#This Row],[DATE]],"mmm")</f>
        <v>Jun</v>
      </c>
      <c r="H430" s="1">
        <f>WEEKNUM(InputData[[#This Row],[DATE]],1)</f>
        <v>26</v>
      </c>
    </row>
    <row r="431" spans="1:8" x14ac:dyDescent="0.3">
      <c r="A431" s="3">
        <v>44374</v>
      </c>
      <c r="B431" s="5" t="s">
        <v>87</v>
      </c>
      <c r="C431" s="4" t="s">
        <v>5</v>
      </c>
      <c r="D431" s="12">
        <v>155.61000000000001</v>
      </c>
      <c r="E431" s="1">
        <v>11</v>
      </c>
      <c r="F431" s="13">
        <f>InputData[[#This Row],[UNIT PRICE ($)]]*InputData[[#This Row],[QUANTITY]]</f>
        <v>1711.71</v>
      </c>
      <c r="G431" s="1" t="str">
        <f>TEXT(InputData[[#This Row],[DATE]],"mmm")</f>
        <v>Jun</v>
      </c>
      <c r="H431" s="1">
        <f>WEEKNUM(InputData[[#This Row],[DATE]],1)</f>
        <v>27</v>
      </c>
    </row>
    <row r="432" spans="1:8" x14ac:dyDescent="0.3">
      <c r="A432" s="3">
        <v>44375</v>
      </c>
      <c r="B432" s="5" t="s">
        <v>65</v>
      </c>
      <c r="C432" s="4" t="s">
        <v>21</v>
      </c>
      <c r="D432" s="12">
        <v>162.54</v>
      </c>
      <c r="E432" s="1">
        <v>2</v>
      </c>
      <c r="F432" s="13">
        <f>InputData[[#This Row],[UNIT PRICE ($)]]*InputData[[#This Row],[QUANTITY]]</f>
        <v>325.08</v>
      </c>
      <c r="G432" s="1" t="str">
        <f>TEXT(InputData[[#This Row],[DATE]],"mmm")</f>
        <v>Jun</v>
      </c>
      <c r="H432" s="1">
        <f>WEEKNUM(InputData[[#This Row],[DATE]],1)</f>
        <v>27</v>
      </c>
    </row>
    <row r="433" spans="1:8" x14ac:dyDescent="0.3">
      <c r="A433" s="3">
        <v>44375</v>
      </c>
      <c r="B433" s="5" t="s">
        <v>78</v>
      </c>
      <c r="C433" s="4" t="s">
        <v>35</v>
      </c>
      <c r="D433" s="12">
        <v>6.7</v>
      </c>
      <c r="E433" s="1">
        <v>7</v>
      </c>
      <c r="F433" s="13">
        <f>InputData[[#This Row],[UNIT PRICE ($)]]*InputData[[#This Row],[QUANTITY]]</f>
        <v>46.9</v>
      </c>
      <c r="G433" s="1" t="str">
        <f>TEXT(InputData[[#This Row],[DATE]],"mmm")</f>
        <v>Jun</v>
      </c>
      <c r="H433" s="1">
        <f>WEEKNUM(InputData[[#This Row],[DATE]],1)</f>
        <v>27</v>
      </c>
    </row>
    <row r="434" spans="1:8" x14ac:dyDescent="0.3">
      <c r="A434" s="3">
        <v>44376</v>
      </c>
      <c r="B434" s="5" t="s">
        <v>76</v>
      </c>
      <c r="C434" s="4" t="s">
        <v>14</v>
      </c>
      <c r="D434" s="12">
        <v>146.72</v>
      </c>
      <c r="E434" s="1">
        <v>4</v>
      </c>
      <c r="F434" s="13">
        <f>InputData[[#This Row],[UNIT PRICE ($)]]*InputData[[#This Row],[QUANTITY]]</f>
        <v>586.88</v>
      </c>
      <c r="G434" s="1" t="str">
        <f>TEXT(InputData[[#This Row],[DATE]],"mmm")</f>
        <v>Jun</v>
      </c>
      <c r="H434" s="1">
        <f>WEEKNUM(InputData[[#This Row],[DATE]],1)</f>
        <v>27</v>
      </c>
    </row>
    <row r="435" spans="1:8" x14ac:dyDescent="0.3">
      <c r="A435" s="3">
        <v>44377</v>
      </c>
      <c r="B435" s="5" t="s">
        <v>73</v>
      </c>
      <c r="C435" s="4" t="s">
        <v>43</v>
      </c>
      <c r="D435" s="12">
        <v>83.08</v>
      </c>
      <c r="E435" s="1">
        <v>8</v>
      </c>
      <c r="F435" s="13">
        <f>InputData[[#This Row],[UNIT PRICE ($)]]*InputData[[#This Row],[QUANTITY]]</f>
        <v>664.64</v>
      </c>
      <c r="G435" s="1" t="str">
        <f>TEXT(InputData[[#This Row],[DATE]],"mmm")</f>
        <v>Jun</v>
      </c>
      <c r="H435" s="1">
        <f>WEEKNUM(InputData[[#This Row],[DATE]],1)</f>
        <v>27</v>
      </c>
    </row>
    <row r="436" spans="1:8" x14ac:dyDescent="0.3">
      <c r="A436" s="3">
        <v>44378</v>
      </c>
      <c r="B436" s="5" t="s">
        <v>60</v>
      </c>
      <c r="C436" s="4" t="s">
        <v>5</v>
      </c>
      <c r="D436" s="12">
        <v>155.61000000000001</v>
      </c>
      <c r="E436" s="1">
        <v>11</v>
      </c>
      <c r="F436" s="13">
        <f>InputData[[#This Row],[UNIT PRICE ($)]]*InputData[[#This Row],[QUANTITY]]</f>
        <v>1711.71</v>
      </c>
      <c r="G436" s="1" t="str">
        <f>TEXT(InputData[[#This Row],[DATE]],"mmm")</f>
        <v>Jul</v>
      </c>
      <c r="H436" s="1">
        <f>WEEKNUM(InputData[[#This Row],[DATE]],1)</f>
        <v>27</v>
      </c>
    </row>
    <row r="437" spans="1:8" x14ac:dyDescent="0.3">
      <c r="A437" s="3">
        <v>44378</v>
      </c>
      <c r="B437" s="5" t="s">
        <v>89</v>
      </c>
      <c r="C437" s="4" t="s">
        <v>40</v>
      </c>
      <c r="D437" s="12">
        <v>115.2</v>
      </c>
      <c r="E437" s="1">
        <v>22</v>
      </c>
      <c r="F437" s="13">
        <f>InputData[[#This Row],[UNIT PRICE ($)]]*InputData[[#This Row],[QUANTITY]]</f>
        <v>2534.4</v>
      </c>
      <c r="G437" s="1" t="str">
        <f>TEXT(InputData[[#This Row],[DATE]],"mmm")</f>
        <v>Jul</v>
      </c>
      <c r="H437" s="1">
        <f>WEEKNUM(InputData[[#This Row],[DATE]],1)</f>
        <v>27</v>
      </c>
    </row>
    <row r="438" spans="1:8" x14ac:dyDescent="0.3">
      <c r="A438" s="3">
        <v>44379</v>
      </c>
      <c r="B438" s="5" t="s">
        <v>68</v>
      </c>
      <c r="C438" s="4" t="s">
        <v>10</v>
      </c>
      <c r="D438" s="12">
        <v>164.28</v>
      </c>
      <c r="E438" s="1">
        <v>11</v>
      </c>
      <c r="F438" s="13">
        <f>InputData[[#This Row],[UNIT PRICE ($)]]*InputData[[#This Row],[QUANTITY]]</f>
        <v>1807.08</v>
      </c>
      <c r="G438" s="1" t="str">
        <f>TEXT(InputData[[#This Row],[DATE]],"mmm")</f>
        <v>Jul</v>
      </c>
      <c r="H438" s="1">
        <f>WEEKNUM(InputData[[#This Row],[DATE]],1)</f>
        <v>27</v>
      </c>
    </row>
    <row r="439" spans="1:8" x14ac:dyDescent="0.3">
      <c r="A439" s="3">
        <v>44379</v>
      </c>
      <c r="B439" s="5" t="s">
        <v>112</v>
      </c>
      <c r="C439" s="4" t="s">
        <v>25</v>
      </c>
      <c r="D439" s="12">
        <v>8.33</v>
      </c>
      <c r="E439" s="1">
        <v>21</v>
      </c>
      <c r="F439" s="13">
        <f>InputData[[#This Row],[UNIT PRICE ($)]]*InputData[[#This Row],[QUANTITY]]</f>
        <v>174.93</v>
      </c>
      <c r="G439" s="1" t="str">
        <f>TEXT(InputData[[#This Row],[DATE]],"mmm")</f>
        <v>Jul</v>
      </c>
      <c r="H439" s="1">
        <f>WEEKNUM(InputData[[#This Row],[DATE]],1)</f>
        <v>27</v>
      </c>
    </row>
    <row r="440" spans="1:8" x14ac:dyDescent="0.3">
      <c r="A440" s="3">
        <v>44379</v>
      </c>
      <c r="B440" s="5" t="s">
        <v>81</v>
      </c>
      <c r="C440" s="4" t="s">
        <v>27</v>
      </c>
      <c r="D440" s="12">
        <v>57.120000000000005</v>
      </c>
      <c r="E440" s="1">
        <v>2</v>
      </c>
      <c r="F440" s="13">
        <f>InputData[[#This Row],[UNIT PRICE ($)]]*InputData[[#This Row],[QUANTITY]]</f>
        <v>114.24000000000001</v>
      </c>
      <c r="G440" s="1" t="str">
        <f>TEXT(InputData[[#This Row],[DATE]],"mmm")</f>
        <v>Jul</v>
      </c>
      <c r="H440" s="1">
        <f>WEEKNUM(InputData[[#This Row],[DATE]],1)</f>
        <v>27</v>
      </c>
    </row>
    <row r="441" spans="1:8" x14ac:dyDescent="0.3">
      <c r="A441" s="3">
        <v>44380</v>
      </c>
      <c r="B441" s="5" t="s">
        <v>61</v>
      </c>
      <c r="C441" s="4" t="s">
        <v>3</v>
      </c>
      <c r="D441" s="12">
        <v>80.94</v>
      </c>
      <c r="E441" s="1">
        <v>8</v>
      </c>
      <c r="F441" s="13">
        <f>InputData[[#This Row],[UNIT PRICE ($)]]*InputData[[#This Row],[QUANTITY]]</f>
        <v>647.52</v>
      </c>
      <c r="G441" s="1" t="str">
        <f>TEXT(InputData[[#This Row],[DATE]],"mmm")</f>
        <v>Jul</v>
      </c>
      <c r="H441" s="1">
        <f>WEEKNUM(InputData[[#This Row],[DATE]],1)</f>
        <v>27</v>
      </c>
    </row>
    <row r="442" spans="1:8" x14ac:dyDescent="0.3">
      <c r="A442" s="3">
        <v>44380</v>
      </c>
      <c r="B442" s="5" t="s">
        <v>74</v>
      </c>
      <c r="C442" s="4" t="s">
        <v>33</v>
      </c>
      <c r="D442" s="12">
        <v>119.7</v>
      </c>
      <c r="E442" s="1">
        <v>15</v>
      </c>
      <c r="F442" s="13">
        <f>InputData[[#This Row],[UNIT PRICE ($)]]*InputData[[#This Row],[QUANTITY]]</f>
        <v>1795.5</v>
      </c>
      <c r="G442" s="1" t="str">
        <f>TEXT(InputData[[#This Row],[DATE]],"mmm")</f>
        <v>Jul</v>
      </c>
      <c r="H442" s="1">
        <f>WEEKNUM(InputData[[#This Row],[DATE]],1)</f>
        <v>27</v>
      </c>
    </row>
    <row r="443" spans="1:8" x14ac:dyDescent="0.3">
      <c r="A443" s="3">
        <v>44380</v>
      </c>
      <c r="B443" s="5" t="s">
        <v>80</v>
      </c>
      <c r="C443" s="4" t="s">
        <v>33</v>
      </c>
      <c r="D443" s="12">
        <v>119.7</v>
      </c>
      <c r="E443" s="1">
        <v>9</v>
      </c>
      <c r="F443" s="13">
        <f>InputData[[#This Row],[UNIT PRICE ($)]]*InputData[[#This Row],[QUANTITY]]</f>
        <v>1077.3</v>
      </c>
      <c r="G443" s="1" t="str">
        <f>TEXT(InputData[[#This Row],[DATE]],"mmm")</f>
        <v>Jul</v>
      </c>
      <c r="H443" s="1">
        <f>WEEKNUM(InputData[[#This Row],[DATE]],1)</f>
        <v>27</v>
      </c>
    </row>
    <row r="444" spans="1:8" x14ac:dyDescent="0.3">
      <c r="A444" s="3">
        <v>44381</v>
      </c>
      <c r="B444" s="5" t="s">
        <v>81</v>
      </c>
      <c r="C444" s="4" t="s">
        <v>7</v>
      </c>
      <c r="D444" s="12">
        <v>47.730000000000004</v>
      </c>
      <c r="E444" s="1">
        <v>7</v>
      </c>
      <c r="F444" s="13">
        <f>InputData[[#This Row],[UNIT PRICE ($)]]*InputData[[#This Row],[QUANTITY]]</f>
        <v>334.11</v>
      </c>
      <c r="G444" s="1" t="str">
        <f>TEXT(InputData[[#This Row],[DATE]],"mmm")</f>
        <v>Jul</v>
      </c>
      <c r="H444" s="1">
        <f>WEEKNUM(InputData[[#This Row],[DATE]],1)</f>
        <v>28</v>
      </c>
    </row>
    <row r="445" spans="1:8" x14ac:dyDescent="0.3">
      <c r="A445" s="3">
        <v>44381</v>
      </c>
      <c r="B445" s="5" t="s">
        <v>84</v>
      </c>
      <c r="C445" s="4" t="s">
        <v>41</v>
      </c>
      <c r="D445" s="12">
        <v>173.88</v>
      </c>
      <c r="E445" s="1">
        <v>7</v>
      </c>
      <c r="F445" s="13">
        <f>InputData[[#This Row],[UNIT PRICE ($)]]*InputData[[#This Row],[QUANTITY]]</f>
        <v>1217.1599999999999</v>
      </c>
      <c r="G445" s="1" t="str">
        <f>TEXT(InputData[[#This Row],[DATE]],"mmm")</f>
        <v>Jul</v>
      </c>
      <c r="H445" s="1">
        <f>WEEKNUM(InputData[[#This Row],[DATE]],1)</f>
        <v>28</v>
      </c>
    </row>
    <row r="446" spans="1:8" x14ac:dyDescent="0.3">
      <c r="A446" s="3">
        <v>44382</v>
      </c>
      <c r="B446" s="5" t="s">
        <v>64</v>
      </c>
      <c r="C446" s="4" t="s">
        <v>25</v>
      </c>
      <c r="D446" s="12">
        <v>8.33</v>
      </c>
      <c r="E446" s="1">
        <v>7</v>
      </c>
      <c r="F446" s="13">
        <f>InputData[[#This Row],[UNIT PRICE ($)]]*InputData[[#This Row],[QUANTITY]]</f>
        <v>58.31</v>
      </c>
      <c r="G446" s="1" t="str">
        <f>TEXT(InputData[[#This Row],[DATE]],"mmm")</f>
        <v>Jul</v>
      </c>
      <c r="H446" s="1">
        <f>WEEKNUM(InputData[[#This Row],[DATE]],1)</f>
        <v>28</v>
      </c>
    </row>
    <row r="447" spans="1:8" x14ac:dyDescent="0.3">
      <c r="A447" s="3">
        <v>44382</v>
      </c>
      <c r="B447" s="5" t="s">
        <v>76</v>
      </c>
      <c r="C447" s="4" t="s">
        <v>15</v>
      </c>
      <c r="D447" s="12">
        <v>15.719999999999999</v>
      </c>
      <c r="E447" s="1">
        <v>8</v>
      </c>
      <c r="F447" s="13">
        <f>InputData[[#This Row],[UNIT PRICE ($)]]*InputData[[#This Row],[QUANTITY]]</f>
        <v>125.75999999999999</v>
      </c>
      <c r="G447" s="1" t="str">
        <f>TEXT(InputData[[#This Row],[DATE]],"mmm")</f>
        <v>Jul</v>
      </c>
      <c r="H447" s="1">
        <f>WEEKNUM(InputData[[#This Row],[DATE]],1)</f>
        <v>28</v>
      </c>
    </row>
    <row r="448" spans="1:8" x14ac:dyDescent="0.3">
      <c r="A448" s="3">
        <v>44382</v>
      </c>
      <c r="B448" s="5" t="s">
        <v>80</v>
      </c>
      <c r="C448" s="4" t="s">
        <v>2</v>
      </c>
      <c r="D448" s="12">
        <v>142.80000000000001</v>
      </c>
      <c r="E448" s="1">
        <v>8</v>
      </c>
      <c r="F448" s="13">
        <f>InputData[[#This Row],[UNIT PRICE ($)]]*InputData[[#This Row],[QUANTITY]]</f>
        <v>1142.4000000000001</v>
      </c>
      <c r="G448" s="1" t="str">
        <f>TEXT(InputData[[#This Row],[DATE]],"mmm")</f>
        <v>Jul</v>
      </c>
      <c r="H448" s="1">
        <f>WEEKNUM(InputData[[#This Row],[DATE]],1)</f>
        <v>28</v>
      </c>
    </row>
    <row r="449" spans="1:8" x14ac:dyDescent="0.3">
      <c r="A449" s="3">
        <v>44383</v>
      </c>
      <c r="B449" s="5" t="s">
        <v>64</v>
      </c>
      <c r="C449" s="4" t="s">
        <v>24</v>
      </c>
      <c r="D449" s="12">
        <v>156.96</v>
      </c>
      <c r="E449" s="1">
        <v>11</v>
      </c>
      <c r="F449" s="13">
        <f>InputData[[#This Row],[UNIT PRICE ($)]]*InputData[[#This Row],[QUANTITY]]</f>
        <v>1726.5600000000002</v>
      </c>
      <c r="G449" s="1" t="str">
        <f>TEXT(InputData[[#This Row],[DATE]],"mmm")</f>
        <v>Jul</v>
      </c>
      <c r="H449" s="1">
        <f>WEEKNUM(InputData[[#This Row],[DATE]],1)</f>
        <v>28</v>
      </c>
    </row>
    <row r="450" spans="1:8" x14ac:dyDescent="0.3">
      <c r="A450" s="3">
        <v>44383</v>
      </c>
      <c r="B450" s="5" t="s">
        <v>75</v>
      </c>
      <c r="C450" s="4" t="s">
        <v>41</v>
      </c>
      <c r="D450" s="12">
        <v>173.88</v>
      </c>
      <c r="E450" s="1">
        <v>15</v>
      </c>
      <c r="F450" s="13">
        <f>InputData[[#This Row],[UNIT PRICE ($)]]*InputData[[#This Row],[QUANTITY]]</f>
        <v>2608.1999999999998</v>
      </c>
      <c r="G450" s="1" t="str">
        <f>TEXT(InputData[[#This Row],[DATE]],"mmm")</f>
        <v>Jul</v>
      </c>
      <c r="H450" s="1">
        <f>WEEKNUM(InputData[[#This Row],[DATE]],1)</f>
        <v>28</v>
      </c>
    </row>
    <row r="451" spans="1:8" x14ac:dyDescent="0.3">
      <c r="A451" s="3">
        <v>44383</v>
      </c>
      <c r="B451" s="5" t="s">
        <v>76</v>
      </c>
      <c r="C451" s="4" t="s">
        <v>41</v>
      </c>
      <c r="D451" s="12">
        <v>173.88</v>
      </c>
      <c r="E451" s="1">
        <v>2</v>
      </c>
      <c r="F451" s="13">
        <f>InputData[[#This Row],[UNIT PRICE ($)]]*InputData[[#This Row],[QUANTITY]]</f>
        <v>347.76</v>
      </c>
      <c r="G451" s="1" t="str">
        <f>TEXT(InputData[[#This Row],[DATE]],"mmm")</f>
        <v>Jul</v>
      </c>
      <c r="H451" s="1">
        <f>WEEKNUM(InputData[[#This Row],[DATE]],1)</f>
        <v>28</v>
      </c>
    </row>
    <row r="452" spans="1:8" x14ac:dyDescent="0.3">
      <c r="A452" s="3">
        <v>44385</v>
      </c>
      <c r="B452" s="5" t="s">
        <v>81</v>
      </c>
      <c r="C452" s="4" t="s">
        <v>18</v>
      </c>
      <c r="D452" s="12">
        <v>49.21</v>
      </c>
      <c r="E452" s="1">
        <v>2</v>
      </c>
      <c r="F452" s="13">
        <f>InputData[[#This Row],[UNIT PRICE ($)]]*InputData[[#This Row],[QUANTITY]]</f>
        <v>98.42</v>
      </c>
      <c r="G452" s="1" t="str">
        <f>TEXT(InputData[[#This Row],[DATE]],"mmm")</f>
        <v>Jul</v>
      </c>
      <c r="H452" s="1">
        <f>WEEKNUM(InputData[[#This Row],[DATE]],1)</f>
        <v>28</v>
      </c>
    </row>
    <row r="453" spans="1:8" x14ac:dyDescent="0.3">
      <c r="A453" s="3">
        <v>44385</v>
      </c>
      <c r="B453" s="5" t="s">
        <v>87</v>
      </c>
      <c r="C453" s="4" t="s">
        <v>4</v>
      </c>
      <c r="D453" s="12">
        <v>48.84</v>
      </c>
      <c r="E453" s="1">
        <v>10</v>
      </c>
      <c r="F453" s="13">
        <f>InputData[[#This Row],[UNIT PRICE ($)]]*InputData[[#This Row],[QUANTITY]]</f>
        <v>488.40000000000003</v>
      </c>
      <c r="G453" s="1" t="str">
        <f>TEXT(InputData[[#This Row],[DATE]],"mmm")</f>
        <v>Jul</v>
      </c>
      <c r="H453" s="1">
        <f>WEEKNUM(InputData[[#This Row],[DATE]],1)</f>
        <v>28</v>
      </c>
    </row>
    <row r="454" spans="1:8" x14ac:dyDescent="0.3">
      <c r="A454" s="3">
        <v>44386</v>
      </c>
      <c r="B454" s="5" t="s">
        <v>75</v>
      </c>
      <c r="C454" s="4" t="s">
        <v>6</v>
      </c>
      <c r="D454" s="12">
        <v>85.5</v>
      </c>
      <c r="E454" s="1">
        <v>11</v>
      </c>
      <c r="F454" s="13">
        <f>InputData[[#This Row],[UNIT PRICE ($)]]*InputData[[#This Row],[QUANTITY]]</f>
        <v>940.5</v>
      </c>
      <c r="G454" s="1" t="str">
        <f>TEXT(InputData[[#This Row],[DATE]],"mmm")</f>
        <v>Jul</v>
      </c>
      <c r="H454" s="1">
        <f>WEEKNUM(InputData[[#This Row],[DATE]],1)</f>
        <v>28</v>
      </c>
    </row>
    <row r="455" spans="1:8" x14ac:dyDescent="0.3">
      <c r="A455" s="3">
        <v>44387</v>
      </c>
      <c r="B455" s="5" t="s">
        <v>66</v>
      </c>
      <c r="C455" s="4" t="s">
        <v>10</v>
      </c>
      <c r="D455" s="12">
        <v>164.28</v>
      </c>
      <c r="E455" s="1">
        <v>15</v>
      </c>
      <c r="F455" s="13">
        <f>InputData[[#This Row],[UNIT PRICE ($)]]*InputData[[#This Row],[QUANTITY]]</f>
        <v>2464.1999999999998</v>
      </c>
      <c r="G455" s="1" t="str">
        <f>TEXT(InputData[[#This Row],[DATE]],"mmm")</f>
        <v>Jul</v>
      </c>
      <c r="H455" s="1">
        <f>WEEKNUM(InputData[[#This Row],[DATE]],1)</f>
        <v>28</v>
      </c>
    </row>
    <row r="456" spans="1:8" x14ac:dyDescent="0.3">
      <c r="A456" s="3">
        <v>44387</v>
      </c>
      <c r="B456" s="5" t="s">
        <v>81</v>
      </c>
      <c r="C456" s="4" t="s">
        <v>32</v>
      </c>
      <c r="D456" s="12">
        <v>117.48</v>
      </c>
      <c r="E456" s="1">
        <v>12</v>
      </c>
      <c r="F456" s="13">
        <f>InputData[[#This Row],[UNIT PRICE ($)]]*InputData[[#This Row],[QUANTITY]]</f>
        <v>1409.76</v>
      </c>
      <c r="G456" s="1" t="str">
        <f>TEXT(InputData[[#This Row],[DATE]],"mmm")</f>
        <v>Jul</v>
      </c>
      <c r="H456" s="1">
        <f>WEEKNUM(InputData[[#This Row],[DATE]],1)</f>
        <v>28</v>
      </c>
    </row>
    <row r="457" spans="1:8" x14ac:dyDescent="0.3">
      <c r="A457" s="3">
        <v>44387</v>
      </c>
      <c r="B457" s="5" t="s">
        <v>87</v>
      </c>
      <c r="C457" s="4" t="s">
        <v>34</v>
      </c>
      <c r="D457" s="12">
        <v>58.3</v>
      </c>
      <c r="E457" s="1">
        <v>6</v>
      </c>
      <c r="F457" s="13">
        <f>InputData[[#This Row],[UNIT PRICE ($)]]*InputData[[#This Row],[QUANTITY]]</f>
        <v>349.79999999999995</v>
      </c>
      <c r="G457" s="1" t="str">
        <f>TEXT(InputData[[#This Row],[DATE]],"mmm")</f>
        <v>Jul</v>
      </c>
      <c r="H457" s="1">
        <f>WEEKNUM(InputData[[#This Row],[DATE]],1)</f>
        <v>28</v>
      </c>
    </row>
    <row r="458" spans="1:8" x14ac:dyDescent="0.3">
      <c r="A458" s="3">
        <v>44388</v>
      </c>
      <c r="B458" s="5" t="s">
        <v>89</v>
      </c>
      <c r="C458" s="4" t="s">
        <v>9</v>
      </c>
      <c r="D458" s="12">
        <v>7.8599999999999994</v>
      </c>
      <c r="E458" s="1">
        <v>4</v>
      </c>
      <c r="F458" s="13">
        <f>InputData[[#This Row],[UNIT PRICE ($)]]*InputData[[#This Row],[QUANTITY]]</f>
        <v>31.439999999999998</v>
      </c>
      <c r="G458" s="1" t="str">
        <f>TEXT(InputData[[#This Row],[DATE]],"mmm")</f>
        <v>Jul</v>
      </c>
      <c r="H458" s="1">
        <f>WEEKNUM(InputData[[#This Row],[DATE]],1)</f>
        <v>29</v>
      </c>
    </row>
    <row r="459" spans="1:8" x14ac:dyDescent="0.3">
      <c r="A459" s="3">
        <v>44389</v>
      </c>
      <c r="B459" s="5" t="s">
        <v>65</v>
      </c>
      <c r="C459" s="4" t="s">
        <v>28</v>
      </c>
      <c r="D459" s="12">
        <v>41.81</v>
      </c>
      <c r="E459" s="1">
        <v>12</v>
      </c>
      <c r="F459" s="13">
        <f>InputData[[#This Row],[UNIT PRICE ($)]]*InputData[[#This Row],[QUANTITY]]</f>
        <v>501.72</v>
      </c>
      <c r="G459" s="1" t="str">
        <f>TEXT(InputData[[#This Row],[DATE]],"mmm")</f>
        <v>Jul</v>
      </c>
      <c r="H459" s="1">
        <f>WEEKNUM(InputData[[#This Row],[DATE]],1)</f>
        <v>29</v>
      </c>
    </row>
    <row r="460" spans="1:8" x14ac:dyDescent="0.3">
      <c r="A460" s="3">
        <v>44389</v>
      </c>
      <c r="B460" s="5" t="s">
        <v>76</v>
      </c>
      <c r="C460" s="4" t="s">
        <v>39</v>
      </c>
      <c r="D460" s="12">
        <v>42.55</v>
      </c>
      <c r="E460" s="1">
        <v>4</v>
      </c>
      <c r="F460" s="13">
        <f>InputData[[#This Row],[UNIT PRICE ($)]]*InputData[[#This Row],[QUANTITY]]</f>
        <v>170.2</v>
      </c>
      <c r="G460" s="1" t="str">
        <f>TEXT(InputData[[#This Row],[DATE]],"mmm")</f>
        <v>Jul</v>
      </c>
      <c r="H460" s="1">
        <f>WEEKNUM(InputData[[#This Row],[DATE]],1)</f>
        <v>29</v>
      </c>
    </row>
    <row r="461" spans="1:8" x14ac:dyDescent="0.3">
      <c r="A461" s="3">
        <v>44390</v>
      </c>
      <c r="B461" s="5" t="s">
        <v>60</v>
      </c>
      <c r="C461" s="4" t="s">
        <v>19</v>
      </c>
      <c r="D461" s="12">
        <v>210</v>
      </c>
      <c r="E461" s="1">
        <v>1</v>
      </c>
      <c r="F461" s="13">
        <f>InputData[[#This Row],[UNIT PRICE ($)]]*InputData[[#This Row],[QUANTITY]]</f>
        <v>210</v>
      </c>
      <c r="G461" s="1" t="str">
        <f>TEXT(InputData[[#This Row],[DATE]],"mmm")</f>
        <v>Jul</v>
      </c>
      <c r="H461" s="1">
        <f>WEEKNUM(InputData[[#This Row],[DATE]],1)</f>
        <v>29</v>
      </c>
    </row>
    <row r="462" spans="1:8" x14ac:dyDescent="0.3">
      <c r="A462" s="3">
        <v>44390</v>
      </c>
      <c r="B462" s="5" t="s">
        <v>80</v>
      </c>
      <c r="C462" s="4" t="s">
        <v>25</v>
      </c>
      <c r="D462" s="12">
        <v>8.33</v>
      </c>
      <c r="E462" s="1">
        <v>7</v>
      </c>
      <c r="F462" s="13">
        <f>InputData[[#This Row],[UNIT PRICE ($)]]*InputData[[#This Row],[QUANTITY]]</f>
        <v>58.31</v>
      </c>
      <c r="G462" s="1" t="str">
        <f>TEXT(InputData[[#This Row],[DATE]],"mmm")</f>
        <v>Jul</v>
      </c>
      <c r="H462" s="1">
        <f>WEEKNUM(InputData[[#This Row],[DATE]],1)</f>
        <v>29</v>
      </c>
    </row>
    <row r="463" spans="1:8" x14ac:dyDescent="0.3">
      <c r="A463" s="3">
        <v>44390</v>
      </c>
      <c r="B463" s="5" t="s">
        <v>88</v>
      </c>
      <c r="C463" s="4" t="s">
        <v>22</v>
      </c>
      <c r="D463" s="12">
        <v>141.57</v>
      </c>
      <c r="E463" s="1">
        <v>5</v>
      </c>
      <c r="F463" s="13">
        <f>InputData[[#This Row],[UNIT PRICE ($)]]*InputData[[#This Row],[QUANTITY]]</f>
        <v>707.84999999999991</v>
      </c>
      <c r="G463" s="1" t="str">
        <f>TEXT(InputData[[#This Row],[DATE]],"mmm")</f>
        <v>Jul</v>
      </c>
      <c r="H463" s="1">
        <f>WEEKNUM(InputData[[#This Row],[DATE]],1)</f>
        <v>29</v>
      </c>
    </row>
    <row r="464" spans="1:8" x14ac:dyDescent="0.3">
      <c r="A464" s="3">
        <v>44391</v>
      </c>
      <c r="B464" s="5" t="s">
        <v>61</v>
      </c>
      <c r="C464" s="4" t="s">
        <v>33</v>
      </c>
      <c r="D464" s="12">
        <v>119.7</v>
      </c>
      <c r="E464" s="1">
        <v>9</v>
      </c>
      <c r="F464" s="13">
        <f>InputData[[#This Row],[UNIT PRICE ($)]]*InputData[[#This Row],[QUANTITY]]</f>
        <v>1077.3</v>
      </c>
      <c r="G464" s="1" t="str">
        <f>TEXT(InputData[[#This Row],[DATE]],"mmm")</f>
        <v>Jul</v>
      </c>
      <c r="H464" s="1">
        <f>WEEKNUM(InputData[[#This Row],[DATE]],1)</f>
        <v>29</v>
      </c>
    </row>
    <row r="465" spans="1:8" x14ac:dyDescent="0.3">
      <c r="A465" s="3">
        <v>44391</v>
      </c>
      <c r="B465" s="5" t="s">
        <v>80</v>
      </c>
      <c r="C465" s="4" t="s">
        <v>12</v>
      </c>
      <c r="D465" s="12">
        <v>94.17</v>
      </c>
      <c r="E465" s="1">
        <v>13</v>
      </c>
      <c r="F465" s="13">
        <f>InputData[[#This Row],[UNIT PRICE ($)]]*InputData[[#This Row],[QUANTITY]]</f>
        <v>1224.21</v>
      </c>
      <c r="G465" s="1" t="str">
        <f>TEXT(InputData[[#This Row],[DATE]],"mmm")</f>
        <v>Jul</v>
      </c>
      <c r="H465" s="1">
        <f>WEEKNUM(InputData[[#This Row],[DATE]],1)</f>
        <v>29</v>
      </c>
    </row>
    <row r="466" spans="1:8" x14ac:dyDescent="0.3">
      <c r="A466" s="3">
        <v>44392</v>
      </c>
      <c r="B466" s="5" t="s">
        <v>75</v>
      </c>
      <c r="C466" s="4" t="s">
        <v>43</v>
      </c>
      <c r="D466" s="12">
        <v>83.08</v>
      </c>
      <c r="E466" s="1">
        <v>18</v>
      </c>
      <c r="F466" s="13">
        <f>InputData[[#This Row],[UNIT PRICE ($)]]*InputData[[#This Row],[QUANTITY]]</f>
        <v>1495.44</v>
      </c>
      <c r="G466" s="1" t="str">
        <f>TEXT(InputData[[#This Row],[DATE]],"mmm")</f>
        <v>Jul</v>
      </c>
      <c r="H466" s="1">
        <f>WEEKNUM(InputData[[#This Row],[DATE]],1)</f>
        <v>29</v>
      </c>
    </row>
    <row r="467" spans="1:8" x14ac:dyDescent="0.3">
      <c r="A467" s="3">
        <v>44392</v>
      </c>
      <c r="B467" s="5" t="s">
        <v>89</v>
      </c>
      <c r="C467" s="4" t="s">
        <v>4</v>
      </c>
      <c r="D467" s="12">
        <v>48.84</v>
      </c>
      <c r="E467" s="1">
        <v>2</v>
      </c>
      <c r="F467" s="13">
        <f>InputData[[#This Row],[UNIT PRICE ($)]]*InputData[[#This Row],[QUANTITY]]</f>
        <v>97.68</v>
      </c>
      <c r="G467" s="1" t="str">
        <f>TEXT(InputData[[#This Row],[DATE]],"mmm")</f>
        <v>Jul</v>
      </c>
      <c r="H467" s="1">
        <f>WEEKNUM(InputData[[#This Row],[DATE]],1)</f>
        <v>29</v>
      </c>
    </row>
    <row r="468" spans="1:8" x14ac:dyDescent="0.3">
      <c r="A468" s="3">
        <v>44393</v>
      </c>
      <c r="B468" s="5" t="s">
        <v>65</v>
      </c>
      <c r="C468" s="4" t="s">
        <v>32</v>
      </c>
      <c r="D468" s="12">
        <v>117.48</v>
      </c>
      <c r="E468" s="1">
        <v>33</v>
      </c>
      <c r="F468" s="13">
        <f>InputData[[#This Row],[UNIT PRICE ($)]]*InputData[[#This Row],[QUANTITY]]</f>
        <v>3876.84</v>
      </c>
      <c r="G468" s="1" t="str">
        <f>TEXT(InputData[[#This Row],[DATE]],"mmm")</f>
        <v>Jul</v>
      </c>
      <c r="H468" s="1">
        <f>WEEKNUM(InputData[[#This Row],[DATE]],1)</f>
        <v>29</v>
      </c>
    </row>
    <row r="469" spans="1:8" x14ac:dyDescent="0.3">
      <c r="A469" s="3">
        <v>44393</v>
      </c>
      <c r="B469" s="5" t="s">
        <v>69</v>
      </c>
      <c r="C469" s="4" t="s">
        <v>23</v>
      </c>
      <c r="D469" s="12">
        <v>149.46</v>
      </c>
      <c r="E469" s="1">
        <v>8</v>
      </c>
      <c r="F469" s="13">
        <f>InputData[[#This Row],[UNIT PRICE ($)]]*InputData[[#This Row],[QUANTITY]]</f>
        <v>1195.68</v>
      </c>
      <c r="G469" s="1" t="str">
        <f>TEXT(InputData[[#This Row],[DATE]],"mmm")</f>
        <v>Jul</v>
      </c>
      <c r="H469" s="1">
        <f>WEEKNUM(InputData[[#This Row],[DATE]],1)</f>
        <v>29</v>
      </c>
    </row>
    <row r="470" spans="1:8" x14ac:dyDescent="0.3">
      <c r="A470" s="3">
        <v>44393</v>
      </c>
      <c r="B470" s="5" t="s">
        <v>70</v>
      </c>
      <c r="C470" s="4" t="s">
        <v>31</v>
      </c>
      <c r="D470" s="12">
        <v>104.16</v>
      </c>
      <c r="E470" s="1">
        <v>35</v>
      </c>
      <c r="F470" s="13">
        <f>InputData[[#This Row],[UNIT PRICE ($)]]*InputData[[#This Row],[QUANTITY]]</f>
        <v>3645.6</v>
      </c>
      <c r="G470" s="1" t="str">
        <f>TEXT(InputData[[#This Row],[DATE]],"mmm")</f>
        <v>Jul</v>
      </c>
      <c r="H470" s="1">
        <f>WEEKNUM(InputData[[#This Row],[DATE]],1)</f>
        <v>29</v>
      </c>
    </row>
    <row r="471" spans="1:8" x14ac:dyDescent="0.3">
      <c r="A471" s="3">
        <v>44394</v>
      </c>
      <c r="B471" s="5" t="s">
        <v>67</v>
      </c>
      <c r="C471" s="4" t="s">
        <v>1</v>
      </c>
      <c r="D471" s="12">
        <v>103.88</v>
      </c>
      <c r="E471" s="1">
        <v>38</v>
      </c>
      <c r="F471" s="13">
        <f>InputData[[#This Row],[UNIT PRICE ($)]]*InputData[[#This Row],[QUANTITY]]</f>
        <v>3947.4399999999996</v>
      </c>
      <c r="G471" s="1" t="str">
        <f>TEXT(InputData[[#This Row],[DATE]],"mmm")</f>
        <v>Jul</v>
      </c>
      <c r="H471" s="1">
        <f>WEEKNUM(InputData[[#This Row],[DATE]],1)</f>
        <v>29</v>
      </c>
    </row>
    <row r="472" spans="1:8" x14ac:dyDescent="0.3">
      <c r="A472" s="3">
        <v>44394</v>
      </c>
      <c r="B472" s="5" t="s">
        <v>75</v>
      </c>
      <c r="C472" s="4" t="s">
        <v>22</v>
      </c>
      <c r="D472" s="12">
        <v>141.57</v>
      </c>
      <c r="E472" s="1">
        <v>18</v>
      </c>
      <c r="F472" s="13">
        <f>InputData[[#This Row],[UNIT PRICE ($)]]*InputData[[#This Row],[QUANTITY]]</f>
        <v>2548.2599999999998</v>
      </c>
      <c r="G472" s="1" t="str">
        <f>TEXT(InputData[[#This Row],[DATE]],"mmm")</f>
        <v>Jul</v>
      </c>
      <c r="H472" s="1">
        <f>WEEKNUM(InputData[[#This Row],[DATE]],1)</f>
        <v>29</v>
      </c>
    </row>
    <row r="473" spans="1:8" x14ac:dyDescent="0.3">
      <c r="A473" s="3">
        <v>44394</v>
      </c>
      <c r="B473" s="5" t="s">
        <v>82</v>
      </c>
      <c r="C473" s="4" t="s">
        <v>23</v>
      </c>
      <c r="D473" s="12">
        <v>149.46</v>
      </c>
      <c r="E473" s="1">
        <v>30</v>
      </c>
      <c r="F473" s="13">
        <f>InputData[[#This Row],[UNIT PRICE ($)]]*InputData[[#This Row],[QUANTITY]]</f>
        <v>4483.8</v>
      </c>
      <c r="G473" s="1" t="str">
        <f>TEXT(InputData[[#This Row],[DATE]],"mmm")</f>
        <v>Jul</v>
      </c>
      <c r="H473" s="1">
        <f>WEEKNUM(InputData[[#This Row],[DATE]],1)</f>
        <v>29</v>
      </c>
    </row>
    <row r="474" spans="1:8" x14ac:dyDescent="0.3">
      <c r="A474" s="3">
        <v>44394</v>
      </c>
      <c r="B474" s="5" t="s">
        <v>83</v>
      </c>
      <c r="C474" s="4" t="s">
        <v>41</v>
      </c>
      <c r="D474" s="12">
        <v>173.88</v>
      </c>
      <c r="E474" s="1">
        <v>8</v>
      </c>
      <c r="F474" s="13">
        <f>InputData[[#This Row],[UNIT PRICE ($)]]*InputData[[#This Row],[QUANTITY]]</f>
        <v>1391.04</v>
      </c>
      <c r="G474" s="1" t="str">
        <f>TEXT(InputData[[#This Row],[DATE]],"mmm")</f>
        <v>Jul</v>
      </c>
      <c r="H474" s="1">
        <f>WEEKNUM(InputData[[#This Row],[DATE]],1)</f>
        <v>29</v>
      </c>
    </row>
    <row r="475" spans="1:8" x14ac:dyDescent="0.3">
      <c r="A475" s="3">
        <v>44395</v>
      </c>
      <c r="B475" s="5" t="s">
        <v>79</v>
      </c>
      <c r="C475" s="4" t="s">
        <v>27</v>
      </c>
      <c r="D475" s="12">
        <v>57.120000000000005</v>
      </c>
      <c r="E475" s="1">
        <v>14</v>
      </c>
      <c r="F475" s="13">
        <f>InputData[[#This Row],[UNIT PRICE ($)]]*InputData[[#This Row],[QUANTITY]]</f>
        <v>799.68000000000006</v>
      </c>
      <c r="G475" s="1" t="str">
        <f>TEXT(InputData[[#This Row],[DATE]],"mmm")</f>
        <v>Jul</v>
      </c>
      <c r="H475" s="1">
        <f>WEEKNUM(InputData[[#This Row],[DATE]],1)</f>
        <v>30</v>
      </c>
    </row>
    <row r="476" spans="1:8" x14ac:dyDescent="0.3">
      <c r="A476" s="3">
        <v>44395</v>
      </c>
      <c r="B476" s="5" t="s">
        <v>82</v>
      </c>
      <c r="C476" s="4" t="s">
        <v>10</v>
      </c>
      <c r="D476" s="12">
        <v>164.28</v>
      </c>
      <c r="E476" s="1">
        <v>12</v>
      </c>
      <c r="F476" s="13">
        <f>InputData[[#This Row],[UNIT PRICE ($)]]*InputData[[#This Row],[QUANTITY]]</f>
        <v>1971.3600000000001</v>
      </c>
      <c r="G476" s="1" t="str">
        <f>TEXT(InputData[[#This Row],[DATE]],"mmm")</f>
        <v>Jul</v>
      </c>
      <c r="H476" s="1">
        <f>WEEKNUM(InputData[[#This Row],[DATE]],1)</f>
        <v>30</v>
      </c>
    </row>
    <row r="477" spans="1:8" x14ac:dyDescent="0.3">
      <c r="A477" s="3">
        <v>44397</v>
      </c>
      <c r="B477" s="5" t="s">
        <v>112</v>
      </c>
      <c r="C477" s="4" t="s">
        <v>38</v>
      </c>
      <c r="D477" s="12">
        <v>79.92</v>
      </c>
      <c r="E477" s="1">
        <v>11</v>
      </c>
      <c r="F477" s="13">
        <f>InputData[[#This Row],[UNIT PRICE ($)]]*InputData[[#This Row],[QUANTITY]]</f>
        <v>879.12</v>
      </c>
      <c r="G477" s="1" t="str">
        <f>TEXT(InputData[[#This Row],[DATE]],"mmm")</f>
        <v>Jul</v>
      </c>
      <c r="H477" s="1">
        <f>WEEKNUM(InputData[[#This Row],[DATE]],1)</f>
        <v>30</v>
      </c>
    </row>
    <row r="478" spans="1:8" x14ac:dyDescent="0.3">
      <c r="A478" s="3">
        <v>44397</v>
      </c>
      <c r="B478" s="5" t="s">
        <v>78</v>
      </c>
      <c r="C478" s="4" t="s">
        <v>42</v>
      </c>
      <c r="D478" s="12">
        <v>162</v>
      </c>
      <c r="E478" s="1">
        <v>8</v>
      </c>
      <c r="F478" s="13">
        <f>InputData[[#This Row],[UNIT PRICE ($)]]*InputData[[#This Row],[QUANTITY]]</f>
        <v>1296</v>
      </c>
      <c r="G478" s="1" t="str">
        <f>TEXT(InputData[[#This Row],[DATE]],"mmm")</f>
        <v>Jul</v>
      </c>
      <c r="H478" s="1">
        <f>WEEKNUM(InputData[[#This Row],[DATE]],1)</f>
        <v>30</v>
      </c>
    </row>
    <row r="479" spans="1:8" x14ac:dyDescent="0.3">
      <c r="A479" s="3">
        <v>44397</v>
      </c>
      <c r="B479" s="5" t="s">
        <v>88</v>
      </c>
      <c r="C479" s="4" t="s">
        <v>43</v>
      </c>
      <c r="D479" s="12">
        <v>83.08</v>
      </c>
      <c r="E479" s="1">
        <v>5</v>
      </c>
      <c r="F479" s="13">
        <f>InputData[[#This Row],[UNIT PRICE ($)]]*InputData[[#This Row],[QUANTITY]]</f>
        <v>415.4</v>
      </c>
      <c r="G479" s="1" t="str">
        <f>TEXT(InputData[[#This Row],[DATE]],"mmm")</f>
        <v>Jul</v>
      </c>
      <c r="H479" s="1">
        <f>WEEKNUM(InputData[[#This Row],[DATE]],1)</f>
        <v>30</v>
      </c>
    </row>
    <row r="480" spans="1:8" x14ac:dyDescent="0.3">
      <c r="A480" s="3">
        <v>44398</v>
      </c>
      <c r="B480" s="5" t="s">
        <v>61</v>
      </c>
      <c r="C480" s="4" t="s">
        <v>29</v>
      </c>
      <c r="D480" s="12">
        <v>53.11</v>
      </c>
      <c r="E480" s="1">
        <v>15</v>
      </c>
      <c r="F480" s="13">
        <f>InputData[[#This Row],[UNIT PRICE ($)]]*InputData[[#This Row],[QUANTITY]]</f>
        <v>796.65</v>
      </c>
      <c r="G480" s="1" t="str">
        <f>TEXT(InputData[[#This Row],[DATE]],"mmm")</f>
        <v>Jul</v>
      </c>
      <c r="H480" s="1">
        <f>WEEKNUM(InputData[[#This Row],[DATE]],1)</f>
        <v>30</v>
      </c>
    </row>
    <row r="481" spans="1:8" x14ac:dyDescent="0.3">
      <c r="A481" s="3">
        <v>44399</v>
      </c>
      <c r="B481" s="5" t="s">
        <v>109</v>
      </c>
      <c r="C481" s="4" t="s">
        <v>28</v>
      </c>
      <c r="D481" s="12">
        <v>41.81</v>
      </c>
      <c r="E481" s="1">
        <v>5</v>
      </c>
      <c r="F481" s="13">
        <f>InputData[[#This Row],[UNIT PRICE ($)]]*InputData[[#This Row],[QUANTITY]]</f>
        <v>209.05</v>
      </c>
      <c r="G481" s="1" t="str">
        <f>TEXT(InputData[[#This Row],[DATE]],"mmm")</f>
        <v>Jul</v>
      </c>
      <c r="H481" s="1">
        <f>WEEKNUM(InputData[[#This Row],[DATE]],1)</f>
        <v>30</v>
      </c>
    </row>
    <row r="482" spans="1:8" x14ac:dyDescent="0.3">
      <c r="A482" s="3">
        <v>44399</v>
      </c>
      <c r="B482" s="5" t="s">
        <v>66</v>
      </c>
      <c r="C482" s="4" t="s">
        <v>24</v>
      </c>
      <c r="D482" s="12">
        <v>156.96</v>
      </c>
      <c r="E482" s="1">
        <v>14</v>
      </c>
      <c r="F482" s="13">
        <f>InputData[[#This Row],[UNIT PRICE ($)]]*InputData[[#This Row],[QUANTITY]]</f>
        <v>2197.44</v>
      </c>
      <c r="G482" s="1" t="str">
        <f>TEXT(InputData[[#This Row],[DATE]],"mmm")</f>
        <v>Jul</v>
      </c>
      <c r="H482" s="1">
        <f>WEEKNUM(InputData[[#This Row],[DATE]],1)</f>
        <v>30</v>
      </c>
    </row>
    <row r="483" spans="1:8" x14ac:dyDescent="0.3">
      <c r="A483" s="3">
        <v>44399</v>
      </c>
      <c r="B483" s="5" t="s">
        <v>69</v>
      </c>
      <c r="C483" s="4" t="s">
        <v>32</v>
      </c>
      <c r="D483" s="12">
        <v>117.48</v>
      </c>
      <c r="E483" s="1">
        <v>27</v>
      </c>
      <c r="F483" s="13">
        <f>InputData[[#This Row],[UNIT PRICE ($)]]*InputData[[#This Row],[QUANTITY]]</f>
        <v>3171.96</v>
      </c>
      <c r="G483" s="1" t="str">
        <f>TEXT(InputData[[#This Row],[DATE]],"mmm")</f>
        <v>Jul</v>
      </c>
      <c r="H483" s="1">
        <f>WEEKNUM(InputData[[#This Row],[DATE]],1)</f>
        <v>30</v>
      </c>
    </row>
    <row r="484" spans="1:8" x14ac:dyDescent="0.3">
      <c r="A484" s="3">
        <v>44399</v>
      </c>
      <c r="B484" s="5" t="s">
        <v>74</v>
      </c>
      <c r="C484" s="4" t="s">
        <v>26</v>
      </c>
      <c r="D484" s="12">
        <v>24.66</v>
      </c>
      <c r="E484" s="1">
        <v>3</v>
      </c>
      <c r="F484" s="13">
        <f>InputData[[#This Row],[UNIT PRICE ($)]]*InputData[[#This Row],[QUANTITY]]</f>
        <v>73.98</v>
      </c>
      <c r="G484" s="1" t="str">
        <f>TEXT(InputData[[#This Row],[DATE]],"mmm")</f>
        <v>Jul</v>
      </c>
      <c r="H484" s="1">
        <f>WEEKNUM(InputData[[#This Row],[DATE]],1)</f>
        <v>30</v>
      </c>
    </row>
    <row r="485" spans="1:8" x14ac:dyDescent="0.3">
      <c r="A485" s="3">
        <v>44399</v>
      </c>
      <c r="B485" s="5" t="s">
        <v>77</v>
      </c>
      <c r="C485" s="4" t="s">
        <v>34</v>
      </c>
      <c r="D485" s="12">
        <v>58.3</v>
      </c>
      <c r="E485" s="1">
        <v>6</v>
      </c>
      <c r="F485" s="13">
        <f>InputData[[#This Row],[UNIT PRICE ($)]]*InputData[[#This Row],[QUANTITY]]</f>
        <v>349.79999999999995</v>
      </c>
      <c r="G485" s="1" t="str">
        <f>TEXT(InputData[[#This Row],[DATE]],"mmm")</f>
        <v>Jul</v>
      </c>
      <c r="H485" s="1">
        <f>WEEKNUM(InputData[[#This Row],[DATE]],1)</f>
        <v>30</v>
      </c>
    </row>
    <row r="486" spans="1:8" x14ac:dyDescent="0.3">
      <c r="A486" s="3">
        <v>44400</v>
      </c>
      <c r="B486" s="5" t="s">
        <v>67</v>
      </c>
      <c r="C486" s="4" t="s">
        <v>18</v>
      </c>
      <c r="D486" s="12">
        <v>49.21</v>
      </c>
      <c r="E486" s="1">
        <v>2</v>
      </c>
      <c r="F486" s="13">
        <f>InputData[[#This Row],[UNIT PRICE ($)]]*InputData[[#This Row],[QUANTITY]]</f>
        <v>98.42</v>
      </c>
      <c r="G486" s="1" t="str">
        <f>TEXT(InputData[[#This Row],[DATE]],"mmm")</f>
        <v>Jul</v>
      </c>
      <c r="H486" s="1">
        <f>WEEKNUM(InputData[[#This Row],[DATE]],1)</f>
        <v>30</v>
      </c>
    </row>
    <row r="487" spans="1:8" x14ac:dyDescent="0.3">
      <c r="A487" s="3">
        <v>44400</v>
      </c>
      <c r="B487" s="5" t="s">
        <v>71</v>
      </c>
      <c r="C487" s="4" t="s">
        <v>43</v>
      </c>
      <c r="D487" s="12">
        <v>83.08</v>
      </c>
      <c r="E487" s="1">
        <v>9</v>
      </c>
      <c r="F487" s="13">
        <f>InputData[[#This Row],[UNIT PRICE ($)]]*InputData[[#This Row],[QUANTITY]]</f>
        <v>747.72</v>
      </c>
      <c r="G487" s="1" t="str">
        <f>TEXT(InputData[[#This Row],[DATE]],"mmm")</f>
        <v>Jul</v>
      </c>
      <c r="H487" s="1">
        <f>WEEKNUM(InputData[[#This Row],[DATE]],1)</f>
        <v>30</v>
      </c>
    </row>
    <row r="488" spans="1:8" x14ac:dyDescent="0.3">
      <c r="A488" s="3">
        <v>44400</v>
      </c>
      <c r="B488" s="5" t="s">
        <v>72</v>
      </c>
      <c r="C488" s="4" t="s">
        <v>37</v>
      </c>
      <c r="D488" s="12">
        <v>85.76</v>
      </c>
      <c r="E488" s="1">
        <v>8</v>
      </c>
      <c r="F488" s="13">
        <f>InputData[[#This Row],[UNIT PRICE ($)]]*InputData[[#This Row],[QUANTITY]]</f>
        <v>686.08</v>
      </c>
      <c r="G488" s="1" t="str">
        <f>TEXT(InputData[[#This Row],[DATE]],"mmm")</f>
        <v>Jul</v>
      </c>
      <c r="H488" s="1">
        <f>WEEKNUM(InputData[[#This Row],[DATE]],1)</f>
        <v>30</v>
      </c>
    </row>
    <row r="489" spans="1:8" x14ac:dyDescent="0.3">
      <c r="A489" s="3">
        <v>44400</v>
      </c>
      <c r="B489" s="5" t="s">
        <v>83</v>
      </c>
      <c r="C489" s="4" t="s">
        <v>36</v>
      </c>
      <c r="D489" s="12">
        <v>96.3</v>
      </c>
      <c r="E489" s="1">
        <v>7</v>
      </c>
      <c r="F489" s="13">
        <f>InputData[[#This Row],[UNIT PRICE ($)]]*InputData[[#This Row],[QUANTITY]]</f>
        <v>674.1</v>
      </c>
      <c r="G489" s="1" t="str">
        <f>TEXT(InputData[[#This Row],[DATE]],"mmm")</f>
        <v>Jul</v>
      </c>
      <c r="H489" s="1">
        <f>WEEKNUM(InputData[[#This Row],[DATE]],1)</f>
        <v>30</v>
      </c>
    </row>
    <row r="490" spans="1:8" x14ac:dyDescent="0.3">
      <c r="A490" s="3">
        <v>44401</v>
      </c>
      <c r="B490" s="5" t="s">
        <v>68</v>
      </c>
      <c r="C490" s="4" t="s">
        <v>6</v>
      </c>
      <c r="D490" s="12">
        <v>85.5</v>
      </c>
      <c r="E490" s="1">
        <v>14</v>
      </c>
      <c r="F490" s="13">
        <f>InputData[[#This Row],[UNIT PRICE ($)]]*InputData[[#This Row],[QUANTITY]]</f>
        <v>1197</v>
      </c>
      <c r="G490" s="1" t="str">
        <f>TEXT(InputData[[#This Row],[DATE]],"mmm")</f>
        <v>Jul</v>
      </c>
      <c r="H490" s="1">
        <f>WEEKNUM(InputData[[#This Row],[DATE]],1)</f>
        <v>30</v>
      </c>
    </row>
    <row r="491" spans="1:8" x14ac:dyDescent="0.3">
      <c r="A491" s="3">
        <v>44401</v>
      </c>
      <c r="B491" s="5" t="s">
        <v>73</v>
      </c>
      <c r="C491" s="4" t="s">
        <v>9</v>
      </c>
      <c r="D491" s="12">
        <v>7.8599999999999994</v>
      </c>
      <c r="E491" s="1">
        <v>4</v>
      </c>
      <c r="F491" s="13">
        <f>InputData[[#This Row],[UNIT PRICE ($)]]*InputData[[#This Row],[QUANTITY]]</f>
        <v>31.439999999999998</v>
      </c>
      <c r="G491" s="1" t="str">
        <f>TEXT(InputData[[#This Row],[DATE]],"mmm")</f>
        <v>Jul</v>
      </c>
      <c r="H491" s="1">
        <f>WEEKNUM(InputData[[#This Row],[DATE]],1)</f>
        <v>30</v>
      </c>
    </row>
    <row r="492" spans="1:8" x14ac:dyDescent="0.3">
      <c r="A492" s="3">
        <v>44401</v>
      </c>
      <c r="B492" s="5" t="s">
        <v>84</v>
      </c>
      <c r="C492" s="4" t="s">
        <v>27</v>
      </c>
      <c r="D492" s="12">
        <v>57.120000000000005</v>
      </c>
      <c r="E492" s="1">
        <v>1</v>
      </c>
      <c r="F492" s="13">
        <f>InputData[[#This Row],[UNIT PRICE ($)]]*InputData[[#This Row],[QUANTITY]]</f>
        <v>57.120000000000005</v>
      </c>
      <c r="G492" s="1" t="str">
        <f>TEXT(InputData[[#This Row],[DATE]],"mmm")</f>
        <v>Jul</v>
      </c>
      <c r="H492" s="1">
        <f>WEEKNUM(InputData[[#This Row],[DATE]],1)</f>
        <v>30</v>
      </c>
    </row>
    <row r="493" spans="1:8" x14ac:dyDescent="0.3">
      <c r="A493" s="3">
        <v>44402</v>
      </c>
      <c r="B493" s="5" t="s">
        <v>72</v>
      </c>
      <c r="C493" s="4" t="s">
        <v>3</v>
      </c>
      <c r="D493" s="12">
        <v>80.94</v>
      </c>
      <c r="E493" s="1">
        <v>13</v>
      </c>
      <c r="F493" s="13">
        <f>InputData[[#This Row],[UNIT PRICE ($)]]*InputData[[#This Row],[QUANTITY]]</f>
        <v>1052.22</v>
      </c>
      <c r="G493" s="1" t="str">
        <f>TEXT(InputData[[#This Row],[DATE]],"mmm")</f>
        <v>Jul</v>
      </c>
      <c r="H493" s="1">
        <f>WEEKNUM(InputData[[#This Row],[DATE]],1)</f>
        <v>31</v>
      </c>
    </row>
    <row r="494" spans="1:8" x14ac:dyDescent="0.3">
      <c r="A494" s="3">
        <v>44402</v>
      </c>
      <c r="B494" s="5" t="s">
        <v>82</v>
      </c>
      <c r="C494" s="4" t="s">
        <v>44</v>
      </c>
      <c r="D494" s="12">
        <v>82.08</v>
      </c>
      <c r="E494" s="1">
        <v>2</v>
      </c>
      <c r="F494" s="13">
        <f>InputData[[#This Row],[UNIT PRICE ($)]]*InputData[[#This Row],[QUANTITY]]</f>
        <v>164.16</v>
      </c>
      <c r="G494" s="1" t="str">
        <f>TEXT(InputData[[#This Row],[DATE]],"mmm")</f>
        <v>Jul</v>
      </c>
      <c r="H494" s="1">
        <f>WEEKNUM(InputData[[#This Row],[DATE]],1)</f>
        <v>31</v>
      </c>
    </row>
    <row r="495" spans="1:8" x14ac:dyDescent="0.3">
      <c r="A495" s="3">
        <v>44402</v>
      </c>
      <c r="B495" s="5" t="s">
        <v>87</v>
      </c>
      <c r="C495" s="4" t="s">
        <v>17</v>
      </c>
      <c r="D495" s="12">
        <v>156.78</v>
      </c>
      <c r="E495" s="1">
        <v>12</v>
      </c>
      <c r="F495" s="13">
        <f>InputData[[#This Row],[UNIT PRICE ($)]]*InputData[[#This Row],[QUANTITY]]</f>
        <v>1881.3600000000001</v>
      </c>
      <c r="G495" s="1" t="str">
        <f>TEXT(InputData[[#This Row],[DATE]],"mmm")</f>
        <v>Jul</v>
      </c>
      <c r="H495" s="1">
        <f>WEEKNUM(InputData[[#This Row],[DATE]],1)</f>
        <v>31</v>
      </c>
    </row>
    <row r="496" spans="1:8" x14ac:dyDescent="0.3">
      <c r="A496" s="3">
        <v>44403</v>
      </c>
      <c r="B496" s="5" t="s">
        <v>84</v>
      </c>
      <c r="C496" s="4" t="s">
        <v>26</v>
      </c>
      <c r="D496" s="12">
        <v>24.66</v>
      </c>
      <c r="E496" s="1">
        <v>1</v>
      </c>
      <c r="F496" s="13">
        <f>InputData[[#This Row],[UNIT PRICE ($)]]*InputData[[#This Row],[QUANTITY]]</f>
        <v>24.66</v>
      </c>
      <c r="G496" s="1" t="str">
        <f>TEXT(InputData[[#This Row],[DATE]],"mmm")</f>
        <v>Jul</v>
      </c>
      <c r="H496" s="1">
        <f>WEEKNUM(InputData[[#This Row],[DATE]],1)</f>
        <v>31</v>
      </c>
    </row>
    <row r="497" spans="1:8" x14ac:dyDescent="0.3">
      <c r="A497" s="3">
        <v>44403</v>
      </c>
      <c r="B497" s="5" t="s">
        <v>116</v>
      </c>
      <c r="C497" s="4" t="s">
        <v>3</v>
      </c>
      <c r="D497" s="12">
        <v>80.94</v>
      </c>
      <c r="E497" s="1">
        <v>10</v>
      </c>
      <c r="F497" s="13">
        <f>InputData[[#This Row],[UNIT PRICE ($)]]*InputData[[#This Row],[QUANTITY]]</f>
        <v>809.4</v>
      </c>
      <c r="G497" s="1" t="str">
        <f>TEXT(InputData[[#This Row],[DATE]],"mmm")</f>
        <v>Jul</v>
      </c>
      <c r="H497" s="1">
        <f>WEEKNUM(InputData[[#This Row],[DATE]],1)</f>
        <v>31</v>
      </c>
    </row>
    <row r="498" spans="1:8" x14ac:dyDescent="0.3">
      <c r="A498" s="3">
        <v>44404</v>
      </c>
      <c r="B498" s="5" t="s">
        <v>70</v>
      </c>
      <c r="C498" s="4" t="s">
        <v>34</v>
      </c>
      <c r="D498" s="12">
        <v>58.3</v>
      </c>
      <c r="E498" s="1">
        <v>25</v>
      </c>
      <c r="F498" s="13">
        <f>InputData[[#This Row],[UNIT PRICE ($)]]*InputData[[#This Row],[QUANTITY]]</f>
        <v>1457.5</v>
      </c>
      <c r="G498" s="1" t="str">
        <f>TEXT(InputData[[#This Row],[DATE]],"mmm")</f>
        <v>Jul</v>
      </c>
      <c r="H498" s="1">
        <f>WEEKNUM(InputData[[#This Row],[DATE]],1)</f>
        <v>31</v>
      </c>
    </row>
    <row r="499" spans="1:8" x14ac:dyDescent="0.3">
      <c r="A499" s="3">
        <v>44404</v>
      </c>
      <c r="B499" s="5" t="s">
        <v>81</v>
      </c>
      <c r="C499" s="4" t="s">
        <v>36</v>
      </c>
      <c r="D499" s="12">
        <v>96.3</v>
      </c>
      <c r="E499" s="1">
        <v>38</v>
      </c>
      <c r="F499" s="13">
        <f>InputData[[#This Row],[UNIT PRICE ($)]]*InputData[[#This Row],[QUANTITY]]</f>
        <v>3659.4</v>
      </c>
      <c r="G499" s="1" t="str">
        <f>TEXT(InputData[[#This Row],[DATE]],"mmm")</f>
        <v>Jul</v>
      </c>
      <c r="H499" s="1">
        <f>WEEKNUM(InputData[[#This Row],[DATE]],1)</f>
        <v>31</v>
      </c>
    </row>
    <row r="500" spans="1:8" x14ac:dyDescent="0.3">
      <c r="A500" s="3">
        <v>44406</v>
      </c>
      <c r="B500" s="5" t="s">
        <v>60</v>
      </c>
      <c r="C500" s="4" t="s">
        <v>30</v>
      </c>
      <c r="D500" s="12">
        <v>201.28</v>
      </c>
      <c r="E500" s="1">
        <v>37</v>
      </c>
      <c r="F500" s="13">
        <f>InputData[[#This Row],[UNIT PRICE ($)]]*InputData[[#This Row],[QUANTITY]]</f>
        <v>7447.36</v>
      </c>
      <c r="G500" s="1" t="str">
        <f>TEXT(InputData[[#This Row],[DATE]],"mmm")</f>
        <v>Jul</v>
      </c>
      <c r="H500" s="1">
        <f>WEEKNUM(InputData[[#This Row],[DATE]],1)</f>
        <v>31</v>
      </c>
    </row>
    <row r="501" spans="1:8" x14ac:dyDescent="0.3">
      <c r="A501" s="3">
        <v>44406</v>
      </c>
      <c r="B501" s="5" t="s">
        <v>73</v>
      </c>
      <c r="C501" s="4" t="s">
        <v>44</v>
      </c>
      <c r="D501" s="12">
        <v>82.08</v>
      </c>
      <c r="E501" s="1">
        <v>15</v>
      </c>
      <c r="F501" s="13">
        <f>InputData[[#This Row],[UNIT PRICE ($)]]*InputData[[#This Row],[QUANTITY]]</f>
        <v>1231.2</v>
      </c>
      <c r="G501" s="1" t="str">
        <f>TEXT(InputData[[#This Row],[DATE]],"mmm")</f>
        <v>Jul</v>
      </c>
      <c r="H501" s="1">
        <f>WEEKNUM(InputData[[#This Row],[DATE]],1)</f>
        <v>31</v>
      </c>
    </row>
    <row r="502" spans="1:8" x14ac:dyDescent="0.3">
      <c r="A502" s="3">
        <v>44407</v>
      </c>
      <c r="B502" s="5" t="s">
        <v>71</v>
      </c>
      <c r="C502" s="4" t="s">
        <v>6</v>
      </c>
      <c r="D502" s="12">
        <v>85.5</v>
      </c>
      <c r="E502" s="1">
        <v>25</v>
      </c>
      <c r="F502" s="13">
        <f>InputData[[#This Row],[UNIT PRICE ($)]]*InputData[[#This Row],[QUANTITY]]</f>
        <v>2137.5</v>
      </c>
      <c r="G502" s="1" t="str">
        <f>TEXT(InputData[[#This Row],[DATE]],"mmm")</f>
        <v>Jul</v>
      </c>
      <c r="H502" s="1">
        <f>WEEKNUM(InputData[[#This Row],[DATE]],1)</f>
        <v>31</v>
      </c>
    </row>
    <row r="503" spans="1:8" x14ac:dyDescent="0.3">
      <c r="A503" s="3">
        <v>44407</v>
      </c>
      <c r="B503" s="5" t="s">
        <v>87</v>
      </c>
      <c r="C503" s="4" t="s">
        <v>36</v>
      </c>
      <c r="D503" s="12">
        <v>96.3</v>
      </c>
      <c r="E503" s="1">
        <v>12</v>
      </c>
      <c r="F503" s="13">
        <f>InputData[[#This Row],[UNIT PRICE ($)]]*InputData[[#This Row],[QUANTITY]]</f>
        <v>1155.5999999999999</v>
      </c>
      <c r="G503" s="1" t="str">
        <f>TEXT(InputData[[#This Row],[DATE]],"mmm")</f>
        <v>Jul</v>
      </c>
      <c r="H503" s="1">
        <f>WEEKNUM(InputData[[#This Row],[DATE]],1)</f>
        <v>31</v>
      </c>
    </row>
    <row r="504" spans="1:8" x14ac:dyDescent="0.3">
      <c r="A504" s="3">
        <v>44408</v>
      </c>
      <c r="B504" s="5" t="s">
        <v>69</v>
      </c>
      <c r="C504" s="4" t="s">
        <v>12</v>
      </c>
      <c r="D504" s="12">
        <v>94.17</v>
      </c>
      <c r="E504" s="1">
        <v>12</v>
      </c>
      <c r="F504" s="13">
        <f>InputData[[#This Row],[UNIT PRICE ($)]]*InputData[[#This Row],[QUANTITY]]</f>
        <v>1130.04</v>
      </c>
      <c r="G504" s="1" t="str">
        <f>TEXT(InputData[[#This Row],[DATE]],"mmm")</f>
        <v>Jul</v>
      </c>
      <c r="H504" s="1">
        <f>WEEKNUM(InputData[[#This Row],[DATE]],1)</f>
        <v>31</v>
      </c>
    </row>
    <row r="505" spans="1:8" x14ac:dyDescent="0.3">
      <c r="A505" s="3">
        <v>44408</v>
      </c>
      <c r="B505" s="5" t="s">
        <v>83</v>
      </c>
      <c r="C505" s="4" t="s">
        <v>42</v>
      </c>
      <c r="D505" s="12">
        <v>162</v>
      </c>
      <c r="E505" s="1">
        <v>31</v>
      </c>
      <c r="F505" s="13">
        <f>InputData[[#This Row],[UNIT PRICE ($)]]*InputData[[#This Row],[QUANTITY]]</f>
        <v>5022</v>
      </c>
      <c r="G505" s="1" t="str">
        <f>TEXT(InputData[[#This Row],[DATE]],"mmm")</f>
        <v>Jul</v>
      </c>
      <c r="H505" s="1">
        <f>WEEKNUM(InputData[[#This Row],[DATE]],1)</f>
        <v>31</v>
      </c>
    </row>
    <row r="506" spans="1:8" x14ac:dyDescent="0.3">
      <c r="A506" s="3">
        <v>44409</v>
      </c>
      <c r="B506" s="5" t="s">
        <v>88</v>
      </c>
      <c r="C506" s="4" t="s">
        <v>1</v>
      </c>
      <c r="D506" s="12">
        <v>103.88</v>
      </c>
      <c r="E506" s="1">
        <v>11</v>
      </c>
      <c r="F506" s="13">
        <f>InputData[[#This Row],[UNIT PRICE ($)]]*InputData[[#This Row],[QUANTITY]]</f>
        <v>1142.6799999999998</v>
      </c>
      <c r="G506" s="1" t="str">
        <f>TEXT(InputData[[#This Row],[DATE]],"mmm")</f>
        <v>Aug</v>
      </c>
      <c r="H506" s="1">
        <f>WEEKNUM(InputData[[#This Row],[DATE]],1)</f>
        <v>32</v>
      </c>
    </row>
    <row r="507" spans="1:8" x14ac:dyDescent="0.3">
      <c r="A507" s="3">
        <v>44410</v>
      </c>
      <c r="B507" s="5" t="s">
        <v>75</v>
      </c>
      <c r="C507" s="4" t="s">
        <v>23</v>
      </c>
      <c r="D507" s="12">
        <v>149.46</v>
      </c>
      <c r="E507" s="1">
        <v>3</v>
      </c>
      <c r="F507" s="13">
        <f>InputData[[#This Row],[UNIT PRICE ($)]]*InputData[[#This Row],[QUANTITY]]</f>
        <v>448.38</v>
      </c>
      <c r="G507" s="1" t="str">
        <f>TEXT(InputData[[#This Row],[DATE]],"mmm")</f>
        <v>Aug</v>
      </c>
      <c r="H507" s="1">
        <f>WEEKNUM(InputData[[#This Row],[DATE]],1)</f>
        <v>32</v>
      </c>
    </row>
    <row r="508" spans="1:8" x14ac:dyDescent="0.3">
      <c r="A508" s="3">
        <v>44411</v>
      </c>
      <c r="B508" s="5" t="s">
        <v>67</v>
      </c>
      <c r="C508" s="4" t="s">
        <v>34</v>
      </c>
      <c r="D508" s="12">
        <v>58.3</v>
      </c>
      <c r="E508" s="1">
        <v>12</v>
      </c>
      <c r="F508" s="13">
        <f>InputData[[#This Row],[UNIT PRICE ($)]]*InputData[[#This Row],[QUANTITY]]</f>
        <v>699.59999999999991</v>
      </c>
      <c r="G508" s="1" t="str">
        <f>TEXT(InputData[[#This Row],[DATE]],"mmm")</f>
        <v>Aug</v>
      </c>
      <c r="H508" s="1">
        <f>WEEKNUM(InputData[[#This Row],[DATE]],1)</f>
        <v>32</v>
      </c>
    </row>
    <row r="509" spans="1:8" x14ac:dyDescent="0.3">
      <c r="A509" s="3">
        <v>44411</v>
      </c>
      <c r="B509" s="5" t="s">
        <v>80</v>
      </c>
      <c r="C509" s="4" t="s">
        <v>22</v>
      </c>
      <c r="D509" s="12">
        <v>141.57</v>
      </c>
      <c r="E509" s="1">
        <v>13</v>
      </c>
      <c r="F509" s="13">
        <f>InputData[[#This Row],[UNIT PRICE ($)]]*InputData[[#This Row],[QUANTITY]]</f>
        <v>1840.4099999999999</v>
      </c>
      <c r="G509" s="1" t="str">
        <f>TEXT(InputData[[#This Row],[DATE]],"mmm")</f>
        <v>Aug</v>
      </c>
      <c r="H509" s="1">
        <f>WEEKNUM(InputData[[#This Row],[DATE]],1)</f>
        <v>32</v>
      </c>
    </row>
    <row r="510" spans="1:8" x14ac:dyDescent="0.3">
      <c r="A510" s="3">
        <v>44411</v>
      </c>
      <c r="B510" s="5" t="s">
        <v>80</v>
      </c>
      <c r="C510" s="4" t="s">
        <v>12</v>
      </c>
      <c r="D510" s="12">
        <v>94.17</v>
      </c>
      <c r="E510" s="1">
        <v>5</v>
      </c>
      <c r="F510" s="13">
        <f>InputData[[#This Row],[UNIT PRICE ($)]]*InputData[[#This Row],[QUANTITY]]</f>
        <v>470.85</v>
      </c>
      <c r="G510" s="1" t="str">
        <f>TEXT(InputData[[#This Row],[DATE]],"mmm")</f>
        <v>Aug</v>
      </c>
      <c r="H510" s="1">
        <f>WEEKNUM(InputData[[#This Row],[DATE]],1)</f>
        <v>32</v>
      </c>
    </row>
    <row r="511" spans="1:8" x14ac:dyDescent="0.3">
      <c r="A511" s="3">
        <v>44411</v>
      </c>
      <c r="B511" s="5" t="s">
        <v>116</v>
      </c>
      <c r="C511" s="4" t="s">
        <v>14</v>
      </c>
      <c r="D511" s="12">
        <v>146.72</v>
      </c>
      <c r="E511" s="1">
        <v>8</v>
      </c>
      <c r="F511" s="13">
        <f>InputData[[#This Row],[UNIT PRICE ($)]]*InputData[[#This Row],[QUANTITY]]</f>
        <v>1173.76</v>
      </c>
      <c r="G511" s="1" t="str">
        <f>TEXT(InputData[[#This Row],[DATE]],"mmm")</f>
        <v>Aug</v>
      </c>
      <c r="H511" s="1">
        <f>WEEKNUM(InputData[[#This Row],[DATE]],1)</f>
        <v>32</v>
      </c>
    </row>
    <row r="512" spans="1:8" x14ac:dyDescent="0.3">
      <c r="A512" s="3">
        <v>44412</v>
      </c>
      <c r="B512" s="5" t="s">
        <v>61</v>
      </c>
      <c r="C512" s="4" t="s">
        <v>26</v>
      </c>
      <c r="D512" s="12">
        <v>24.66</v>
      </c>
      <c r="E512" s="1">
        <v>16</v>
      </c>
      <c r="F512" s="13">
        <f>InputData[[#This Row],[UNIT PRICE ($)]]*InputData[[#This Row],[QUANTITY]]</f>
        <v>394.56</v>
      </c>
      <c r="G512" s="1" t="str">
        <f>TEXT(InputData[[#This Row],[DATE]],"mmm")</f>
        <v>Aug</v>
      </c>
      <c r="H512" s="1">
        <f>WEEKNUM(InputData[[#This Row],[DATE]],1)</f>
        <v>32</v>
      </c>
    </row>
    <row r="513" spans="1:8" x14ac:dyDescent="0.3">
      <c r="A513" s="3">
        <v>44413</v>
      </c>
      <c r="B513" s="5" t="s">
        <v>70</v>
      </c>
      <c r="C513" s="4" t="s">
        <v>28</v>
      </c>
      <c r="D513" s="12">
        <v>41.81</v>
      </c>
      <c r="E513" s="1">
        <v>14</v>
      </c>
      <c r="F513" s="13">
        <f>InputData[[#This Row],[UNIT PRICE ($)]]*InputData[[#This Row],[QUANTITY]]</f>
        <v>585.34</v>
      </c>
      <c r="G513" s="1" t="str">
        <f>TEXT(InputData[[#This Row],[DATE]],"mmm")</f>
        <v>Aug</v>
      </c>
      <c r="H513" s="1">
        <f>WEEKNUM(InputData[[#This Row],[DATE]],1)</f>
        <v>32</v>
      </c>
    </row>
    <row r="514" spans="1:8" x14ac:dyDescent="0.3">
      <c r="A514" s="3">
        <v>44414</v>
      </c>
      <c r="B514" s="5" t="s">
        <v>64</v>
      </c>
      <c r="C514" s="4" t="s">
        <v>37</v>
      </c>
      <c r="D514" s="12">
        <v>85.76</v>
      </c>
      <c r="E514" s="1">
        <v>1</v>
      </c>
      <c r="F514" s="13">
        <f>InputData[[#This Row],[UNIT PRICE ($)]]*InputData[[#This Row],[QUANTITY]]</f>
        <v>85.76</v>
      </c>
      <c r="G514" s="1" t="str">
        <f>TEXT(InputData[[#This Row],[DATE]],"mmm")</f>
        <v>Aug</v>
      </c>
      <c r="H514" s="1">
        <f>WEEKNUM(InputData[[#This Row],[DATE]],1)</f>
        <v>32</v>
      </c>
    </row>
    <row r="515" spans="1:8" x14ac:dyDescent="0.3">
      <c r="A515" s="3">
        <v>44414</v>
      </c>
      <c r="B515" s="5" t="s">
        <v>80</v>
      </c>
      <c r="C515" s="4" t="s">
        <v>16</v>
      </c>
      <c r="D515" s="12">
        <v>16.64</v>
      </c>
      <c r="E515" s="1">
        <v>9</v>
      </c>
      <c r="F515" s="13">
        <f>InputData[[#This Row],[UNIT PRICE ($)]]*InputData[[#This Row],[QUANTITY]]</f>
        <v>149.76</v>
      </c>
      <c r="G515" s="1" t="str">
        <f>TEXT(InputData[[#This Row],[DATE]],"mmm")</f>
        <v>Aug</v>
      </c>
      <c r="H515" s="1">
        <f>WEEKNUM(InputData[[#This Row],[DATE]],1)</f>
        <v>32</v>
      </c>
    </row>
    <row r="516" spans="1:8" x14ac:dyDescent="0.3">
      <c r="A516" s="3">
        <v>44416</v>
      </c>
      <c r="B516" s="5" t="s">
        <v>63</v>
      </c>
      <c r="C516" s="4" t="s">
        <v>21</v>
      </c>
      <c r="D516" s="12">
        <v>162.54</v>
      </c>
      <c r="E516" s="1">
        <v>11</v>
      </c>
      <c r="F516" s="13">
        <f>InputData[[#This Row],[UNIT PRICE ($)]]*InputData[[#This Row],[QUANTITY]]</f>
        <v>1787.9399999999998</v>
      </c>
      <c r="G516" s="1" t="str">
        <f>TEXT(InputData[[#This Row],[DATE]],"mmm")</f>
        <v>Aug</v>
      </c>
      <c r="H516" s="1">
        <f>WEEKNUM(InputData[[#This Row],[DATE]],1)</f>
        <v>33</v>
      </c>
    </row>
    <row r="517" spans="1:8" x14ac:dyDescent="0.3">
      <c r="A517" s="3">
        <v>44416</v>
      </c>
      <c r="B517" s="5" t="s">
        <v>71</v>
      </c>
      <c r="C517" s="4" t="s">
        <v>32</v>
      </c>
      <c r="D517" s="12">
        <v>117.48</v>
      </c>
      <c r="E517" s="1">
        <v>12</v>
      </c>
      <c r="F517" s="13">
        <f>InputData[[#This Row],[UNIT PRICE ($)]]*InputData[[#This Row],[QUANTITY]]</f>
        <v>1409.76</v>
      </c>
      <c r="G517" s="1" t="str">
        <f>TEXT(InputData[[#This Row],[DATE]],"mmm")</f>
        <v>Aug</v>
      </c>
      <c r="H517" s="1">
        <f>WEEKNUM(InputData[[#This Row],[DATE]],1)</f>
        <v>33</v>
      </c>
    </row>
    <row r="518" spans="1:8" x14ac:dyDescent="0.3">
      <c r="A518" s="3">
        <v>44416</v>
      </c>
      <c r="B518" s="5" t="s">
        <v>74</v>
      </c>
      <c r="C518" s="4" t="s">
        <v>15</v>
      </c>
      <c r="D518" s="12">
        <v>15.719999999999999</v>
      </c>
      <c r="E518" s="1">
        <v>38</v>
      </c>
      <c r="F518" s="13">
        <f>InputData[[#This Row],[UNIT PRICE ($)]]*InputData[[#This Row],[QUANTITY]]</f>
        <v>597.3599999999999</v>
      </c>
      <c r="G518" s="1" t="str">
        <f>TEXT(InputData[[#This Row],[DATE]],"mmm")</f>
        <v>Aug</v>
      </c>
      <c r="H518" s="1">
        <f>WEEKNUM(InputData[[#This Row],[DATE]],1)</f>
        <v>33</v>
      </c>
    </row>
    <row r="519" spans="1:8" x14ac:dyDescent="0.3">
      <c r="A519" s="3">
        <v>44416</v>
      </c>
      <c r="B519" s="5" t="s">
        <v>78</v>
      </c>
      <c r="C519" s="4" t="s">
        <v>16</v>
      </c>
      <c r="D519" s="12">
        <v>16.64</v>
      </c>
      <c r="E519" s="1">
        <v>2</v>
      </c>
      <c r="F519" s="13">
        <f>InputData[[#This Row],[UNIT PRICE ($)]]*InputData[[#This Row],[QUANTITY]]</f>
        <v>33.28</v>
      </c>
      <c r="G519" s="1" t="str">
        <f>TEXT(InputData[[#This Row],[DATE]],"mmm")</f>
        <v>Aug</v>
      </c>
      <c r="H519" s="1">
        <f>WEEKNUM(InputData[[#This Row],[DATE]],1)</f>
        <v>33</v>
      </c>
    </row>
    <row r="520" spans="1:8" x14ac:dyDescent="0.3">
      <c r="A520" s="3">
        <v>44418</v>
      </c>
      <c r="B520" s="5" t="s">
        <v>109</v>
      </c>
      <c r="C520" s="4" t="s">
        <v>38</v>
      </c>
      <c r="D520" s="12">
        <v>79.92</v>
      </c>
      <c r="E520" s="1">
        <v>38</v>
      </c>
      <c r="F520" s="13">
        <f>InputData[[#This Row],[UNIT PRICE ($)]]*InputData[[#This Row],[QUANTITY]]</f>
        <v>3036.96</v>
      </c>
      <c r="G520" s="1" t="str">
        <f>TEXT(InputData[[#This Row],[DATE]],"mmm")</f>
        <v>Aug</v>
      </c>
      <c r="H520" s="1">
        <f>WEEKNUM(InputData[[#This Row],[DATE]],1)</f>
        <v>33</v>
      </c>
    </row>
    <row r="521" spans="1:8" x14ac:dyDescent="0.3">
      <c r="A521" s="3">
        <v>44418</v>
      </c>
      <c r="B521" s="5" t="s">
        <v>84</v>
      </c>
      <c r="C521" s="4" t="s">
        <v>5</v>
      </c>
      <c r="D521" s="12">
        <v>155.61000000000001</v>
      </c>
      <c r="E521" s="1">
        <v>4</v>
      </c>
      <c r="F521" s="13">
        <f>InputData[[#This Row],[UNIT PRICE ($)]]*InputData[[#This Row],[QUANTITY]]</f>
        <v>622.44000000000005</v>
      </c>
      <c r="G521" s="1" t="str">
        <f>TEXT(InputData[[#This Row],[DATE]],"mmm")</f>
        <v>Aug</v>
      </c>
      <c r="H521" s="1">
        <f>WEEKNUM(InputData[[#This Row],[DATE]],1)</f>
        <v>33</v>
      </c>
    </row>
    <row r="522" spans="1:8" x14ac:dyDescent="0.3">
      <c r="A522" s="3">
        <v>44418</v>
      </c>
      <c r="B522" s="5" t="s">
        <v>88</v>
      </c>
      <c r="C522" s="4" t="s">
        <v>44</v>
      </c>
      <c r="D522" s="12">
        <v>82.08</v>
      </c>
      <c r="E522" s="1">
        <v>10</v>
      </c>
      <c r="F522" s="13">
        <f>InputData[[#This Row],[UNIT PRICE ($)]]*InputData[[#This Row],[QUANTITY]]</f>
        <v>820.8</v>
      </c>
      <c r="G522" s="1" t="str">
        <f>TEXT(InputData[[#This Row],[DATE]],"mmm")</f>
        <v>Aug</v>
      </c>
      <c r="H522" s="1">
        <f>WEEKNUM(InputData[[#This Row],[DATE]],1)</f>
        <v>33</v>
      </c>
    </row>
    <row r="523" spans="1:8" x14ac:dyDescent="0.3">
      <c r="A523" s="3">
        <v>44418</v>
      </c>
      <c r="B523" s="5" t="s">
        <v>89</v>
      </c>
      <c r="C523" s="4" t="s">
        <v>6</v>
      </c>
      <c r="D523" s="12">
        <v>85.5</v>
      </c>
      <c r="E523" s="1">
        <v>6</v>
      </c>
      <c r="F523" s="13">
        <f>InputData[[#This Row],[UNIT PRICE ($)]]*InputData[[#This Row],[QUANTITY]]</f>
        <v>513</v>
      </c>
      <c r="G523" s="1" t="str">
        <f>TEXT(InputData[[#This Row],[DATE]],"mmm")</f>
        <v>Aug</v>
      </c>
      <c r="H523" s="1">
        <f>WEEKNUM(InputData[[#This Row],[DATE]],1)</f>
        <v>33</v>
      </c>
    </row>
    <row r="524" spans="1:8" x14ac:dyDescent="0.3">
      <c r="A524" s="3">
        <v>44419</v>
      </c>
      <c r="B524" s="5" t="s">
        <v>73</v>
      </c>
      <c r="C524" s="4" t="s">
        <v>23</v>
      </c>
      <c r="D524" s="12">
        <v>149.46</v>
      </c>
      <c r="E524" s="1">
        <v>4</v>
      </c>
      <c r="F524" s="13">
        <f>InputData[[#This Row],[UNIT PRICE ($)]]*InputData[[#This Row],[QUANTITY]]</f>
        <v>597.84</v>
      </c>
      <c r="G524" s="1" t="str">
        <f>TEXT(InputData[[#This Row],[DATE]],"mmm")</f>
        <v>Aug</v>
      </c>
      <c r="H524" s="1">
        <f>WEEKNUM(InputData[[#This Row],[DATE]],1)</f>
        <v>33</v>
      </c>
    </row>
    <row r="525" spans="1:8" x14ac:dyDescent="0.3">
      <c r="A525" s="3">
        <v>44419</v>
      </c>
      <c r="B525" s="5" t="s">
        <v>76</v>
      </c>
      <c r="C525" s="4" t="s">
        <v>30</v>
      </c>
      <c r="D525" s="12">
        <v>201.28</v>
      </c>
      <c r="E525" s="1">
        <v>20</v>
      </c>
      <c r="F525" s="13">
        <f>InputData[[#This Row],[UNIT PRICE ($)]]*InputData[[#This Row],[QUANTITY]]</f>
        <v>4025.6</v>
      </c>
      <c r="G525" s="1" t="str">
        <f>TEXT(InputData[[#This Row],[DATE]],"mmm")</f>
        <v>Aug</v>
      </c>
      <c r="H525" s="1">
        <f>WEEKNUM(InputData[[#This Row],[DATE]],1)</f>
        <v>33</v>
      </c>
    </row>
    <row r="526" spans="1:8" x14ac:dyDescent="0.3">
      <c r="A526" s="3">
        <v>44421</v>
      </c>
      <c r="B526" s="5" t="s">
        <v>73</v>
      </c>
      <c r="C526" s="4" t="s">
        <v>11</v>
      </c>
      <c r="D526" s="12">
        <v>48.4</v>
      </c>
      <c r="E526" s="1">
        <v>13</v>
      </c>
      <c r="F526" s="13">
        <f>InputData[[#This Row],[UNIT PRICE ($)]]*InputData[[#This Row],[QUANTITY]]</f>
        <v>629.19999999999993</v>
      </c>
      <c r="G526" s="1" t="str">
        <f>TEXT(InputData[[#This Row],[DATE]],"mmm")</f>
        <v>Aug</v>
      </c>
      <c r="H526" s="1">
        <f>WEEKNUM(InputData[[#This Row],[DATE]],1)</f>
        <v>33</v>
      </c>
    </row>
    <row r="527" spans="1:8" x14ac:dyDescent="0.3">
      <c r="A527" s="3">
        <v>44421</v>
      </c>
      <c r="B527" s="5" t="s">
        <v>85</v>
      </c>
      <c r="C527" s="4" t="s">
        <v>27</v>
      </c>
      <c r="D527" s="12">
        <v>57.120000000000005</v>
      </c>
      <c r="E527" s="1">
        <v>9</v>
      </c>
      <c r="F527" s="13">
        <f>InputData[[#This Row],[UNIT PRICE ($)]]*InputData[[#This Row],[QUANTITY]]</f>
        <v>514.08000000000004</v>
      </c>
      <c r="G527" s="1" t="str">
        <f>TEXT(InputData[[#This Row],[DATE]],"mmm")</f>
        <v>Aug</v>
      </c>
      <c r="H527" s="1">
        <f>WEEKNUM(InputData[[#This Row],[DATE]],1)</f>
        <v>33</v>
      </c>
    </row>
    <row r="528" spans="1:8" x14ac:dyDescent="0.3">
      <c r="A528" s="3">
        <v>44422</v>
      </c>
      <c r="B528" s="5" t="s">
        <v>61</v>
      </c>
      <c r="C528" s="4" t="s">
        <v>30</v>
      </c>
      <c r="D528" s="12">
        <v>201.28</v>
      </c>
      <c r="E528" s="1">
        <v>14</v>
      </c>
      <c r="F528" s="13">
        <f>InputData[[#This Row],[UNIT PRICE ($)]]*InputData[[#This Row],[QUANTITY]]</f>
        <v>2817.92</v>
      </c>
      <c r="G528" s="1" t="str">
        <f>TEXT(InputData[[#This Row],[DATE]],"mmm")</f>
        <v>Aug</v>
      </c>
      <c r="H528" s="1">
        <f>WEEKNUM(InputData[[#This Row],[DATE]],1)</f>
        <v>33</v>
      </c>
    </row>
    <row r="529" spans="1:8" x14ac:dyDescent="0.3">
      <c r="A529" s="3">
        <v>44423</v>
      </c>
      <c r="B529" s="5" t="s">
        <v>73</v>
      </c>
      <c r="C529" s="4" t="s">
        <v>15</v>
      </c>
      <c r="D529" s="12">
        <v>15.719999999999999</v>
      </c>
      <c r="E529" s="1">
        <v>7</v>
      </c>
      <c r="F529" s="13">
        <f>InputData[[#This Row],[UNIT PRICE ($)]]*InputData[[#This Row],[QUANTITY]]</f>
        <v>110.03999999999999</v>
      </c>
      <c r="G529" s="1" t="str">
        <f>TEXT(InputData[[#This Row],[DATE]],"mmm")</f>
        <v>Aug</v>
      </c>
      <c r="H529" s="1">
        <f>WEEKNUM(InputData[[#This Row],[DATE]],1)</f>
        <v>34</v>
      </c>
    </row>
    <row r="530" spans="1:8" x14ac:dyDescent="0.3">
      <c r="A530" s="3">
        <v>44423</v>
      </c>
      <c r="B530" s="5" t="s">
        <v>114</v>
      </c>
      <c r="C530" s="4" t="s">
        <v>11</v>
      </c>
      <c r="D530" s="12">
        <v>48.4</v>
      </c>
      <c r="E530" s="1">
        <v>10</v>
      </c>
      <c r="F530" s="13">
        <f>InputData[[#This Row],[UNIT PRICE ($)]]*InputData[[#This Row],[QUANTITY]]</f>
        <v>484</v>
      </c>
      <c r="G530" s="1" t="str">
        <f>TEXT(InputData[[#This Row],[DATE]],"mmm")</f>
        <v>Aug</v>
      </c>
      <c r="H530" s="1">
        <f>WEEKNUM(InputData[[#This Row],[DATE]],1)</f>
        <v>34</v>
      </c>
    </row>
    <row r="531" spans="1:8" x14ac:dyDescent="0.3">
      <c r="A531" s="3">
        <v>44424</v>
      </c>
      <c r="B531" s="5" t="s">
        <v>68</v>
      </c>
      <c r="C531" s="4" t="s">
        <v>9</v>
      </c>
      <c r="D531" s="12">
        <v>7.8599999999999994</v>
      </c>
      <c r="E531" s="1">
        <v>31</v>
      </c>
      <c r="F531" s="13">
        <f>InputData[[#This Row],[UNIT PRICE ($)]]*InputData[[#This Row],[QUANTITY]]</f>
        <v>243.65999999999997</v>
      </c>
      <c r="G531" s="1" t="str">
        <f>TEXT(InputData[[#This Row],[DATE]],"mmm")</f>
        <v>Aug</v>
      </c>
      <c r="H531" s="1">
        <f>WEEKNUM(InputData[[#This Row],[DATE]],1)</f>
        <v>34</v>
      </c>
    </row>
    <row r="532" spans="1:8" x14ac:dyDescent="0.3">
      <c r="A532" s="3">
        <v>44424</v>
      </c>
      <c r="B532" s="5" t="s">
        <v>79</v>
      </c>
      <c r="C532" s="4" t="s">
        <v>3</v>
      </c>
      <c r="D532" s="12">
        <v>80.94</v>
      </c>
      <c r="E532" s="1">
        <v>3</v>
      </c>
      <c r="F532" s="13">
        <f>InputData[[#This Row],[UNIT PRICE ($)]]*InputData[[#This Row],[QUANTITY]]</f>
        <v>242.82</v>
      </c>
      <c r="G532" s="1" t="str">
        <f>TEXT(InputData[[#This Row],[DATE]],"mmm")</f>
        <v>Aug</v>
      </c>
      <c r="H532" s="1">
        <f>WEEKNUM(InputData[[#This Row],[DATE]],1)</f>
        <v>34</v>
      </c>
    </row>
    <row r="533" spans="1:8" x14ac:dyDescent="0.3">
      <c r="A533" s="3">
        <v>44424</v>
      </c>
      <c r="B533" s="5" t="s">
        <v>85</v>
      </c>
      <c r="C533" s="4" t="s">
        <v>13</v>
      </c>
      <c r="D533" s="12">
        <v>122.08</v>
      </c>
      <c r="E533" s="1">
        <v>1</v>
      </c>
      <c r="F533" s="13">
        <f>InputData[[#This Row],[UNIT PRICE ($)]]*InputData[[#This Row],[QUANTITY]]</f>
        <v>122.08</v>
      </c>
      <c r="G533" s="1" t="str">
        <f>TEXT(InputData[[#This Row],[DATE]],"mmm")</f>
        <v>Aug</v>
      </c>
      <c r="H533" s="1">
        <f>WEEKNUM(InputData[[#This Row],[DATE]],1)</f>
        <v>34</v>
      </c>
    </row>
    <row r="534" spans="1:8" x14ac:dyDescent="0.3">
      <c r="A534" s="3">
        <v>44426</v>
      </c>
      <c r="B534" s="5" t="s">
        <v>70</v>
      </c>
      <c r="C534" s="4" t="s">
        <v>25</v>
      </c>
      <c r="D534" s="12">
        <v>8.33</v>
      </c>
      <c r="E534" s="1">
        <v>6</v>
      </c>
      <c r="F534" s="13">
        <f>InputData[[#This Row],[UNIT PRICE ($)]]*InputData[[#This Row],[QUANTITY]]</f>
        <v>49.980000000000004</v>
      </c>
      <c r="G534" s="1" t="str">
        <f>TEXT(InputData[[#This Row],[DATE]],"mmm")</f>
        <v>Aug</v>
      </c>
      <c r="H534" s="1">
        <f>WEEKNUM(InputData[[#This Row],[DATE]],1)</f>
        <v>34</v>
      </c>
    </row>
    <row r="535" spans="1:8" x14ac:dyDescent="0.3">
      <c r="A535" s="3">
        <v>44426</v>
      </c>
      <c r="B535" s="5" t="s">
        <v>79</v>
      </c>
      <c r="C535" s="4" t="s">
        <v>29</v>
      </c>
      <c r="D535" s="12">
        <v>53.11</v>
      </c>
      <c r="E535" s="1">
        <v>8</v>
      </c>
      <c r="F535" s="13">
        <f>InputData[[#This Row],[UNIT PRICE ($)]]*InputData[[#This Row],[QUANTITY]]</f>
        <v>424.88</v>
      </c>
      <c r="G535" s="1" t="str">
        <f>TEXT(InputData[[#This Row],[DATE]],"mmm")</f>
        <v>Aug</v>
      </c>
      <c r="H535" s="1">
        <f>WEEKNUM(InputData[[#This Row],[DATE]],1)</f>
        <v>34</v>
      </c>
    </row>
    <row r="536" spans="1:8" x14ac:dyDescent="0.3">
      <c r="A536" s="3">
        <v>44426</v>
      </c>
      <c r="B536" s="5" t="s">
        <v>82</v>
      </c>
      <c r="C536" s="4" t="s">
        <v>29</v>
      </c>
      <c r="D536" s="12">
        <v>53.11</v>
      </c>
      <c r="E536" s="1">
        <v>19</v>
      </c>
      <c r="F536" s="13">
        <f>InputData[[#This Row],[UNIT PRICE ($)]]*InputData[[#This Row],[QUANTITY]]</f>
        <v>1009.09</v>
      </c>
      <c r="G536" s="1" t="str">
        <f>TEXT(InputData[[#This Row],[DATE]],"mmm")</f>
        <v>Aug</v>
      </c>
      <c r="H536" s="1">
        <f>WEEKNUM(InputData[[#This Row],[DATE]],1)</f>
        <v>34</v>
      </c>
    </row>
    <row r="537" spans="1:8" x14ac:dyDescent="0.3">
      <c r="A537" s="3">
        <v>44426</v>
      </c>
      <c r="B537" s="5" t="s">
        <v>114</v>
      </c>
      <c r="C537" s="4" t="s">
        <v>10</v>
      </c>
      <c r="D537" s="12">
        <v>164.28</v>
      </c>
      <c r="E537" s="1">
        <v>2</v>
      </c>
      <c r="F537" s="13">
        <f>InputData[[#This Row],[UNIT PRICE ($)]]*InputData[[#This Row],[QUANTITY]]</f>
        <v>328.56</v>
      </c>
      <c r="G537" s="1" t="str">
        <f>TEXT(InputData[[#This Row],[DATE]],"mmm")</f>
        <v>Aug</v>
      </c>
      <c r="H537" s="1">
        <f>WEEKNUM(InputData[[#This Row],[DATE]],1)</f>
        <v>34</v>
      </c>
    </row>
    <row r="538" spans="1:8" x14ac:dyDescent="0.3">
      <c r="A538" s="3">
        <v>44427</v>
      </c>
      <c r="B538" s="5" t="s">
        <v>63</v>
      </c>
      <c r="C538" s="4" t="s">
        <v>7</v>
      </c>
      <c r="D538" s="12">
        <v>47.730000000000004</v>
      </c>
      <c r="E538" s="1">
        <v>3</v>
      </c>
      <c r="F538" s="13">
        <f>InputData[[#This Row],[UNIT PRICE ($)]]*InputData[[#This Row],[QUANTITY]]</f>
        <v>143.19</v>
      </c>
      <c r="G538" s="1" t="str">
        <f>TEXT(InputData[[#This Row],[DATE]],"mmm")</f>
        <v>Aug</v>
      </c>
      <c r="H538" s="1">
        <f>WEEKNUM(InputData[[#This Row],[DATE]],1)</f>
        <v>34</v>
      </c>
    </row>
    <row r="539" spans="1:8" x14ac:dyDescent="0.3">
      <c r="A539" s="3">
        <v>44428</v>
      </c>
      <c r="B539" s="5" t="s">
        <v>61</v>
      </c>
      <c r="C539" s="4" t="s">
        <v>33</v>
      </c>
      <c r="D539" s="12">
        <v>119.7</v>
      </c>
      <c r="E539" s="1">
        <v>14</v>
      </c>
      <c r="F539" s="13">
        <f>InputData[[#This Row],[UNIT PRICE ($)]]*InputData[[#This Row],[QUANTITY]]</f>
        <v>1675.8</v>
      </c>
      <c r="G539" s="1" t="str">
        <f>TEXT(InputData[[#This Row],[DATE]],"mmm")</f>
        <v>Aug</v>
      </c>
      <c r="H539" s="1">
        <f>WEEKNUM(InputData[[#This Row],[DATE]],1)</f>
        <v>34</v>
      </c>
    </row>
    <row r="540" spans="1:8" x14ac:dyDescent="0.3">
      <c r="A540" s="3">
        <v>44428</v>
      </c>
      <c r="B540" s="5" t="s">
        <v>63</v>
      </c>
      <c r="C540" s="4" t="s">
        <v>20</v>
      </c>
      <c r="D540" s="12">
        <v>76.25</v>
      </c>
      <c r="E540" s="1">
        <v>15</v>
      </c>
      <c r="F540" s="13">
        <f>InputData[[#This Row],[UNIT PRICE ($)]]*InputData[[#This Row],[QUANTITY]]</f>
        <v>1143.75</v>
      </c>
      <c r="G540" s="1" t="str">
        <f>TEXT(InputData[[#This Row],[DATE]],"mmm")</f>
        <v>Aug</v>
      </c>
      <c r="H540" s="1">
        <f>WEEKNUM(InputData[[#This Row],[DATE]],1)</f>
        <v>34</v>
      </c>
    </row>
    <row r="541" spans="1:8" x14ac:dyDescent="0.3">
      <c r="A541" s="3">
        <v>44428</v>
      </c>
      <c r="B541" s="5" t="s">
        <v>70</v>
      </c>
      <c r="C541" s="4" t="s">
        <v>23</v>
      </c>
      <c r="D541" s="12">
        <v>149.46</v>
      </c>
      <c r="E541" s="1">
        <v>13</v>
      </c>
      <c r="F541" s="13">
        <f>InputData[[#This Row],[UNIT PRICE ($)]]*InputData[[#This Row],[QUANTITY]]</f>
        <v>1942.98</v>
      </c>
      <c r="G541" s="1" t="str">
        <f>TEXT(InputData[[#This Row],[DATE]],"mmm")</f>
        <v>Aug</v>
      </c>
      <c r="H541" s="1">
        <f>WEEKNUM(InputData[[#This Row],[DATE]],1)</f>
        <v>34</v>
      </c>
    </row>
    <row r="542" spans="1:8" x14ac:dyDescent="0.3">
      <c r="A542" s="3">
        <v>44428</v>
      </c>
      <c r="B542" s="5" t="s">
        <v>74</v>
      </c>
      <c r="C542" s="4" t="s">
        <v>18</v>
      </c>
      <c r="D542" s="12">
        <v>49.21</v>
      </c>
      <c r="E542" s="1">
        <v>19</v>
      </c>
      <c r="F542" s="13">
        <f>InputData[[#This Row],[UNIT PRICE ($)]]*InputData[[#This Row],[QUANTITY]]</f>
        <v>934.99</v>
      </c>
      <c r="G542" s="1" t="str">
        <f>TEXT(InputData[[#This Row],[DATE]],"mmm")</f>
        <v>Aug</v>
      </c>
      <c r="H542" s="1">
        <f>WEEKNUM(InputData[[#This Row],[DATE]],1)</f>
        <v>34</v>
      </c>
    </row>
    <row r="543" spans="1:8" x14ac:dyDescent="0.3">
      <c r="A543" s="3">
        <v>44428</v>
      </c>
      <c r="B543" s="5" t="s">
        <v>81</v>
      </c>
      <c r="C543" s="4" t="s">
        <v>31</v>
      </c>
      <c r="D543" s="12">
        <v>104.16</v>
      </c>
      <c r="E543" s="1">
        <v>9</v>
      </c>
      <c r="F543" s="13">
        <f>InputData[[#This Row],[UNIT PRICE ($)]]*InputData[[#This Row],[QUANTITY]]</f>
        <v>937.43999999999994</v>
      </c>
      <c r="G543" s="1" t="str">
        <f>TEXT(InputData[[#This Row],[DATE]],"mmm")</f>
        <v>Aug</v>
      </c>
      <c r="H543" s="1">
        <f>WEEKNUM(InputData[[#This Row],[DATE]],1)</f>
        <v>34</v>
      </c>
    </row>
    <row r="544" spans="1:8" x14ac:dyDescent="0.3">
      <c r="A544" s="3">
        <v>44428</v>
      </c>
      <c r="B544" s="5" t="s">
        <v>82</v>
      </c>
      <c r="C544" s="4" t="s">
        <v>28</v>
      </c>
      <c r="D544" s="12">
        <v>41.81</v>
      </c>
      <c r="E544" s="1">
        <v>13</v>
      </c>
      <c r="F544" s="13">
        <f>InputData[[#This Row],[UNIT PRICE ($)]]*InputData[[#This Row],[QUANTITY]]</f>
        <v>543.53</v>
      </c>
      <c r="G544" s="1" t="str">
        <f>TEXT(InputData[[#This Row],[DATE]],"mmm")</f>
        <v>Aug</v>
      </c>
      <c r="H544" s="1">
        <f>WEEKNUM(InputData[[#This Row],[DATE]],1)</f>
        <v>34</v>
      </c>
    </row>
    <row r="545" spans="1:8" x14ac:dyDescent="0.3">
      <c r="A545" s="3">
        <v>44429</v>
      </c>
      <c r="B545" s="5" t="s">
        <v>82</v>
      </c>
      <c r="C545" s="4" t="s">
        <v>16</v>
      </c>
      <c r="D545" s="12">
        <v>16.64</v>
      </c>
      <c r="E545" s="1">
        <v>4</v>
      </c>
      <c r="F545" s="13">
        <f>InputData[[#This Row],[UNIT PRICE ($)]]*InputData[[#This Row],[QUANTITY]]</f>
        <v>66.56</v>
      </c>
      <c r="G545" s="1" t="str">
        <f>TEXT(InputData[[#This Row],[DATE]],"mmm")</f>
        <v>Aug</v>
      </c>
      <c r="H545" s="1">
        <f>WEEKNUM(InputData[[#This Row],[DATE]],1)</f>
        <v>34</v>
      </c>
    </row>
    <row r="546" spans="1:8" x14ac:dyDescent="0.3">
      <c r="A546" s="3">
        <v>44430</v>
      </c>
      <c r="B546" s="5" t="s">
        <v>81</v>
      </c>
      <c r="C546" s="4" t="s">
        <v>5</v>
      </c>
      <c r="D546" s="12">
        <v>155.61000000000001</v>
      </c>
      <c r="E546" s="1">
        <v>19</v>
      </c>
      <c r="F546" s="13">
        <f>InputData[[#This Row],[UNIT PRICE ($)]]*InputData[[#This Row],[QUANTITY]]</f>
        <v>2956.59</v>
      </c>
      <c r="G546" s="1" t="str">
        <f>TEXT(InputData[[#This Row],[DATE]],"mmm")</f>
        <v>Aug</v>
      </c>
      <c r="H546" s="1">
        <f>WEEKNUM(InputData[[#This Row],[DATE]],1)</f>
        <v>35</v>
      </c>
    </row>
    <row r="547" spans="1:8" x14ac:dyDescent="0.3">
      <c r="A547" s="3">
        <v>44431</v>
      </c>
      <c r="B547" s="5" t="s">
        <v>65</v>
      </c>
      <c r="C547" s="4" t="s">
        <v>44</v>
      </c>
      <c r="D547" s="12">
        <v>82.08</v>
      </c>
      <c r="E547" s="1">
        <v>11</v>
      </c>
      <c r="F547" s="13">
        <f>InputData[[#This Row],[UNIT PRICE ($)]]*InputData[[#This Row],[QUANTITY]]</f>
        <v>902.88</v>
      </c>
      <c r="G547" s="1" t="str">
        <f>TEXT(InputData[[#This Row],[DATE]],"mmm")</f>
        <v>Aug</v>
      </c>
      <c r="H547" s="1">
        <f>WEEKNUM(InputData[[#This Row],[DATE]],1)</f>
        <v>35</v>
      </c>
    </row>
    <row r="548" spans="1:8" x14ac:dyDescent="0.3">
      <c r="A548" s="3">
        <v>44431</v>
      </c>
      <c r="B548" s="5" t="s">
        <v>78</v>
      </c>
      <c r="C548" s="4" t="s">
        <v>29</v>
      </c>
      <c r="D548" s="12">
        <v>53.11</v>
      </c>
      <c r="E548" s="1">
        <v>14</v>
      </c>
      <c r="F548" s="13">
        <f>InputData[[#This Row],[UNIT PRICE ($)]]*InputData[[#This Row],[QUANTITY]]</f>
        <v>743.54</v>
      </c>
      <c r="G548" s="1" t="str">
        <f>TEXT(InputData[[#This Row],[DATE]],"mmm")</f>
        <v>Aug</v>
      </c>
      <c r="H548" s="1">
        <f>WEEKNUM(InputData[[#This Row],[DATE]],1)</f>
        <v>35</v>
      </c>
    </row>
    <row r="549" spans="1:8" x14ac:dyDescent="0.3">
      <c r="A549" s="3">
        <v>44432</v>
      </c>
      <c r="B549" s="5" t="s">
        <v>78</v>
      </c>
      <c r="C549" s="4" t="s">
        <v>5</v>
      </c>
      <c r="D549" s="12">
        <v>155.61000000000001</v>
      </c>
      <c r="E549" s="1">
        <v>5</v>
      </c>
      <c r="F549" s="13">
        <f>InputData[[#This Row],[UNIT PRICE ($)]]*InputData[[#This Row],[QUANTITY]]</f>
        <v>778.05000000000007</v>
      </c>
      <c r="G549" s="1" t="str">
        <f>TEXT(InputData[[#This Row],[DATE]],"mmm")</f>
        <v>Aug</v>
      </c>
      <c r="H549" s="1">
        <f>WEEKNUM(InputData[[#This Row],[DATE]],1)</f>
        <v>35</v>
      </c>
    </row>
    <row r="550" spans="1:8" x14ac:dyDescent="0.3">
      <c r="A550" s="3">
        <v>44433</v>
      </c>
      <c r="B550" s="5" t="s">
        <v>85</v>
      </c>
      <c r="C550" s="4" t="s">
        <v>41</v>
      </c>
      <c r="D550" s="12">
        <v>173.88</v>
      </c>
      <c r="E550" s="1">
        <v>38</v>
      </c>
      <c r="F550" s="13">
        <f>InputData[[#This Row],[UNIT PRICE ($)]]*InputData[[#This Row],[QUANTITY]]</f>
        <v>6607.44</v>
      </c>
      <c r="G550" s="1" t="str">
        <f>TEXT(InputData[[#This Row],[DATE]],"mmm")</f>
        <v>Aug</v>
      </c>
      <c r="H550" s="1">
        <f>WEEKNUM(InputData[[#This Row],[DATE]],1)</f>
        <v>35</v>
      </c>
    </row>
    <row r="551" spans="1:8" x14ac:dyDescent="0.3">
      <c r="A551" s="3">
        <v>44434</v>
      </c>
      <c r="B551" s="5" t="s">
        <v>109</v>
      </c>
      <c r="C551" s="4" t="s">
        <v>34</v>
      </c>
      <c r="D551" s="12">
        <v>58.3</v>
      </c>
      <c r="E551" s="1">
        <v>21</v>
      </c>
      <c r="F551" s="13">
        <f>InputData[[#This Row],[UNIT PRICE ($)]]*InputData[[#This Row],[QUANTITY]]</f>
        <v>1224.3</v>
      </c>
      <c r="G551" s="1" t="str">
        <f>TEXT(InputData[[#This Row],[DATE]],"mmm")</f>
        <v>Aug</v>
      </c>
      <c r="H551" s="1">
        <f>WEEKNUM(InputData[[#This Row],[DATE]],1)</f>
        <v>35</v>
      </c>
    </row>
    <row r="552" spans="1:8" x14ac:dyDescent="0.3">
      <c r="A552" s="3">
        <v>44434</v>
      </c>
      <c r="B552" s="5" t="s">
        <v>68</v>
      </c>
      <c r="C552" s="4" t="s">
        <v>39</v>
      </c>
      <c r="D552" s="12">
        <v>42.55</v>
      </c>
      <c r="E552" s="1">
        <v>4</v>
      </c>
      <c r="F552" s="13">
        <f>InputData[[#This Row],[UNIT PRICE ($)]]*InputData[[#This Row],[QUANTITY]]</f>
        <v>170.2</v>
      </c>
      <c r="G552" s="1" t="str">
        <f>TEXT(InputData[[#This Row],[DATE]],"mmm")</f>
        <v>Aug</v>
      </c>
      <c r="H552" s="1">
        <f>WEEKNUM(InputData[[#This Row],[DATE]],1)</f>
        <v>35</v>
      </c>
    </row>
    <row r="553" spans="1:8" x14ac:dyDescent="0.3">
      <c r="A553" s="3">
        <v>44434</v>
      </c>
      <c r="B553" s="5" t="s">
        <v>71</v>
      </c>
      <c r="C553" s="4" t="s">
        <v>21</v>
      </c>
      <c r="D553" s="12">
        <v>162.54</v>
      </c>
      <c r="E553" s="1">
        <v>18</v>
      </c>
      <c r="F553" s="13">
        <f>InputData[[#This Row],[UNIT PRICE ($)]]*InputData[[#This Row],[QUANTITY]]</f>
        <v>2925.72</v>
      </c>
      <c r="G553" s="1" t="str">
        <f>TEXT(InputData[[#This Row],[DATE]],"mmm")</f>
        <v>Aug</v>
      </c>
      <c r="H553" s="1">
        <f>WEEKNUM(InputData[[#This Row],[DATE]],1)</f>
        <v>35</v>
      </c>
    </row>
    <row r="554" spans="1:8" x14ac:dyDescent="0.3">
      <c r="A554" s="3">
        <v>44434</v>
      </c>
      <c r="B554" s="5" t="s">
        <v>78</v>
      </c>
      <c r="C554" s="4" t="s">
        <v>37</v>
      </c>
      <c r="D554" s="12">
        <v>85.76</v>
      </c>
      <c r="E554" s="1">
        <v>8</v>
      </c>
      <c r="F554" s="13">
        <f>InputData[[#This Row],[UNIT PRICE ($)]]*InputData[[#This Row],[QUANTITY]]</f>
        <v>686.08</v>
      </c>
      <c r="G554" s="1" t="str">
        <f>TEXT(InputData[[#This Row],[DATE]],"mmm")</f>
        <v>Aug</v>
      </c>
      <c r="H554" s="1">
        <f>WEEKNUM(InputData[[#This Row],[DATE]],1)</f>
        <v>35</v>
      </c>
    </row>
    <row r="555" spans="1:8" x14ac:dyDescent="0.3">
      <c r="A555" s="3">
        <v>44434</v>
      </c>
      <c r="B555" s="5" t="s">
        <v>114</v>
      </c>
      <c r="C555" s="4" t="s">
        <v>19</v>
      </c>
      <c r="D555" s="12">
        <v>210</v>
      </c>
      <c r="E555" s="1">
        <v>13</v>
      </c>
      <c r="F555" s="13">
        <f>InputData[[#This Row],[UNIT PRICE ($)]]*InputData[[#This Row],[QUANTITY]]</f>
        <v>2730</v>
      </c>
      <c r="G555" s="1" t="str">
        <f>TEXT(InputData[[#This Row],[DATE]],"mmm")</f>
        <v>Aug</v>
      </c>
      <c r="H555" s="1">
        <f>WEEKNUM(InputData[[#This Row],[DATE]],1)</f>
        <v>35</v>
      </c>
    </row>
    <row r="556" spans="1:8" x14ac:dyDescent="0.3">
      <c r="A556" s="3">
        <v>44434</v>
      </c>
      <c r="B556" s="5" t="s">
        <v>89</v>
      </c>
      <c r="C556" s="4" t="s">
        <v>9</v>
      </c>
      <c r="D556" s="12">
        <v>7.8599999999999994</v>
      </c>
      <c r="E556" s="1">
        <v>38</v>
      </c>
      <c r="F556" s="13">
        <f>InputData[[#This Row],[UNIT PRICE ($)]]*InputData[[#This Row],[QUANTITY]]</f>
        <v>298.67999999999995</v>
      </c>
      <c r="G556" s="1" t="str">
        <f>TEXT(InputData[[#This Row],[DATE]],"mmm")</f>
        <v>Aug</v>
      </c>
      <c r="H556" s="1">
        <f>WEEKNUM(InputData[[#This Row],[DATE]],1)</f>
        <v>35</v>
      </c>
    </row>
    <row r="557" spans="1:8" x14ac:dyDescent="0.3">
      <c r="A557" s="3">
        <v>44435</v>
      </c>
      <c r="B557" s="5" t="s">
        <v>77</v>
      </c>
      <c r="C557" s="4" t="s">
        <v>39</v>
      </c>
      <c r="D557" s="12">
        <v>42.55</v>
      </c>
      <c r="E557" s="1">
        <v>15</v>
      </c>
      <c r="F557" s="13">
        <f>InputData[[#This Row],[UNIT PRICE ($)]]*InputData[[#This Row],[QUANTITY]]</f>
        <v>638.25</v>
      </c>
      <c r="G557" s="1" t="str">
        <f>TEXT(InputData[[#This Row],[DATE]],"mmm")</f>
        <v>Aug</v>
      </c>
      <c r="H557" s="1">
        <f>WEEKNUM(InputData[[#This Row],[DATE]],1)</f>
        <v>35</v>
      </c>
    </row>
    <row r="558" spans="1:8" x14ac:dyDescent="0.3">
      <c r="A558" s="3">
        <v>44436</v>
      </c>
      <c r="B558" s="5" t="s">
        <v>61</v>
      </c>
      <c r="C558" s="4" t="s">
        <v>10</v>
      </c>
      <c r="D558" s="12">
        <v>164.28</v>
      </c>
      <c r="E558" s="1">
        <v>20</v>
      </c>
      <c r="F558" s="13">
        <f>InputData[[#This Row],[UNIT PRICE ($)]]*InputData[[#This Row],[QUANTITY]]</f>
        <v>3285.6</v>
      </c>
      <c r="G558" s="1" t="str">
        <f>TEXT(InputData[[#This Row],[DATE]],"mmm")</f>
        <v>Aug</v>
      </c>
      <c r="H558" s="1">
        <f>WEEKNUM(InputData[[#This Row],[DATE]],1)</f>
        <v>35</v>
      </c>
    </row>
    <row r="559" spans="1:8" x14ac:dyDescent="0.3">
      <c r="A559" s="3">
        <v>44436</v>
      </c>
      <c r="B559" s="5" t="s">
        <v>109</v>
      </c>
      <c r="C559" s="4" t="s">
        <v>5</v>
      </c>
      <c r="D559" s="12">
        <v>155.61000000000001</v>
      </c>
      <c r="E559" s="1">
        <v>9</v>
      </c>
      <c r="F559" s="13">
        <f>InputData[[#This Row],[UNIT PRICE ($)]]*InputData[[#This Row],[QUANTITY]]</f>
        <v>1400.4900000000002</v>
      </c>
      <c r="G559" s="1" t="str">
        <f>TEXT(InputData[[#This Row],[DATE]],"mmm")</f>
        <v>Aug</v>
      </c>
      <c r="H559" s="1">
        <f>WEEKNUM(InputData[[#This Row],[DATE]],1)</f>
        <v>35</v>
      </c>
    </row>
    <row r="560" spans="1:8" x14ac:dyDescent="0.3">
      <c r="A560" s="3">
        <v>44436</v>
      </c>
      <c r="B560" s="5" t="s">
        <v>68</v>
      </c>
      <c r="C560" s="4" t="s">
        <v>39</v>
      </c>
      <c r="D560" s="12">
        <v>42.55</v>
      </c>
      <c r="E560" s="1">
        <v>5</v>
      </c>
      <c r="F560" s="13">
        <f>InputData[[#This Row],[UNIT PRICE ($)]]*InputData[[#This Row],[QUANTITY]]</f>
        <v>212.75</v>
      </c>
      <c r="G560" s="1" t="str">
        <f>TEXT(InputData[[#This Row],[DATE]],"mmm")</f>
        <v>Aug</v>
      </c>
      <c r="H560" s="1">
        <f>WEEKNUM(InputData[[#This Row],[DATE]],1)</f>
        <v>35</v>
      </c>
    </row>
    <row r="561" spans="1:8" x14ac:dyDescent="0.3">
      <c r="A561" s="3">
        <v>44436</v>
      </c>
      <c r="B561" s="5" t="s">
        <v>70</v>
      </c>
      <c r="C561" s="4" t="s">
        <v>43</v>
      </c>
      <c r="D561" s="12">
        <v>83.08</v>
      </c>
      <c r="E561" s="1">
        <v>25</v>
      </c>
      <c r="F561" s="13">
        <f>InputData[[#This Row],[UNIT PRICE ($)]]*InputData[[#This Row],[QUANTITY]]</f>
        <v>2077</v>
      </c>
      <c r="G561" s="1" t="str">
        <f>TEXT(InputData[[#This Row],[DATE]],"mmm")</f>
        <v>Aug</v>
      </c>
      <c r="H561" s="1">
        <f>WEEKNUM(InputData[[#This Row],[DATE]],1)</f>
        <v>35</v>
      </c>
    </row>
    <row r="562" spans="1:8" x14ac:dyDescent="0.3">
      <c r="A562" s="3">
        <v>44436</v>
      </c>
      <c r="B562" s="5" t="s">
        <v>80</v>
      </c>
      <c r="C562" s="4" t="s">
        <v>37</v>
      </c>
      <c r="D562" s="12">
        <v>85.76</v>
      </c>
      <c r="E562" s="1">
        <v>22</v>
      </c>
      <c r="F562" s="13">
        <f>InputData[[#This Row],[UNIT PRICE ($)]]*InputData[[#This Row],[QUANTITY]]</f>
        <v>1886.72</v>
      </c>
      <c r="G562" s="1" t="str">
        <f>TEXT(InputData[[#This Row],[DATE]],"mmm")</f>
        <v>Aug</v>
      </c>
      <c r="H562" s="1">
        <f>WEEKNUM(InputData[[#This Row],[DATE]],1)</f>
        <v>35</v>
      </c>
    </row>
    <row r="563" spans="1:8" x14ac:dyDescent="0.3">
      <c r="A563" s="3">
        <v>44437</v>
      </c>
      <c r="B563" s="5" t="s">
        <v>66</v>
      </c>
      <c r="C563" s="4" t="s">
        <v>34</v>
      </c>
      <c r="D563" s="12">
        <v>58.3</v>
      </c>
      <c r="E563" s="1">
        <v>12</v>
      </c>
      <c r="F563" s="13">
        <f>InputData[[#This Row],[UNIT PRICE ($)]]*InputData[[#This Row],[QUANTITY]]</f>
        <v>699.59999999999991</v>
      </c>
      <c r="G563" s="1" t="str">
        <f>TEXT(InputData[[#This Row],[DATE]],"mmm")</f>
        <v>Aug</v>
      </c>
      <c r="H563" s="1">
        <f>WEEKNUM(InputData[[#This Row],[DATE]],1)</f>
        <v>36</v>
      </c>
    </row>
    <row r="564" spans="1:8" x14ac:dyDescent="0.3">
      <c r="A564" s="3">
        <v>44438</v>
      </c>
      <c r="B564" s="5" t="s">
        <v>63</v>
      </c>
      <c r="C564" s="4" t="s">
        <v>6</v>
      </c>
      <c r="D564" s="12">
        <v>85.5</v>
      </c>
      <c r="E564" s="1">
        <v>6</v>
      </c>
      <c r="F564" s="13">
        <f>InputData[[#This Row],[UNIT PRICE ($)]]*InputData[[#This Row],[QUANTITY]]</f>
        <v>513</v>
      </c>
      <c r="G564" s="1" t="str">
        <f>TEXT(InputData[[#This Row],[DATE]],"mmm")</f>
        <v>Aug</v>
      </c>
      <c r="H564" s="1">
        <f>WEEKNUM(InputData[[#This Row],[DATE]],1)</f>
        <v>36</v>
      </c>
    </row>
    <row r="565" spans="1:8" x14ac:dyDescent="0.3">
      <c r="A565" s="3">
        <v>44438</v>
      </c>
      <c r="B565" s="5" t="s">
        <v>76</v>
      </c>
      <c r="C565" s="4" t="s">
        <v>13</v>
      </c>
      <c r="D565" s="12">
        <v>122.08</v>
      </c>
      <c r="E565" s="1">
        <v>13</v>
      </c>
      <c r="F565" s="13">
        <f>InputData[[#This Row],[UNIT PRICE ($)]]*InputData[[#This Row],[QUANTITY]]</f>
        <v>1587.04</v>
      </c>
      <c r="G565" s="1" t="str">
        <f>TEXT(InputData[[#This Row],[DATE]],"mmm")</f>
        <v>Aug</v>
      </c>
      <c r="H565" s="1">
        <f>WEEKNUM(InputData[[#This Row],[DATE]],1)</f>
        <v>36</v>
      </c>
    </row>
    <row r="566" spans="1:8" x14ac:dyDescent="0.3">
      <c r="A566" s="3">
        <v>44438</v>
      </c>
      <c r="B566" s="5" t="s">
        <v>116</v>
      </c>
      <c r="C566" s="4" t="s">
        <v>25</v>
      </c>
      <c r="D566" s="12">
        <v>8.33</v>
      </c>
      <c r="E566" s="1">
        <v>5</v>
      </c>
      <c r="F566" s="13">
        <f>InputData[[#This Row],[UNIT PRICE ($)]]*InputData[[#This Row],[QUANTITY]]</f>
        <v>41.65</v>
      </c>
      <c r="G566" s="1" t="str">
        <f>TEXT(InputData[[#This Row],[DATE]],"mmm")</f>
        <v>Aug</v>
      </c>
      <c r="H566" s="1">
        <f>WEEKNUM(InputData[[#This Row],[DATE]],1)</f>
        <v>36</v>
      </c>
    </row>
    <row r="567" spans="1:8" x14ac:dyDescent="0.3">
      <c r="A567" s="3">
        <v>44438</v>
      </c>
      <c r="B567" s="5" t="s">
        <v>89</v>
      </c>
      <c r="C567" s="4" t="s">
        <v>43</v>
      </c>
      <c r="D567" s="12">
        <v>83.08</v>
      </c>
      <c r="E567" s="1">
        <v>6</v>
      </c>
      <c r="F567" s="13">
        <f>InputData[[#This Row],[UNIT PRICE ($)]]*InputData[[#This Row],[QUANTITY]]</f>
        <v>498.48</v>
      </c>
      <c r="G567" s="1" t="str">
        <f>TEXT(InputData[[#This Row],[DATE]],"mmm")</f>
        <v>Aug</v>
      </c>
      <c r="H567" s="1">
        <f>WEEKNUM(InputData[[#This Row],[DATE]],1)</f>
        <v>36</v>
      </c>
    </row>
    <row r="568" spans="1:8" x14ac:dyDescent="0.3">
      <c r="A568" s="3">
        <v>44439</v>
      </c>
      <c r="B568" s="5" t="s">
        <v>69</v>
      </c>
      <c r="C568" s="4" t="s">
        <v>1</v>
      </c>
      <c r="D568" s="12">
        <v>103.88</v>
      </c>
      <c r="E568" s="1">
        <v>2</v>
      </c>
      <c r="F568" s="13">
        <f>InputData[[#This Row],[UNIT PRICE ($)]]*InputData[[#This Row],[QUANTITY]]</f>
        <v>207.76</v>
      </c>
      <c r="G568" s="1" t="str">
        <f>TEXT(InputData[[#This Row],[DATE]],"mmm")</f>
        <v>Aug</v>
      </c>
      <c r="H568" s="1">
        <f>WEEKNUM(InputData[[#This Row],[DATE]],1)</f>
        <v>36</v>
      </c>
    </row>
    <row r="569" spans="1:8" x14ac:dyDescent="0.3">
      <c r="A569" s="3">
        <v>44439</v>
      </c>
      <c r="B569" s="5" t="s">
        <v>69</v>
      </c>
      <c r="C569" s="4" t="s">
        <v>15</v>
      </c>
      <c r="D569" s="12">
        <v>15.719999999999999</v>
      </c>
      <c r="E569" s="1">
        <v>13</v>
      </c>
      <c r="F569" s="13">
        <f>InputData[[#This Row],[UNIT PRICE ($)]]*InputData[[#This Row],[QUANTITY]]</f>
        <v>204.35999999999999</v>
      </c>
      <c r="G569" s="1" t="str">
        <f>TEXT(InputData[[#This Row],[DATE]],"mmm")</f>
        <v>Aug</v>
      </c>
      <c r="H569" s="1">
        <f>WEEKNUM(InputData[[#This Row],[DATE]],1)</f>
        <v>36</v>
      </c>
    </row>
    <row r="570" spans="1:8" x14ac:dyDescent="0.3">
      <c r="A570" s="3">
        <v>44439</v>
      </c>
      <c r="B570" s="5" t="s">
        <v>75</v>
      </c>
      <c r="C570" s="4" t="s">
        <v>35</v>
      </c>
      <c r="D570" s="12">
        <v>6.7</v>
      </c>
      <c r="E570" s="1">
        <v>11</v>
      </c>
      <c r="F570" s="13">
        <f>InputData[[#This Row],[UNIT PRICE ($)]]*InputData[[#This Row],[QUANTITY]]</f>
        <v>73.7</v>
      </c>
      <c r="G570" s="1" t="str">
        <f>TEXT(InputData[[#This Row],[DATE]],"mmm")</f>
        <v>Aug</v>
      </c>
      <c r="H570" s="1">
        <f>WEEKNUM(InputData[[#This Row],[DATE]],1)</f>
        <v>36</v>
      </c>
    </row>
    <row r="571" spans="1:8" x14ac:dyDescent="0.3">
      <c r="A571" s="3">
        <v>44439</v>
      </c>
      <c r="B571" s="5" t="s">
        <v>85</v>
      </c>
      <c r="C571" s="4" t="s">
        <v>21</v>
      </c>
      <c r="D571" s="12">
        <v>162.54</v>
      </c>
      <c r="E571" s="1">
        <v>6</v>
      </c>
      <c r="F571" s="13">
        <f>InputData[[#This Row],[UNIT PRICE ($)]]*InputData[[#This Row],[QUANTITY]]</f>
        <v>975.24</v>
      </c>
      <c r="G571" s="1" t="str">
        <f>TEXT(InputData[[#This Row],[DATE]],"mmm")</f>
        <v>Aug</v>
      </c>
      <c r="H571" s="1">
        <f>WEEKNUM(InputData[[#This Row],[DATE]],1)</f>
        <v>36</v>
      </c>
    </row>
    <row r="572" spans="1:8" x14ac:dyDescent="0.3">
      <c r="A572" s="3">
        <v>44440</v>
      </c>
      <c r="B572" s="5" t="s">
        <v>64</v>
      </c>
      <c r="C572" s="4" t="s">
        <v>3</v>
      </c>
      <c r="D572" s="12">
        <v>80.94</v>
      </c>
      <c r="E572" s="1">
        <v>14</v>
      </c>
      <c r="F572" s="13">
        <f>InputData[[#This Row],[UNIT PRICE ($)]]*InputData[[#This Row],[QUANTITY]]</f>
        <v>1133.1599999999999</v>
      </c>
      <c r="G572" s="1" t="str">
        <f>TEXT(InputData[[#This Row],[DATE]],"mmm")</f>
        <v>Sep</v>
      </c>
      <c r="H572" s="1">
        <f>WEEKNUM(InputData[[#This Row],[DATE]],1)</f>
        <v>36</v>
      </c>
    </row>
    <row r="573" spans="1:8" x14ac:dyDescent="0.3">
      <c r="A573" s="3">
        <v>44440</v>
      </c>
      <c r="B573" s="5" t="s">
        <v>76</v>
      </c>
      <c r="C573" s="4" t="s">
        <v>24</v>
      </c>
      <c r="D573" s="12">
        <v>156.96</v>
      </c>
      <c r="E573" s="1">
        <v>1</v>
      </c>
      <c r="F573" s="13">
        <f>InputData[[#This Row],[UNIT PRICE ($)]]*InputData[[#This Row],[QUANTITY]]</f>
        <v>156.96</v>
      </c>
      <c r="G573" s="1" t="str">
        <f>TEXT(InputData[[#This Row],[DATE]],"mmm")</f>
        <v>Sep</v>
      </c>
      <c r="H573" s="1">
        <f>WEEKNUM(InputData[[#This Row],[DATE]],1)</f>
        <v>36</v>
      </c>
    </row>
    <row r="574" spans="1:8" x14ac:dyDescent="0.3">
      <c r="A574" s="3">
        <v>44440</v>
      </c>
      <c r="B574" s="5" t="s">
        <v>114</v>
      </c>
      <c r="C574" s="4" t="s">
        <v>15</v>
      </c>
      <c r="D574" s="12">
        <v>15.719999999999999</v>
      </c>
      <c r="E574" s="1">
        <v>11</v>
      </c>
      <c r="F574" s="13">
        <f>InputData[[#This Row],[UNIT PRICE ($)]]*InputData[[#This Row],[QUANTITY]]</f>
        <v>172.92</v>
      </c>
      <c r="G574" s="1" t="str">
        <f>TEXT(InputData[[#This Row],[DATE]],"mmm")</f>
        <v>Sep</v>
      </c>
      <c r="H574" s="1">
        <f>WEEKNUM(InputData[[#This Row],[DATE]],1)</f>
        <v>36</v>
      </c>
    </row>
    <row r="575" spans="1:8" x14ac:dyDescent="0.3">
      <c r="A575" s="3">
        <v>44442</v>
      </c>
      <c r="B575" s="5" t="s">
        <v>85</v>
      </c>
      <c r="C575" s="4" t="s">
        <v>41</v>
      </c>
      <c r="D575" s="12">
        <v>173.88</v>
      </c>
      <c r="E575" s="1">
        <v>8</v>
      </c>
      <c r="F575" s="13">
        <f>InputData[[#This Row],[UNIT PRICE ($)]]*InputData[[#This Row],[QUANTITY]]</f>
        <v>1391.04</v>
      </c>
      <c r="G575" s="1" t="str">
        <f>TEXT(InputData[[#This Row],[DATE]],"mmm")</f>
        <v>Sep</v>
      </c>
      <c r="H575" s="1">
        <f>WEEKNUM(InputData[[#This Row],[DATE]],1)</f>
        <v>36</v>
      </c>
    </row>
    <row r="576" spans="1:8" x14ac:dyDescent="0.3">
      <c r="A576" s="3">
        <v>44442</v>
      </c>
      <c r="B576" s="5" t="s">
        <v>88</v>
      </c>
      <c r="C576" s="4" t="s">
        <v>16</v>
      </c>
      <c r="D576" s="12">
        <v>16.64</v>
      </c>
      <c r="E576" s="1">
        <v>28</v>
      </c>
      <c r="F576" s="13">
        <f>InputData[[#This Row],[UNIT PRICE ($)]]*InputData[[#This Row],[QUANTITY]]</f>
        <v>465.92</v>
      </c>
      <c r="G576" s="1" t="str">
        <f>TEXT(InputData[[#This Row],[DATE]],"mmm")</f>
        <v>Sep</v>
      </c>
      <c r="H576" s="1">
        <f>WEEKNUM(InputData[[#This Row],[DATE]],1)</f>
        <v>36</v>
      </c>
    </row>
    <row r="577" spans="1:8" x14ac:dyDescent="0.3">
      <c r="A577" s="3">
        <v>44443</v>
      </c>
      <c r="B577" s="5" t="s">
        <v>78</v>
      </c>
      <c r="C577" s="4" t="s">
        <v>35</v>
      </c>
      <c r="D577" s="12">
        <v>6.7</v>
      </c>
      <c r="E577" s="1">
        <v>1</v>
      </c>
      <c r="F577" s="13">
        <f>InputData[[#This Row],[UNIT PRICE ($)]]*InputData[[#This Row],[QUANTITY]]</f>
        <v>6.7</v>
      </c>
      <c r="G577" s="1" t="str">
        <f>TEXT(InputData[[#This Row],[DATE]],"mmm")</f>
        <v>Sep</v>
      </c>
      <c r="H577" s="1">
        <f>WEEKNUM(InputData[[#This Row],[DATE]],1)</f>
        <v>36</v>
      </c>
    </row>
    <row r="578" spans="1:8" x14ac:dyDescent="0.3">
      <c r="A578" s="3">
        <v>44443</v>
      </c>
      <c r="B578" s="5" t="s">
        <v>81</v>
      </c>
      <c r="C578" s="4" t="s">
        <v>23</v>
      </c>
      <c r="D578" s="12">
        <v>149.46</v>
      </c>
      <c r="E578" s="1">
        <v>15</v>
      </c>
      <c r="F578" s="13">
        <f>InputData[[#This Row],[UNIT PRICE ($)]]*InputData[[#This Row],[QUANTITY]]</f>
        <v>2241.9</v>
      </c>
      <c r="G578" s="1" t="str">
        <f>TEXT(InputData[[#This Row],[DATE]],"mmm")</f>
        <v>Sep</v>
      </c>
      <c r="H578" s="1">
        <f>WEEKNUM(InputData[[#This Row],[DATE]],1)</f>
        <v>36</v>
      </c>
    </row>
    <row r="579" spans="1:8" x14ac:dyDescent="0.3">
      <c r="A579" s="3">
        <v>44443</v>
      </c>
      <c r="B579" s="5" t="s">
        <v>84</v>
      </c>
      <c r="C579" s="4" t="s">
        <v>28</v>
      </c>
      <c r="D579" s="12">
        <v>41.81</v>
      </c>
      <c r="E579" s="1">
        <v>7</v>
      </c>
      <c r="F579" s="13">
        <f>InputData[[#This Row],[UNIT PRICE ($)]]*InputData[[#This Row],[QUANTITY]]</f>
        <v>292.67</v>
      </c>
      <c r="G579" s="1" t="str">
        <f>TEXT(InputData[[#This Row],[DATE]],"mmm")</f>
        <v>Sep</v>
      </c>
      <c r="H579" s="1">
        <f>WEEKNUM(InputData[[#This Row],[DATE]],1)</f>
        <v>36</v>
      </c>
    </row>
    <row r="580" spans="1:8" x14ac:dyDescent="0.3">
      <c r="A580" s="3">
        <v>44443</v>
      </c>
      <c r="B580" s="5" t="s">
        <v>84</v>
      </c>
      <c r="C580" s="4" t="s">
        <v>1</v>
      </c>
      <c r="D580" s="12">
        <v>103.88</v>
      </c>
      <c r="E580" s="1">
        <v>34</v>
      </c>
      <c r="F580" s="13">
        <f>InputData[[#This Row],[UNIT PRICE ($)]]*InputData[[#This Row],[QUANTITY]]</f>
        <v>3531.92</v>
      </c>
      <c r="G580" s="1" t="str">
        <f>TEXT(InputData[[#This Row],[DATE]],"mmm")</f>
        <v>Sep</v>
      </c>
      <c r="H580" s="1">
        <f>WEEKNUM(InputData[[#This Row],[DATE]],1)</f>
        <v>36</v>
      </c>
    </row>
    <row r="581" spans="1:8" x14ac:dyDescent="0.3">
      <c r="A581" s="3">
        <v>44443</v>
      </c>
      <c r="B581" s="5" t="s">
        <v>84</v>
      </c>
      <c r="C581" s="4" t="s">
        <v>2</v>
      </c>
      <c r="D581" s="12">
        <v>142.80000000000001</v>
      </c>
      <c r="E581" s="1">
        <v>1</v>
      </c>
      <c r="F581" s="13">
        <f>InputData[[#This Row],[UNIT PRICE ($)]]*InputData[[#This Row],[QUANTITY]]</f>
        <v>142.80000000000001</v>
      </c>
      <c r="G581" s="1" t="str">
        <f>TEXT(InputData[[#This Row],[DATE]],"mmm")</f>
        <v>Sep</v>
      </c>
      <c r="H581" s="1">
        <f>WEEKNUM(InputData[[#This Row],[DATE]],1)</f>
        <v>36</v>
      </c>
    </row>
    <row r="582" spans="1:8" x14ac:dyDescent="0.3">
      <c r="A582" s="3">
        <v>44444</v>
      </c>
      <c r="B582" s="5" t="s">
        <v>64</v>
      </c>
      <c r="C582" s="4" t="s">
        <v>32</v>
      </c>
      <c r="D582" s="12">
        <v>117.48</v>
      </c>
      <c r="E582" s="1">
        <v>1</v>
      </c>
      <c r="F582" s="13">
        <f>InputData[[#This Row],[UNIT PRICE ($)]]*InputData[[#This Row],[QUANTITY]]</f>
        <v>117.48</v>
      </c>
      <c r="G582" s="1" t="str">
        <f>TEXT(InputData[[#This Row],[DATE]],"mmm")</f>
        <v>Sep</v>
      </c>
      <c r="H582" s="1">
        <f>WEEKNUM(InputData[[#This Row],[DATE]],1)</f>
        <v>37</v>
      </c>
    </row>
    <row r="583" spans="1:8" x14ac:dyDescent="0.3">
      <c r="A583" s="3">
        <v>44444</v>
      </c>
      <c r="B583" s="5" t="s">
        <v>117</v>
      </c>
      <c r="C583" s="4" t="s">
        <v>7</v>
      </c>
      <c r="D583" s="12">
        <v>47.730000000000004</v>
      </c>
      <c r="E583" s="1">
        <v>35</v>
      </c>
      <c r="F583" s="13">
        <f>InputData[[#This Row],[UNIT PRICE ($)]]*InputData[[#This Row],[QUANTITY]]</f>
        <v>1670.5500000000002</v>
      </c>
      <c r="G583" s="1" t="str">
        <f>TEXT(InputData[[#This Row],[DATE]],"mmm")</f>
        <v>Sep</v>
      </c>
      <c r="H583" s="1">
        <f>WEEKNUM(InputData[[#This Row],[DATE]],1)</f>
        <v>37</v>
      </c>
    </row>
    <row r="584" spans="1:8" x14ac:dyDescent="0.3">
      <c r="A584" s="3">
        <v>44445</v>
      </c>
      <c r="B584" s="5" t="s">
        <v>74</v>
      </c>
      <c r="C584" s="4" t="s">
        <v>31</v>
      </c>
      <c r="D584" s="12">
        <v>104.16</v>
      </c>
      <c r="E584" s="1">
        <v>20</v>
      </c>
      <c r="F584" s="13">
        <f>InputData[[#This Row],[UNIT PRICE ($)]]*InputData[[#This Row],[QUANTITY]]</f>
        <v>2083.1999999999998</v>
      </c>
      <c r="G584" s="1" t="str">
        <f>TEXT(InputData[[#This Row],[DATE]],"mmm")</f>
        <v>Sep</v>
      </c>
      <c r="H584" s="1">
        <f>WEEKNUM(InputData[[#This Row],[DATE]],1)</f>
        <v>37</v>
      </c>
    </row>
    <row r="585" spans="1:8" x14ac:dyDescent="0.3">
      <c r="A585" s="3">
        <v>44445</v>
      </c>
      <c r="B585" s="5" t="s">
        <v>77</v>
      </c>
      <c r="C585" s="4" t="s">
        <v>5</v>
      </c>
      <c r="D585" s="12">
        <v>155.61000000000001</v>
      </c>
      <c r="E585" s="1">
        <v>12</v>
      </c>
      <c r="F585" s="13">
        <f>InputData[[#This Row],[UNIT PRICE ($)]]*InputData[[#This Row],[QUANTITY]]</f>
        <v>1867.3200000000002</v>
      </c>
      <c r="G585" s="1" t="str">
        <f>TEXT(InputData[[#This Row],[DATE]],"mmm")</f>
        <v>Sep</v>
      </c>
      <c r="H585" s="1">
        <f>WEEKNUM(InputData[[#This Row],[DATE]],1)</f>
        <v>37</v>
      </c>
    </row>
    <row r="586" spans="1:8" x14ac:dyDescent="0.3">
      <c r="A586" s="3">
        <v>44446</v>
      </c>
      <c r="B586" s="5" t="s">
        <v>60</v>
      </c>
      <c r="C586" s="4" t="s">
        <v>19</v>
      </c>
      <c r="D586" s="12">
        <v>210</v>
      </c>
      <c r="E586" s="1">
        <v>5</v>
      </c>
      <c r="F586" s="13">
        <f>InputData[[#This Row],[UNIT PRICE ($)]]*InputData[[#This Row],[QUANTITY]]</f>
        <v>1050</v>
      </c>
      <c r="G586" s="1" t="str">
        <f>TEXT(InputData[[#This Row],[DATE]],"mmm")</f>
        <v>Sep</v>
      </c>
      <c r="H586" s="1">
        <f>WEEKNUM(InputData[[#This Row],[DATE]],1)</f>
        <v>37</v>
      </c>
    </row>
    <row r="587" spans="1:8" x14ac:dyDescent="0.3">
      <c r="A587" s="3">
        <v>44447</v>
      </c>
      <c r="B587" s="5" t="s">
        <v>81</v>
      </c>
      <c r="C587" s="4" t="s">
        <v>12</v>
      </c>
      <c r="D587" s="12">
        <v>94.17</v>
      </c>
      <c r="E587" s="1">
        <v>23</v>
      </c>
      <c r="F587" s="13">
        <f>InputData[[#This Row],[UNIT PRICE ($)]]*InputData[[#This Row],[QUANTITY]]</f>
        <v>2165.91</v>
      </c>
      <c r="G587" s="1" t="str">
        <f>TEXT(InputData[[#This Row],[DATE]],"mmm")</f>
        <v>Sep</v>
      </c>
      <c r="H587" s="1">
        <f>WEEKNUM(InputData[[#This Row],[DATE]],1)</f>
        <v>37</v>
      </c>
    </row>
    <row r="588" spans="1:8" x14ac:dyDescent="0.3">
      <c r="A588" s="3">
        <v>44448</v>
      </c>
      <c r="B588" s="5" t="s">
        <v>78</v>
      </c>
      <c r="C588" s="4" t="s">
        <v>3</v>
      </c>
      <c r="D588" s="12">
        <v>80.94</v>
      </c>
      <c r="E588" s="1">
        <v>3</v>
      </c>
      <c r="F588" s="13">
        <f>InputData[[#This Row],[UNIT PRICE ($)]]*InputData[[#This Row],[QUANTITY]]</f>
        <v>242.82</v>
      </c>
      <c r="G588" s="1" t="str">
        <f>TEXT(InputData[[#This Row],[DATE]],"mmm")</f>
        <v>Sep</v>
      </c>
      <c r="H588" s="1">
        <f>WEEKNUM(InputData[[#This Row],[DATE]],1)</f>
        <v>37</v>
      </c>
    </row>
    <row r="589" spans="1:8" x14ac:dyDescent="0.3">
      <c r="A589" s="3">
        <v>44448</v>
      </c>
      <c r="B589" s="5" t="s">
        <v>79</v>
      </c>
      <c r="C589" s="4" t="s">
        <v>41</v>
      </c>
      <c r="D589" s="12">
        <v>173.88</v>
      </c>
      <c r="E589" s="1">
        <v>9</v>
      </c>
      <c r="F589" s="13">
        <f>InputData[[#This Row],[UNIT PRICE ($)]]*InputData[[#This Row],[QUANTITY]]</f>
        <v>1564.92</v>
      </c>
      <c r="G589" s="1" t="str">
        <f>TEXT(InputData[[#This Row],[DATE]],"mmm")</f>
        <v>Sep</v>
      </c>
      <c r="H589" s="1">
        <f>WEEKNUM(InputData[[#This Row],[DATE]],1)</f>
        <v>37</v>
      </c>
    </row>
    <row r="590" spans="1:8" x14ac:dyDescent="0.3">
      <c r="A590" s="3">
        <v>44448</v>
      </c>
      <c r="B590" s="5" t="s">
        <v>85</v>
      </c>
      <c r="C590" s="4" t="s">
        <v>44</v>
      </c>
      <c r="D590" s="12">
        <v>82.08</v>
      </c>
      <c r="E590" s="1">
        <v>4</v>
      </c>
      <c r="F590" s="13">
        <f>InputData[[#This Row],[UNIT PRICE ($)]]*InputData[[#This Row],[QUANTITY]]</f>
        <v>328.32</v>
      </c>
      <c r="G590" s="1" t="str">
        <f>TEXT(InputData[[#This Row],[DATE]],"mmm")</f>
        <v>Sep</v>
      </c>
      <c r="H590" s="1">
        <f>WEEKNUM(InputData[[#This Row],[DATE]],1)</f>
        <v>37</v>
      </c>
    </row>
    <row r="591" spans="1:8" x14ac:dyDescent="0.3">
      <c r="A591" s="3">
        <v>44448</v>
      </c>
      <c r="B591" s="5" t="s">
        <v>88</v>
      </c>
      <c r="C591" s="4" t="s">
        <v>11</v>
      </c>
      <c r="D591" s="12">
        <v>48.4</v>
      </c>
      <c r="E591" s="1">
        <v>26</v>
      </c>
      <c r="F591" s="13">
        <f>InputData[[#This Row],[UNIT PRICE ($)]]*InputData[[#This Row],[QUANTITY]]</f>
        <v>1258.3999999999999</v>
      </c>
      <c r="G591" s="1" t="str">
        <f>TEXT(InputData[[#This Row],[DATE]],"mmm")</f>
        <v>Sep</v>
      </c>
      <c r="H591" s="1">
        <f>WEEKNUM(InputData[[#This Row],[DATE]],1)</f>
        <v>37</v>
      </c>
    </row>
    <row r="592" spans="1:8" x14ac:dyDescent="0.3">
      <c r="A592" s="3">
        <v>44449</v>
      </c>
      <c r="B592" s="5" t="s">
        <v>65</v>
      </c>
      <c r="C592" s="4" t="s">
        <v>38</v>
      </c>
      <c r="D592" s="12">
        <v>79.92</v>
      </c>
      <c r="E592" s="1">
        <v>4</v>
      </c>
      <c r="F592" s="13">
        <f>InputData[[#This Row],[UNIT PRICE ($)]]*InputData[[#This Row],[QUANTITY]]</f>
        <v>319.68</v>
      </c>
      <c r="G592" s="1" t="str">
        <f>TEXT(InputData[[#This Row],[DATE]],"mmm")</f>
        <v>Sep</v>
      </c>
      <c r="H592" s="1">
        <f>WEEKNUM(InputData[[#This Row],[DATE]],1)</f>
        <v>37</v>
      </c>
    </row>
    <row r="593" spans="1:8" x14ac:dyDescent="0.3">
      <c r="A593" s="3">
        <v>44449</v>
      </c>
      <c r="B593" s="5" t="s">
        <v>80</v>
      </c>
      <c r="C593" s="4" t="s">
        <v>1</v>
      </c>
      <c r="D593" s="12">
        <v>103.88</v>
      </c>
      <c r="E593" s="1">
        <v>9</v>
      </c>
      <c r="F593" s="13">
        <f>InputData[[#This Row],[UNIT PRICE ($)]]*InputData[[#This Row],[QUANTITY]]</f>
        <v>934.92</v>
      </c>
      <c r="G593" s="1" t="str">
        <f>TEXT(InputData[[#This Row],[DATE]],"mmm")</f>
        <v>Sep</v>
      </c>
      <c r="H593" s="1">
        <f>WEEKNUM(InputData[[#This Row],[DATE]],1)</f>
        <v>37</v>
      </c>
    </row>
    <row r="594" spans="1:8" x14ac:dyDescent="0.3">
      <c r="A594" s="3">
        <v>44449</v>
      </c>
      <c r="B594" s="5" t="s">
        <v>82</v>
      </c>
      <c r="C594" s="4" t="s">
        <v>30</v>
      </c>
      <c r="D594" s="12">
        <v>201.28</v>
      </c>
      <c r="E594" s="1">
        <v>6</v>
      </c>
      <c r="F594" s="13">
        <f>InputData[[#This Row],[UNIT PRICE ($)]]*InputData[[#This Row],[QUANTITY]]</f>
        <v>1207.68</v>
      </c>
      <c r="G594" s="1" t="str">
        <f>TEXT(InputData[[#This Row],[DATE]],"mmm")</f>
        <v>Sep</v>
      </c>
      <c r="H594" s="1">
        <f>WEEKNUM(InputData[[#This Row],[DATE]],1)</f>
        <v>37</v>
      </c>
    </row>
    <row r="595" spans="1:8" x14ac:dyDescent="0.3">
      <c r="A595" s="3">
        <v>44449</v>
      </c>
      <c r="B595" s="5" t="s">
        <v>82</v>
      </c>
      <c r="C595" s="4" t="s">
        <v>26</v>
      </c>
      <c r="D595" s="12">
        <v>24.66</v>
      </c>
      <c r="E595" s="1">
        <v>2</v>
      </c>
      <c r="F595" s="13">
        <f>InputData[[#This Row],[UNIT PRICE ($)]]*InputData[[#This Row],[QUANTITY]]</f>
        <v>49.32</v>
      </c>
      <c r="G595" s="1" t="str">
        <f>TEXT(InputData[[#This Row],[DATE]],"mmm")</f>
        <v>Sep</v>
      </c>
      <c r="H595" s="1">
        <f>WEEKNUM(InputData[[#This Row],[DATE]],1)</f>
        <v>37</v>
      </c>
    </row>
    <row r="596" spans="1:8" x14ac:dyDescent="0.3">
      <c r="A596" s="3">
        <v>44449</v>
      </c>
      <c r="B596" s="5" t="s">
        <v>117</v>
      </c>
      <c r="C596" s="4" t="s">
        <v>35</v>
      </c>
      <c r="D596" s="12">
        <v>6.7</v>
      </c>
      <c r="E596" s="1">
        <v>15</v>
      </c>
      <c r="F596" s="13">
        <f>InputData[[#This Row],[UNIT PRICE ($)]]*InputData[[#This Row],[QUANTITY]]</f>
        <v>100.5</v>
      </c>
      <c r="G596" s="1" t="str">
        <f>TEXT(InputData[[#This Row],[DATE]],"mmm")</f>
        <v>Sep</v>
      </c>
      <c r="H596" s="1">
        <f>WEEKNUM(InputData[[#This Row],[DATE]],1)</f>
        <v>37</v>
      </c>
    </row>
    <row r="597" spans="1:8" x14ac:dyDescent="0.3">
      <c r="A597" s="3">
        <v>44450</v>
      </c>
      <c r="B597" s="5" t="s">
        <v>69</v>
      </c>
      <c r="C597" s="4" t="s">
        <v>1</v>
      </c>
      <c r="D597" s="12">
        <v>103.88</v>
      </c>
      <c r="E597" s="1">
        <v>6</v>
      </c>
      <c r="F597" s="13">
        <f>InputData[[#This Row],[UNIT PRICE ($)]]*InputData[[#This Row],[QUANTITY]]</f>
        <v>623.28</v>
      </c>
      <c r="G597" s="1" t="str">
        <f>TEXT(InputData[[#This Row],[DATE]],"mmm")</f>
        <v>Sep</v>
      </c>
      <c r="H597" s="1">
        <f>WEEKNUM(InputData[[#This Row],[DATE]],1)</f>
        <v>37</v>
      </c>
    </row>
    <row r="598" spans="1:8" x14ac:dyDescent="0.3">
      <c r="A598" s="3">
        <v>44452</v>
      </c>
      <c r="B598" s="5" t="s">
        <v>116</v>
      </c>
      <c r="C598" s="4" t="s">
        <v>41</v>
      </c>
      <c r="D598" s="12">
        <v>173.88</v>
      </c>
      <c r="E598" s="1">
        <v>7</v>
      </c>
      <c r="F598" s="13">
        <f>InputData[[#This Row],[UNIT PRICE ($)]]*InputData[[#This Row],[QUANTITY]]</f>
        <v>1217.1599999999999</v>
      </c>
      <c r="G598" s="1" t="str">
        <f>TEXT(InputData[[#This Row],[DATE]],"mmm")</f>
        <v>Sep</v>
      </c>
      <c r="H598" s="1">
        <f>WEEKNUM(InputData[[#This Row],[DATE]],1)</f>
        <v>38</v>
      </c>
    </row>
    <row r="599" spans="1:8" x14ac:dyDescent="0.3">
      <c r="A599" s="3">
        <v>44453</v>
      </c>
      <c r="B599" s="5" t="s">
        <v>69</v>
      </c>
      <c r="C599" s="4" t="s">
        <v>29</v>
      </c>
      <c r="D599" s="12">
        <v>53.11</v>
      </c>
      <c r="E599" s="1">
        <v>3</v>
      </c>
      <c r="F599" s="13">
        <f>InputData[[#This Row],[UNIT PRICE ($)]]*InputData[[#This Row],[QUANTITY]]</f>
        <v>159.32999999999998</v>
      </c>
      <c r="G599" s="1" t="str">
        <f>TEXT(InputData[[#This Row],[DATE]],"mmm")</f>
        <v>Sep</v>
      </c>
      <c r="H599" s="1">
        <f>WEEKNUM(InputData[[#This Row],[DATE]],1)</f>
        <v>38</v>
      </c>
    </row>
    <row r="600" spans="1:8" x14ac:dyDescent="0.3">
      <c r="A600" s="3">
        <v>44453</v>
      </c>
      <c r="B600" s="5" t="s">
        <v>81</v>
      </c>
      <c r="C600" s="4" t="s">
        <v>26</v>
      </c>
      <c r="D600" s="12">
        <v>24.66</v>
      </c>
      <c r="E600" s="1">
        <v>34</v>
      </c>
      <c r="F600" s="13">
        <f>InputData[[#This Row],[UNIT PRICE ($)]]*InputData[[#This Row],[QUANTITY]]</f>
        <v>838.44</v>
      </c>
      <c r="G600" s="1" t="str">
        <f>TEXT(InputData[[#This Row],[DATE]],"mmm")</f>
        <v>Sep</v>
      </c>
      <c r="H600" s="1">
        <f>WEEKNUM(InputData[[#This Row],[DATE]],1)</f>
        <v>38</v>
      </c>
    </row>
    <row r="601" spans="1:8" x14ac:dyDescent="0.3">
      <c r="A601" s="3">
        <v>44453</v>
      </c>
      <c r="B601" s="5" t="s">
        <v>85</v>
      </c>
      <c r="C601" s="4" t="s">
        <v>11</v>
      </c>
      <c r="D601" s="12">
        <v>48.4</v>
      </c>
      <c r="E601" s="1">
        <v>27</v>
      </c>
      <c r="F601" s="13">
        <f>InputData[[#This Row],[UNIT PRICE ($)]]*InputData[[#This Row],[QUANTITY]]</f>
        <v>1306.8</v>
      </c>
      <c r="G601" s="1" t="str">
        <f>TEXT(InputData[[#This Row],[DATE]],"mmm")</f>
        <v>Sep</v>
      </c>
      <c r="H601" s="1">
        <f>WEEKNUM(InputData[[#This Row],[DATE]],1)</f>
        <v>38</v>
      </c>
    </row>
    <row r="602" spans="1:8" x14ac:dyDescent="0.3">
      <c r="A602" s="3">
        <v>44454</v>
      </c>
      <c r="B602" s="5" t="s">
        <v>63</v>
      </c>
      <c r="C602" s="4" t="s">
        <v>38</v>
      </c>
      <c r="D602" s="12">
        <v>79.92</v>
      </c>
      <c r="E602" s="1">
        <v>3</v>
      </c>
      <c r="F602" s="13">
        <f>InputData[[#This Row],[UNIT PRICE ($)]]*InputData[[#This Row],[QUANTITY]]</f>
        <v>239.76</v>
      </c>
      <c r="G602" s="1" t="str">
        <f>TEXT(InputData[[#This Row],[DATE]],"mmm")</f>
        <v>Sep</v>
      </c>
      <c r="H602" s="1">
        <f>WEEKNUM(InputData[[#This Row],[DATE]],1)</f>
        <v>38</v>
      </c>
    </row>
    <row r="603" spans="1:8" x14ac:dyDescent="0.3">
      <c r="A603" s="3">
        <v>44454</v>
      </c>
      <c r="B603" s="5" t="s">
        <v>67</v>
      </c>
      <c r="C603" s="4" t="s">
        <v>42</v>
      </c>
      <c r="D603" s="12">
        <v>162</v>
      </c>
      <c r="E603" s="1">
        <v>14</v>
      </c>
      <c r="F603" s="13">
        <f>InputData[[#This Row],[UNIT PRICE ($)]]*InputData[[#This Row],[QUANTITY]]</f>
        <v>2268</v>
      </c>
      <c r="G603" s="1" t="str">
        <f>TEXT(InputData[[#This Row],[DATE]],"mmm")</f>
        <v>Sep</v>
      </c>
      <c r="H603" s="1">
        <f>WEEKNUM(InputData[[#This Row],[DATE]],1)</f>
        <v>38</v>
      </c>
    </row>
    <row r="604" spans="1:8" x14ac:dyDescent="0.3">
      <c r="A604" s="3">
        <v>44454</v>
      </c>
      <c r="B604" s="5" t="s">
        <v>69</v>
      </c>
      <c r="C604" s="4" t="s">
        <v>42</v>
      </c>
      <c r="D604" s="12">
        <v>162</v>
      </c>
      <c r="E604" s="1">
        <v>6</v>
      </c>
      <c r="F604" s="13">
        <f>InputData[[#This Row],[UNIT PRICE ($)]]*InputData[[#This Row],[QUANTITY]]</f>
        <v>972</v>
      </c>
      <c r="G604" s="1" t="str">
        <f>TEXT(InputData[[#This Row],[DATE]],"mmm")</f>
        <v>Sep</v>
      </c>
      <c r="H604" s="1">
        <f>WEEKNUM(InputData[[#This Row],[DATE]],1)</f>
        <v>38</v>
      </c>
    </row>
    <row r="605" spans="1:8" x14ac:dyDescent="0.3">
      <c r="A605" s="3">
        <v>44454</v>
      </c>
      <c r="B605" s="5" t="s">
        <v>76</v>
      </c>
      <c r="C605" s="4" t="s">
        <v>37</v>
      </c>
      <c r="D605" s="12">
        <v>85.76</v>
      </c>
      <c r="E605" s="1">
        <v>15</v>
      </c>
      <c r="F605" s="13">
        <f>InputData[[#This Row],[UNIT PRICE ($)]]*InputData[[#This Row],[QUANTITY]]</f>
        <v>1286.4000000000001</v>
      </c>
      <c r="G605" s="1" t="str">
        <f>TEXT(InputData[[#This Row],[DATE]],"mmm")</f>
        <v>Sep</v>
      </c>
      <c r="H605" s="1">
        <f>WEEKNUM(InputData[[#This Row],[DATE]],1)</f>
        <v>38</v>
      </c>
    </row>
    <row r="606" spans="1:8" x14ac:dyDescent="0.3">
      <c r="A606" s="3">
        <v>44455</v>
      </c>
      <c r="B606" s="5" t="s">
        <v>70</v>
      </c>
      <c r="C606" s="4" t="s">
        <v>18</v>
      </c>
      <c r="D606" s="12">
        <v>49.21</v>
      </c>
      <c r="E606" s="1">
        <v>11</v>
      </c>
      <c r="F606" s="13">
        <f>InputData[[#This Row],[UNIT PRICE ($)]]*InputData[[#This Row],[QUANTITY]]</f>
        <v>541.31000000000006</v>
      </c>
      <c r="G606" s="1" t="str">
        <f>TEXT(InputData[[#This Row],[DATE]],"mmm")</f>
        <v>Sep</v>
      </c>
      <c r="H606" s="1">
        <f>WEEKNUM(InputData[[#This Row],[DATE]],1)</f>
        <v>38</v>
      </c>
    </row>
    <row r="607" spans="1:8" x14ac:dyDescent="0.3">
      <c r="A607" s="3">
        <v>44456</v>
      </c>
      <c r="B607" s="5" t="s">
        <v>70</v>
      </c>
      <c r="C607" s="4" t="s">
        <v>10</v>
      </c>
      <c r="D607" s="12">
        <v>164.28</v>
      </c>
      <c r="E607" s="1">
        <v>12</v>
      </c>
      <c r="F607" s="13">
        <f>InputData[[#This Row],[UNIT PRICE ($)]]*InputData[[#This Row],[QUANTITY]]</f>
        <v>1971.3600000000001</v>
      </c>
      <c r="G607" s="1" t="str">
        <f>TEXT(InputData[[#This Row],[DATE]],"mmm")</f>
        <v>Sep</v>
      </c>
      <c r="H607" s="1">
        <f>WEEKNUM(InputData[[#This Row],[DATE]],1)</f>
        <v>38</v>
      </c>
    </row>
    <row r="608" spans="1:8" x14ac:dyDescent="0.3">
      <c r="A608" s="3">
        <v>44457</v>
      </c>
      <c r="B608" s="5" t="s">
        <v>68</v>
      </c>
      <c r="C608" s="4" t="s">
        <v>31</v>
      </c>
      <c r="D608" s="12">
        <v>104.16</v>
      </c>
      <c r="E608" s="1">
        <v>22</v>
      </c>
      <c r="F608" s="13">
        <f>InputData[[#This Row],[UNIT PRICE ($)]]*InputData[[#This Row],[QUANTITY]]</f>
        <v>2291.52</v>
      </c>
      <c r="G608" s="1" t="str">
        <f>TEXT(InputData[[#This Row],[DATE]],"mmm")</f>
        <v>Sep</v>
      </c>
      <c r="H608" s="1">
        <f>WEEKNUM(InputData[[#This Row],[DATE]],1)</f>
        <v>38</v>
      </c>
    </row>
    <row r="609" spans="1:8" x14ac:dyDescent="0.3">
      <c r="A609" s="3">
        <v>44457</v>
      </c>
      <c r="B609" s="5" t="s">
        <v>81</v>
      </c>
      <c r="C609" s="4" t="s">
        <v>26</v>
      </c>
      <c r="D609" s="12">
        <v>24.66</v>
      </c>
      <c r="E609" s="1">
        <v>14</v>
      </c>
      <c r="F609" s="13">
        <f>InputData[[#This Row],[UNIT PRICE ($)]]*InputData[[#This Row],[QUANTITY]]</f>
        <v>345.24</v>
      </c>
      <c r="G609" s="1" t="str">
        <f>TEXT(InputData[[#This Row],[DATE]],"mmm")</f>
        <v>Sep</v>
      </c>
      <c r="H609" s="1">
        <f>WEEKNUM(InputData[[#This Row],[DATE]],1)</f>
        <v>38</v>
      </c>
    </row>
    <row r="610" spans="1:8" x14ac:dyDescent="0.3">
      <c r="A610" s="3">
        <v>44458</v>
      </c>
      <c r="B610" s="5" t="s">
        <v>75</v>
      </c>
      <c r="C610" s="4" t="s">
        <v>33</v>
      </c>
      <c r="D610" s="12">
        <v>119.7</v>
      </c>
      <c r="E610" s="1">
        <v>8</v>
      </c>
      <c r="F610" s="13">
        <f>InputData[[#This Row],[UNIT PRICE ($)]]*InputData[[#This Row],[QUANTITY]]</f>
        <v>957.6</v>
      </c>
      <c r="G610" s="1" t="str">
        <f>TEXT(InputData[[#This Row],[DATE]],"mmm")</f>
        <v>Sep</v>
      </c>
      <c r="H610" s="1">
        <f>WEEKNUM(InputData[[#This Row],[DATE]],1)</f>
        <v>39</v>
      </c>
    </row>
    <row r="611" spans="1:8" x14ac:dyDescent="0.3">
      <c r="A611" s="3">
        <v>44459</v>
      </c>
      <c r="B611" s="5" t="s">
        <v>61</v>
      </c>
      <c r="C611" s="4" t="s">
        <v>33</v>
      </c>
      <c r="D611" s="12">
        <v>119.7</v>
      </c>
      <c r="E611" s="1">
        <v>6</v>
      </c>
      <c r="F611" s="13">
        <f>InputData[[#This Row],[UNIT PRICE ($)]]*InputData[[#This Row],[QUANTITY]]</f>
        <v>718.2</v>
      </c>
      <c r="G611" s="1" t="str">
        <f>TEXT(InputData[[#This Row],[DATE]],"mmm")</f>
        <v>Sep</v>
      </c>
      <c r="H611" s="1">
        <f>WEEKNUM(InputData[[#This Row],[DATE]],1)</f>
        <v>39</v>
      </c>
    </row>
    <row r="612" spans="1:8" x14ac:dyDescent="0.3">
      <c r="A612" s="3">
        <v>44459</v>
      </c>
      <c r="B612" s="5" t="s">
        <v>71</v>
      </c>
      <c r="C612" s="4" t="s">
        <v>35</v>
      </c>
      <c r="D612" s="12">
        <v>6.7</v>
      </c>
      <c r="E612" s="1">
        <v>32</v>
      </c>
      <c r="F612" s="13">
        <f>InputData[[#This Row],[UNIT PRICE ($)]]*InputData[[#This Row],[QUANTITY]]</f>
        <v>214.4</v>
      </c>
      <c r="G612" s="1" t="str">
        <f>TEXT(InputData[[#This Row],[DATE]],"mmm")</f>
        <v>Sep</v>
      </c>
      <c r="H612" s="1">
        <f>WEEKNUM(InputData[[#This Row],[DATE]],1)</f>
        <v>39</v>
      </c>
    </row>
    <row r="613" spans="1:8" x14ac:dyDescent="0.3">
      <c r="A613" s="3">
        <v>44459</v>
      </c>
      <c r="B613" s="5" t="s">
        <v>85</v>
      </c>
      <c r="C613" s="4" t="s">
        <v>1</v>
      </c>
      <c r="D613" s="12">
        <v>103.88</v>
      </c>
      <c r="E613" s="1">
        <v>10</v>
      </c>
      <c r="F613" s="13">
        <f>InputData[[#This Row],[UNIT PRICE ($)]]*InputData[[#This Row],[QUANTITY]]</f>
        <v>1038.8</v>
      </c>
      <c r="G613" s="1" t="str">
        <f>TEXT(InputData[[#This Row],[DATE]],"mmm")</f>
        <v>Sep</v>
      </c>
      <c r="H613" s="1">
        <f>WEEKNUM(InputData[[#This Row],[DATE]],1)</f>
        <v>39</v>
      </c>
    </row>
    <row r="614" spans="1:8" x14ac:dyDescent="0.3">
      <c r="A614" s="3">
        <v>44460</v>
      </c>
      <c r="B614" s="5" t="s">
        <v>68</v>
      </c>
      <c r="C614" s="4" t="s">
        <v>36</v>
      </c>
      <c r="D614" s="12">
        <v>96.3</v>
      </c>
      <c r="E614" s="1">
        <v>35</v>
      </c>
      <c r="F614" s="13">
        <f>InputData[[#This Row],[UNIT PRICE ($)]]*InputData[[#This Row],[QUANTITY]]</f>
        <v>3370.5</v>
      </c>
      <c r="G614" s="1" t="str">
        <f>TEXT(InputData[[#This Row],[DATE]],"mmm")</f>
        <v>Sep</v>
      </c>
      <c r="H614" s="1">
        <f>WEEKNUM(InputData[[#This Row],[DATE]],1)</f>
        <v>39</v>
      </c>
    </row>
    <row r="615" spans="1:8" x14ac:dyDescent="0.3">
      <c r="A615" s="3">
        <v>44460</v>
      </c>
      <c r="B615" s="5" t="s">
        <v>73</v>
      </c>
      <c r="C615" s="4" t="s">
        <v>2</v>
      </c>
      <c r="D615" s="12">
        <v>142.80000000000001</v>
      </c>
      <c r="E615" s="1">
        <v>32</v>
      </c>
      <c r="F615" s="13">
        <f>InputData[[#This Row],[UNIT PRICE ($)]]*InputData[[#This Row],[QUANTITY]]</f>
        <v>4569.6000000000004</v>
      </c>
      <c r="G615" s="1" t="str">
        <f>TEXT(InputData[[#This Row],[DATE]],"mmm")</f>
        <v>Sep</v>
      </c>
      <c r="H615" s="1">
        <f>WEEKNUM(InputData[[#This Row],[DATE]],1)</f>
        <v>39</v>
      </c>
    </row>
    <row r="616" spans="1:8" x14ac:dyDescent="0.3">
      <c r="A616" s="3">
        <v>44460</v>
      </c>
      <c r="B616" s="5" t="s">
        <v>78</v>
      </c>
      <c r="C616" s="4" t="s">
        <v>20</v>
      </c>
      <c r="D616" s="12">
        <v>76.25</v>
      </c>
      <c r="E616" s="1">
        <v>7</v>
      </c>
      <c r="F616" s="13">
        <f>InputData[[#This Row],[UNIT PRICE ($)]]*InputData[[#This Row],[QUANTITY]]</f>
        <v>533.75</v>
      </c>
      <c r="G616" s="1" t="str">
        <f>TEXT(InputData[[#This Row],[DATE]],"mmm")</f>
        <v>Sep</v>
      </c>
      <c r="H616" s="1">
        <f>WEEKNUM(InputData[[#This Row],[DATE]],1)</f>
        <v>39</v>
      </c>
    </row>
    <row r="617" spans="1:8" x14ac:dyDescent="0.3">
      <c r="A617" s="3">
        <v>44460</v>
      </c>
      <c r="B617" s="5" t="s">
        <v>80</v>
      </c>
      <c r="C617" s="4" t="s">
        <v>26</v>
      </c>
      <c r="D617" s="12">
        <v>24.66</v>
      </c>
      <c r="E617" s="1">
        <v>5</v>
      </c>
      <c r="F617" s="13">
        <f>InputData[[#This Row],[UNIT PRICE ($)]]*InputData[[#This Row],[QUANTITY]]</f>
        <v>123.3</v>
      </c>
      <c r="G617" s="1" t="str">
        <f>TEXT(InputData[[#This Row],[DATE]],"mmm")</f>
        <v>Sep</v>
      </c>
      <c r="H617" s="1">
        <f>WEEKNUM(InputData[[#This Row],[DATE]],1)</f>
        <v>39</v>
      </c>
    </row>
    <row r="618" spans="1:8" x14ac:dyDescent="0.3">
      <c r="A618" s="3">
        <v>44460</v>
      </c>
      <c r="B618" s="5" t="s">
        <v>88</v>
      </c>
      <c r="C618" s="4" t="s">
        <v>18</v>
      </c>
      <c r="D618" s="12">
        <v>49.21</v>
      </c>
      <c r="E618" s="1">
        <v>14</v>
      </c>
      <c r="F618" s="13">
        <f>InputData[[#This Row],[UNIT PRICE ($)]]*InputData[[#This Row],[QUANTITY]]</f>
        <v>688.94</v>
      </c>
      <c r="G618" s="1" t="str">
        <f>TEXT(InputData[[#This Row],[DATE]],"mmm")</f>
        <v>Sep</v>
      </c>
      <c r="H618" s="1">
        <f>WEEKNUM(InputData[[#This Row],[DATE]],1)</f>
        <v>39</v>
      </c>
    </row>
    <row r="619" spans="1:8" x14ac:dyDescent="0.3">
      <c r="A619" s="3">
        <v>44461</v>
      </c>
      <c r="B619" s="5" t="s">
        <v>64</v>
      </c>
      <c r="C619" s="4" t="s">
        <v>21</v>
      </c>
      <c r="D619" s="12">
        <v>162.54</v>
      </c>
      <c r="E619" s="1">
        <v>21</v>
      </c>
      <c r="F619" s="13">
        <f>InputData[[#This Row],[UNIT PRICE ($)]]*InputData[[#This Row],[QUANTITY]]</f>
        <v>3413.3399999999997</v>
      </c>
      <c r="G619" s="1" t="str">
        <f>TEXT(InputData[[#This Row],[DATE]],"mmm")</f>
        <v>Sep</v>
      </c>
      <c r="H619" s="1">
        <f>WEEKNUM(InputData[[#This Row],[DATE]],1)</f>
        <v>39</v>
      </c>
    </row>
    <row r="620" spans="1:8" x14ac:dyDescent="0.3">
      <c r="A620" s="3">
        <v>44461</v>
      </c>
      <c r="B620" s="5" t="s">
        <v>79</v>
      </c>
      <c r="C620" s="4" t="s">
        <v>4</v>
      </c>
      <c r="D620" s="12">
        <v>48.84</v>
      </c>
      <c r="E620" s="1">
        <v>14</v>
      </c>
      <c r="F620" s="13">
        <f>InputData[[#This Row],[UNIT PRICE ($)]]*InputData[[#This Row],[QUANTITY]]</f>
        <v>683.76</v>
      </c>
      <c r="G620" s="1" t="str">
        <f>TEXT(InputData[[#This Row],[DATE]],"mmm")</f>
        <v>Sep</v>
      </c>
      <c r="H620" s="1">
        <f>WEEKNUM(InputData[[#This Row],[DATE]],1)</f>
        <v>39</v>
      </c>
    </row>
    <row r="621" spans="1:8" x14ac:dyDescent="0.3">
      <c r="A621" s="3">
        <v>44461</v>
      </c>
      <c r="B621" s="5" t="s">
        <v>114</v>
      </c>
      <c r="C621" s="4" t="s">
        <v>2</v>
      </c>
      <c r="D621" s="12">
        <v>142.80000000000001</v>
      </c>
      <c r="E621" s="1">
        <v>4</v>
      </c>
      <c r="F621" s="13">
        <f>InputData[[#This Row],[UNIT PRICE ($)]]*InputData[[#This Row],[QUANTITY]]</f>
        <v>571.20000000000005</v>
      </c>
      <c r="G621" s="1" t="str">
        <f>TEXT(InputData[[#This Row],[DATE]],"mmm")</f>
        <v>Sep</v>
      </c>
      <c r="H621" s="1">
        <f>WEEKNUM(InputData[[#This Row],[DATE]],1)</f>
        <v>39</v>
      </c>
    </row>
    <row r="622" spans="1:8" x14ac:dyDescent="0.3">
      <c r="A622" s="3">
        <v>44461</v>
      </c>
      <c r="B622" s="5" t="s">
        <v>117</v>
      </c>
      <c r="C622" s="4" t="s">
        <v>40</v>
      </c>
      <c r="D622" s="12">
        <v>115.2</v>
      </c>
      <c r="E622" s="1">
        <v>2</v>
      </c>
      <c r="F622" s="13">
        <f>InputData[[#This Row],[UNIT PRICE ($)]]*InputData[[#This Row],[QUANTITY]]</f>
        <v>230.4</v>
      </c>
      <c r="G622" s="1" t="str">
        <f>TEXT(InputData[[#This Row],[DATE]],"mmm")</f>
        <v>Sep</v>
      </c>
      <c r="H622" s="1">
        <f>WEEKNUM(InputData[[#This Row],[DATE]],1)</f>
        <v>39</v>
      </c>
    </row>
    <row r="623" spans="1:8" x14ac:dyDescent="0.3">
      <c r="A623" s="3">
        <v>44461</v>
      </c>
      <c r="B623" s="5" t="s">
        <v>117</v>
      </c>
      <c r="C623" s="4" t="s">
        <v>43</v>
      </c>
      <c r="D623" s="12">
        <v>83.08</v>
      </c>
      <c r="E623" s="1">
        <v>12</v>
      </c>
      <c r="F623" s="13">
        <f>InputData[[#This Row],[UNIT PRICE ($)]]*InputData[[#This Row],[QUANTITY]]</f>
        <v>996.96</v>
      </c>
      <c r="G623" s="1" t="str">
        <f>TEXT(InputData[[#This Row],[DATE]],"mmm")</f>
        <v>Sep</v>
      </c>
      <c r="H623" s="1">
        <f>WEEKNUM(InputData[[#This Row],[DATE]],1)</f>
        <v>39</v>
      </c>
    </row>
    <row r="624" spans="1:8" x14ac:dyDescent="0.3">
      <c r="A624" s="3">
        <v>44462</v>
      </c>
      <c r="B624" s="5" t="s">
        <v>71</v>
      </c>
      <c r="C624" s="4" t="s">
        <v>12</v>
      </c>
      <c r="D624" s="12">
        <v>94.17</v>
      </c>
      <c r="E624" s="1">
        <v>12</v>
      </c>
      <c r="F624" s="13">
        <f>InputData[[#This Row],[UNIT PRICE ($)]]*InputData[[#This Row],[QUANTITY]]</f>
        <v>1130.04</v>
      </c>
      <c r="G624" s="1" t="str">
        <f>TEXT(InputData[[#This Row],[DATE]],"mmm")</f>
        <v>Sep</v>
      </c>
      <c r="H624" s="1">
        <f>WEEKNUM(InputData[[#This Row],[DATE]],1)</f>
        <v>39</v>
      </c>
    </row>
    <row r="625" spans="1:8" x14ac:dyDescent="0.3">
      <c r="A625" s="3">
        <v>44462</v>
      </c>
      <c r="B625" s="5" t="s">
        <v>82</v>
      </c>
      <c r="C625" s="4" t="s">
        <v>21</v>
      </c>
      <c r="D625" s="12">
        <v>162.54</v>
      </c>
      <c r="E625" s="1">
        <v>7</v>
      </c>
      <c r="F625" s="13">
        <f>InputData[[#This Row],[UNIT PRICE ($)]]*InputData[[#This Row],[QUANTITY]]</f>
        <v>1137.78</v>
      </c>
      <c r="G625" s="1" t="str">
        <f>TEXT(InputData[[#This Row],[DATE]],"mmm")</f>
        <v>Sep</v>
      </c>
      <c r="H625" s="1">
        <f>WEEKNUM(InputData[[#This Row],[DATE]],1)</f>
        <v>39</v>
      </c>
    </row>
    <row r="626" spans="1:8" x14ac:dyDescent="0.3">
      <c r="A626" s="3">
        <v>44462</v>
      </c>
      <c r="B626" s="5" t="s">
        <v>85</v>
      </c>
      <c r="C626" s="4" t="s">
        <v>18</v>
      </c>
      <c r="D626" s="12">
        <v>49.21</v>
      </c>
      <c r="E626" s="1">
        <v>12</v>
      </c>
      <c r="F626" s="13">
        <f>InputData[[#This Row],[UNIT PRICE ($)]]*InputData[[#This Row],[QUANTITY]]</f>
        <v>590.52</v>
      </c>
      <c r="G626" s="1" t="str">
        <f>TEXT(InputData[[#This Row],[DATE]],"mmm")</f>
        <v>Sep</v>
      </c>
      <c r="H626" s="1">
        <f>WEEKNUM(InputData[[#This Row],[DATE]],1)</f>
        <v>39</v>
      </c>
    </row>
    <row r="627" spans="1:8" x14ac:dyDescent="0.3">
      <c r="A627" s="3">
        <v>44463</v>
      </c>
      <c r="B627" s="5" t="s">
        <v>65</v>
      </c>
      <c r="C627" s="4" t="s">
        <v>32</v>
      </c>
      <c r="D627" s="12">
        <v>117.48</v>
      </c>
      <c r="E627" s="1">
        <v>34</v>
      </c>
      <c r="F627" s="13">
        <f>InputData[[#This Row],[UNIT PRICE ($)]]*InputData[[#This Row],[QUANTITY]]</f>
        <v>3994.32</v>
      </c>
      <c r="G627" s="1" t="str">
        <f>TEXT(InputData[[#This Row],[DATE]],"mmm")</f>
        <v>Sep</v>
      </c>
      <c r="H627" s="1">
        <f>WEEKNUM(InputData[[#This Row],[DATE]],1)</f>
        <v>39</v>
      </c>
    </row>
    <row r="628" spans="1:8" x14ac:dyDescent="0.3">
      <c r="A628" s="3">
        <v>44463</v>
      </c>
      <c r="B628" s="5" t="s">
        <v>69</v>
      </c>
      <c r="C628" s="4" t="s">
        <v>32</v>
      </c>
      <c r="D628" s="12">
        <v>117.48</v>
      </c>
      <c r="E628" s="1">
        <v>8</v>
      </c>
      <c r="F628" s="13">
        <f>InputData[[#This Row],[UNIT PRICE ($)]]*InputData[[#This Row],[QUANTITY]]</f>
        <v>939.84</v>
      </c>
      <c r="G628" s="1" t="str">
        <f>TEXT(InputData[[#This Row],[DATE]],"mmm")</f>
        <v>Sep</v>
      </c>
      <c r="H628" s="1">
        <f>WEEKNUM(InputData[[#This Row],[DATE]],1)</f>
        <v>39</v>
      </c>
    </row>
    <row r="629" spans="1:8" x14ac:dyDescent="0.3">
      <c r="A629" s="3">
        <v>44463</v>
      </c>
      <c r="B629" s="5" t="s">
        <v>73</v>
      </c>
      <c r="C629" s="4" t="s">
        <v>32</v>
      </c>
      <c r="D629" s="12">
        <v>117.48</v>
      </c>
      <c r="E629" s="1">
        <v>14</v>
      </c>
      <c r="F629" s="13">
        <f>InputData[[#This Row],[UNIT PRICE ($)]]*InputData[[#This Row],[QUANTITY]]</f>
        <v>1644.72</v>
      </c>
      <c r="G629" s="1" t="str">
        <f>TEXT(InputData[[#This Row],[DATE]],"mmm")</f>
        <v>Sep</v>
      </c>
      <c r="H629" s="1">
        <f>WEEKNUM(InputData[[#This Row],[DATE]],1)</f>
        <v>39</v>
      </c>
    </row>
    <row r="630" spans="1:8" x14ac:dyDescent="0.3">
      <c r="A630" s="3">
        <v>44464</v>
      </c>
      <c r="B630" s="5" t="s">
        <v>71</v>
      </c>
      <c r="C630" s="4" t="s">
        <v>3</v>
      </c>
      <c r="D630" s="12">
        <v>80.94</v>
      </c>
      <c r="E630" s="1">
        <v>31</v>
      </c>
      <c r="F630" s="13">
        <f>InputData[[#This Row],[UNIT PRICE ($)]]*InputData[[#This Row],[QUANTITY]]</f>
        <v>2509.14</v>
      </c>
      <c r="G630" s="1" t="str">
        <f>TEXT(InputData[[#This Row],[DATE]],"mmm")</f>
        <v>Sep</v>
      </c>
      <c r="H630" s="1">
        <f>WEEKNUM(InputData[[#This Row],[DATE]],1)</f>
        <v>39</v>
      </c>
    </row>
    <row r="631" spans="1:8" x14ac:dyDescent="0.3">
      <c r="A631" s="3">
        <v>44466</v>
      </c>
      <c r="B631" s="5" t="s">
        <v>63</v>
      </c>
      <c r="C631" s="4" t="s">
        <v>34</v>
      </c>
      <c r="D631" s="12">
        <v>58.3</v>
      </c>
      <c r="E631" s="1">
        <v>1</v>
      </c>
      <c r="F631" s="13">
        <f>InputData[[#This Row],[UNIT PRICE ($)]]*InputData[[#This Row],[QUANTITY]]</f>
        <v>58.3</v>
      </c>
      <c r="G631" s="1" t="str">
        <f>TEXT(InputData[[#This Row],[DATE]],"mmm")</f>
        <v>Sep</v>
      </c>
      <c r="H631" s="1">
        <f>WEEKNUM(InputData[[#This Row],[DATE]],1)</f>
        <v>40</v>
      </c>
    </row>
    <row r="632" spans="1:8" x14ac:dyDescent="0.3">
      <c r="A632" s="3">
        <v>44466</v>
      </c>
      <c r="B632" s="5" t="s">
        <v>64</v>
      </c>
      <c r="C632" s="4" t="s">
        <v>5</v>
      </c>
      <c r="D632" s="12">
        <v>155.61000000000001</v>
      </c>
      <c r="E632" s="1">
        <v>11</v>
      </c>
      <c r="F632" s="13">
        <f>InputData[[#This Row],[UNIT PRICE ($)]]*InputData[[#This Row],[QUANTITY]]</f>
        <v>1711.71</v>
      </c>
      <c r="G632" s="1" t="str">
        <f>TEXT(InputData[[#This Row],[DATE]],"mmm")</f>
        <v>Sep</v>
      </c>
      <c r="H632" s="1">
        <f>WEEKNUM(InputData[[#This Row],[DATE]],1)</f>
        <v>40</v>
      </c>
    </row>
    <row r="633" spans="1:8" x14ac:dyDescent="0.3">
      <c r="A633" s="3">
        <v>44466</v>
      </c>
      <c r="B633" s="5" t="s">
        <v>76</v>
      </c>
      <c r="C633" s="4" t="s">
        <v>36</v>
      </c>
      <c r="D633" s="12">
        <v>96.3</v>
      </c>
      <c r="E633" s="1">
        <v>4</v>
      </c>
      <c r="F633" s="13">
        <f>InputData[[#This Row],[UNIT PRICE ($)]]*InputData[[#This Row],[QUANTITY]]</f>
        <v>385.2</v>
      </c>
      <c r="G633" s="1" t="str">
        <f>TEXT(InputData[[#This Row],[DATE]],"mmm")</f>
        <v>Sep</v>
      </c>
      <c r="H633" s="1">
        <f>WEEKNUM(InputData[[#This Row],[DATE]],1)</f>
        <v>40</v>
      </c>
    </row>
    <row r="634" spans="1:8" x14ac:dyDescent="0.3">
      <c r="A634" s="3">
        <v>44466</v>
      </c>
      <c r="B634" s="5" t="s">
        <v>77</v>
      </c>
      <c r="C634" s="4" t="s">
        <v>38</v>
      </c>
      <c r="D634" s="12">
        <v>79.92</v>
      </c>
      <c r="E634" s="1">
        <v>3</v>
      </c>
      <c r="F634" s="13">
        <f>InputData[[#This Row],[UNIT PRICE ($)]]*InputData[[#This Row],[QUANTITY]]</f>
        <v>239.76</v>
      </c>
      <c r="G634" s="1" t="str">
        <f>TEXT(InputData[[#This Row],[DATE]],"mmm")</f>
        <v>Sep</v>
      </c>
      <c r="H634" s="1">
        <f>WEEKNUM(InputData[[#This Row],[DATE]],1)</f>
        <v>40</v>
      </c>
    </row>
    <row r="635" spans="1:8" x14ac:dyDescent="0.3">
      <c r="A635" s="3">
        <v>44466</v>
      </c>
      <c r="B635" s="5" t="s">
        <v>82</v>
      </c>
      <c r="C635" s="4" t="s">
        <v>41</v>
      </c>
      <c r="D635" s="12">
        <v>173.88</v>
      </c>
      <c r="E635" s="1">
        <v>23</v>
      </c>
      <c r="F635" s="13">
        <f>InputData[[#This Row],[UNIT PRICE ($)]]*InputData[[#This Row],[QUANTITY]]</f>
        <v>3999.24</v>
      </c>
      <c r="G635" s="1" t="str">
        <f>TEXT(InputData[[#This Row],[DATE]],"mmm")</f>
        <v>Sep</v>
      </c>
      <c r="H635" s="1">
        <f>WEEKNUM(InputData[[#This Row],[DATE]],1)</f>
        <v>40</v>
      </c>
    </row>
    <row r="636" spans="1:8" x14ac:dyDescent="0.3">
      <c r="A636" s="3">
        <v>44466</v>
      </c>
      <c r="B636" s="5" t="s">
        <v>117</v>
      </c>
      <c r="C636" s="4" t="s">
        <v>44</v>
      </c>
      <c r="D636" s="12">
        <v>82.08</v>
      </c>
      <c r="E636" s="1">
        <v>9</v>
      </c>
      <c r="F636" s="13">
        <f>InputData[[#This Row],[UNIT PRICE ($)]]*InputData[[#This Row],[QUANTITY]]</f>
        <v>738.72</v>
      </c>
      <c r="G636" s="1" t="str">
        <f>TEXT(InputData[[#This Row],[DATE]],"mmm")</f>
        <v>Sep</v>
      </c>
      <c r="H636" s="1">
        <f>WEEKNUM(InputData[[#This Row],[DATE]],1)</f>
        <v>40</v>
      </c>
    </row>
    <row r="637" spans="1:8" x14ac:dyDescent="0.3">
      <c r="A637" s="3">
        <v>44468</v>
      </c>
      <c r="B637" s="5" t="s">
        <v>84</v>
      </c>
      <c r="C637" s="4" t="s">
        <v>34</v>
      </c>
      <c r="D637" s="12">
        <v>58.3</v>
      </c>
      <c r="E637" s="1">
        <v>13</v>
      </c>
      <c r="F637" s="13">
        <f>InputData[[#This Row],[UNIT PRICE ($)]]*InputData[[#This Row],[QUANTITY]]</f>
        <v>757.9</v>
      </c>
      <c r="G637" s="1" t="str">
        <f>TEXT(InputData[[#This Row],[DATE]],"mmm")</f>
        <v>Sep</v>
      </c>
      <c r="H637" s="1">
        <f>WEEKNUM(InputData[[#This Row],[DATE]],1)</f>
        <v>40</v>
      </c>
    </row>
    <row r="638" spans="1:8" x14ac:dyDescent="0.3">
      <c r="A638" s="3">
        <v>44469</v>
      </c>
      <c r="B638" s="5" t="s">
        <v>60</v>
      </c>
      <c r="C638" s="4" t="s">
        <v>14</v>
      </c>
      <c r="D638" s="12">
        <v>146.72</v>
      </c>
      <c r="E638" s="1">
        <v>9</v>
      </c>
      <c r="F638" s="13">
        <f>InputData[[#This Row],[UNIT PRICE ($)]]*InputData[[#This Row],[QUANTITY]]</f>
        <v>1320.48</v>
      </c>
      <c r="G638" s="1" t="str">
        <f>TEXT(InputData[[#This Row],[DATE]],"mmm")</f>
        <v>Sep</v>
      </c>
      <c r="H638" s="1">
        <f>WEEKNUM(InputData[[#This Row],[DATE]],1)</f>
        <v>40</v>
      </c>
    </row>
    <row r="639" spans="1:8" x14ac:dyDescent="0.3">
      <c r="A639" s="3">
        <v>44469</v>
      </c>
      <c r="B639" s="5" t="s">
        <v>114</v>
      </c>
      <c r="C639" s="4" t="s">
        <v>6</v>
      </c>
      <c r="D639" s="12">
        <v>85.5</v>
      </c>
      <c r="E639" s="1">
        <v>5</v>
      </c>
      <c r="F639" s="13">
        <f>InputData[[#This Row],[UNIT PRICE ($)]]*InputData[[#This Row],[QUANTITY]]</f>
        <v>427.5</v>
      </c>
      <c r="G639" s="1" t="str">
        <f>TEXT(InputData[[#This Row],[DATE]],"mmm")</f>
        <v>Sep</v>
      </c>
      <c r="H639" s="1">
        <f>WEEKNUM(InputData[[#This Row],[DATE]],1)</f>
        <v>40</v>
      </c>
    </row>
    <row r="640" spans="1:8" x14ac:dyDescent="0.3">
      <c r="A640" s="3">
        <v>44470</v>
      </c>
      <c r="B640" s="5" t="s">
        <v>88</v>
      </c>
      <c r="C640" s="4" t="s">
        <v>30</v>
      </c>
      <c r="D640" s="12">
        <v>201.28</v>
      </c>
      <c r="E640" s="1">
        <v>14</v>
      </c>
      <c r="F640" s="13">
        <f>InputData[[#This Row],[UNIT PRICE ($)]]*InputData[[#This Row],[QUANTITY]]</f>
        <v>2817.92</v>
      </c>
      <c r="G640" s="1" t="str">
        <f>TEXT(InputData[[#This Row],[DATE]],"mmm")</f>
        <v>Oct</v>
      </c>
      <c r="H640" s="1">
        <f>WEEKNUM(InputData[[#This Row],[DATE]],1)</f>
        <v>40</v>
      </c>
    </row>
    <row r="641" spans="1:8" x14ac:dyDescent="0.3">
      <c r="A641" s="3">
        <v>44471</v>
      </c>
      <c r="B641" s="5" t="s">
        <v>67</v>
      </c>
      <c r="C641" s="4" t="s">
        <v>14</v>
      </c>
      <c r="D641" s="12">
        <v>146.72</v>
      </c>
      <c r="E641" s="1">
        <v>15</v>
      </c>
      <c r="F641" s="13">
        <f>InputData[[#This Row],[UNIT PRICE ($)]]*InputData[[#This Row],[QUANTITY]]</f>
        <v>2200.8000000000002</v>
      </c>
      <c r="G641" s="1" t="str">
        <f>TEXT(InputData[[#This Row],[DATE]],"mmm")</f>
        <v>Oct</v>
      </c>
      <c r="H641" s="1">
        <f>WEEKNUM(InputData[[#This Row],[DATE]],1)</f>
        <v>40</v>
      </c>
    </row>
    <row r="642" spans="1:8" x14ac:dyDescent="0.3">
      <c r="A642" s="3">
        <v>44471</v>
      </c>
      <c r="B642" s="5" t="s">
        <v>70</v>
      </c>
      <c r="C642" s="4" t="s">
        <v>2</v>
      </c>
      <c r="D642" s="12">
        <v>142.80000000000001</v>
      </c>
      <c r="E642" s="1">
        <v>22</v>
      </c>
      <c r="F642" s="13">
        <f>InputData[[#This Row],[UNIT PRICE ($)]]*InputData[[#This Row],[QUANTITY]]</f>
        <v>3141.6000000000004</v>
      </c>
      <c r="G642" s="1" t="str">
        <f>TEXT(InputData[[#This Row],[DATE]],"mmm")</f>
        <v>Oct</v>
      </c>
      <c r="H642" s="1">
        <f>WEEKNUM(InputData[[#This Row],[DATE]],1)</f>
        <v>40</v>
      </c>
    </row>
    <row r="643" spans="1:8" x14ac:dyDescent="0.3">
      <c r="A643" s="3">
        <v>44472</v>
      </c>
      <c r="B643" s="5" t="s">
        <v>109</v>
      </c>
      <c r="C643" s="4" t="s">
        <v>19</v>
      </c>
      <c r="D643" s="12">
        <v>210</v>
      </c>
      <c r="E643" s="1">
        <v>9</v>
      </c>
      <c r="F643" s="13">
        <f>InputData[[#This Row],[UNIT PRICE ($)]]*InputData[[#This Row],[QUANTITY]]</f>
        <v>1890</v>
      </c>
      <c r="G643" s="1" t="str">
        <f>TEXT(InputData[[#This Row],[DATE]],"mmm")</f>
        <v>Oct</v>
      </c>
      <c r="H643" s="1">
        <f>WEEKNUM(InputData[[#This Row],[DATE]],1)</f>
        <v>41</v>
      </c>
    </row>
    <row r="644" spans="1:8" x14ac:dyDescent="0.3">
      <c r="A644" s="3">
        <v>44472</v>
      </c>
      <c r="B644" s="5" t="s">
        <v>65</v>
      </c>
      <c r="C644" s="4" t="s">
        <v>41</v>
      </c>
      <c r="D644" s="12">
        <v>173.88</v>
      </c>
      <c r="E644" s="1">
        <v>23</v>
      </c>
      <c r="F644" s="13">
        <f>InputData[[#This Row],[UNIT PRICE ($)]]*InputData[[#This Row],[QUANTITY]]</f>
        <v>3999.24</v>
      </c>
      <c r="G644" s="1" t="str">
        <f>TEXT(InputData[[#This Row],[DATE]],"mmm")</f>
        <v>Oct</v>
      </c>
      <c r="H644" s="1">
        <f>WEEKNUM(InputData[[#This Row],[DATE]],1)</f>
        <v>41</v>
      </c>
    </row>
    <row r="645" spans="1:8" x14ac:dyDescent="0.3">
      <c r="A645" s="3">
        <v>44472</v>
      </c>
      <c r="B645" s="5" t="s">
        <v>73</v>
      </c>
      <c r="C645" s="4" t="s">
        <v>11</v>
      </c>
      <c r="D645" s="12">
        <v>48.4</v>
      </c>
      <c r="E645" s="1">
        <v>5</v>
      </c>
      <c r="F645" s="13">
        <f>InputData[[#This Row],[UNIT PRICE ($)]]*InputData[[#This Row],[QUANTITY]]</f>
        <v>242</v>
      </c>
      <c r="G645" s="1" t="str">
        <f>TEXT(InputData[[#This Row],[DATE]],"mmm")</f>
        <v>Oct</v>
      </c>
      <c r="H645" s="1">
        <f>WEEKNUM(InputData[[#This Row],[DATE]],1)</f>
        <v>41</v>
      </c>
    </row>
    <row r="646" spans="1:8" x14ac:dyDescent="0.3">
      <c r="A646" s="3">
        <v>44473</v>
      </c>
      <c r="B646" s="5" t="s">
        <v>81</v>
      </c>
      <c r="C646" s="4" t="s">
        <v>7</v>
      </c>
      <c r="D646" s="12">
        <v>47.730000000000004</v>
      </c>
      <c r="E646" s="1">
        <v>15</v>
      </c>
      <c r="F646" s="13">
        <f>InputData[[#This Row],[UNIT PRICE ($)]]*InputData[[#This Row],[QUANTITY]]</f>
        <v>715.95</v>
      </c>
      <c r="G646" s="1" t="str">
        <f>TEXT(InputData[[#This Row],[DATE]],"mmm")</f>
        <v>Oct</v>
      </c>
      <c r="H646" s="1">
        <f>WEEKNUM(InputData[[#This Row],[DATE]],1)</f>
        <v>41</v>
      </c>
    </row>
    <row r="647" spans="1:8" x14ac:dyDescent="0.3">
      <c r="A647" s="3">
        <v>44474</v>
      </c>
      <c r="B647" s="5" t="s">
        <v>82</v>
      </c>
      <c r="C647" s="4" t="s">
        <v>24</v>
      </c>
      <c r="D647" s="12">
        <v>156.96</v>
      </c>
      <c r="E647" s="1">
        <v>36</v>
      </c>
      <c r="F647" s="13">
        <f>InputData[[#This Row],[UNIT PRICE ($)]]*InputData[[#This Row],[QUANTITY]]</f>
        <v>5650.56</v>
      </c>
      <c r="G647" s="1" t="str">
        <f>TEXT(InputData[[#This Row],[DATE]],"mmm")</f>
        <v>Oct</v>
      </c>
      <c r="H647" s="1">
        <f>WEEKNUM(InputData[[#This Row],[DATE]],1)</f>
        <v>41</v>
      </c>
    </row>
    <row r="648" spans="1:8" x14ac:dyDescent="0.3">
      <c r="A648" s="3">
        <v>44474</v>
      </c>
      <c r="B648" s="5" t="s">
        <v>85</v>
      </c>
      <c r="C648" s="4" t="s">
        <v>24</v>
      </c>
      <c r="D648" s="12">
        <v>156.96</v>
      </c>
      <c r="E648" s="1">
        <v>23</v>
      </c>
      <c r="F648" s="13">
        <f>InputData[[#This Row],[UNIT PRICE ($)]]*InputData[[#This Row],[QUANTITY]]</f>
        <v>3610.0800000000004</v>
      </c>
      <c r="G648" s="1" t="str">
        <f>TEXT(InputData[[#This Row],[DATE]],"mmm")</f>
        <v>Oct</v>
      </c>
      <c r="H648" s="1">
        <f>WEEKNUM(InputData[[#This Row],[DATE]],1)</f>
        <v>41</v>
      </c>
    </row>
    <row r="649" spans="1:8" x14ac:dyDescent="0.3">
      <c r="A649" s="3">
        <v>44475</v>
      </c>
      <c r="B649" s="5" t="s">
        <v>63</v>
      </c>
      <c r="C649" s="4" t="s">
        <v>35</v>
      </c>
      <c r="D649" s="12">
        <v>6.7</v>
      </c>
      <c r="E649" s="1">
        <v>1</v>
      </c>
      <c r="F649" s="13">
        <f>InputData[[#This Row],[UNIT PRICE ($)]]*InputData[[#This Row],[QUANTITY]]</f>
        <v>6.7</v>
      </c>
      <c r="G649" s="1" t="str">
        <f>TEXT(InputData[[#This Row],[DATE]],"mmm")</f>
        <v>Oct</v>
      </c>
      <c r="H649" s="1">
        <f>WEEKNUM(InputData[[#This Row],[DATE]],1)</f>
        <v>41</v>
      </c>
    </row>
    <row r="650" spans="1:8" x14ac:dyDescent="0.3">
      <c r="A650" s="3">
        <v>44475</v>
      </c>
      <c r="B650" s="5" t="s">
        <v>70</v>
      </c>
      <c r="C650" s="4" t="s">
        <v>8</v>
      </c>
      <c r="D650" s="12">
        <v>94.62</v>
      </c>
      <c r="E650" s="1">
        <v>23</v>
      </c>
      <c r="F650" s="13">
        <f>InputData[[#This Row],[UNIT PRICE ($)]]*InputData[[#This Row],[QUANTITY]]</f>
        <v>2176.2600000000002</v>
      </c>
      <c r="G650" s="1" t="str">
        <f>TEXT(InputData[[#This Row],[DATE]],"mmm")</f>
        <v>Oct</v>
      </c>
      <c r="H650" s="1">
        <f>WEEKNUM(InputData[[#This Row],[DATE]],1)</f>
        <v>41</v>
      </c>
    </row>
    <row r="651" spans="1:8" x14ac:dyDescent="0.3">
      <c r="A651" s="3">
        <v>44475</v>
      </c>
      <c r="B651" s="5" t="s">
        <v>71</v>
      </c>
      <c r="C651" s="4" t="s">
        <v>43</v>
      </c>
      <c r="D651" s="12">
        <v>83.08</v>
      </c>
      <c r="E651" s="1">
        <v>17</v>
      </c>
      <c r="F651" s="13">
        <f>InputData[[#This Row],[UNIT PRICE ($)]]*InputData[[#This Row],[QUANTITY]]</f>
        <v>1412.36</v>
      </c>
      <c r="G651" s="1" t="str">
        <f>TEXT(InputData[[#This Row],[DATE]],"mmm")</f>
        <v>Oct</v>
      </c>
      <c r="H651" s="1">
        <f>WEEKNUM(InputData[[#This Row],[DATE]],1)</f>
        <v>41</v>
      </c>
    </row>
    <row r="652" spans="1:8" x14ac:dyDescent="0.3">
      <c r="A652" s="3">
        <v>44475</v>
      </c>
      <c r="B652" s="5" t="s">
        <v>74</v>
      </c>
      <c r="C652" s="4" t="s">
        <v>21</v>
      </c>
      <c r="D652" s="12">
        <v>162.54</v>
      </c>
      <c r="E652" s="1">
        <v>10</v>
      </c>
      <c r="F652" s="13">
        <f>InputData[[#This Row],[UNIT PRICE ($)]]*InputData[[#This Row],[QUANTITY]]</f>
        <v>1625.3999999999999</v>
      </c>
      <c r="G652" s="1" t="str">
        <f>TEXT(InputData[[#This Row],[DATE]],"mmm")</f>
        <v>Oct</v>
      </c>
      <c r="H652" s="1">
        <f>WEEKNUM(InputData[[#This Row],[DATE]],1)</f>
        <v>41</v>
      </c>
    </row>
    <row r="653" spans="1:8" x14ac:dyDescent="0.3">
      <c r="A653" s="3">
        <v>44475</v>
      </c>
      <c r="B653" s="5" t="s">
        <v>77</v>
      </c>
      <c r="C653" s="4" t="s">
        <v>36</v>
      </c>
      <c r="D653" s="12">
        <v>96.3</v>
      </c>
      <c r="E653" s="1">
        <v>12</v>
      </c>
      <c r="F653" s="13">
        <f>InputData[[#This Row],[UNIT PRICE ($)]]*InputData[[#This Row],[QUANTITY]]</f>
        <v>1155.5999999999999</v>
      </c>
      <c r="G653" s="1" t="str">
        <f>TEXT(InputData[[#This Row],[DATE]],"mmm")</f>
        <v>Oct</v>
      </c>
      <c r="H653" s="1">
        <f>WEEKNUM(InputData[[#This Row],[DATE]],1)</f>
        <v>41</v>
      </c>
    </row>
    <row r="654" spans="1:8" x14ac:dyDescent="0.3">
      <c r="A654" s="3">
        <v>44475</v>
      </c>
      <c r="B654" s="5" t="s">
        <v>117</v>
      </c>
      <c r="C654" s="4" t="s">
        <v>35</v>
      </c>
      <c r="D654" s="12">
        <v>6.7</v>
      </c>
      <c r="E654" s="1">
        <v>1</v>
      </c>
      <c r="F654" s="13">
        <f>InputData[[#This Row],[UNIT PRICE ($)]]*InputData[[#This Row],[QUANTITY]]</f>
        <v>6.7</v>
      </c>
      <c r="G654" s="1" t="str">
        <f>TEXT(InputData[[#This Row],[DATE]],"mmm")</f>
        <v>Oct</v>
      </c>
      <c r="H654" s="1">
        <f>WEEKNUM(InputData[[#This Row],[DATE]],1)</f>
        <v>41</v>
      </c>
    </row>
    <row r="655" spans="1:8" x14ac:dyDescent="0.3">
      <c r="A655" s="3">
        <v>44476</v>
      </c>
      <c r="B655" s="5" t="s">
        <v>74</v>
      </c>
      <c r="C655" s="4" t="s">
        <v>26</v>
      </c>
      <c r="D655" s="12">
        <v>24.66</v>
      </c>
      <c r="E655" s="1">
        <v>6</v>
      </c>
      <c r="F655" s="13">
        <f>InputData[[#This Row],[UNIT PRICE ($)]]*InputData[[#This Row],[QUANTITY]]</f>
        <v>147.96</v>
      </c>
      <c r="G655" s="1" t="str">
        <f>TEXT(InputData[[#This Row],[DATE]],"mmm")</f>
        <v>Oct</v>
      </c>
      <c r="H655" s="1">
        <f>WEEKNUM(InputData[[#This Row],[DATE]],1)</f>
        <v>41</v>
      </c>
    </row>
    <row r="656" spans="1:8" x14ac:dyDescent="0.3">
      <c r="A656" s="3">
        <v>44478</v>
      </c>
      <c r="B656" s="5" t="s">
        <v>60</v>
      </c>
      <c r="C656" s="4" t="s">
        <v>38</v>
      </c>
      <c r="D656" s="12">
        <v>79.92</v>
      </c>
      <c r="E656" s="1">
        <v>14</v>
      </c>
      <c r="F656" s="13">
        <f>InputData[[#This Row],[UNIT PRICE ($)]]*InputData[[#This Row],[QUANTITY]]</f>
        <v>1118.8800000000001</v>
      </c>
      <c r="G656" s="1" t="str">
        <f>TEXT(InputData[[#This Row],[DATE]],"mmm")</f>
        <v>Oct</v>
      </c>
      <c r="H656" s="1">
        <f>WEEKNUM(InputData[[#This Row],[DATE]],1)</f>
        <v>41</v>
      </c>
    </row>
    <row r="657" spans="1:8" x14ac:dyDescent="0.3">
      <c r="A657" s="3">
        <v>44478</v>
      </c>
      <c r="B657" s="5" t="s">
        <v>61</v>
      </c>
      <c r="C657" s="4" t="s">
        <v>38</v>
      </c>
      <c r="D657" s="12">
        <v>79.92</v>
      </c>
      <c r="E657" s="1">
        <v>5</v>
      </c>
      <c r="F657" s="13">
        <f>InputData[[#This Row],[UNIT PRICE ($)]]*InputData[[#This Row],[QUANTITY]]</f>
        <v>399.6</v>
      </c>
      <c r="G657" s="1" t="str">
        <f>TEXT(InputData[[#This Row],[DATE]],"mmm")</f>
        <v>Oct</v>
      </c>
      <c r="H657" s="1">
        <f>WEEKNUM(InputData[[#This Row],[DATE]],1)</f>
        <v>41</v>
      </c>
    </row>
    <row r="658" spans="1:8" x14ac:dyDescent="0.3">
      <c r="A658" s="3">
        <v>44478</v>
      </c>
      <c r="B658" s="5" t="s">
        <v>73</v>
      </c>
      <c r="C658" s="4" t="s">
        <v>32</v>
      </c>
      <c r="D658" s="12">
        <v>117.48</v>
      </c>
      <c r="E658" s="1">
        <v>11</v>
      </c>
      <c r="F658" s="13">
        <f>InputData[[#This Row],[UNIT PRICE ($)]]*InputData[[#This Row],[QUANTITY]]</f>
        <v>1292.28</v>
      </c>
      <c r="G658" s="1" t="str">
        <f>TEXT(InputData[[#This Row],[DATE]],"mmm")</f>
        <v>Oct</v>
      </c>
      <c r="H658" s="1">
        <f>WEEKNUM(InputData[[#This Row],[DATE]],1)</f>
        <v>41</v>
      </c>
    </row>
    <row r="659" spans="1:8" x14ac:dyDescent="0.3">
      <c r="A659" s="3">
        <v>44479</v>
      </c>
      <c r="B659" s="5" t="s">
        <v>63</v>
      </c>
      <c r="C659" s="4" t="s">
        <v>35</v>
      </c>
      <c r="D659" s="12">
        <v>6.7</v>
      </c>
      <c r="E659" s="1">
        <v>14</v>
      </c>
      <c r="F659" s="13">
        <f>InputData[[#This Row],[UNIT PRICE ($)]]*InputData[[#This Row],[QUANTITY]]</f>
        <v>93.8</v>
      </c>
      <c r="G659" s="1" t="str">
        <f>TEXT(InputData[[#This Row],[DATE]],"mmm")</f>
        <v>Oct</v>
      </c>
      <c r="H659" s="1">
        <f>WEEKNUM(InputData[[#This Row],[DATE]],1)</f>
        <v>42</v>
      </c>
    </row>
    <row r="660" spans="1:8" x14ac:dyDescent="0.3">
      <c r="A660" s="3">
        <v>44479</v>
      </c>
      <c r="B660" s="5" t="s">
        <v>63</v>
      </c>
      <c r="C660" s="4" t="s">
        <v>19</v>
      </c>
      <c r="D660" s="12">
        <v>210</v>
      </c>
      <c r="E660" s="1">
        <v>9</v>
      </c>
      <c r="F660" s="13">
        <f>InputData[[#This Row],[UNIT PRICE ($)]]*InputData[[#This Row],[QUANTITY]]</f>
        <v>1890</v>
      </c>
      <c r="G660" s="1" t="str">
        <f>TEXT(InputData[[#This Row],[DATE]],"mmm")</f>
        <v>Oct</v>
      </c>
      <c r="H660" s="1">
        <f>WEEKNUM(InputData[[#This Row],[DATE]],1)</f>
        <v>42</v>
      </c>
    </row>
    <row r="661" spans="1:8" x14ac:dyDescent="0.3">
      <c r="A661" s="3">
        <v>44479</v>
      </c>
      <c r="B661" s="5" t="s">
        <v>74</v>
      </c>
      <c r="C661" s="4" t="s">
        <v>44</v>
      </c>
      <c r="D661" s="12">
        <v>82.08</v>
      </c>
      <c r="E661" s="1">
        <v>12</v>
      </c>
      <c r="F661" s="13">
        <f>InputData[[#This Row],[UNIT PRICE ($)]]*InputData[[#This Row],[QUANTITY]]</f>
        <v>984.96</v>
      </c>
      <c r="G661" s="1" t="str">
        <f>TEXT(InputData[[#This Row],[DATE]],"mmm")</f>
        <v>Oct</v>
      </c>
      <c r="H661" s="1">
        <f>WEEKNUM(InputData[[#This Row],[DATE]],1)</f>
        <v>42</v>
      </c>
    </row>
    <row r="662" spans="1:8" x14ac:dyDescent="0.3">
      <c r="A662" s="3">
        <v>44480</v>
      </c>
      <c r="B662" s="5" t="s">
        <v>82</v>
      </c>
      <c r="C662" s="4" t="s">
        <v>8</v>
      </c>
      <c r="D662" s="12">
        <v>94.62</v>
      </c>
      <c r="E662" s="1">
        <v>10</v>
      </c>
      <c r="F662" s="13">
        <f>InputData[[#This Row],[UNIT PRICE ($)]]*InputData[[#This Row],[QUANTITY]]</f>
        <v>946.2</v>
      </c>
      <c r="G662" s="1" t="str">
        <f>TEXT(InputData[[#This Row],[DATE]],"mmm")</f>
        <v>Oct</v>
      </c>
      <c r="H662" s="1">
        <f>WEEKNUM(InputData[[#This Row],[DATE]],1)</f>
        <v>42</v>
      </c>
    </row>
    <row r="663" spans="1:8" x14ac:dyDescent="0.3">
      <c r="A663" s="3">
        <v>44480</v>
      </c>
      <c r="B663" s="5" t="s">
        <v>84</v>
      </c>
      <c r="C663" s="4" t="s">
        <v>11</v>
      </c>
      <c r="D663" s="12">
        <v>48.4</v>
      </c>
      <c r="E663" s="1">
        <v>15</v>
      </c>
      <c r="F663" s="13">
        <f>InputData[[#This Row],[UNIT PRICE ($)]]*InputData[[#This Row],[QUANTITY]]</f>
        <v>726</v>
      </c>
      <c r="G663" s="1" t="str">
        <f>TEXT(InputData[[#This Row],[DATE]],"mmm")</f>
        <v>Oct</v>
      </c>
      <c r="H663" s="1">
        <f>WEEKNUM(InputData[[#This Row],[DATE]],1)</f>
        <v>42</v>
      </c>
    </row>
    <row r="664" spans="1:8" x14ac:dyDescent="0.3">
      <c r="A664" s="3">
        <v>44481</v>
      </c>
      <c r="B664" s="5" t="s">
        <v>75</v>
      </c>
      <c r="C664" s="4" t="s">
        <v>27</v>
      </c>
      <c r="D664" s="12">
        <v>57.120000000000005</v>
      </c>
      <c r="E664" s="1">
        <v>8</v>
      </c>
      <c r="F664" s="13">
        <f>InputData[[#This Row],[UNIT PRICE ($)]]*InputData[[#This Row],[QUANTITY]]</f>
        <v>456.96000000000004</v>
      </c>
      <c r="G664" s="1" t="str">
        <f>TEXT(InputData[[#This Row],[DATE]],"mmm")</f>
        <v>Oct</v>
      </c>
      <c r="H664" s="1">
        <f>WEEKNUM(InputData[[#This Row],[DATE]],1)</f>
        <v>42</v>
      </c>
    </row>
    <row r="665" spans="1:8" x14ac:dyDescent="0.3">
      <c r="A665" s="3">
        <v>44482</v>
      </c>
      <c r="B665" s="5" t="s">
        <v>61</v>
      </c>
      <c r="C665" s="4" t="s">
        <v>2</v>
      </c>
      <c r="D665" s="12">
        <v>142.80000000000001</v>
      </c>
      <c r="E665" s="1">
        <v>15</v>
      </c>
      <c r="F665" s="13">
        <f>InputData[[#This Row],[UNIT PRICE ($)]]*InputData[[#This Row],[QUANTITY]]</f>
        <v>2142</v>
      </c>
      <c r="G665" s="1" t="str">
        <f>TEXT(InputData[[#This Row],[DATE]],"mmm")</f>
        <v>Oct</v>
      </c>
      <c r="H665" s="1">
        <f>WEEKNUM(InputData[[#This Row],[DATE]],1)</f>
        <v>42</v>
      </c>
    </row>
    <row r="666" spans="1:8" x14ac:dyDescent="0.3">
      <c r="A666" s="3">
        <v>44482</v>
      </c>
      <c r="B666" s="5" t="s">
        <v>77</v>
      </c>
      <c r="C666" s="4" t="s">
        <v>38</v>
      </c>
      <c r="D666" s="12">
        <v>79.92</v>
      </c>
      <c r="E666" s="1">
        <v>18</v>
      </c>
      <c r="F666" s="13">
        <f>InputData[[#This Row],[UNIT PRICE ($)]]*InputData[[#This Row],[QUANTITY]]</f>
        <v>1438.56</v>
      </c>
      <c r="G666" s="1" t="str">
        <f>TEXT(InputData[[#This Row],[DATE]],"mmm")</f>
        <v>Oct</v>
      </c>
      <c r="H666" s="1">
        <f>WEEKNUM(InputData[[#This Row],[DATE]],1)</f>
        <v>42</v>
      </c>
    </row>
    <row r="667" spans="1:8" x14ac:dyDescent="0.3">
      <c r="A667" s="3">
        <v>44483</v>
      </c>
      <c r="B667" s="5" t="s">
        <v>66</v>
      </c>
      <c r="C667" s="4" t="s">
        <v>44</v>
      </c>
      <c r="D667" s="12">
        <v>82.08</v>
      </c>
      <c r="E667" s="1">
        <v>15</v>
      </c>
      <c r="F667" s="13">
        <f>InputData[[#This Row],[UNIT PRICE ($)]]*InputData[[#This Row],[QUANTITY]]</f>
        <v>1231.2</v>
      </c>
      <c r="G667" s="1" t="str">
        <f>TEXT(InputData[[#This Row],[DATE]],"mmm")</f>
        <v>Oct</v>
      </c>
      <c r="H667" s="1">
        <f>WEEKNUM(InputData[[#This Row],[DATE]],1)</f>
        <v>42</v>
      </c>
    </row>
    <row r="668" spans="1:8" x14ac:dyDescent="0.3">
      <c r="A668" s="3">
        <v>44484</v>
      </c>
      <c r="B668" s="5" t="s">
        <v>69</v>
      </c>
      <c r="C668" s="4" t="s">
        <v>15</v>
      </c>
      <c r="D668" s="12">
        <v>15.719999999999999</v>
      </c>
      <c r="E668" s="1">
        <v>10</v>
      </c>
      <c r="F668" s="13">
        <f>InputData[[#This Row],[UNIT PRICE ($)]]*InputData[[#This Row],[QUANTITY]]</f>
        <v>157.19999999999999</v>
      </c>
      <c r="G668" s="1" t="str">
        <f>TEXT(InputData[[#This Row],[DATE]],"mmm")</f>
        <v>Oct</v>
      </c>
      <c r="H668" s="1">
        <f>WEEKNUM(InputData[[#This Row],[DATE]],1)</f>
        <v>42</v>
      </c>
    </row>
    <row r="669" spans="1:8" x14ac:dyDescent="0.3">
      <c r="A669" s="3">
        <v>44485</v>
      </c>
      <c r="B669" s="5" t="s">
        <v>80</v>
      </c>
      <c r="C669" s="4" t="s">
        <v>36</v>
      </c>
      <c r="D669" s="12">
        <v>96.3</v>
      </c>
      <c r="E669" s="1">
        <v>3</v>
      </c>
      <c r="F669" s="13">
        <f>InputData[[#This Row],[UNIT PRICE ($)]]*InputData[[#This Row],[QUANTITY]]</f>
        <v>288.89999999999998</v>
      </c>
      <c r="G669" s="1" t="str">
        <f>TEXT(InputData[[#This Row],[DATE]],"mmm")</f>
        <v>Oct</v>
      </c>
      <c r="H669" s="1">
        <f>WEEKNUM(InputData[[#This Row],[DATE]],1)</f>
        <v>42</v>
      </c>
    </row>
    <row r="670" spans="1:8" x14ac:dyDescent="0.3">
      <c r="A670" s="3">
        <v>44485</v>
      </c>
      <c r="B670" s="5" t="s">
        <v>84</v>
      </c>
      <c r="C670" s="4" t="s">
        <v>24</v>
      </c>
      <c r="D670" s="12">
        <v>156.96</v>
      </c>
      <c r="E670" s="1">
        <v>18</v>
      </c>
      <c r="F670" s="13">
        <f>InputData[[#This Row],[UNIT PRICE ($)]]*InputData[[#This Row],[QUANTITY]]</f>
        <v>2825.28</v>
      </c>
      <c r="G670" s="1" t="str">
        <f>TEXT(InputData[[#This Row],[DATE]],"mmm")</f>
        <v>Oct</v>
      </c>
      <c r="H670" s="1">
        <f>WEEKNUM(InputData[[#This Row],[DATE]],1)</f>
        <v>42</v>
      </c>
    </row>
    <row r="671" spans="1:8" x14ac:dyDescent="0.3">
      <c r="A671" s="3">
        <v>44485</v>
      </c>
      <c r="B671" s="5" t="s">
        <v>85</v>
      </c>
      <c r="C671" s="4" t="s">
        <v>44</v>
      </c>
      <c r="D671" s="12">
        <v>82.08</v>
      </c>
      <c r="E671" s="1">
        <v>18</v>
      </c>
      <c r="F671" s="13">
        <f>InputData[[#This Row],[UNIT PRICE ($)]]*InputData[[#This Row],[QUANTITY]]</f>
        <v>1477.44</v>
      </c>
      <c r="G671" s="1" t="str">
        <f>TEXT(InputData[[#This Row],[DATE]],"mmm")</f>
        <v>Oct</v>
      </c>
      <c r="H671" s="1">
        <f>WEEKNUM(InputData[[#This Row],[DATE]],1)</f>
        <v>42</v>
      </c>
    </row>
    <row r="672" spans="1:8" x14ac:dyDescent="0.3">
      <c r="A672" s="3">
        <v>44486</v>
      </c>
      <c r="B672" s="5" t="s">
        <v>84</v>
      </c>
      <c r="C672" s="4" t="s">
        <v>1</v>
      </c>
      <c r="D672" s="12">
        <v>103.88</v>
      </c>
      <c r="E672" s="1">
        <v>13</v>
      </c>
      <c r="F672" s="13">
        <f>InputData[[#This Row],[UNIT PRICE ($)]]*InputData[[#This Row],[QUANTITY]]</f>
        <v>1350.44</v>
      </c>
      <c r="G672" s="1" t="str">
        <f>TEXT(InputData[[#This Row],[DATE]],"mmm")</f>
        <v>Oct</v>
      </c>
      <c r="H672" s="1">
        <f>WEEKNUM(InputData[[#This Row],[DATE]],1)</f>
        <v>43</v>
      </c>
    </row>
    <row r="673" spans="1:8" x14ac:dyDescent="0.3">
      <c r="A673" s="3">
        <v>44487</v>
      </c>
      <c r="B673" s="5" t="s">
        <v>60</v>
      </c>
      <c r="C673" s="4" t="s">
        <v>42</v>
      </c>
      <c r="D673" s="12">
        <v>162</v>
      </c>
      <c r="E673" s="1">
        <v>31</v>
      </c>
      <c r="F673" s="13">
        <f>InputData[[#This Row],[UNIT PRICE ($)]]*InputData[[#This Row],[QUANTITY]]</f>
        <v>5022</v>
      </c>
      <c r="G673" s="1" t="str">
        <f>TEXT(InputData[[#This Row],[DATE]],"mmm")</f>
        <v>Oct</v>
      </c>
      <c r="H673" s="1">
        <f>WEEKNUM(InputData[[#This Row],[DATE]],1)</f>
        <v>43</v>
      </c>
    </row>
    <row r="674" spans="1:8" x14ac:dyDescent="0.3">
      <c r="A674" s="3">
        <v>44487</v>
      </c>
      <c r="B674" s="5" t="s">
        <v>109</v>
      </c>
      <c r="C674" s="4" t="s">
        <v>8</v>
      </c>
      <c r="D674" s="12">
        <v>94.62</v>
      </c>
      <c r="E674" s="1">
        <v>11</v>
      </c>
      <c r="F674" s="13">
        <f>InputData[[#This Row],[UNIT PRICE ($)]]*InputData[[#This Row],[QUANTITY]]</f>
        <v>1040.8200000000002</v>
      </c>
      <c r="G674" s="1" t="str">
        <f>TEXT(InputData[[#This Row],[DATE]],"mmm")</f>
        <v>Oct</v>
      </c>
      <c r="H674" s="1">
        <f>WEEKNUM(InputData[[#This Row],[DATE]],1)</f>
        <v>43</v>
      </c>
    </row>
    <row r="675" spans="1:8" x14ac:dyDescent="0.3">
      <c r="A675" s="3">
        <v>44487</v>
      </c>
      <c r="B675" s="5" t="s">
        <v>68</v>
      </c>
      <c r="C675" s="4" t="s">
        <v>3</v>
      </c>
      <c r="D675" s="12">
        <v>80.94</v>
      </c>
      <c r="E675" s="1">
        <v>6</v>
      </c>
      <c r="F675" s="13">
        <f>InputData[[#This Row],[UNIT PRICE ($)]]*InputData[[#This Row],[QUANTITY]]</f>
        <v>485.64</v>
      </c>
      <c r="G675" s="1" t="str">
        <f>TEXT(InputData[[#This Row],[DATE]],"mmm")</f>
        <v>Oct</v>
      </c>
      <c r="H675" s="1">
        <f>WEEKNUM(InputData[[#This Row],[DATE]],1)</f>
        <v>43</v>
      </c>
    </row>
    <row r="676" spans="1:8" x14ac:dyDescent="0.3">
      <c r="A676" s="3">
        <v>44487</v>
      </c>
      <c r="B676" s="5" t="s">
        <v>110</v>
      </c>
      <c r="C676" s="4" t="s">
        <v>25</v>
      </c>
      <c r="D676" s="12">
        <v>8.33</v>
      </c>
      <c r="E676" s="1">
        <v>16</v>
      </c>
      <c r="F676" s="13">
        <f>InputData[[#This Row],[UNIT PRICE ($)]]*InputData[[#This Row],[QUANTITY]]</f>
        <v>133.28</v>
      </c>
      <c r="G676" s="1" t="str">
        <f>TEXT(InputData[[#This Row],[DATE]],"mmm")</f>
        <v>Oct</v>
      </c>
      <c r="H676" s="1">
        <f>WEEKNUM(InputData[[#This Row],[DATE]],1)</f>
        <v>43</v>
      </c>
    </row>
    <row r="677" spans="1:8" x14ac:dyDescent="0.3">
      <c r="A677" s="3">
        <v>44487</v>
      </c>
      <c r="B677" s="5" t="s">
        <v>82</v>
      </c>
      <c r="C677" s="4" t="s">
        <v>25</v>
      </c>
      <c r="D677" s="12">
        <v>8.33</v>
      </c>
      <c r="E677" s="1">
        <v>6</v>
      </c>
      <c r="F677" s="13">
        <f>InputData[[#This Row],[UNIT PRICE ($)]]*InputData[[#This Row],[QUANTITY]]</f>
        <v>49.980000000000004</v>
      </c>
      <c r="G677" s="1" t="str">
        <f>TEXT(InputData[[#This Row],[DATE]],"mmm")</f>
        <v>Oct</v>
      </c>
      <c r="H677" s="1">
        <f>WEEKNUM(InputData[[#This Row],[DATE]],1)</f>
        <v>43</v>
      </c>
    </row>
    <row r="678" spans="1:8" x14ac:dyDescent="0.3">
      <c r="A678" s="3">
        <v>44487</v>
      </c>
      <c r="B678" s="5" t="s">
        <v>82</v>
      </c>
      <c r="C678" s="4" t="s">
        <v>21</v>
      </c>
      <c r="D678" s="12">
        <v>162.54</v>
      </c>
      <c r="E678" s="1">
        <v>13</v>
      </c>
      <c r="F678" s="13">
        <f>InputData[[#This Row],[UNIT PRICE ($)]]*InputData[[#This Row],[QUANTITY]]</f>
        <v>2113.02</v>
      </c>
      <c r="G678" s="1" t="str">
        <f>TEXT(InputData[[#This Row],[DATE]],"mmm")</f>
        <v>Oct</v>
      </c>
      <c r="H678" s="1">
        <f>WEEKNUM(InputData[[#This Row],[DATE]],1)</f>
        <v>43</v>
      </c>
    </row>
    <row r="679" spans="1:8" x14ac:dyDescent="0.3">
      <c r="A679" s="3">
        <v>44491</v>
      </c>
      <c r="B679" s="5" t="s">
        <v>63</v>
      </c>
      <c r="C679" s="4" t="s">
        <v>11</v>
      </c>
      <c r="D679" s="12">
        <v>48.4</v>
      </c>
      <c r="E679" s="1">
        <v>7</v>
      </c>
      <c r="F679" s="13">
        <f>InputData[[#This Row],[UNIT PRICE ($)]]*InputData[[#This Row],[QUANTITY]]</f>
        <v>338.8</v>
      </c>
      <c r="G679" s="1" t="str">
        <f>TEXT(InputData[[#This Row],[DATE]],"mmm")</f>
        <v>Oct</v>
      </c>
      <c r="H679" s="1">
        <f>WEEKNUM(InputData[[#This Row],[DATE]],1)</f>
        <v>43</v>
      </c>
    </row>
    <row r="680" spans="1:8" x14ac:dyDescent="0.3">
      <c r="A680" s="3">
        <v>44491</v>
      </c>
      <c r="B680" s="5" t="s">
        <v>65</v>
      </c>
      <c r="C680" s="4" t="s">
        <v>9</v>
      </c>
      <c r="D680" s="12">
        <v>7.8599999999999994</v>
      </c>
      <c r="E680" s="1">
        <v>1</v>
      </c>
      <c r="F680" s="13">
        <f>InputData[[#This Row],[UNIT PRICE ($)]]*InputData[[#This Row],[QUANTITY]]</f>
        <v>7.8599999999999994</v>
      </c>
      <c r="G680" s="1" t="str">
        <f>TEXT(InputData[[#This Row],[DATE]],"mmm")</f>
        <v>Oct</v>
      </c>
      <c r="H680" s="1">
        <f>WEEKNUM(InputData[[#This Row],[DATE]],1)</f>
        <v>43</v>
      </c>
    </row>
    <row r="681" spans="1:8" x14ac:dyDescent="0.3">
      <c r="A681" s="3">
        <v>44491</v>
      </c>
      <c r="B681" s="5" t="s">
        <v>67</v>
      </c>
      <c r="C681" s="4" t="s">
        <v>24</v>
      </c>
      <c r="D681" s="12">
        <v>156.96</v>
      </c>
      <c r="E681" s="1">
        <v>13</v>
      </c>
      <c r="F681" s="13">
        <f>InputData[[#This Row],[UNIT PRICE ($)]]*InputData[[#This Row],[QUANTITY]]</f>
        <v>2040.48</v>
      </c>
      <c r="G681" s="1" t="str">
        <f>TEXT(InputData[[#This Row],[DATE]],"mmm")</f>
        <v>Oct</v>
      </c>
      <c r="H681" s="1">
        <f>WEEKNUM(InputData[[#This Row],[DATE]],1)</f>
        <v>43</v>
      </c>
    </row>
    <row r="682" spans="1:8" x14ac:dyDescent="0.3">
      <c r="A682" s="3">
        <v>44491</v>
      </c>
      <c r="B682" s="5" t="s">
        <v>70</v>
      </c>
      <c r="C682" s="4" t="s">
        <v>32</v>
      </c>
      <c r="D682" s="12">
        <v>117.48</v>
      </c>
      <c r="E682" s="1">
        <v>34</v>
      </c>
      <c r="F682" s="13">
        <f>InputData[[#This Row],[UNIT PRICE ($)]]*InputData[[#This Row],[QUANTITY]]</f>
        <v>3994.32</v>
      </c>
      <c r="G682" s="1" t="str">
        <f>TEXT(InputData[[#This Row],[DATE]],"mmm")</f>
        <v>Oct</v>
      </c>
      <c r="H682" s="1">
        <f>WEEKNUM(InputData[[#This Row],[DATE]],1)</f>
        <v>43</v>
      </c>
    </row>
    <row r="683" spans="1:8" x14ac:dyDescent="0.3">
      <c r="A683" s="3">
        <v>44491</v>
      </c>
      <c r="B683" s="5" t="s">
        <v>76</v>
      </c>
      <c r="C683" s="4" t="s">
        <v>39</v>
      </c>
      <c r="D683" s="12">
        <v>42.55</v>
      </c>
      <c r="E683" s="1">
        <v>24</v>
      </c>
      <c r="F683" s="13">
        <f>InputData[[#This Row],[UNIT PRICE ($)]]*InputData[[#This Row],[QUANTITY]]</f>
        <v>1021.1999999999999</v>
      </c>
      <c r="G683" s="1" t="str">
        <f>TEXT(InputData[[#This Row],[DATE]],"mmm")</f>
        <v>Oct</v>
      </c>
      <c r="H683" s="1">
        <f>WEEKNUM(InputData[[#This Row],[DATE]],1)</f>
        <v>43</v>
      </c>
    </row>
    <row r="684" spans="1:8" x14ac:dyDescent="0.3">
      <c r="A684" s="3">
        <v>44492</v>
      </c>
      <c r="B684" s="5" t="s">
        <v>81</v>
      </c>
      <c r="C684" s="4" t="s">
        <v>24</v>
      </c>
      <c r="D684" s="12">
        <v>156.96</v>
      </c>
      <c r="E684" s="1">
        <v>14</v>
      </c>
      <c r="F684" s="13">
        <f>InputData[[#This Row],[UNIT PRICE ($)]]*InputData[[#This Row],[QUANTITY]]</f>
        <v>2197.44</v>
      </c>
      <c r="G684" s="1" t="str">
        <f>TEXT(InputData[[#This Row],[DATE]],"mmm")</f>
        <v>Oct</v>
      </c>
      <c r="H684" s="1">
        <f>WEEKNUM(InputData[[#This Row],[DATE]],1)</f>
        <v>43</v>
      </c>
    </row>
    <row r="685" spans="1:8" x14ac:dyDescent="0.3">
      <c r="A685" s="3">
        <v>44493</v>
      </c>
      <c r="B685" s="5" t="s">
        <v>110</v>
      </c>
      <c r="C685" s="4" t="s">
        <v>36</v>
      </c>
      <c r="D685" s="12">
        <v>96.3</v>
      </c>
      <c r="E685" s="1">
        <v>22</v>
      </c>
      <c r="F685" s="13">
        <f>InputData[[#This Row],[UNIT PRICE ($)]]*InputData[[#This Row],[QUANTITY]]</f>
        <v>2118.6</v>
      </c>
      <c r="G685" s="1" t="str">
        <f>TEXT(InputData[[#This Row],[DATE]],"mmm")</f>
        <v>Oct</v>
      </c>
      <c r="H685" s="1">
        <f>WEEKNUM(InputData[[#This Row],[DATE]],1)</f>
        <v>44</v>
      </c>
    </row>
    <row r="686" spans="1:8" x14ac:dyDescent="0.3">
      <c r="A686" s="3">
        <v>44493</v>
      </c>
      <c r="B686" s="5" t="s">
        <v>82</v>
      </c>
      <c r="C686" s="4" t="s">
        <v>11</v>
      </c>
      <c r="D686" s="12">
        <v>48.4</v>
      </c>
      <c r="E686" s="1">
        <v>3</v>
      </c>
      <c r="F686" s="13">
        <f>InputData[[#This Row],[UNIT PRICE ($)]]*InputData[[#This Row],[QUANTITY]]</f>
        <v>145.19999999999999</v>
      </c>
      <c r="G686" s="1" t="str">
        <f>TEXT(InputData[[#This Row],[DATE]],"mmm")</f>
        <v>Oct</v>
      </c>
      <c r="H686" s="1">
        <f>WEEKNUM(InputData[[#This Row],[DATE]],1)</f>
        <v>44</v>
      </c>
    </row>
    <row r="687" spans="1:8" x14ac:dyDescent="0.3">
      <c r="A687" s="3">
        <v>44493</v>
      </c>
      <c r="B687" s="5" t="s">
        <v>82</v>
      </c>
      <c r="C687" s="4" t="s">
        <v>25</v>
      </c>
      <c r="D687" s="12">
        <v>8.33</v>
      </c>
      <c r="E687" s="1">
        <v>21</v>
      </c>
      <c r="F687" s="13">
        <f>InputData[[#This Row],[UNIT PRICE ($)]]*InputData[[#This Row],[QUANTITY]]</f>
        <v>174.93</v>
      </c>
      <c r="G687" s="1" t="str">
        <f>TEXT(InputData[[#This Row],[DATE]],"mmm")</f>
        <v>Oct</v>
      </c>
      <c r="H687" s="1">
        <f>WEEKNUM(InputData[[#This Row],[DATE]],1)</f>
        <v>44</v>
      </c>
    </row>
    <row r="688" spans="1:8" x14ac:dyDescent="0.3">
      <c r="A688" s="3">
        <v>44493</v>
      </c>
      <c r="B688" s="5" t="s">
        <v>117</v>
      </c>
      <c r="C688" s="4" t="s">
        <v>33</v>
      </c>
      <c r="D688" s="12">
        <v>119.7</v>
      </c>
      <c r="E688" s="1">
        <v>4</v>
      </c>
      <c r="F688" s="13">
        <f>InputData[[#This Row],[UNIT PRICE ($)]]*InputData[[#This Row],[QUANTITY]]</f>
        <v>478.8</v>
      </c>
      <c r="G688" s="1" t="str">
        <f>TEXT(InputData[[#This Row],[DATE]],"mmm")</f>
        <v>Oct</v>
      </c>
      <c r="H688" s="1">
        <f>WEEKNUM(InputData[[#This Row],[DATE]],1)</f>
        <v>44</v>
      </c>
    </row>
    <row r="689" spans="1:8" x14ac:dyDescent="0.3">
      <c r="A689" s="3">
        <v>44494</v>
      </c>
      <c r="B689" s="5" t="s">
        <v>74</v>
      </c>
      <c r="C689" s="4" t="s">
        <v>44</v>
      </c>
      <c r="D689" s="12">
        <v>82.08</v>
      </c>
      <c r="E689" s="1">
        <v>9</v>
      </c>
      <c r="F689" s="13">
        <f>InputData[[#This Row],[UNIT PRICE ($)]]*InputData[[#This Row],[QUANTITY]]</f>
        <v>738.72</v>
      </c>
      <c r="G689" s="1" t="str">
        <f>TEXT(InputData[[#This Row],[DATE]],"mmm")</f>
        <v>Oct</v>
      </c>
      <c r="H689" s="1">
        <f>WEEKNUM(InputData[[#This Row],[DATE]],1)</f>
        <v>44</v>
      </c>
    </row>
    <row r="690" spans="1:8" x14ac:dyDescent="0.3">
      <c r="A690" s="3">
        <v>44494</v>
      </c>
      <c r="B690" s="5" t="s">
        <v>81</v>
      </c>
      <c r="C690" s="4" t="s">
        <v>1</v>
      </c>
      <c r="D690" s="12">
        <v>103.88</v>
      </c>
      <c r="E690" s="1">
        <v>18</v>
      </c>
      <c r="F690" s="13">
        <f>InputData[[#This Row],[UNIT PRICE ($)]]*InputData[[#This Row],[QUANTITY]]</f>
        <v>1869.84</v>
      </c>
      <c r="G690" s="1" t="str">
        <f>TEXT(InputData[[#This Row],[DATE]],"mmm")</f>
        <v>Oct</v>
      </c>
      <c r="H690" s="1">
        <f>WEEKNUM(InputData[[#This Row],[DATE]],1)</f>
        <v>44</v>
      </c>
    </row>
    <row r="691" spans="1:8" x14ac:dyDescent="0.3">
      <c r="A691" s="3">
        <v>44495</v>
      </c>
      <c r="B691" s="5" t="s">
        <v>66</v>
      </c>
      <c r="C691" s="4" t="s">
        <v>4</v>
      </c>
      <c r="D691" s="12">
        <v>48.84</v>
      </c>
      <c r="E691" s="1">
        <v>6</v>
      </c>
      <c r="F691" s="13">
        <f>InputData[[#This Row],[UNIT PRICE ($)]]*InputData[[#This Row],[QUANTITY]]</f>
        <v>293.04000000000002</v>
      </c>
      <c r="G691" s="1" t="str">
        <f>TEXT(InputData[[#This Row],[DATE]],"mmm")</f>
        <v>Oct</v>
      </c>
      <c r="H691" s="1">
        <f>WEEKNUM(InputData[[#This Row],[DATE]],1)</f>
        <v>44</v>
      </c>
    </row>
    <row r="692" spans="1:8" x14ac:dyDescent="0.3">
      <c r="A692" s="3">
        <v>44497</v>
      </c>
      <c r="B692" s="5" t="s">
        <v>114</v>
      </c>
      <c r="C692" s="4" t="s">
        <v>8</v>
      </c>
      <c r="D692" s="12">
        <v>94.62</v>
      </c>
      <c r="E692" s="1">
        <v>1</v>
      </c>
      <c r="F692" s="13">
        <f>InputData[[#This Row],[UNIT PRICE ($)]]*InputData[[#This Row],[QUANTITY]]</f>
        <v>94.62</v>
      </c>
      <c r="G692" s="1" t="str">
        <f>TEXT(InputData[[#This Row],[DATE]],"mmm")</f>
        <v>Oct</v>
      </c>
      <c r="H692" s="1">
        <f>WEEKNUM(InputData[[#This Row],[DATE]],1)</f>
        <v>44</v>
      </c>
    </row>
    <row r="693" spans="1:8" x14ac:dyDescent="0.3">
      <c r="A693" s="3">
        <v>44497</v>
      </c>
      <c r="B693" s="5" t="s">
        <v>84</v>
      </c>
      <c r="C693" s="4" t="s">
        <v>35</v>
      </c>
      <c r="D693" s="12">
        <v>6.7</v>
      </c>
      <c r="E693" s="1">
        <v>39</v>
      </c>
      <c r="F693" s="13">
        <f>InputData[[#This Row],[UNIT PRICE ($)]]*InputData[[#This Row],[QUANTITY]]</f>
        <v>261.3</v>
      </c>
      <c r="G693" s="1" t="str">
        <f>TEXT(InputData[[#This Row],[DATE]],"mmm")</f>
        <v>Oct</v>
      </c>
      <c r="H693" s="1">
        <f>WEEKNUM(InputData[[#This Row],[DATE]],1)</f>
        <v>44</v>
      </c>
    </row>
    <row r="694" spans="1:8" x14ac:dyDescent="0.3">
      <c r="A694" s="3">
        <v>44498</v>
      </c>
      <c r="B694" s="5" t="s">
        <v>69</v>
      </c>
      <c r="C694" s="4" t="s">
        <v>2</v>
      </c>
      <c r="D694" s="12">
        <v>142.80000000000001</v>
      </c>
      <c r="E694" s="1">
        <v>23</v>
      </c>
      <c r="F694" s="13">
        <f>InputData[[#This Row],[UNIT PRICE ($)]]*InputData[[#This Row],[QUANTITY]]</f>
        <v>3284.4</v>
      </c>
      <c r="G694" s="1" t="str">
        <f>TEXT(InputData[[#This Row],[DATE]],"mmm")</f>
        <v>Oct</v>
      </c>
      <c r="H694" s="1">
        <f>WEEKNUM(InputData[[#This Row],[DATE]],1)</f>
        <v>44</v>
      </c>
    </row>
    <row r="695" spans="1:8" x14ac:dyDescent="0.3">
      <c r="A695" s="3">
        <v>44498</v>
      </c>
      <c r="B695" s="5" t="s">
        <v>73</v>
      </c>
      <c r="C695" s="4" t="s">
        <v>38</v>
      </c>
      <c r="D695" s="12">
        <v>79.92</v>
      </c>
      <c r="E695" s="1">
        <v>14</v>
      </c>
      <c r="F695" s="13">
        <f>InputData[[#This Row],[UNIT PRICE ($)]]*InputData[[#This Row],[QUANTITY]]</f>
        <v>1118.8800000000001</v>
      </c>
      <c r="G695" s="1" t="str">
        <f>TEXT(InputData[[#This Row],[DATE]],"mmm")</f>
        <v>Oct</v>
      </c>
      <c r="H695" s="1">
        <f>WEEKNUM(InputData[[#This Row],[DATE]],1)</f>
        <v>44</v>
      </c>
    </row>
    <row r="696" spans="1:8" x14ac:dyDescent="0.3">
      <c r="A696" s="3">
        <v>44499</v>
      </c>
      <c r="B696" s="5" t="s">
        <v>60</v>
      </c>
      <c r="C696" s="4" t="s">
        <v>30</v>
      </c>
      <c r="D696" s="12">
        <v>201.28</v>
      </c>
      <c r="E696" s="1">
        <v>30</v>
      </c>
      <c r="F696" s="13">
        <f>InputData[[#This Row],[UNIT PRICE ($)]]*InputData[[#This Row],[QUANTITY]]</f>
        <v>6038.4</v>
      </c>
      <c r="G696" s="1" t="str">
        <f>TEXT(InputData[[#This Row],[DATE]],"mmm")</f>
        <v>Oct</v>
      </c>
      <c r="H696" s="1">
        <f>WEEKNUM(InputData[[#This Row],[DATE]],1)</f>
        <v>44</v>
      </c>
    </row>
    <row r="697" spans="1:8" x14ac:dyDescent="0.3">
      <c r="A697" s="3">
        <v>44499</v>
      </c>
      <c r="B697" s="5" t="s">
        <v>74</v>
      </c>
      <c r="C697" s="4" t="s">
        <v>25</v>
      </c>
      <c r="D697" s="12">
        <v>8.33</v>
      </c>
      <c r="E697" s="1">
        <v>37</v>
      </c>
      <c r="F697" s="13">
        <f>InputData[[#This Row],[UNIT PRICE ($)]]*InputData[[#This Row],[QUANTITY]]</f>
        <v>308.20999999999998</v>
      </c>
      <c r="G697" s="1" t="str">
        <f>TEXT(InputData[[#This Row],[DATE]],"mmm")</f>
        <v>Oct</v>
      </c>
      <c r="H697" s="1">
        <f>WEEKNUM(InputData[[#This Row],[DATE]],1)</f>
        <v>44</v>
      </c>
    </row>
    <row r="698" spans="1:8" x14ac:dyDescent="0.3">
      <c r="A698" s="3">
        <v>44499</v>
      </c>
      <c r="B698" s="5" t="s">
        <v>75</v>
      </c>
      <c r="C698" s="4" t="s">
        <v>42</v>
      </c>
      <c r="D698" s="12">
        <v>162</v>
      </c>
      <c r="E698" s="1">
        <v>3</v>
      </c>
      <c r="F698" s="13">
        <f>InputData[[#This Row],[UNIT PRICE ($)]]*InputData[[#This Row],[QUANTITY]]</f>
        <v>486</v>
      </c>
      <c r="G698" s="1" t="str">
        <f>TEXT(InputData[[#This Row],[DATE]],"mmm")</f>
        <v>Oct</v>
      </c>
      <c r="H698" s="1">
        <f>WEEKNUM(InputData[[#This Row],[DATE]],1)</f>
        <v>44</v>
      </c>
    </row>
    <row r="699" spans="1:8" x14ac:dyDescent="0.3">
      <c r="A699" s="3">
        <v>44499</v>
      </c>
      <c r="B699" s="5" t="s">
        <v>85</v>
      </c>
      <c r="C699" s="4" t="s">
        <v>9</v>
      </c>
      <c r="D699" s="12">
        <v>7.8599999999999994</v>
      </c>
      <c r="E699" s="1">
        <v>6</v>
      </c>
      <c r="F699" s="13">
        <f>InputData[[#This Row],[UNIT PRICE ($)]]*InputData[[#This Row],[QUANTITY]]</f>
        <v>47.16</v>
      </c>
      <c r="G699" s="1" t="str">
        <f>TEXT(InputData[[#This Row],[DATE]],"mmm")</f>
        <v>Oct</v>
      </c>
      <c r="H699" s="1">
        <f>WEEKNUM(InputData[[#This Row],[DATE]],1)</f>
        <v>44</v>
      </c>
    </row>
    <row r="700" spans="1:8" x14ac:dyDescent="0.3">
      <c r="A700" s="3">
        <v>44500</v>
      </c>
      <c r="B700" s="5" t="s">
        <v>60</v>
      </c>
      <c r="C700" s="4" t="s">
        <v>38</v>
      </c>
      <c r="D700" s="12">
        <v>79.92</v>
      </c>
      <c r="E700" s="1">
        <v>8</v>
      </c>
      <c r="F700" s="13">
        <f>InputData[[#This Row],[UNIT PRICE ($)]]*InputData[[#This Row],[QUANTITY]]</f>
        <v>639.36</v>
      </c>
      <c r="G700" s="1" t="str">
        <f>TEXT(InputData[[#This Row],[DATE]],"mmm")</f>
        <v>Oct</v>
      </c>
      <c r="H700" s="1">
        <f>WEEKNUM(InputData[[#This Row],[DATE]],1)</f>
        <v>45</v>
      </c>
    </row>
    <row r="701" spans="1:8" x14ac:dyDescent="0.3">
      <c r="A701" s="3">
        <v>44500</v>
      </c>
      <c r="B701" s="5" t="s">
        <v>66</v>
      </c>
      <c r="C701" s="4" t="s">
        <v>21</v>
      </c>
      <c r="D701" s="12">
        <v>162.54</v>
      </c>
      <c r="E701" s="1">
        <v>6</v>
      </c>
      <c r="F701" s="13">
        <f>InputData[[#This Row],[UNIT PRICE ($)]]*InputData[[#This Row],[QUANTITY]]</f>
        <v>975.24</v>
      </c>
      <c r="G701" s="1" t="str">
        <f>TEXT(InputData[[#This Row],[DATE]],"mmm")</f>
        <v>Oct</v>
      </c>
      <c r="H701" s="1">
        <f>WEEKNUM(InputData[[#This Row],[DATE]],1)</f>
        <v>45</v>
      </c>
    </row>
    <row r="702" spans="1:8" x14ac:dyDescent="0.3">
      <c r="A702" s="3">
        <v>44501</v>
      </c>
      <c r="B702" s="5" t="s">
        <v>64</v>
      </c>
      <c r="C702" s="4" t="s">
        <v>12</v>
      </c>
      <c r="D702" s="12">
        <v>94.17</v>
      </c>
      <c r="E702" s="1">
        <v>15</v>
      </c>
      <c r="F702" s="13">
        <f>InputData[[#This Row],[UNIT PRICE ($)]]*InputData[[#This Row],[QUANTITY]]</f>
        <v>1412.55</v>
      </c>
      <c r="G702" s="1" t="str">
        <f>TEXT(InputData[[#This Row],[DATE]],"mmm")</f>
        <v>Nov</v>
      </c>
      <c r="H702" s="1">
        <f>WEEKNUM(InputData[[#This Row],[DATE]],1)</f>
        <v>45</v>
      </c>
    </row>
    <row r="703" spans="1:8" x14ac:dyDescent="0.3">
      <c r="A703" s="3">
        <v>44502</v>
      </c>
      <c r="B703" s="5" t="s">
        <v>73</v>
      </c>
      <c r="C703" s="4" t="s">
        <v>15</v>
      </c>
      <c r="D703" s="12">
        <v>15.719999999999999</v>
      </c>
      <c r="E703" s="1">
        <v>15</v>
      </c>
      <c r="F703" s="13">
        <f>InputData[[#This Row],[UNIT PRICE ($)]]*InputData[[#This Row],[QUANTITY]]</f>
        <v>235.79999999999998</v>
      </c>
      <c r="G703" s="1" t="str">
        <f>TEXT(InputData[[#This Row],[DATE]],"mmm")</f>
        <v>Nov</v>
      </c>
      <c r="H703" s="1">
        <f>WEEKNUM(InputData[[#This Row],[DATE]],1)</f>
        <v>45</v>
      </c>
    </row>
    <row r="704" spans="1:8" x14ac:dyDescent="0.3">
      <c r="A704" s="3">
        <v>44502</v>
      </c>
      <c r="B704" s="5" t="s">
        <v>81</v>
      </c>
      <c r="C704" s="4" t="s">
        <v>35</v>
      </c>
      <c r="D704" s="12">
        <v>6.7</v>
      </c>
      <c r="E704" s="1">
        <v>5</v>
      </c>
      <c r="F704" s="13">
        <f>InputData[[#This Row],[UNIT PRICE ($)]]*InputData[[#This Row],[QUANTITY]]</f>
        <v>33.5</v>
      </c>
      <c r="G704" s="1" t="str">
        <f>TEXT(InputData[[#This Row],[DATE]],"mmm")</f>
        <v>Nov</v>
      </c>
      <c r="H704" s="1">
        <f>WEEKNUM(InputData[[#This Row],[DATE]],1)</f>
        <v>45</v>
      </c>
    </row>
    <row r="705" spans="1:8" x14ac:dyDescent="0.3">
      <c r="A705" s="3">
        <v>44502</v>
      </c>
      <c r="B705" s="5" t="s">
        <v>82</v>
      </c>
      <c r="C705" s="4" t="s">
        <v>30</v>
      </c>
      <c r="D705" s="12">
        <v>201.28</v>
      </c>
      <c r="E705" s="1">
        <v>15</v>
      </c>
      <c r="F705" s="13">
        <f>InputData[[#This Row],[UNIT PRICE ($)]]*InputData[[#This Row],[QUANTITY]]</f>
        <v>3019.2</v>
      </c>
      <c r="G705" s="1" t="str">
        <f>TEXT(InputData[[#This Row],[DATE]],"mmm")</f>
        <v>Nov</v>
      </c>
      <c r="H705" s="1">
        <f>WEEKNUM(InputData[[#This Row],[DATE]],1)</f>
        <v>45</v>
      </c>
    </row>
    <row r="706" spans="1:8" x14ac:dyDescent="0.3">
      <c r="A706" s="3">
        <v>44503</v>
      </c>
      <c r="B706" s="5" t="s">
        <v>65</v>
      </c>
      <c r="C706" s="4" t="s">
        <v>20</v>
      </c>
      <c r="D706" s="12">
        <v>76.25</v>
      </c>
      <c r="E706" s="1">
        <v>11</v>
      </c>
      <c r="F706" s="13">
        <f>InputData[[#This Row],[UNIT PRICE ($)]]*InputData[[#This Row],[QUANTITY]]</f>
        <v>838.75</v>
      </c>
      <c r="G706" s="1" t="str">
        <f>TEXT(InputData[[#This Row],[DATE]],"mmm")</f>
        <v>Nov</v>
      </c>
      <c r="H706" s="1">
        <f>WEEKNUM(InputData[[#This Row],[DATE]],1)</f>
        <v>45</v>
      </c>
    </row>
    <row r="707" spans="1:8" x14ac:dyDescent="0.3">
      <c r="A707" s="3">
        <v>44503</v>
      </c>
      <c r="B707" s="5" t="s">
        <v>79</v>
      </c>
      <c r="C707" s="4" t="s">
        <v>13</v>
      </c>
      <c r="D707" s="12">
        <v>122.08</v>
      </c>
      <c r="E707" s="1">
        <v>12</v>
      </c>
      <c r="F707" s="13">
        <f>InputData[[#This Row],[UNIT PRICE ($)]]*InputData[[#This Row],[QUANTITY]]</f>
        <v>1464.96</v>
      </c>
      <c r="G707" s="1" t="str">
        <f>TEXT(InputData[[#This Row],[DATE]],"mmm")</f>
        <v>Nov</v>
      </c>
      <c r="H707" s="1">
        <f>WEEKNUM(InputData[[#This Row],[DATE]],1)</f>
        <v>45</v>
      </c>
    </row>
    <row r="708" spans="1:8" x14ac:dyDescent="0.3">
      <c r="A708" s="3">
        <v>44504</v>
      </c>
      <c r="B708" s="5" t="s">
        <v>69</v>
      </c>
      <c r="C708" s="4" t="s">
        <v>8</v>
      </c>
      <c r="D708" s="12">
        <v>94.62</v>
      </c>
      <c r="E708" s="1">
        <v>10</v>
      </c>
      <c r="F708" s="13">
        <f>InputData[[#This Row],[UNIT PRICE ($)]]*InputData[[#This Row],[QUANTITY]]</f>
        <v>946.2</v>
      </c>
      <c r="G708" s="1" t="str">
        <f>TEXT(InputData[[#This Row],[DATE]],"mmm")</f>
        <v>Nov</v>
      </c>
      <c r="H708" s="1">
        <f>WEEKNUM(InputData[[#This Row],[DATE]],1)</f>
        <v>45</v>
      </c>
    </row>
    <row r="709" spans="1:8" x14ac:dyDescent="0.3">
      <c r="A709" s="3">
        <v>44505</v>
      </c>
      <c r="B709" s="5" t="s">
        <v>73</v>
      </c>
      <c r="C709" s="4" t="s">
        <v>19</v>
      </c>
      <c r="D709" s="12">
        <v>210</v>
      </c>
      <c r="E709" s="1">
        <v>15</v>
      </c>
      <c r="F709" s="13">
        <f>InputData[[#This Row],[UNIT PRICE ($)]]*InputData[[#This Row],[QUANTITY]]</f>
        <v>3150</v>
      </c>
      <c r="G709" s="1" t="str">
        <f>TEXT(InputData[[#This Row],[DATE]],"mmm")</f>
        <v>Nov</v>
      </c>
      <c r="H709" s="1">
        <f>WEEKNUM(InputData[[#This Row],[DATE]],1)</f>
        <v>45</v>
      </c>
    </row>
    <row r="710" spans="1:8" x14ac:dyDescent="0.3">
      <c r="A710" s="3">
        <v>44506</v>
      </c>
      <c r="B710" s="5" t="s">
        <v>60</v>
      </c>
      <c r="C710" s="4" t="s">
        <v>43</v>
      </c>
      <c r="D710" s="12">
        <v>83.08</v>
      </c>
      <c r="E710" s="1">
        <v>13</v>
      </c>
      <c r="F710" s="13">
        <f>InputData[[#This Row],[UNIT PRICE ($)]]*InputData[[#This Row],[QUANTITY]]</f>
        <v>1080.04</v>
      </c>
      <c r="G710" s="1" t="str">
        <f>TEXT(InputData[[#This Row],[DATE]],"mmm")</f>
        <v>Nov</v>
      </c>
      <c r="H710" s="1">
        <f>WEEKNUM(InputData[[#This Row],[DATE]],1)</f>
        <v>45</v>
      </c>
    </row>
    <row r="711" spans="1:8" x14ac:dyDescent="0.3">
      <c r="A711" s="3">
        <v>44506</v>
      </c>
      <c r="B711" s="5" t="s">
        <v>64</v>
      </c>
      <c r="C711" s="4" t="s">
        <v>42</v>
      </c>
      <c r="D711" s="12">
        <v>162</v>
      </c>
      <c r="E711" s="1">
        <v>13</v>
      </c>
      <c r="F711" s="13">
        <f>InputData[[#This Row],[UNIT PRICE ($)]]*InputData[[#This Row],[QUANTITY]]</f>
        <v>2106</v>
      </c>
      <c r="G711" s="1" t="str">
        <f>TEXT(InputData[[#This Row],[DATE]],"mmm")</f>
        <v>Nov</v>
      </c>
      <c r="H711" s="1">
        <f>WEEKNUM(InputData[[#This Row],[DATE]],1)</f>
        <v>45</v>
      </c>
    </row>
    <row r="712" spans="1:8" x14ac:dyDescent="0.3">
      <c r="A712" s="3">
        <v>44506</v>
      </c>
      <c r="B712" s="5" t="s">
        <v>77</v>
      </c>
      <c r="C712" s="4" t="s">
        <v>36</v>
      </c>
      <c r="D712" s="12">
        <v>96.3</v>
      </c>
      <c r="E712" s="1">
        <v>10</v>
      </c>
      <c r="F712" s="13">
        <f>InputData[[#This Row],[UNIT PRICE ($)]]*InputData[[#This Row],[QUANTITY]]</f>
        <v>963</v>
      </c>
      <c r="G712" s="1" t="str">
        <f>TEXT(InputData[[#This Row],[DATE]],"mmm")</f>
        <v>Nov</v>
      </c>
      <c r="H712" s="1">
        <f>WEEKNUM(InputData[[#This Row],[DATE]],1)</f>
        <v>45</v>
      </c>
    </row>
    <row r="713" spans="1:8" x14ac:dyDescent="0.3">
      <c r="A713" s="3">
        <v>44506</v>
      </c>
      <c r="B713" s="5" t="s">
        <v>80</v>
      </c>
      <c r="C713" s="4" t="s">
        <v>15</v>
      </c>
      <c r="D713" s="12">
        <v>15.719999999999999</v>
      </c>
      <c r="E713" s="1">
        <v>13</v>
      </c>
      <c r="F713" s="13">
        <f>InputData[[#This Row],[UNIT PRICE ($)]]*InputData[[#This Row],[QUANTITY]]</f>
        <v>204.35999999999999</v>
      </c>
      <c r="G713" s="1" t="str">
        <f>TEXT(InputData[[#This Row],[DATE]],"mmm")</f>
        <v>Nov</v>
      </c>
      <c r="H713" s="1">
        <f>WEEKNUM(InputData[[#This Row],[DATE]],1)</f>
        <v>45</v>
      </c>
    </row>
    <row r="714" spans="1:8" x14ac:dyDescent="0.3">
      <c r="A714" s="3">
        <v>44507</v>
      </c>
      <c r="B714" s="5" t="s">
        <v>73</v>
      </c>
      <c r="C714" s="4" t="s">
        <v>30</v>
      </c>
      <c r="D714" s="12">
        <v>201.28</v>
      </c>
      <c r="E714" s="1">
        <v>11</v>
      </c>
      <c r="F714" s="13">
        <f>InputData[[#This Row],[UNIT PRICE ($)]]*InputData[[#This Row],[QUANTITY]]</f>
        <v>2214.08</v>
      </c>
      <c r="G714" s="1" t="str">
        <f>TEXT(InputData[[#This Row],[DATE]],"mmm")</f>
        <v>Nov</v>
      </c>
      <c r="H714" s="1">
        <f>WEEKNUM(InputData[[#This Row],[DATE]],1)</f>
        <v>46</v>
      </c>
    </row>
    <row r="715" spans="1:8" x14ac:dyDescent="0.3">
      <c r="A715" s="3">
        <v>44507</v>
      </c>
      <c r="B715" s="5" t="s">
        <v>114</v>
      </c>
      <c r="C715" s="4" t="s">
        <v>5</v>
      </c>
      <c r="D715" s="12">
        <v>155.61000000000001</v>
      </c>
      <c r="E715" s="1">
        <v>3</v>
      </c>
      <c r="F715" s="13">
        <f>InputData[[#This Row],[UNIT PRICE ($)]]*InputData[[#This Row],[QUANTITY]]</f>
        <v>466.83000000000004</v>
      </c>
      <c r="G715" s="1" t="str">
        <f>TEXT(InputData[[#This Row],[DATE]],"mmm")</f>
        <v>Nov</v>
      </c>
      <c r="H715" s="1">
        <f>WEEKNUM(InputData[[#This Row],[DATE]],1)</f>
        <v>46</v>
      </c>
    </row>
    <row r="716" spans="1:8" x14ac:dyDescent="0.3">
      <c r="A716" s="3">
        <v>44507</v>
      </c>
      <c r="B716" s="5" t="s">
        <v>88</v>
      </c>
      <c r="C716" s="4" t="s">
        <v>40</v>
      </c>
      <c r="D716" s="12">
        <v>115.2</v>
      </c>
      <c r="E716" s="1">
        <v>13</v>
      </c>
      <c r="F716" s="13">
        <f>InputData[[#This Row],[UNIT PRICE ($)]]*InputData[[#This Row],[QUANTITY]]</f>
        <v>1497.6000000000001</v>
      </c>
      <c r="G716" s="1" t="str">
        <f>TEXT(InputData[[#This Row],[DATE]],"mmm")</f>
        <v>Nov</v>
      </c>
      <c r="H716" s="1">
        <f>WEEKNUM(InputData[[#This Row],[DATE]],1)</f>
        <v>46</v>
      </c>
    </row>
    <row r="717" spans="1:8" x14ac:dyDescent="0.3">
      <c r="A717" s="3">
        <v>44508</v>
      </c>
      <c r="B717" s="5" t="s">
        <v>110</v>
      </c>
      <c r="C717" s="4" t="s">
        <v>7</v>
      </c>
      <c r="D717" s="12">
        <v>47.730000000000004</v>
      </c>
      <c r="E717" s="1">
        <v>15</v>
      </c>
      <c r="F717" s="13">
        <f>InputData[[#This Row],[UNIT PRICE ($)]]*InputData[[#This Row],[QUANTITY]]</f>
        <v>715.95</v>
      </c>
      <c r="G717" s="1" t="str">
        <f>TEXT(InputData[[#This Row],[DATE]],"mmm")</f>
        <v>Nov</v>
      </c>
      <c r="H717" s="1">
        <f>WEEKNUM(InputData[[#This Row],[DATE]],1)</f>
        <v>46</v>
      </c>
    </row>
    <row r="718" spans="1:8" x14ac:dyDescent="0.3">
      <c r="A718" s="3">
        <v>44508</v>
      </c>
      <c r="B718" s="5" t="s">
        <v>72</v>
      </c>
      <c r="C718" s="4" t="s">
        <v>36</v>
      </c>
      <c r="D718" s="12">
        <v>96.3</v>
      </c>
      <c r="E718" s="1">
        <v>11</v>
      </c>
      <c r="F718" s="13">
        <f>InputData[[#This Row],[UNIT PRICE ($)]]*InputData[[#This Row],[QUANTITY]]</f>
        <v>1059.3</v>
      </c>
      <c r="G718" s="1" t="str">
        <f>TEXT(InputData[[#This Row],[DATE]],"mmm")</f>
        <v>Nov</v>
      </c>
      <c r="H718" s="1">
        <f>WEEKNUM(InputData[[#This Row],[DATE]],1)</f>
        <v>46</v>
      </c>
    </row>
    <row r="719" spans="1:8" x14ac:dyDescent="0.3">
      <c r="A719" s="3">
        <v>44508</v>
      </c>
      <c r="B719" s="5" t="s">
        <v>79</v>
      </c>
      <c r="C719" s="4" t="s">
        <v>19</v>
      </c>
      <c r="D719" s="12">
        <v>210</v>
      </c>
      <c r="E719" s="1">
        <v>10</v>
      </c>
      <c r="F719" s="13">
        <f>InputData[[#This Row],[UNIT PRICE ($)]]*InputData[[#This Row],[QUANTITY]]</f>
        <v>2100</v>
      </c>
      <c r="G719" s="1" t="str">
        <f>TEXT(InputData[[#This Row],[DATE]],"mmm")</f>
        <v>Nov</v>
      </c>
      <c r="H719" s="1">
        <f>WEEKNUM(InputData[[#This Row],[DATE]],1)</f>
        <v>46</v>
      </c>
    </row>
    <row r="720" spans="1:8" x14ac:dyDescent="0.3">
      <c r="A720" s="3">
        <v>44508</v>
      </c>
      <c r="B720" s="5" t="s">
        <v>84</v>
      </c>
      <c r="C720" s="4" t="s">
        <v>18</v>
      </c>
      <c r="D720" s="12">
        <v>49.21</v>
      </c>
      <c r="E720" s="1">
        <v>26</v>
      </c>
      <c r="F720" s="13">
        <f>InputData[[#This Row],[UNIT PRICE ($)]]*InputData[[#This Row],[QUANTITY]]</f>
        <v>1279.46</v>
      </c>
      <c r="G720" s="1" t="str">
        <f>TEXT(InputData[[#This Row],[DATE]],"mmm")</f>
        <v>Nov</v>
      </c>
      <c r="H720" s="1">
        <f>WEEKNUM(InputData[[#This Row],[DATE]],1)</f>
        <v>46</v>
      </c>
    </row>
    <row r="721" spans="1:8" x14ac:dyDescent="0.3">
      <c r="A721" s="3">
        <v>44508</v>
      </c>
      <c r="B721" s="5" t="s">
        <v>85</v>
      </c>
      <c r="C721" s="4" t="s">
        <v>12</v>
      </c>
      <c r="D721" s="12">
        <v>94.17</v>
      </c>
      <c r="E721" s="1">
        <v>10</v>
      </c>
      <c r="F721" s="13">
        <f>InputData[[#This Row],[UNIT PRICE ($)]]*InputData[[#This Row],[QUANTITY]]</f>
        <v>941.7</v>
      </c>
      <c r="G721" s="1" t="str">
        <f>TEXT(InputData[[#This Row],[DATE]],"mmm")</f>
        <v>Nov</v>
      </c>
      <c r="H721" s="1">
        <f>WEEKNUM(InputData[[#This Row],[DATE]],1)</f>
        <v>46</v>
      </c>
    </row>
    <row r="722" spans="1:8" x14ac:dyDescent="0.3">
      <c r="A722" s="3">
        <v>44509</v>
      </c>
      <c r="B722" s="5" t="s">
        <v>80</v>
      </c>
      <c r="C722" s="4" t="s">
        <v>11</v>
      </c>
      <c r="D722" s="12">
        <v>48.4</v>
      </c>
      <c r="E722" s="1">
        <v>6</v>
      </c>
      <c r="F722" s="13">
        <f>InputData[[#This Row],[UNIT PRICE ($)]]*InputData[[#This Row],[QUANTITY]]</f>
        <v>290.39999999999998</v>
      </c>
      <c r="G722" s="1" t="str">
        <f>TEXT(InputData[[#This Row],[DATE]],"mmm")</f>
        <v>Nov</v>
      </c>
      <c r="H722" s="1">
        <f>WEEKNUM(InputData[[#This Row],[DATE]],1)</f>
        <v>46</v>
      </c>
    </row>
    <row r="723" spans="1:8" x14ac:dyDescent="0.3">
      <c r="A723" s="3">
        <v>44509</v>
      </c>
      <c r="B723" s="5" t="s">
        <v>80</v>
      </c>
      <c r="C723" s="4" t="s">
        <v>27</v>
      </c>
      <c r="D723" s="12">
        <v>57.120000000000005</v>
      </c>
      <c r="E723" s="1">
        <v>8</v>
      </c>
      <c r="F723" s="13">
        <f>InputData[[#This Row],[UNIT PRICE ($)]]*InputData[[#This Row],[QUANTITY]]</f>
        <v>456.96000000000004</v>
      </c>
      <c r="G723" s="1" t="str">
        <f>TEXT(InputData[[#This Row],[DATE]],"mmm")</f>
        <v>Nov</v>
      </c>
      <c r="H723" s="1">
        <f>WEEKNUM(InputData[[#This Row],[DATE]],1)</f>
        <v>46</v>
      </c>
    </row>
    <row r="724" spans="1:8" x14ac:dyDescent="0.3">
      <c r="A724" s="3">
        <v>44510</v>
      </c>
      <c r="B724" s="5" t="s">
        <v>63</v>
      </c>
      <c r="C724" s="4" t="s">
        <v>18</v>
      </c>
      <c r="D724" s="12">
        <v>49.21</v>
      </c>
      <c r="E724" s="1">
        <v>7</v>
      </c>
      <c r="F724" s="13">
        <f>InputData[[#This Row],[UNIT PRICE ($)]]*InputData[[#This Row],[QUANTITY]]</f>
        <v>344.47</v>
      </c>
      <c r="G724" s="1" t="str">
        <f>TEXT(InputData[[#This Row],[DATE]],"mmm")</f>
        <v>Nov</v>
      </c>
      <c r="H724" s="1">
        <f>WEEKNUM(InputData[[#This Row],[DATE]],1)</f>
        <v>46</v>
      </c>
    </row>
    <row r="725" spans="1:8" x14ac:dyDescent="0.3">
      <c r="A725" s="3">
        <v>44510</v>
      </c>
      <c r="B725" s="5" t="s">
        <v>67</v>
      </c>
      <c r="C725" s="4" t="s">
        <v>42</v>
      </c>
      <c r="D725" s="12">
        <v>162</v>
      </c>
      <c r="E725" s="1">
        <v>6</v>
      </c>
      <c r="F725" s="13">
        <f>InputData[[#This Row],[UNIT PRICE ($)]]*InputData[[#This Row],[QUANTITY]]</f>
        <v>972</v>
      </c>
      <c r="G725" s="1" t="str">
        <f>TEXT(InputData[[#This Row],[DATE]],"mmm")</f>
        <v>Nov</v>
      </c>
      <c r="H725" s="1">
        <f>WEEKNUM(InputData[[#This Row],[DATE]],1)</f>
        <v>46</v>
      </c>
    </row>
    <row r="726" spans="1:8" x14ac:dyDescent="0.3">
      <c r="A726" s="3">
        <v>44511</v>
      </c>
      <c r="B726" s="5" t="s">
        <v>112</v>
      </c>
      <c r="C726" s="4" t="s">
        <v>40</v>
      </c>
      <c r="D726" s="12">
        <v>115.2</v>
      </c>
      <c r="E726" s="1">
        <v>12</v>
      </c>
      <c r="F726" s="13">
        <f>InputData[[#This Row],[UNIT PRICE ($)]]*InputData[[#This Row],[QUANTITY]]</f>
        <v>1382.4</v>
      </c>
      <c r="G726" s="1" t="str">
        <f>TEXT(InputData[[#This Row],[DATE]],"mmm")</f>
        <v>Nov</v>
      </c>
      <c r="H726" s="1">
        <f>WEEKNUM(InputData[[#This Row],[DATE]],1)</f>
        <v>46</v>
      </c>
    </row>
    <row r="727" spans="1:8" x14ac:dyDescent="0.3">
      <c r="A727" s="3">
        <v>44511</v>
      </c>
      <c r="B727" s="5" t="s">
        <v>84</v>
      </c>
      <c r="C727" s="4" t="s">
        <v>38</v>
      </c>
      <c r="D727" s="12">
        <v>79.92</v>
      </c>
      <c r="E727" s="1">
        <v>16</v>
      </c>
      <c r="F727" s="13">
        <f>InputData[[#This Row],[UNIT PRICE ($)]]*InputData[[#This Row],[QUANTITY]]</f>
        <v>1278.72</v>
      </c>
      <c r="G727" s="1" t="str">
        <f>TEXT(InputData[[#This Row],[DATE]],"mmm")</f>
        <v>Nov</v>
      </c>
      <c r="H727" s="1">
        <f>WEEKNUM(InputData[[#This Row],[DATE]],1)</f>
        <v>46</v>
      </c>
    </row>
    <row r="728" spans="1:8" x14ac:dyDescent="0.3">
      <c r="A728" s="3">
        <v>44512</v>
      </c>
      <c r="B728" s="5" t="s">
        <v>61</v>
      </c>
      <c r="C728" s="4" t="s">
        <v>35</v>
      </c>
      <c r="D728" s="12">
        <v>6.7</v>
      </c>
      <c r="E728" s="1">
        <v>6</v>
      </c>
      <c r="F728" s="13">
        <f>InputData[[#This Row],[UNIT PRICE ($)]]*InputData[[#This Row],[QUANTITY]]</f>
        <v>40.200000000000003</v>
      </c>
      <c r="G728" s="1" t="str">
        <f>TEXT(InputData[[#This Row],[DATE]],"mmm")</f>
        <v>Nov</v>
      </c>
      <c r="H728" s="1">
        <f>WEEKNUM(InputData[[#This Row],[DATE]],1)</f>
        <v>46</v>
      </c>
    </row>
    <row r="729" spans="1:8" x14ac:dyDescent="0.3">
      <c r="A729" s="3">
        <v>44512</v>
      </c>
      <c r="B729" s="5" t="s">
        <v>85</v>
      </c>
      <c r="C729" s="4" t="s">
        <v>10</v>
      </c>
      <c r="D729" s="12">
        <v>164.28</v>
      </c>
      <c r="E729" s="1">
        <v>3</v>
      </c>
      <c r="F729" s="13">
        <f>InputData[[#This Row],[UNIT PRICE ($)]]*InputData[[#This Row],[QUANTITY]]</f>
        <v>492.84000000000003</v>
      </c>
      <c r="G729" s="1" t="str">
        <f>TEXT(InputData[[#This Row],[DATE]],"mmm")</f>
        <v>Nov</v>
      </c>
      <c r="H729" s="1">
        <f>WEEKNUM(InputData[[#This Row],[DATE]],1)</f>
        <v>46</v>
      </c>
    </row>
    <row r="730" spans="1:8" x14ac:dyDescent="0.3">
      <c r="A730" s="3">
        <v>44513</v>
      </c>
      <c r="B730" s="5" t="s">
        <v>72</v>
      </c>
      <c r="C730" s="4" t="s">
        <v>27</v>
      </c>
      <c r="D730" s="12">
        <v>57.120000000000005</v>
      </c>
      <c r="E730" s="1">
        <v>10</v>
      </c>
      <c r="F730" s="13">
        <f>InputData[[#This Row],[UNIT PRICE ($)]]*InputData[[#This Row],[QUANTITY]]</f>
        <v>571.20000000000005</v>
      </c>
      <c r="G730" s="1" t="str">
        <f>TEXT(InputData[[#This Row],[DATE]],"mmm")</f>
        <v>Nov</v>
      </c>
      <c r="H730" s="1">
        <f>WEEKNUM(InputData[[#This Row],[DATE]],1)</f>
        <v>46</v>
      </c>
    </row>
    <row r="731" spans="1:8" x14ac:dyDescent="0.3">
      <c r="A731" s="3">
        <v>44514</v>
      </c>
      <c r="B731" s="5" t="s">
        <v>69</v>
      </c>
      <c r="C731" s="4" t="s">
        <v>2</v>
      </c>
      <c r="D731" s="12">
        <v>142.80000000000001</v>
      </c>
      <c r="E731" s="1">
        <v>1</v>
      </c>
      <c r="F731" s="13">
        <f>InputData[[#This Row],[UNIT PRICE ($)]]*InputData[[#This Row],[QUANTITY]]</f>
        <v>142.80000000000001</v>
      </c>
      <c r="G731" s="1" t="str">
        <f>TEXT(InputData[[#This Row],[DATE]],"mmm")</f>
        <v>Nov</v>
      </c>
      <c r="H731" s="1">
        <f>WEEKNUM(InputData[[#This Row],[DATE]],1)</f>
        <v>47</v>
      </c>
    </row>
    <row r="732" spans="1:8" x14ac:dyDescent="0.3">
      <c r="A732" s="3">
        <v>44515</v>
      </c>
      <c r="B732" s="5" t="s">
        <v>60</v>
      </c>
      <c r="C732" s="4" t="s">
        <v>27</v>
      </c>
      <c r="D732" s="12">
        <v>57.120000000000005</v>
      </c>
      <c r="E732" s="1">
        <v>36</v>
      </c>
      <c r="F732" s="13">
        <f>InputData[[#This Row],[UNIT PRICE ($)]]*InputData[[#This Row],[QUANTITY]]</f>
        <v>2056.3200000000002</v>
      </c>
      <c r="G732" s="1" t="str">
        <f>TEXT(InputData[[#This Row],[DATE]],"mmm")</f>
        <v>Nov</v>
      </c>
      <c r="H732" s="1">
        <f>WEEKNUM(InputData[[#This Row],[DATE]],1)</f>
        <v>47</v>
      </c>
    </row>
    <row r="733" spans="1:8" x14ac:dyDescent="0.3">
      <c r="A733" s="3">
        <v>44515</v>
      </c>
      <c r="B733" s="5" t="s">
        <v>81</v>
      </c>
      <c r="C733" s="4" t="s">
        <v>12</v>
      </c>
      <c r="D733" s="12">
        <v>94.17</v>
      </c>
      <c r="E733" s="1">
        <v>14</v>
      </c>
      <c r="F733" s="13">
        <f>InputData[[#This Row],[UNIT PRICE ($)]]*InputData[[#This Row],[QUANTITY]]</f>
        <v>1318.38</v>
      </c>
      <c r="G733" s="1" t="str">
        <f>TEXT(InputData[[#This Row],[DATE]],"mmm")</f>
        <v>Nov</v>
      </c>
      <c r="H733" s="1">
        <f>WEEKNUM(InputData[[#This Row],[DATE]],1)</f>
        <v>47</v>
      </c>
    </row>
    <row r="734" spans="1:8" x14ac:dyDescent="0.3">
      <c r="A734" s="3">
        <v>44516</v>
      </c>
      <c r="B734" s="5" t="s">
        <v>81</v>
      </c>
      <c r="C734" s="4" t="s">
        <v>17</v>
      </c>
      <c r="D734" s="12">
        <v>156.78</v>
      </c>
      <c r="E734" s="1">
        <v>8</v>
      </c>
      <c r="F734" s="13">
        <f>InputData[[#This Row],[UNIT PRICE ($)]]*InputData[[#This Row],[QUANTITY]]</f>
        <v>1254.24</v>
      </c>
      <c r="G734" s="1" t="str">
        <f>TEXT(InputData[[#This Row],[DATE]],"mmm")</f>
        <v>Nov</v>
      </c>
      <c r="H734" s="1">
        <f>WEEKNUM(InputData[[#This Row],[DATE]],1)</f>
        <v>47</v>
      </c>
    </row>
    <row r="735" spans="1:8" x14ac:dyDescent="0.3">
      <c r="A735" s="3">
        <v>44517</v>
      </c>
      <c r="B735" s="5" t="s">
        <v>108</v>
      </c>
      <c r="C735" s="4" t="s">
        <v>38</v>
      </c>
      <c r="D735" s="12">
        <v>79.92</v>
      </c>
      <c r="E735" s="1">
        <v>33</v>
      </c>
      <c r="F735" s="13">
        <f>InputData[[#This Row],[UNIT PRICE ($)]]*InputData[[#This Row],[QUANTITY]]</f>
        <v>2637.36</v>
      </c>
      <c r="G735" s="1" t="str">
        <f>TEXT(InputData[[#This Row],[DATE]],"mmm")</f>
        <v>Nov</v>
      </c>
      <c r="H735" s="1">
        <f>WEEKNUM(InputData[[#This Row],[DATE]],1)</f>
        <v>47</v>
      </c>
    </row>
    <row r="736" spans="1:8" x14ac:dyDescent="0.3">
      <c r="A736" s="3">
        <v>44518</v>
      </c>
      <c r="B736" s="5" t="s">
        <v>65</v>
      </c>
      <c r="C736" s="4" t="s">
        <v>44</v>
      </c>
      <c r="D736" s="12">
        <v>82.08</v>
      </c>
      <c r="E736" s="1">
        <v>18</v>
      </c>
      <c r="F736" s="13">
        <f>InputData[[#This Row],[UNIT PRICE ($)]]*InputData[[#This Row],[QUANTITY]]</f>
        <v>1477.44</v>
      </c>
      <c r="G736" s="1" t="str">
        <f>TEXT(InputData[[#This Row],[DATE]],"mmm")</f>
        <v>Nov</v>
      </c>
      <c r="H736" s="1">
        <f>WEEKNUM(InputData[[#This Row],[DATE]],1)</f>
        <v>47</v>
      </c>
    </row>
    <row r="737" spans="1:8" x14ac:dyDescent="0.3">
      <c r="A737" s="3">
        <v>44518</v>
      </c>
      <c r="B737" s="5" t="s">
        <v>80</v>
      </c>
      <c r="C737" s="4" t="s">
        <v>34</v>
      </c>
      <c r="D737" s="12">
        <v>58.3</v>
      </c>
      <c r="E737" s="1">
        <v>8</v>
      </c>
      <c r="F737" s="13">
        <f>InputData[[#This Row],[UNIT PRICE ($)]]*InputData[[#This Row],[QUANTITY]]</f>
        <v>466.4</v>
      </c>
      <c r="G737" s="1" t="str">
        <f>TEXT(InputData[[#This Row],[DATE]],"mmm")</f>
        <v>Nov</v>
      </c>
      <c r="H737" s="1">
        <f>WEEKNUM(InputData[[#This Row],[DATE]],1)</f>
        <v>47</v>
      </c>
    </row>
    <row r="738" spans="1:8" x14ac:dyDescent="0.3">
      <c r="A738" s="3">
        <v>44518</v>
      </c>
      <c r="B738" s="5" t="s">
        <v>115</v>
      </c>
      <c r="C738" s="4" t="s">
        <v>39</v>
      </c>
      <c r="D738" s="12">
        <v>42.55</v>
      </c>
      <c r="E738" s="1">
        <v>4</v>
      </c>
      <c r="F738" s="13">
        <f>InputData[[#This Row],[UNIT PRICE ($)]]*InputData[[#This Row],[QUANTITY]]</f>
        <v>170.2</v>
      </c>
      <c r="G738" s="1" t="str">
        <f>TEXT(InputData[[#This Row],[DATE]],"mmm")</f>
        <v>Nov</v>
      </c>
      <c r="H738" s="1">
        <f>WEEKNUM(InputData[[#This Row],[DATE]],1)</f>
        <v>47</v>
      </c>
    </row>
    <row r="739" spans="1:8" x14ac:dyDescent="0.3">
      <c r="A739" s="3">
        <v>44519</v>
      </c>
      <c r="B739" s="5" t="s">
        <v>87</v>
      </c>
      <c r="C739" s="4" t="s">
        <v>18</v>
      </c>
      <c r="D739" s="12">
        <v>49.21</v>
      </c>
      <c r="E739" s="1">
        <v>4</v>
      </c>
      <c r="F739" s="13">
        <f>InputData[[#This Row],[UNIT PRICE ($)]]*InputData[[#This Row],[QUANTITY]]</f>
        <v>196.84</v>
      </c>
      <c r="G739" s="1" t="str">
        <f>TEXT(InputData[[#This Row],[DATE]],"mmm")</f>
        <v>Nov</v>
      </c>
      <c r="H739" s="1">
        <f>WEEKNUM(InputData[[#This Row],[DATE]],1)</f>
        <v>47</v>
      </c>
    </row>
    <row r="740" spans="1:8" x14ac:dyDescent="0.3">
      <c r="A740" s="3">
        <v>44520</v>
      </c>
      <c r="B740" s="5" t="s">
        <v>69</v>
      </c>
      <c r="C740" s="4" t="s">
        <v>8</v>
      </c>
      <c r="D740" s="12">
        <v>94.62</v>
      </c>
      <c r="E740" s="1">
        <v>11</v>
      </c>
      <c r="F740" s="13">
        <f>InputData[[#This Row],[UNIT PRICE ($)]]*InputData[[#This Row],[QUANTITY]]</f>
        <v>1040.8200000000002</v>
      </c>
      <c r="G740" s="1" t="str">
        <f>TEXT(InputData[[#This Row],[DATE]],"mmm")</f>
        <v>Nov</v>
      </c>
      <c r="H740" s="1">
        <f>WEEKNUM(InputData[[#This Row],[DATE]],1)</f>
        <v>47</v>
      </c>
    </row>
    <row r="741" spans="1:8" x14ac:dyDescent="0.3">
      <c r="A741" s="3">
        <v>44520</v>
      </c>
      <c r="B741" s="5" t="s">
        <v>113</v>
      </c>
      <c r="C741" s="4" t="s">
        <v>22</v>
      </c>
      <c r="D741" s="12">
        <v>141.57</v>
      </c>
      <c r="E741" s="1">
        <v>34</v>
      </c>
      <c r="F741" s="13">
        <f>InputData[[#This Row],[UNIT PRICE ($)]]*InputData[[#This Row],[QUANTITY]]</f>
        <v>4813.38</v>
      </c>
      <c r="G741" s="1" t="str">
        <f>TEXT(InputData[[#This Row],[DATE]],"mmm")</f>
        <v>Nov</v>
      </c>
      <c r="H741" s="1">
        <f>WEEKNUM(InputData[[#This Row],[DATE]],1)</f>
        <v>47</v>
      </c>
    </row>
    <row r="742" spans="1:8" x14ac:dyDescent="0.3">
      <c r="A742" s="3">
        <v>44520</v>
      </c>
      <c r="B742" s="5" t="s">
        <v>87</v>
      </c>
      <c r="C742" s="4" t="s">
        <v>34</v>
      </c>
      <c r="D742" s="12">
        <v>58.3</v>
      </c>
      <c r="E742" s="1">
        <v>14</v>
      </c>
      <c r="F742" s="13">
        <f>InputData[[#This Row],[UNIT PRICE ($)]]*InputData[[#This Row],[QUANTITY]]</f>
        <v>816.19999999999993</v>
      </c>
      <c r="G742" s="1" t="str">
        <f>TEXT(InputData[[#This Row],[DATE]],"mmm")</f>
        <v>Nov</v>
      </c>
      <c r="H742" s="1">
        <f>WEEKNUM(InputData[[#This Row],[DATE]],1)</f>
        <v>47</v>
      </c>
    </row>
    <row r="743" spans="1:8" x14ac:dyDescent="0.3">
      <c r="A743" s="3">
        <v>44521</v>
      </c>
      <c r="B743" s="5" t="s">
        <v>108</v>
      </c>
      <c r="C743" s="4" t="s">
        <v>6</v>
      </c>
      <c r="D743" s="12">
        <v>85.5</v>
      </c>
      <c r="E743" s="1">
        <v>1</v>
      </c>
      <c r="F743" s="13">
        <f>InputData[[#This Row],[UNIT PRICE ($)]]*InputData[[#This Row],[QUANTITY]]</f>
        <v>85.5</v>
      </c>
      <c r="G743" s="1" t="str">
        <f>TEXT(InputData[[#This Row],[DATE]],"mmm")</f>
        <v>Nov</v>
      </c>
      <c r="H743" s="1">
        <f>WEEKNUM(InputData[[#This Row],[DATE]],1)</f>
        <v>48</v>
      </c>
    </row>
    <row r="744" spans="1:8" x14ac:dyDescent="0.3">
      <c r="A744" s="3">
        <v>44521</v>
      </c>
      <c r="B744" s="5" t="s">
        <v>110</v>
      </c>
      <c r="C744" s="4" t="s">
        <v>41</v>
      </c>
      <c r="D744" s="12">
        <v>173.88</v>
      </c>
      <c r="E744" s="1">
        <v>24</v>
      </c>
      <c r="F744" s="13">
        <f>InputData[[#This Row],[UNIT PRICE ($)]]*InputData[[#This Row],[QUANTITY]]</f>
        <v>4173.12</v>
      </c>
      <c r="G744" s="1" t="str">
        <f>TEXT(InputData[[#This Row],[DATE]],"mmm")</f>
        <v>Nov</v>
      </c>
      <c r="H744" s="1">
        <f>WEEKNUM(InputData[[#This Row],[DATE]],1)</f>
        <v>48</v>
      </c>
    </row>
    <row r="745" spans="1:8" x14ac:dyDescent="0.3">
      <c r="A745" s="3">
        <v>44521</v>
      </c>
      <c r="B745" s="5" t="s">
        <v>67</v>
      </c>
      <c r="C745" s="4" t="s">
        <v>20</v>
      </c>
      <c r="D745" s="12">
        <v>76.25</v>
      </c>
      <c r="E745" s="1">
        <v>6</v>
      </c>
      <c r="F745" s="13">
        <f>InputData[[#This Row],[UNIT PRICE ($)]]*InputData[[#This Row],[QUANTITY]]</f>
        <v>457.5</v>
      </c>
      <c r="G745" s="1" t="str">
        <f>TEXT(InputData[[#This Row],[DATE]],"mmm")</f>
        <v>Nov</v>
      </c>
      <c r="H745" s="1">
        <f>WEEKNUM(InputData[[#This Row],[DATE]],1)</f>
        <v>48</v>
      </c>
    </row>
    <row r="746" spans="1:8" x14ac:dyDescent="0.3">
      <c r="A746" s="3">
        <v>44521</v>
      </c>
      <c r="B746" s="5" t="s">
        <v>78</v>
      </c>
      <c r="C746" s="4" t="s">
        <v>42</v>
      </c>
      <c r="D746" s="12">
        <v>162</v>
      </c>
      <c r="E746" s="1">
        <v>10</v>
      </c>
      <c r="F746" s="13">
        <f>InputData[[#This Row],[UNIT PRICE ($)]]*InputData[[#This Row],[QUANTITY]]</f>
        <v>1620</v>
      </c>
      <c r="G746" s="1" t="str">
        <f>TEXT(InputData[[#This Row],[DATE]],"mmm")</f>
        <v>Nov</v>
      </c>
      <c r="H746" s="1">
        <f>WEEKNUM(InputData[[#This Row],[DATE]],1)</f>
        <v>48</v>
      </c>
    </row>
    <row r="747" spans="1:8" x14ac:dyDescent="0.3">
      <c r="A747" s="3">
        <v>44521</v>
      </c>
      <c r="B747" s="5" t="s">
        <v>116</v>
      </c>
      <c r="C747" s="4" t="s">
        <v>14</v>
      </c>
      <c r="D747" s="12">
        <v>146.72</v>
      </c>
      <c r="E747" s="1">
        <v>1</v>
      </c>
      <c r="F747" s="13">
        <f>InputData[[#This Row],[UNIT PRICE ($)]]*InputData[[#This Row],[QUANTITY]]</f>
        <v>146.72</v>
      </c>
      <c r="G747" s="1" t="str">
        <f>TEXT(InputData[[#This Row],[DATE]],"mmm")</f>
        <v>Nov</v>
      </c>
      <c r="H747" s="1">
        <f>WEEKNUM(InputData[[#This Row],[DATE]],1)</f>
        <v>48</v>
      </c>
    </row>
    <row r="748" spans="1:8" x14ac:dyDescent="0.3">
      <c r="A748" s="3">
        <v>44522</v>
      </c>
      <c r="B748" s="5" t="s">
        <v>82</v>
      </c>
      <c r="C748" s="4" t="s">
        <v>17</v>
      </c>
      <c r="D748" s="12">
        <v>156.78</v>
      </c>
      <c r="E748" s="1">
        <v>35</v>
      </c>
      <c r="F748" s="13">
        <f>InputData[[#This Row],[UNIT PRICE ($)]]*InputData[[#This Row],[QUANTITY]]</f>
        <v>5487.3</v>
      </c>
      <c r="G748" s="1" t="str">
        <f>TEXT(InputData[[#This Row],[DATE]],"mmm")</f>
        <v>Nov</v>
      </c>
      <c r="H748" s="1">
        <f>WEEKNUM(InputData[[#This Row],[DATE]],1)</f>
        <v>48</v>
      </c>
    </row>
    <row r="749" spans="1:8" x14ac:dyDescent="0.3">
      <c r="A749" s="3">
        <v>44523</v>
      </c>
      <c r="B749" s="5" t="s">
        <v>75</v>
      </c>
      <c r="C749" s="4" t="s">
        <v>36</v>
      </c>
      <c r="D749" s="12">
        <v>96.3</v>
      </c>
      <c r="E749" s="1">
        <v>12</v>
      </c>
      <c r="F749" s="13">
        <f>InputData[[#This Row],[UNIT PRICE ($)]]*InputData[[#This Row],[QUANTITY]]</f>
        <v>1155.5999999999999</v>
      </c>
      <c r="G749" s="1" t="str">
        <f>TEXT(InputData[[#This Row],[DATE]],"mmm")</f>
        <v>Nov</v>
      </c>
      <c r="H749" s="1">
        <f>WEEKNUM(InputData[[#This Row],[DATE]],1)</f>
        <v>48</v>
      </c>
    </row>
    <row r="750" spans="1:8" x14ac:dyDescent="0.3">
      <c r="A750" s="3">
        <v>44525</v>
      </c>
      <c r="B750" s="5" t="s">
        <v>72</v>
      </c>
      <c r="C750" s="4" t="s">
        <v>4</v>
      </c>
      <c r="D750" s="12">
        <v>48.84</v>
      </c>
      <c r="E750" s="1">
        <v>5</v>
      </c>
      <c r="F750" s="13">
        <f>InputData[[#This Row],[UNIT PRICE ($)]]*InputData[[#This Row],[QUANTITY]]</f>
        <v>244.20000000000002</v>
      </c>
      <c r="G750" s="1" t="str">
        <f>TEXT(InputData[[#This Row],[DATE]],"mmm")</f>
        <v>Nov</v>
      </c>
      <c r="H750" s="1">
        <f>WEEKNUM(InputData[[#This Row],[DATE]],1)</f>
        <v>48</v>
      </c>
    </row>
    <row r="751" spans="1:8" x14ac:dyDescent="0.3">
      <c r="A751" s="3">
        <v>44525</v>
      </c>
      <c r="B751" s="5" t="s">
        <v>82</v>
      </c>
      <c r="C751" s="4" t="s">
        <v>3</v>
      </c>
      <c r="D751" s="12">
        <v>80.94</v>
      </c>
      <c r="E751" s="1">
        <v>10</v>
      </c>
      <c r="F751" s="13">
        <f>InputData[[#This Row],[UNIT PRICE ($)]]*InputData[[#This Row],[QUANTITY]]</f>
        <v>809.4</v>
      </c>
      <c r="G751" s="1" t="str">
        <f>TEXT(InputData[[#This Row],[DATE]],"mmm")</f>
        <v>Nov</v>
      </c>
      <c r="H751" s="1">
        <f>WEEKNUM(InputData[[#This Row],[DATE]],1)</f>
        <v>48</v>
      </c>
    </row>
    <row r="752" spans="1:8" x14ac:dyDescent="0.3">
      <c r="A752" s="3">
        <v>44525</v>
      </c>
      <c r="B752" s="5" t="s">
        <v>82</v>
      </c>
      <c r="C752" s="4" t="s">
        <v>16</v>
      </c>
      <c r="D752" s="12">
        <v>16.64</v>
      </c>
      <c r="E752" s="1">
        <v>14</v>
      </c>
      <c r="F752" s="13">
        <f>InputData[[#This Row],[UNIT PRICE ($)]]*InputData[[#This Row],[QUANTITY]]</f>
        <v>232.96</v>
      </c>
      <c r="G752" s="1" t="str">
        <f>TEXT(InputData[[#This Row],[DATE]],"mmm")</f>
        <v>Nov</v>
      </c>
      <c r="H752" s="1">
        <f>WEEKNUM(InputData[[#This Row],[DATE]],1)</f>
        <v>48</v>
      </c>
    </row>
    <row r="753" spans="1:8" x14ac:dyDescent="0.3">
      <c r="A753" s="3">
        <v>44526</v>
      </c>
      <c r="B753" s="5" t="s">
        <v>75</v>
      </c>
      <c r="C753" s="4" t="s">
        <v>9</v>
      </c>
      <c r="D753" s="12">
        <v>7.8599999999999994</v>
      </c>
      <c r="E753" s="1">
        <v>25</v>
      </c>
      <c r="F753" s="13">
        <f>InputData[[#This Row],[UNIT PRICE ($)]]*InputData[[#This Row],[QUANTITY]]</f>
        <v>196.5</v>
      </c>
      <c r="G753" s="1" t="str">
        <f>TEXT(InputData[[#This Row],[DATE]],"mmm")</f>
        <v>Nov</v>
      </c>
      <c r="H753" s="1">
        <f>WEEKNUM(InputData[[#This Row],[DATE]],1)</f>
        <v>48</v>
      </c>
    </row>
    <row r="754" spans="1:8" x14ac:dyDescent="0.3">
      <c r="A754" s="3">
        <v>44526</v>
      </c>
      <c r="B754" s="5" t="s">
        <v>80</v>
      </c>
      <c r="C754" s="4" t="s">
        <v>32</v>
      </c>
      <c r="D754" s="12">
        <v>117.48</v>
      </c>
      <c r="E754" s="1">
        <v>5</v>
      </c>
      <c r="F754" s="13">
        <f>InputData[[#This Row],[UNIT PRICE ($)]]*InputData[[#This Row],[QUANTITY]]</f>
        <v>587.4</v>
      </c>
      <c r="G754" s="1" t="str">
        <f>TEXT(InputData[[#This Row],[DATE]],"mmm")</f>
        <v>Nov</v>
      </c>
      <c r="H754" s="1">
        <f>WEEKNUM(InputData[[#This Row],[DATE]],1)</f>
        <v>48</v>
      </c>
    </row>
    <row r="755" spans="1:8" x14ac:dyDescent="0.3">
      <c r="A755" s="3">
        <v>44527</v>
      </c>
      <c r="B755" s="5" t="s">
        <v>112</v>
      </c>
      <c r="C755" s="4" t="s">
        <v>12</v>
      </c>
      <c r="D755" s="12">
        <v>94.17</v>
      </c>
      <c r="E755" s="1">
        <v>8</v>
      </c>
      <c r="F755" s="13">
        <f>InputData[[#This Row],[UNIT PRICE ($)]]*InputData[[#This Row],[QUANTITY]]</f>
        <v>753.36</v>
      </c>
      <c r="G755" s="1" t="str">
        <f>TEXT(InputData[[#This Row],[DATE]],"mmm")</f>
        <v>Nov</v>
      </c>
      <c r="H755" s="1">
        <f>WEEKNUM(InputData[[#This Row],[DATE]],1)</f>
        <v>48</v>
      </c>
    </row>
    <row r="756" spans="1:8" x14ac:dyDescent="0.3">
      <c r="A756" s="3">
        <v>44527</v>
      </c>
      <c r="B756" s="5" t="s">
        <v>112</v>
      </c>
      <c r="C756" s="4" t="s">
        <v>34</v>
      </c>
      <c r="D756" s="12">
        <v>58.3</v>
      </c>
      <c r="E756" s="1">
        <v>15</v>
      </c>
      <c r="F756" s="13">
        <f>InputData[[#This Row],[UNIT PRICE ($)]]*InputData[[#This Row],[QUANTITY]]</f>
        <v>874.5</v>
      </c>
      <c r="G756" s="1" t="str">
        <f>TEXT(InputData[[#This Row],[DATE]],"mmm")</f>
        <v>Nov</v>
      </c>
      <c r="H756" s="1">
        <f>WEEKNUM(InputData[[#This Row],[DATE]],1)</f>
        <v>48</v>
      </c>
    </row>
    <row r="757" spans="1:8" x14ac:dyDescent="0.3">
      <c r="A757" s="3">
        <v>44527</v>
      </c>
      <c r="B757" s="5" t="s">
        <v>74</v>
      </c>
      <c r="C757" s="4" t="s">
        <v>33</v>
      </c>
      <c r="D757" s="12">
        <v>119.7</v>
      </c>
      <c r="E757" s="1">
        <v>28</v>
      </c>
      <c r="F757" s="13">
        <f>InputData[[#This Row],[UNIT PRICE ($)]]*InputData[[#This Row],[QUANTITY]]</f>
        <v>3351.6</v>
      </c>
      <c r="G757" s="1" t="str">
        <f>TEXT(InputData[[#This Row],[DATE]],"mmm")</f>
        <v>Nov</v>
      </c>
      <c r="H757" s="1">
        <f>WEEKNUM(InputData[[#This Row],[DATE]],1)</f>
        <v>48</v>
      </c>
    </row>
    <row r="758" spans="1:8" x14ac:dyDescent="0.3">
      <c r="A758" s="3">
        <v>44527</v>
      </c>
      <c r="B758" s="5" t="s">
        <v>75</v>
      </c>
      <c r="C758" s="4" t="s">
        <v>35</v>
      </c>
      <c r="D758" s="12">
        <v>6.7</v>
      </c>
      <c r="E758" s="1">
        <v>28</v>
      </c>
      <c r="F758" s="13">
        <f>InputData[[#This Row],[UNIT PRICE ($)]]*InputData[[#This Row],[QUANTITY]]</f>
        <v>187.6</v>
      </c>
      <c r="G758" s="1" t="str">
        <f>TEXT(InputData[[#This Row],[DATE]],"mmm")</f>
        <v>Nov</v>
      </c>
      <c r="H758" s="1">
        <f>WEEKNUM(InputData[[#This Row],[DATE]],1)</f>
        <v>48</v>
      </c>
    </row>
    <row r="759" spans="1:8" x14ac:dyDescent="0.3">
      <c r="A759" s="3">
        <v>44527</v>
      </c>
      <c r="B759" s="5" t="s">
        <v>78</v>
      </c>
      <c r="C759" s="4" t="s">
        <v>22</v>
      </c>
      <c r="D759" s="12">
        <v>141.57</v>
      </c>
      <c r="E759" s="1">
        <v>37</v>
      </c>
      <c r="F759" s="13">
        <f>InputData[[#This Row],[UNIT PRICE ($)]]*InputData[[#This Row],[QUANTITY]]</f>
        <v>5238.09</v>
      </c>
      <c r="G759" s="1" t="str">
        <f>TEXT(InputData[[#This Row],[DATE]],"mmm")</f>
        <v>Nov</v>
      </c>
      <c r="H759" s="1">
        <f>WEEKNUM(InputData[[#This Row],[DATE]],1)</f>
        <v>48</v>
      </c>
    </row>
    <row r="760" spans="1:8" x14ac:dyDescent="0.3">
      <c r="A760" s="3">
        <v>44528</v>
      </c>
      <c r="B760" s="5" t="s">
        <v>64</v>
      </c>
      <c r="C760" s="4" t="s">
        <v>28</v>
      </c>
      <c r="D760" s="12">
        <v>41.81</v>
      </c>
      <c r="E760" s="1">
        <v>9</v>
      </c>
      <c r="F760" s="13">
        <f>InputData[[#This Row],[UNIT PRICE ($)]]*InputData[[#This Row],[QUANTITY]]</f>
        <v>376.29</v>
      </c>
      <c r="G760" s="1" t="str">
        <f>TEXT(InputData[[#This Row],[DATE]],"mmm")</f>
        <v>Nov</v>
      </c>
      <c r="H760" s="1">
        <f>WEEKNUM(InputData[[#This Row],[DATE]],1)</f>
        <v>49</v>
      </c>
    </row>
    <row r="761" spans="1:8" x14ac:dyDescent="0.3">
      <c r="A761" s="3">
        <v>44528</v>
      </c>
      <c r="B761" s="5" t="s">
        <v>67</v>
      </c>
      <c r="C761" s="4" t="s">
        <v>40</v>
      </c>
      <c r="D761" s="12">
        <v>115.2</v>
      </c>
      <c r="E761" s="1">
        <v>2</v>
      </c>
      <c r="F761" s="13">
        <f>InputData[[#This Row],[UNIT PRICE ($)]]*InputData[[#This Row],[QUANTITY]]</f>
        <v>230.4</v>
      </c>
      <c r="G761" s="1" t="str">
        <f>TEXT(InputData[[#This Row],[DATE]],"mmm")</f>
        <v>Nov</v>
      </c>
      <c r="H761" s="1">
        <f>WEEKNUM(InputData[[#This Row],[DATE]],1)</f>
        <v>49</v>
      </c>
    </row>
    <row r="762" spans="1:8" x14ac:dyDescent="0.3">
      <c r="A762" s="3">
        <v>44528</v>
      </c>
      <c r="B762" s="5" t="s">
        <v>73</v>
      </c>
      <c r="C762" s="4" t="s">
        <v>31</v>
      </c>
      <c r="D762" s="12">
        <v>104.16</v>
      </c>
      <c r="E762" s="1">
        <v>8</v>
      </c>
      <c r="F762" s="13">
        <f>InputData[[#This Row],[UNIT PRICE ($)]]*InputData[[#This Row],[QUANTITY]]</f>
        <v>833.28</v>
      </c>
      <c r="G762" s="1" t="str">
        <f>TEXT(InputData[[#This Row],[DATE]],"mmm")</f>
        <v>Nov</v>
      </c>
      <c r="H762" s="1">
        <f>WEEKNUM(InputData[[#This Row],[DATE]],1)</f>
        <v>49</v>
      </c>
    </row>
    <row r="763" spans="1:8" x14ac:dyDescent="0.3">
      <c r="A763" s="3">
        <v>44530</v>
      </c>
      <c r="B763" s="5" t="s">
        <v>61</v>
      </c>
      <c r="C763" s="4" t="s">
        <v>39</v>
      </c>
      <c r="D763" s="12">
        <v>42.55</v>
      </c>
      <c r="E763" s="1">
        <v>15</v>
      </c>
      <c r="F763" s="13">
        <f>InputData[[#This Row],[UNIT PRICE ($)]]*InputData[[#This Row],[QUANTITY]]</f>
        <v>638.25</v>
      </c>
      <c r="G763" s="1" t="str">
        <f>TEXT(InputData[[#This Row],[DATE]],"mmm")</f>
        <v>Nov</v>
      </c>
      <c r="H763" s="1">
        <f>WEEKNUM(InputData[[#This Row],[DATE]],1)</f>
        <v>49</v>
      </c>
    </row>
    <row r="764" spans="1:8" x14ac:dyDescent="0.3">
      <c r="A764" s="3">
        <v>44530</v>
      </c>
      <c r="B764" s="5" t="s">
        <v>110</v>
      </c>
      <c r="C764" s="4" t="s">
        <v>15</v>
      </c>
      <c r="D764" s="12">
        <v>15.719999999999999</v>
      </c>
      <c r="E764" s="1">
        <v>2</v>
      </c>
      <c r="F764" s="13">
        <f>InputData[[#This Row],[UNIT PRICE ($)]]*InputData[[#This Row],[QUANTITY]]</f>
        <v>31.439999999999998</v>
      </c>
      <c r="G764" s="1" t="str">
        <f>TEXT(InputData[[#This Row],[DATE]],"mmm")</f>
        <v>Nov</v>
      </c>
      <c r="H764" s="1">
        <f>WEEKNUM(InputData[[#This Row],[DATE]],1)</f>
        <v>49</v>
      </c>
    </row>
    <row r="765" spans="1:8" x14ac:dyDescent="0.3">
      <c r="A765" s="3">
        <v>44532</v>
      </c>
      <c r="B765" s="5" t="s">
        <v>76</v>
      </c>
      <c r="C765" s="4" t="s">
        <v>16</v>
      </c>
      <c r="D765" s="12">
        <v>16.64</v>
      </c>
      <c r="E765" s="1">
        <v>10</v>
      </c>
      <c r="F765" s="13">
        <f>InputData[[#This Row],[UNIT PRICE ($)]]*InputData[[#This Row],[QUANTITY]]</f>
        <v>166.4</v>
      </c>
      <c r="G765" s="1" t="str">
        <f>TEXT(InputData[[#This Row],[DATE]],"mmm")</f>
        <v>Dec</v>
      </c>
      <c r="H765" s="1">
        <f>WEEKNUM(InputData[[#This Row],[DATE]],1)</f>
        <v>49</v>
      </c>
    </row>
    <row r="766" spans="1:8" x14ac:dyDescent="0.3">
      <c r="A766" s="3">
        <v>44533</v>
      </c>
      <c r="B766" s="5" t="s">
        <v>75</v>
      </c>
      <c r="C766" s="4" t="s">
        <v>19</v>
      </c>
      <c r="D766" s="12">
        <v>210</v>
      </c>
      <c r="E766" s="1">
        <v>8</v>
      </c>
      <c r="F766" s="13">
        <f>InputData[[#This Row],[UNIT PRICE ($)]]*InputData[[#This Row],[QUANTITY]]</f>
        <v>1680</v>
      </c>
      <c r="G766" s="1" t="str">
        <f>TEXT(InputData[[#This Row],[DATE]],"mmm")</f>
        <v>Dec</v>
      </c>
      <c r="H766" s="1">
        <f>WEEKNUM(InputData[[#This Row],[DATE]],1)</f>
        <v>49</v>
      </c>
    </row>
    <row r="767" spans="1:8" x14ac:dyDescent="0.3">
      <c r="A767" s="3">
        <v>44533</v>
      </c>
      <c r="B767" s="5" t="s">
        <v>113</v>
      </c>
      <c r="C767" s="4" t="s">
        <v>34</v>
      </c>
      <c r="D767" s="12">
        <v>58.3</v>
      </c>
      <c r="E767" s="1">
        <v>2</v>
      </c>
      <c r="F767" s="13">
        <f>InputData[[#This Row],[UNIT PRICE ($)]]*InputData[[#This Row],[QUANTITY]]</f>
        <v>116.6</v>
      </c>
      <c r="G767" s="1" t="str">
        <f>TEXT(InputData[[#This Row],[DATE]],"mmm")</f>
        <v>Dec</v>
      </c>
      <c r="H767" s="1">
        <f>WEEKNUM(InputData[[#This Row],[DATE]],1)</f>
        <v>49</v>
      </c>
    </row>
    <row r="768" spans="1:8" x14ac:dyDescent="0.3">
      <c r="A768" s="3">
        <v>44533</v>
      </c>
      <c r="B768" s="5" t="s">
        <v>115</v>
      </c>
      <c r="C768" s="4" t="s">
        <v>28</v>
      </c>
      <c r="D768" s="12">
        <v>41.81</v>
      </c>
      <c r="E768" s="1">
        <v>5</v>
      </c>
      <c r="F768" s="13">
        <f>InputData[[#This Row],[UNIT PRICE ($)]]*InputData[[#This Row],[QUANTITY]]</f>
        <v>209.05</v>
      </c>
      <c r="G768" s="1" t="str">
        <f>TEXT(InputData[[#This Row],[DATE]],"mmm")</f>
        <v>Dec</v>
      </c>
      <c r="H768" s="1">
        <f>WEEKNUM(InputData[[#This Row],[DATE]],1)</f>
        <v>49</v>
      </c>
    </row>
    <row r="769" spans="1:8" x14ac:dyDescent="0.3">
      <c r="A769" s="3">
        <v>44534</v>
      </c>
      <c r="B769" s="5" t="s">
        <v>108</v>
      </c>
      <c r="C769" s="4" t="s">
        <v>4</v>
      </c>
      <c r="D769" s="12">
        <v>48.84</v>
      </c>
      <c r="E769" s="1">
        <v>32</v>
      </c>
      <c r="F769" s="13">
        <f>InputData[[#This Row],[UNIT PRICE ($)]]*InputData[[#This Row],[QUANTITY]]</f>
        <v>1562.88</v>
      </c>
      <c r="G769" s="1" t="str">
        <f>TEXT(InputData[[#This Row],[DATE]],"mmm")</f>
        <v>Dec</v>
      </c>
      <c r="H769" s="1">
        <f>WEEKNUM(InputData[[#This Row],[DATE]],1)</f>
        <v>49</v>
      </c>
    </row>
    <row r="770" spans="1:8" x14ac:dyDescent="0.3">
      <c r="A770" s="3">
        <v>44534</v>
      </c>
      <c r="B770" s="5" t="s">
        <v>61</v>
      </c>
      <c r="C770" s="4" t="s">
        <v>44</v>
      </c>
      <c r="D770" s="12">
        <v>82.08</v>
      </c>
      <c r="E770" s="1">
        <v>15</v>
      </c>
      <c r="F770" s="13">
        <f>InputData[[#This Row],[UNIT PRICE ($)]]*InputData[[#This Row],[QUANTITY]]</f>
        <v>1231.2</v>
      </c>
      <c r="G770" s="1" t="str">
        <f>TEXT(InputData[[#This Row],[DATE]],"mmm")</f>
        <v>Dec</v>
      </c>
      <c r="H770" s="1">
        <f>WEEKNUM(InputData[[#This Row],[DATE]],1)</f>
        <v>49</v>
      </c>
    </row>
    <row r="771" spans="1:8" x14ac:dyDescent="0.3">
      <c r="A771" s="3">
        <v>44534</v>
      </c>
      <c r="B771" s="5" t="s">
        <v>70</v>
      </c>
      <c r="C771" s="4" t="s">
        <v>26</v>
      </c>
      <c r="D771" s="12">
        <v>24.66</v>
      </c>
      <c r="E771" s="1">
        <v>10</v>
      </c>
      <c r="F771" s="13">
        <f>InputData[[#This Row],[UNIT PRICE ($)]]*InputData[[#This Row],[QUANTITY]]</f>
        <v>246.6</v>
      </c>
      <c r="G771" s="1" t="str">
        <f>TEXT(InputData[[#This Row],[DATE]],"mmm")</f>
        <v>Dec</v>
      </c>
      <c r="H771" s="1">
        <f>WEEKNUM(InputData[[#This Row],[DATE]],1)</f>
        <v>49</v>
      </c>
    </row>
    <row r="772" spans="1:8" x14ac:dyDescent="0.3">
      <c r="A772" s="3">
        <v>44535</v>
      </c>
      <c r="B772" s="5" t="s">
        <v>70</v>
      </c>
      <c r="C772" s="4" t="s">
        <v>25</v>
      </c>
      <c r="D772" s="12">
        <v>8.33</v>
      </c>
      <c r="E772" s="1">
        <v>12</v>
      </c>
      <c r="F772" s="13">
        <f>InputData[[#This Row],[UNIT PRICE ($)]]*InputData[[#This Row],[QUANTITY]]</f>
        <v>99.960000000000008</v>
      </c>
      <c r="G772" s="1" t="str">
        <f>TEXT(InputData[[#This Row],[DATE]],"mmm")</f>
        <v>Dec</v>
      </c>
      <c r="H772" s="1">
        <f>WEEKNUM(InputData[[#This Row],[DATE]],1)</f>
        <v>50</v>
      </c>
    </row>
    <row r="773" spans="1:8" x14ac:dyDescent="0.3">
      <c r="A773" s="3">
        <v>44535</v>
      </c>
      <c r="B773" s="5" t="s">
        <v>77</v>
      </c>
      <c r="C773" s="4" t="s">
        <v>4</v>
      </c>
      <c r="D773" s="12">
        <v>48.84</v>
      </c>
      <c r="E773" s="1">
        <v>15</v>
      </c>
      <c r="F773" s="13">
        <f>InputData[[#This Row],[UNIT PRICE ($)]]*InputData[[#This Row],[QUANTITY]]</f>
        <v>732.6</v>
      </c>
      <c r="G773" s="1" t="str">
        <f>TEXT(InputData[[#This Row],[DATE]],"mmm")</f>
        <v>Dec</v>
      </c>
      <c r="H773" s="1">
        <f>WEEKNUM(InputData[[#This Row],[DATE]],1)</f>
        <v>50</v>
      </c>
    </row>
    <row r="774" spans="1:8" x14ac:dyDescent="0.3">
      <c r="A774" s="3">
        <v>44535</v>
      </c>
      <c r="B774" s="5" t="s">
        <v>78</v>
      </c>
      <c r="C774" s="4" t="s">
        <v>10</v>
      </c>
      <c r="D774" s="12">
        <v>164.28</v>
      </c>
      <c r="E774" s="1">
        <v>1</v>
      </c>
      <c r="F774" s="13">
        <f>InputData[[#This Row],[UNIT PRICE ($)]]*InputData[[#This Row],[QUANTITY]]</f>
        <v>164.28</v>
      </c>
      <c r="G774" s="1" t="str">
        <f>TEXT(InputData[[#This Row],[DATE]],"mmm")</f>
        <v>Dec</v>
      </c>
      <c r="H774" s="1">
        <f>WEEKNUM(InputData[[#This Row],[DATE]],1)</f>
        <v>50</v>
      </c>
    </row>
    <row r="775" spans="1:8" x14ac:dyDescent="0.3">
      <c r="A775" s="3">
        <v>44537</v>
      </c>
      <c r="B775" s="5" t="s">
        <v>66</v>
      </c>
      <c r="C775" s="4" t="s">
        <v>38</v>
      </c>
      <c r="D775" s="12">
        <v>79.92</v>
      </c>
      <c r="E775" s="1">
        <v>5</v>
      </c>
      <c r="F775" s="13">
        <f>InputData[[#This Row],[UNIT PRICE ($)]]*InputData[[#This Row],[QUANTITY]]</f>
        <v>399.6</v>
      </c>
      <c r="G775" s="1" t="str">
        <f>TEXT(InputData[[#This Row],[DATE]],"mmm")</f>
        <v>Dec</v>
      </c>
      <c r="H775" s="1">
        <f>WEEKNUM(InputData[[#This Row],[DATE]],1)</f>
        <v>50</v>
      </c>
    </row>
    <row r="776" spans="1:8" x14ac:dyDescent="0.3">
      <c r="A776" s="3">
        <v>44537</v>
      </c>
      <c r="B776" s="5" t="s">
        <v>73</v>
      </c>
      <c r="C776" s="4" t="s">
        <v>16</v>
      </c>
      <c r="D776" s="12">
        <v>16.64</v>
      </c>
      <c r="E776" s="1">
        <v>13</v>
      </c>
      <c r="F776" s="13">
        <f>InputData[[#This Row],[UNIT PRICE ($)]]*InputData[[#This Row],[QUANTITY]]</f>
        <v>216.32</v>
      </c>
      <c r="G776" s="1" t="str">
        <f>TEXT(InputData[[#This Row],[DATE]],"mmm")</f>
        <v>Dec</v>
      </c>
      <c r="H776" s="1">
        <f>WEEKNUM(InputData[[#This Row],[DATE]],1)</f>
        <v>50</v>
      </c>
    </row>
    <row r="777" spans="1:8" x14ac:dyDescent="0.3">
      <c r="A777" s="3">
        <v>44537</v>
      </c>
      <c r="B777" s="5" t="s">
        <v>84</v>
      </c>
      <c r="C777" s="4" t="s">
        <v>38</v>
      </c>
      <c r="D777" s="12">
        <v>79.92</v>
      </c>
      <c r="E777" s="1">
        <v>12</v>
      </c>
      <c r="F777" s="13">
        <f>InputData[[#This Row],[UNIT PRICE ($)]]*InputData[[#This Row],[QUANTITY]]</f>
        <v>959.04</v>
      </c>
      <c r="G777" s="1" t="str">
        <f>TEXT(InputData[[#This Row],[DATE]],"mmm")</f>
        <v>Dec</v>
      </c>
      <c r="H777" s="1">
        <f>WEEKNUM(InputData[[#This Row],[DATE]],1)</f>
        <v>50</v>
      </c>
    </row>
    <row r="778" spans="1:8" x14ac:dyDescent="0.3">
      <c r="A778" s="3">
        <v>44537</v>
      </c>
      <c r="B778" s="5" t="s">
        <v>116</v>
      </c>
      <c r="C778" s="4" t="s">
        <v>6</v>
      </c>
      <c r="D778" s="12">
        <v>85.5</v>
      </c>
      <c r="E778" s="1">
        <v>27</v>
      </c>
      <c r="F778" s="13">
        <f>InputData[[#This Row],[UNIT PRICE ($)]]*InputData[[#This Row],[QUANTITY]]</f>
        <v>2308.5</v>
      </c>
      <c r="G778" s="1" t="str">
        <f>TEXT(InputData[[#This Row],[DATE]],"mmm")</f>
        <v>Dec</v>
      </c>
      <c r="H778" s="1">
        <f>WEEKNUM(InputData[[#This Row],[DATE]],1)</f>
        <v>50</v>
      </c>
    </row>
    <row r="779" spans="1:8" x14ac:dyDescent="0.3">
      <c r="A779" s="3">
        <v>44537</v>
      </c>
      <c r="B779" s="5" t="s">
        <v>117</v>
      </c>
      <c r="C779" s="4" t="s">
        <v>13</v>
      </c>
      <c r="D779" s="12">
        <v>122.08</v>
      </c>
      <c r="E779" s="1">
        <v>8</v>
      </c>
      <c r="F779" s="13">
        <f>InputData[[#This Row],[UNIT PRICE ($)]]*InputData[[#This Row],[QUANTITY]]</f>
        <v>976.64</v>
      </c>
      <c r="G779" s="1" t="str">
        <f>TEXT(InputData[[#This Row],[DATE]],"mmm")</f>
        <v>Dec</v>
      </c>
      <c r="H779" s="1">
        <f>WEEKNUM(InputData[[#This Row],[DATE]],1)</f>
        <v>50</v>
      </c>
    </row>
    <row r="780" spans="1:8" x14ac:dyDescent="0.3">
      <c r="A780" s="3">
        <v>44538</v>
      </c>
      <c r="B780" s="5" t="s">
        <v>78</v>
      </c>
      <c r="C780" s="4" t="s">
        <v>41</v>
      </c>
      <c r="D780" s="12">
        <v>173.88</v>
      </c>
      <c r="E780" s="1">
        <v>32</v>
      </c>
      <c r="F780" s="13">
        <f>InputData[[#This Row],[UNIT PRICE ($)]]*InputData[[#This Row],[QUANTITY]]</f>
        <v>5564.16</v>
      </c>
      <c r="G780" s="1" t="str">
        <f>TEXT(InputData[[#This Row],[DATE]],"mmm")</f>
        <v>Dec</v>
      </c>
      <c r="H780" s="1">
        <f>WEEKNUM(InputData[[#This Row],[DATE]],1)</f>
        <v>50</v>
      </c>
    </row>
    <row r="781" spans="1:8" x14ac:dyDescent="0.3">
      <c r="A781" s="3">
        <v>44538</v>
      </c>
      <c r="B781" s="5" t="s">
        <v>87</v>
      </c>
      <c r="C781" s="4" t="s">
        <v>44</v>
      </c>
      <c r="D781" s="12">
        <v>82.08</v>
      </c>
      <c r="E781" s="1">
        <v>14</v>
      </c>
      <c r="F781" s="13">
        <f>InputData[[#This Row],[UNIT PRICE ($)]]*InputData[[#This Row],[QUANTITY]]</f>
        <v>1149.1199999999999</v>
      </c>
      <c r="G781" s="1" t="str">
        <f>TEXT(InputData[[#This Row],[DATE]],"mmm")</f>
        <v>Dec</v>
      </c>
      <c r="H781" s="1">
        <f>WEEKNUM(InputData[[#This Row],[DATE]],1)</f>
        <v>50</v>
      </c>
    </row>
    <row r="782" spans="1:8" x14ac:dyDescent="0.3">
      <c r="A782" s="3">
        <v>44539</v>
      </c>
      <c r="B782" s="5" t="s">
        <v>75</v>
      </c>
      <c r="C782" s="4" t="s">
        <v>7</v>
      </c>
      <c r="D782" s="12">
        <v>47.730000000000004</v>
      </c>
      <c r="E782" s="1">
        <v>16</v>
      </c>
      <c r="F782" s="13">
        <f>InputData[[#This Row],[UNIT PRICE ($)]]*InputData[[#This Row],[QUANTITY]]</f>
        <v>763.68000000000006</v>
      </c>
      <c r="G782" s="1" t="str">
        <f>TEXT(InputData[[#This Row],[DATE]],"mmm")</f>
        <v>Dec</v>
      </c>
      <c r="H782" s="1">
        <f>WEEKNUM(InputData[[#This Row],[DATE]],1)</f>
        <v>50</v>
      </c>
    </row>
    <row r="783" spans="1:8" x14ac:dyDescent="0.3">
      <c r="A783" s="3">
        <v>44540</v>
      </c>
      <c r="B783" s="5" t="s">
        <v>75</v>
      </c>
      <c r="C783" s="4" t="s">
        <v>17</v>
      </c>
      <c r="D783" s="12">
        <v>156.78</v>
      </c>
      <c r="E783" s="1">
        <v>6</v>
      </c>
      <c r="F783" s="13">
        <f>InputData[[#This Row],[UNIT PRICE ($)]]*InputData[[#This Row],[QUANTITY]]</f>
        <v>940.68000000000006</v>
      </c>
      <c r="G783" s="1" t="str">
        <f>TEXT(InputData[[#This Row],[DATE]],"mmm")</f>
        <v>Dec</v>
      </c>
      <c r="H783" s="1">
        <f>WEEKNUM(InputData[[#This Row],[DATE]],1)</f>
        <v>50</v>
      </c>
    </row>
    <row r="784" spans="1:8" x14ac:dyDescent="0.3">
      <c r="A784" s="3">
        <v>44540</v>
      </c>
      <c r="B784" s="5" t="s">
        <v>117</v>
      </c>
      <c r="C784" s="4" t="s">
        <v>37</v>
      </c>
      <c r="D784" s="12">
        <v>85.76</v>
      </c>
      <c r="E784" s="1">
        <v>19</v>
      </c>
      <c r="F784" s="13">
        <f>InputData[[#This Row],[UNIT PRICE ($)]]*InputData[[#This Row],[QUANTITY]]</f>
        <v>1629.44</v>
      </c>
      <c r="G784" s="1" t="str">
        <f>TEXT(InputData[[#This Row],[DATE]],"mmm")</f>
        <v>Dec</v>
      </c>
      <c r="H784" s="1">
        <f>WEEKNUM(InputData[[#This Row],[DATE]],1)</f>
        <v>50</v>
      </c>
    </row>
    <row r="785" spans="1:8" x14ac:dyDescent="0.3">
      <c r="A785" s="3">
        <v>44541</v>
      </c>
      <c r="B785" s="5" t="s">
        <v>109</v>
      </c>
      <c r="C785" s="4" t="s">
        <v>14</v>
      </c>
      <c r="D785" s="12">
        <v>146.72</v>
      </c>
      <c r="E785" s="1">
        <v>10</v>
      </c>
      <c r="F785" s="13">
        <f>InputData[[#This Row],[UNIT PRICE ($)]]*InputData[[#This Row],[QUANTITY]]</f>
        <v>1467.2</v>
      </c>
      <c r="G785" s="1" t="str">
        <f>TEXT(InputData[[#This Row],[DATE]],"mmm")</f>
        <v>Dec</v>
      </c>
      <c r="H785" s="1">
        <f>WEEKNUM(InputData[[#This Row],[DATE]],1)</f>
        <v>50</v>
      </c>
    </row>
    <row r="786" spans="1:8" x14ac:dyDescent="0.3">
      <c r="A786" s="3">
        <v>44541</v>
      </c>
      <c r="B786" s="5" t="s">
        <v>73</v>
      </c>
      <c r="C786" s="4" t="s">
        <v>27</v>
      </c>
      <c r="D786" s="12">
        <v>57.120000000000005</v>
      </c>
      <c r="E786" s="1">
        <v>5</v>
      </c>
      <c r="F786" s="13">
        <f>InputData[[#This Row],[UNIT PRICE ($)]]*InputData[[#This Row],[QUANTITY]]</f>
        <v>285.60000000000002</v>
      </c>
      <c r="G786" s="1" t="str">
        <f>TEXT(InputData[[#This Row],[DATE]],"mmm")</f>
        <v>Dec</v>
      </c>
      <c r="H786" s="1">
        <f>WEEKNUM(InputData[[#This Row],[DATE]],1)</f>
        <v>50</v>
      </c>
    </row>
    <row r="787" spans="1:8" x14ac:dyDescent="0.3">
      <c r="A787" s="3">
        <v>44541</v>
      </c>
      <c r="B787" s="5" t="s">
        <v>82</v>
      </c>
      <c r="C787" s="4" t="s">
        <v>13</v>
      </c>
      <c r="D787" s="12">
        <v>122.08</v>
      </c>
      <c r="E787" s="1">
        <v>9</v>
      </c>
      <c r="F787" s="13">
        <f>InputData[[#This Row],[UNIT PRICE ($)]]*InputData[[#This Row],[QUANTITY]]</f>
        <v>1098.72</v>
      </c>
      <c r="G787" s="1" t="str">
        <f>TEXT(InputData[[#This Row],[DATE]],"mmm")</f>
        <v>Dec</v>
      </c>
      <c r="H787" s="1">
        <f>WEEKNUM(InputData[[#This Row],[DATE]],1)</f>
        <v>50</v>
      </c>
    </row>
    <row r="788" spans="1:8" x14ac:dyDescent="0.3">
      <c r="A788" s="3">
        <v>44542</v>
      </c>
      <c r="B788" s="5" t="s">
        <v>77</v>
      </c>
      <c r="C788" s="4" t="s">
        <v>41</v>
      </c>
      <c r="D788" s="12">
        <v>173.88</v>
      </c>
      <c r="E788" s="1">
        <v>10</v>
      </c>
      <c r="F788" s="13">
        <f>InputData[[#This Row],[UNIT PRICE ($)]]*InputData[[#This Row],[QUANTITY]]</f>
        <v>1738.8</v>
      </c>
      <c r="G788" s="1" t="str">
        <f>TEXT(InputData[[#This Row],[DATE]],"mmm")</f>
        <v>Dec</v>
      </c>
      <c r="H788" s="1">
        <f>WEEKNUM(InputData[[#This Row],[DATE]],1)</f>
        <v>51</v>
      </c>
    </row>
    <row r="789" spans="1:8" x14ac:dyDescent="0.3">
      <c r="A789" s="3">
        <v>44542</v>
      </c>
      <c r="B789" s="5" t="s">
        <v>78</v>
      </c>
      <c r="C789" s="4" t="s">
        <v>30</v>
      </c>
      <c r="D789" s="12">
        <v>201.28</v>
      </c>
      <c r="E789" s="1">
        <v>9</v>
      </c>
      <c r="F789" s="13">
        <f>InputData[[#This Row],[UNIT PRICE ($)]]*InputData[[#This Row],[QUANTITY]]</f>
        <v>1811.52</v>
      </c>
      <c r="G789" s="1" t="str">
        <f>TEXT(InputData[[#This Row],[DATE]],"mmm")</f>
        <v>Dec</v>
      </c>
      <c r="H789" s="1">
        <f>WEEKNUM(InputData[[#This Row],[DATE]],1)</f>
        <v>51</v>
      </c>
    </row>
    <row r="790" spans="1:8" x14ac:dyDescent="0.3">
      <c r="A790" s="3">
        <v>44544</v>
      </c>
      <c r="B790" s="5" t="s">
        <v>109</v>
      </c>
      <c r="C790" s="4" t="s">
        <v>12</v>
      </c>
      <c r="D790" s="12">
        <v>94.17</v>
      </c>
      <c r="E790" s="1">
        <v>6</v>
      </c>
      <c r="F790" s="13">
        <f>InputData[[#This Row],[UNIT PRICE ($)]]*InputData[[#This Row],[QUANTITY]]</f>
        <v>565.02</v>
      </c>
      <c r="G790" s="1" t="str">
        <f>TEXT(InputData[[#This Row],[DATE]],"mmm")</f>
        <v>Dec</v>
      </c>
      <c r="H790" s="1">
        <f>WEEKNUM(InputData[[#This Row],[DATE]],1)</f>
        <v>51</v>
      </c>
    </row>
    <row r="791" spans="1:8" x14ac:dyDescent="0.3">
      <c r="A791" s="3">
        <v>44544</v>
      </c>
      <c r="B791" s="5" t="s">
        <v>72</v>
      </c>
      <c r="C791" s="4" t="s">
        <v>42</v>
      </c>
      <c r="D791" s="12">
        <v>162</v>
      </c>
      <c r="E791" s="1">
        <v>4</v>
      </c>
      <c r="F791" s="13">
        <f>InputData[[#This Row],[UNIT PRICE ($)]]*InputData[[#This Row],[QUANTITY]]</f>
        <v>648</v>
      </c>
      <c r="G791" s="1" t="str">
        <f>TEXT(InputData[[#This Row],[DATE]],"mmm")</f>
        <v>Dec</v>
      </c>
      <c r="H791" s="1">
        <f>WEEKNUM(InputData[[#This Row],[DATE]],1)</f>
        <v>51</v>
      </c>
    </row>
    <row r="792" spans="1:8" x14ac:dyDescent="0.3">
      <c r="A792" s="3">
        <v>44544</v>
      </c>
      <c r="B792" s="5" t="s">
        <v>87</v>
      </c>
      <c r="C792" s="4" t="s">
        <v>5</v>
      </c>
      <c r="D792" s="12">
        <v>155.61000000000001</v>
      </c>
      <c r="E792" s="1">
        <v>4</v>
      </c>
      <c r="F792" s="13">
        <f>InputData[[#This Row],[UNIT PRICE ($)]]*InputData[[#This Row],[QUANTITY]]</f>
        <v>622.44000000000005</v>
      </c>
      <c r="G792" s="1" t="str">
        <f>TEXT(InputData[[#This Row],[DATE]],"mmm")</f>
        <v>Dec</v>
      </c>
      <c r="H792" s="1">
        <f>WEEKNUM(InputData[[#This Row],[DATE]],1)</f>
        <v>51</v>
      </c>
    </row>
    <row r="793" spans="1:8" x14ac:dyDescent="0.3">
      <c r="A793" s="3">
        <v>44545</v>
      </c>
      <c r="B793" s="5" t="s">
        <v>110</v>
      </c>
      <c r="C793" s="4" t="s">
        <v>30</v>
      </c>
      <c r="D793" s="12">
        <v>201.28</v>
      </c>
      <c r="E793" s="1">
        <v>33</v>
      </c>
      <c r="F793" s="13">
        <f>InputData[[#This Row],[UNIT PRICE ($)]]*InputData[[#This Row],[QUANTITY]]</f>
        <v>6642.24</v>
      </c>
      <c r="G793" s="1" t="str">
        <f>TEXT(InputData[[#This Row],[DATE]],"mmm")</f>
        <v>Dec</v>
      </c>
      <c r="H793" s="1">
        <f>WEEKNUM(InputData[[#This Row],[DATE]],1)</f>
        <v>51</v>
      </c>
    </row>
    <row r="794" spans="1:8" x14ac:dyDescent="0.3">
      <c r="A794" s="3">
        <v>44545</v>
      </c>
      <c r="B794" s="5" t="s">
        <v>73</v>
      </c>
      <c r="C794" s="4" t="s">
        <v>9</v>
      </c>
      <c r="D794" s="12">
        <v>7.8599999999999994</v>
      </c>
      <c r="E794" s="1">
        <v>13</v>
      </c>
      <c r="F794" s="13">
        <f>InputData[[#This Row],[UNIT PRICE ($)]]*InputData[[#This Row],[QUANTITY]]</f>
        <v>102.17999999999999</v>
      </c>
      <c r="G794" s="1" t="str">
        <f>TEXT(InputData[[#This Row],[DATE]],"mmm")</f>
        <v>Dec</v>
      </c>
      <c r="H794" s="1">
        <f>WEEKNUM(InputData[[#This Row],[DATE]],1)</f>
        <v>51</v>
      </c>
    </row>
    <row r="795" spans="1:8" x14ac:dyDescent="0.3">
      <c r="A795" s="3">
        <v>44545</v>
      </c>
      <c r="B795" s="5" t="s">
        <v>82</v>
      </c>
      <c r="C795" s="4" t="s">
        <v>16</v>
      </c>
      <c r="D795" s="12">
        <v>16.64</v>
      </c>
      <c r="E795" s="1">
        <v>6</v>
      </c>
      <c r="F795" s="13">
        <f>InputData[[#This Row],[UNIT PRICE ($)]]*InputData[[#This Row],[QUANTITY]]</f>
        <v>99.84</v>
      </c>
      <c r="G795" s="1" t="str">
        <f>TEXT(InputData[[#This Row],[DATE]],"mmm")</f>
        <v>Dec</v>
      </c>
      <c r="H795" s="1">
        <f>WEEKNUM(InputData[[#This Row],[DATE]],1)</f>
        <v>51</v>
      </c>
    </row>
    <row r="796" spans="1:8" x14ac:dyDescent="0.3">
      <c r="A796" s="3">
        <v>44546</v>
      </c>
      <c r="B796" s="5" t="s">
        <v>78</v>
      </c>
      <c r="C796" s="4" t="s">
        <v>10</v>
      </c>
      <c r="D796" s="12">
        <v>164.28</v>
      </c>
      <c r="E796" s="1">
        <v>9</v>
      </c>
      <c r="F796" s="13">
        <f>InputData[[#This Row],[UNIT PRICE ($)]]*InputData[[#This Row],[QUANTITY]]</f>
        <v>1478.52</v>
      </c>
      <c r="G796" s="1" t="str">
        <f>TEXT(InputData[[#This Row],[DATE]],"mmm")</f>
        <v>Dec</v>
      </c>
      <c r="H796" s="1">
        <f>WEEKNUM(InputData[[#This Row],[DATE]],1)</f>
        <v>51</v>
      </c>
    </row>
    <row r="797" spans="1:8" x14ac:dyDescent="0.3">
      <c r="A797" s="3">
        <v>44547</v>
      </c>
      <c r="B797" s="5" t="s">
        <v>63</v>
      </c>
      <c r="C797" s="4" t="s">
        <v>26</v>
      </c>
      <c r="D797" s="12">
        <v>24.66</v>
      </c>
      <c r="E797" s="1">
        <v>20</v>
      </c>
      <c r="F797" s="13">
        <f>InputData[[#This Row],[UNIT PRICE ($)]]*InputData[[#This Row],[QUANTITY]]</f>
        <v>493.2</v>
      </c>
      <c r="G797" s="1" t="str">
        <f>TEXT(InputData[[#This Row],[DATE]],"mmm")</f>
        <v>Dec</v>
      </c>
      <c r="H797" s="1">
        <f>WEEKNUM(InputData[[#This Row],[DATE]],1)</f>
        <v>51</v>
      </c>
    </row>
    <row r="798" spans="1:8" x14ac:dyDescent="0.3">
      <c r="A798" s="3">
        <v>44548</v>
      </c>
      <c r="B798" s="5" t="s">
        <v>67</v>
      </c>
      <c r="C798" s="4" t="s">
        <v>22</v>
      </c>
      <c r="D798" s="12">
        <v>141.57</v>
      </c>
      <c r="E798" s="1">
        <v>8</v>
      </c>
      <c r="F798" s="13">
        <f>InputData[[#This Row],[UNIT PRICE ($)]]*InputData[[#This Row],[QUANTITY]]</f>
        <v>1132.56</v>
      </c>
      <c r="G798" s="1" t="str">
        <f>TEXT(InputData[[#This Row],[DATE]],"mmm")</f>
        <v>Dec</v>
      </c>
      <c r="H798" s="1">
        <f>WEEKNUM(InputData[[#This Row],[DATE]],1)</f>
        <v>51</v>
      </c>
    </row>
    <row r="799" spans="1:8" x14ac:dyDescent="0.3">
      <c r="A799" s="3">
        <v>44548</v>
      </c>
      <c r="B799" s="5" t="s">
        <v>82</v>
      </c>
      <c r="C799" s="4" t="s">
        <v>3</v>
      </c>
      <c r="D799" s="12">
        <v>80.94</v>
      </c>
      <c r="E799" s="1">
        <v>2</v>
      </c>
      <c r="F799" s="13">
        <f>InputData[[#This Row],[UNIT PRICE ($)]]*InputData[[#This Row],[QUANTITY]]</f>
        <v>161.88</v>
      </c>
      <c r="G799" s="1" t="str">
        <f>TEXT(InputData[[#This Row],[DATE]],"mmm")</f>
        <v>Dec</v>
      </c>
      <c r="H799" s="1">
        <f>WEEKNUM(InputData[[#This Row],[DATE]],1)</f>
        <v>51</v>
      </c>
    </row>
    <row r="800" spans="1:8" x14ac:dyDescent="0.3">
      <c r="A800" s="3">
        <v>44549</v>
      </c>
      <c r="B800" s="5" t="s">
        <v>66</v>
      </c>
      <c r="C800" s="4" t="s">
        <v>35</v>
      </c>
      <c r="D800" s="12">
        <v>6.7</v>
      </c>
      <c r="E800" s="1">
        <v>20</v>
      </c>
      <c r="F800" s="13">
        <f>InputData[[#This Row],[UNIT PRICE ($)]]*InputData[[#This Row],[QUANTITY]]</f>
        <v>134</v>
      </c>
      <c r="G800" s="1" t="str">
        <f>TEXT(InputData[[#This Row],[DATE]],"mmm")</f>
        <v>Dec</v>
      </c>
      <c r="H800" s="1">
        <f>WEEKNUM(InputData[[#This Row],[DATE]],1)</f>
        <v>52</v>
      </c>
    </row>
    <row r="801" spans="1:8" x14ac:dyDescent="0.3">
      <c r="A801" s="3">
        <v>44549</v>
      </c>
      <c r="B801" s="5" t="s">
        <v>110</v>
      </c>
      <c r="C801" s="4" t="s">
        <v>44</v>
      </c>
      <c r="D801" s="12">
        <v>82.08</v>
      </c>
      <c r="E801" s="1">
        <v>7</v>
      </c>
      <c r="F801" s="13">
        <f>InputData[[#This Row],[UNIT PRICE ($)]]*InputData[[#This Row],[QUANTITY]]</f>
        <v>574.55999999999995</v>
      </c>
      <c r="G801" s="1" t="str">
        <f>TEXT(InputData[[#This Row],[DATE]],"mmm")</f>
        <v>Dec</v>
      </c>
      <c r="H801" s="1">
        <f>WEEKNUM(InputData[[#This Row],[DATE]],1)</f>
        <v>52</v>
      </c>
    </row>
    <row r="802" spans="1:8" x14ac:dyDescent="0.3">
      <c r="A802" s="3">
        <v>44549</v>
      </c>
      <c r="B802" s="5" t="s">
        <v>110</v>
      </c>
      <c r="C802" s="4" t="s">
        <v>9</v>
      </c>
      <c r="D802" s="12">
        <v>7.8599999999999994</v>
      </c>
      <c r="E802" s="1">
        <v>11</v>
      </c>
      <c r="F802" s="13">
        <f>InputData[[#This Row],[UNIT PRICE ($)]]*InputData[[#This Row],[QUANTITY]]</f>
        <v>86.46</v>
      </c>
      <c r="G802" s="1" t="str">
        <f>TEXT(InputData[[#This Row],[DATE]],"mmm")</f>
        <v>Dec</v>
      </c>
      <c r="H802" s="1">
        <f>WEEKNUM(InputData[[#This Row],[DATE]],1)</f>
        <v>52</v>
      </c>
    </row>
    <row r="803" spans="1:8" x14ac:dyDescent="0.3">
      <c r="A803" s="3">
        <v>44549</v>
      </c>
      <c r="B803" s="5" t="s">
        <v>73</v>
      </c>
      <c r="C803" s="4" t="s">
        <v>29</v>
      </c>
      <c r="D803" s="12">
        <v>53.11</v>
      </c>
      <c r="E803" s="1">
        <v>3</v>
      </c>
      <c r="F803" s="13">
        <f>InputData[[#This Row],[UNIT PRICE ($)]]*InputData[[#This Row],[QUANTITY]]</f>
        <v>159.32999999999998</v>
      </c>
      <c r="G803" s="1" t="str">
        <f>TEXT(InputData[[#This Row],[DATE]],"mmm")</f>
        <v>Dec</v>
      </c>
      <c r="H803" s="1">
        <f>WEEKNUM(InputData[[#This Row],[DATE]],1)</f>
        <v>52</v>
      </c>
    </row>
    <row r="804" spans="1:8" x14ac:dyDescent="0.3">
      <c r="A804" s="3">
        <v>44549</v>
      </c>
      <c r="B804" s="5" t="s">
        <v>74</v>
      </c>
      <c r="C804" s="4" t="s">
        <v>11</v>
      </c>
      <c r="D804" s="12">
        <v>48.4</v>
      </c>
      <c r="E804" s="1">
        <v>14</v>
      </c>
      <c r="F804" s="13">
        <f>InputData[[#This Row],[UNIT PRICE ($)]]*InputData[[#This Row],[QUANTITY]]</f>
        <v>677.6</v>
      </c>
      <c r="G804" s="1" t="str">
        <f>TEXT(InputData[[#This Row],[DATE]],"mmm")</f>
        <v>Dec</v>
      </c>
      <c r="H804" s="1">
        <f>WEEKNUM(InputData[[#This Row],[DATE]],1)</f>
        <v>52</v>
      </c>
    </row>
    <row r="805" spans="1:8" x14ac:dyDescent="0.3">
      <c r="A805" s="3">
        <v>44549</v>
      </c>
      <c r="B805" s="5" t="s">
        <v>75</v>
      </c>
      <c r="C805" s="4" t="s">
        <v>23</v>
      </c>
      <c r="D805" s="12">
        <v>149.46</v>
      </c>
      <c r="E805" s="1">
        <v>12</v>
      </c>
      <c r="F805" s="13">
        <f>InputData[[#This Row],[UNIT PRICE ($)]]*InputData[[#This Row],[QUANTITY]]</f>
        <v>1793.52</v>
      </c>
      <c r="G805" s="1" t="str">
        <f>TEXT(InputData[[#This Row],[DATE]],"mmm")</f>
        <v>Dec</v>
      </c>
      <c r="H805" s="1">
        <f>WEEKNUM(InputData[[#This Row],[DATE]],1)</f>
        <v>52</v>
      </c>
    </row>
    <row r="806" spans="1:8" x14ac:dyDescent="0.3">
      <c r="A806" s="3">
        <v>44549</v>
      </c>
      <c r="B806" s="5" t="s">
        <v>78</v>
      </c>
      <c r="C806" s="4" t="s">
        <v>23</v>
      </c>
      <c r="D806" s="12">
        <v>149.46</v>
      </c>
      <c r="E806" s="1">
        <v>13</v>
      </c>
      <c r="F806" s="13">
        <f>InputData[[#This Row],[UNIT PRICE ($)]]*InputData[[#This Row],[QUANTITY]]</f>
        <v>1942.98</v>
      </c>
      <c r="G806" s="1" t="str">
        <f>TEXT(InputData[[#This Row],[DATE]],"mmm")</f>
        <v>Dec</v>
      </c>
      <c r="H806" s="1">
        <f>WEEKNUM(InputData[[#This Row],[DATE]],1)</f>
        <v>52</v>
      </c>
    </row>
    <row r="807" spans="1:8" x14ac:dyDescent="0.3">
      <c r="A807" s="3">
        <v>44549</v>
      </c>
      <c r="B807" s="5" t="s">
        <v>84</v>
      </c>
      <c r="C807" s="4" t="s">
        <v>11</v>
      </c>
      <c r="D807" s="12">
        <v>48.4</v>
      </c>
      <c r="E807" s="1">
        <v>10</v>
      </c>
      <c r="F807" s="13">
        <f>InputData[[#This Row],[UNIT PRICE ($)]]*InputData[[#This Row],[QUANTITY]]</f>
        <v>484</v>
      </c>
      <c r="G807" s="1" t="str">
        <f>TEXT(InputData[[#This Row],[DATE]],"mmm")</f>
        <v>Dec</v>
      </c>
      <c r="H807" s="1">
        <f>WEEKNUM(InputData[[#This Row],[DATE]],1)</f>
        <v>52</v>
      </c>
    </row>
    <row r="808" spans="1:8" x14ac:dyDescent="0.3">
      <c r="A808" s="3">
        <v>44550</v>
      </c>
      <c r="B808" s="5" t="s">
        <v>64</v>
      </c>
      <c r="C808" s="4" t="s">
        <v>12</v>
      </c>
      <c r="D808" s="12">
        <v>94.17</v>
      </c>
      <c r="E808" s="1">
        <v>14</v>
      </c>
      <c r="F808" s="13">
        <f>InputData[[#This Row],[UNIT PRICE ($)]]*InputData[[#This Row],[QUANTITY]]</f>
        <v>1318.38</v>
      </c>
      <c r="G808" s="1" t="str">
        <f>TEXT(InputData[[#This Row],[DATE]],"mmm")</f>
        <v>Dec</v>
      </c>
      <c r="H808" s="1">
        <f>WEEKNUM(InputData[[#This Row],[DATE]],1)</f>
        <v>52</v>
      </c>
    </row>
    <row r="809" spans="1:8" x14ac:dyDescent="0.3">
      <c r="A809" s="3">
        <v>44550</v>
      </c>
      <c r="B809" s="5" t="s">
        <v>77</v>
      </c>
      <c r="C809" s="4" t="s">
        <v>35</v>
      </c>
      <c r="D809" s="12">
        <v>6.7</v>
      </c>
      <c r="E809" s="1">
        <v>24</v>
      </c>
      <c r="F809" s="13">
        <f>InputData[[#This Row],[UNIT PRICE ($)]]*InputData[[#This Row],[QUANTITY]]</f>
        <v>160.80000000000001</v>
      </c>
      <c r="G809" s="1" t="str">
        <f>TEXT(InputData[[#This Row],[DATE]],"mmm")</f>
        <v>Dec</v>
      </c>
      <c r="H809" s="1">
        <f>WEEKNUM(InputData[[#This Row],[DATE]],1)</f>
        <v>52</v>
      </c>
    </row>
    <row r="810" spans="1:8" x14ac:dyDescent="0.3">
      <c r="A810" s="3">
        <v>44551</v>
      </c>
      <c r="B810" s="5" t="s">
        <v>63</v>
      </c>
      <c r="C810" s="4" t="s">
        <v>6</v>
      </c>
      <c r="D810" s="12">
        <v>85.5</v>
      </c>
      <c r="E810" s="1">
        <v>10</v>
      </c>
      <c r="F810" s="13">
        <f>InputData[[#This Row],[UNIT PRICE ($)]]*InputData[[#This Row],[QUANTITY]]</f>
        <v>855</v>
      </c>
      <c r="G810" s="1" t="str">
        <f>TEXT(InputData[[#This Row],[DATE]],"mmm")</f>
        <v>Dec</v>
      </c>
      <c r="H810" s="1">
        <f>WEEKNUM(InputData[[#This Row],[DATE]],1)</f>
        <v>52</v>
      </c>
    </row>
    <row r="811" spans="1:8" x14ac:dyDescent="0.3">
      <c r="A811" s="3">
        <v>44551</v>
      </c>
      <c r="B811" s="5" t="s">
        <v>112</v>
      </c>
      <c r="C811" s="4" t="s">
        <v>26</v>
      </c>
      <c r="D811" s="12">
        <v>24.66</v>
      </c>
      <c r="E811" s="1">
        <v>10</v>
      </c>
      <c r="F811" s="13">
        <f>InputData[[#This Row],[UNIT PRICE ($)]]*InputData[[#This Row],[QUANTITY]]</f>
        <v>246.6</v>
      </c>
      <c r="G811" s="1" t="str">
        <f>TEXT(InputData[[#This Row],[DATE]],"mmm")</f>
        <v>Dec</v>
      </c>
      <c r="H811" s="1">
        <f>WEEKNUM(InputData[[#This Row],[DATE]],1)</f>
        <v>52</v>
      </c>
    </row>
    <row r="812" spans="1:8" x14ac:dyDescent="0.3">
      <c r="A812" s="3">
        <v>44551</v>
      </c>
      <c r="B812" s="5" t="s">
        <v>72</v>
      </c>
      <c r="C812" s="4" t="s">
        <v>20</v>
      </c>
      <c r="D812" s="12">
        <v>76.25</v>
      </c>
      <c r="E812" s="1">
        <v>16</v>
      </c>
      <c r="F812" s="13">
        <f>InputData[[#This Row],[UNIT PRICE ($)]]*InputData[[#This Row],[QUANTITY]]</f>
        <v>1220</v>
      </c>
      <c r="G812" s="1" t="str">
        <f>TEXT(InputData[[#This Row],[DATE]],"mmm")</f>
        <v>Dec</v>
      </c>
      <c r="H812" s="1">
        <f>WEEKNUM(InputData[[#This Row],[DATE]],1)</f>
        <v>52</v>
      </c>
    </row>
    <row r="813" spans="1:8" x14ac:dyDescent="0.3">
      <c r="A813" s="3">
        <v>44551</v>
      </c>
      <c r="B813" s="5" t="s">
        <v>78</v>
      </c>
      <c r="C813" s="4" t="s">
        <v>22</v>
      </c>
      <c r="D813" s="12">
        <v>141.57</v>
      </c>
      <c r="E813" s="1">
        <v>16</v>
      </c>
      <c r="F813" s="13">
        <f>InputData[[#This Row],[UNIT PRICE ($)]]*InputData[[#This Row],[QUANTITY]]</f>
        <v>2265.12</v>
      </c>
      <c r="G813" s="1" t="str">
        <f>TEXT(InputData[[#This Row],[DATE]],"mmm")</f>
        <v>Dec</v>
      </c>
      <c r="H813" s="1">
        <f>WEEKNUM(InputData[[#This Row],[DATE]],1)</f>
        <v>52</v>
      </c>
    </row>
    <row r="814" spans="1:8" x14ac:dyDescent="0.3">
      <c r="A814" s="3">
        <v>44552</v>
      </c>
      <c r="B814" s="5" t="s">
        <v>111</v>
      </c>
      <c r="C814" s="4" t="s">
        <v>41</v>
      </c>
      <c r="D814" s="12">
        <v>173.88</v>
      </c>
      <c r="E814" s="1">
        <v>35</v>
      </c>
      <c r="F814" s="13">
        <f>InputData[[#This Row],[UNIT PRICE ($)]]*InputData[[#This Row],[QUANTITY]]</f>
        <v>6085.8</v>
      </c>
      <c r="G814" s="1" t="str">
        <f>TEXT(InputData[[#This Row],[DATE]],"mmm")</f>
        <v>Dec</v>
      </c>
      <c r="H814" s="1">
        <f>WEEKNUM(InputData[[#This Row],[DATE]],1)</f>
        <v>52</v>
      </c>
    </row>
    <row r="815" spans="1:8" x14ac:dyDescent="0.3">
      <c r="A815" s="3">
        <v>44552</v>
      </c>
      <c r="B815" s="5" t="s">
        <v>112</v>
      </c>
      <c r="C815" s="4" t="s">
        <v>42</v>
      </c>
      <c r="D815" s="12">
        <v>162</v>
      </c>
      <c r="E815" s="1">
        <v>5</v>
      </c>
      <c r="F815" s="13">
        <f>InputData[[#This Row],[UNIT PRICE ($)]]*InputData[[#This Row],[QUANTITY]]</f>
        <v>810</v>
      </c>
      <c r="G815" s="1" t="str">
        <f>TEXT(InputData[[#This Row],[DATE]],"mmm")</f>
        <v>Dec</v>
      </c>
      <c r="H815" s="1">
        <f>WEEKNUM(InputData[[#This Row],[DATE]],1)</f>
        <v>52</v>
      </c>
    </row>
    <row r="816" spans="1:8" x14ac:dyDescent="0.3">
      <c r="A816" s="3">
        <v>44554</v>
      </c>
      <c r="B816" s="5" t="s">
        <v>72</v>
      </c>
      <c r="C816" s="4" t="s">
        <v>36</v>
      </c>
      <c r="D816" s="12">
        <v>96.3</v>
      </c>
      <c r="E816" s="1">
        <v>8</v>
      </c>
      <c r="F816" s="13">
        <f>InputData[[#This Row],[UNIT PRICE ($)]]*InputData[[#This Row],[QUANTITY]]</f>
        <v>770.4</v>
      </c>
      <c r="G816" s="1" t="str">
        <f>TEXT(InputData[[#This Row],[DATE]],"mmm")</f>
        <v>Dec</v>
      </c>
      <c r="H816" s="1">
        <f>WEEKNUM(InputData[[#This Row],[DATE]],1)</f>
        <v>52</v>
      </c>
    </row>
    <row r="817" spans="1:8" x14ac:dyDescent="0.3">
      <c r="A817" s="3">
        <v>44554</v>
      </c>
      <c r="B817" s="5" t="s">
        <v>80</v>
      </c>
      <c r="C817" s="4" t="s">
        <v>42</v>
      </c>
      <c r="D817" s="12">
        <v>162</v>
      </c>
      <c r="E817" s="1">
        <v>8</v>
      </c>
      <c r="F817" s="13">
        <f>InputData[[#This Row],[UNIT PRICE ($)]]*InputData[[#This Row],[QUANTITY]]</f>
        <v>1296</v>
      </c>
      <c r="G817" s="1" t="str">
        <f>TEXT(InputData[[#This Row],[DATE]],"mmm")</f>
        <v>Dec</v>
      </c>
      <c r="H817" s="1">
        <f>WEEKNUM(InputData[[#This Row],[DATE]],1)</f>
        <v>52</v>
      </c>
    </row>
    <row r="818" spans="1:8" x14ac:dyDescent="0.3">
      <c r="A818" s="3">
        <v>44555</v>
      </c>
      <c r="B818" s="5" t="s">
        <v>61</v>
      </c>
      <c r="C818" s="4" t="s">
        <v>11</v>
      </c>
      <c r="D818" s="12">
        <v>48.4</v>
      </c>
      <c r="E818" s="1">
        <v>29</v>
      </c>
      <c r="F818" s="13">
        <f>InputData[[#This Row],[UNIT PRICE ($)]]*InputData[[#This Row],[QUANTITY]]</f>
        <v>1403.6</v>
      </c>
      <c r="G818" s="1" t="str">
        <f>TEXT(InputData[[#This Row],[DATE]],"mmm")</f>
        <v>Dec</v>
      </c>
      <c r="H818" s="1">
        <f>WEEKNUM(InputData[[#This Row],[DATE]],1)</f>
        <v>52</v>
      </c>
    </row>
    <row r="819" spans="1:8" x14ac:dyDescent="0.3">
      <c r="A819" s="3">
        <v>44555</v>
      </c>
      <c r="B819" s="5" t="s">
        <v>61</v>
      </c>
      <c r="C819" s="4" t="s">
        <v>25</v>
      </c>
      <c r="D819" s="12">
        <v>8.33</v>
      </c>
      <c r="E819" s="1">
        <v>39</v>
      </c>
      <c r="F819" s="13">
        <f>InputData[[#This Row],[UNIT PRICE ($)]]*InputData[[#This Row],[QUANTITY]]</f>
        <v>324.87</v>
      </c>
      <c r="G819" s="1" t="str">
        <f>TEXT(InputData[[#This Row],[DATE]],"mmm")</f>
        <v>Dec</v>
      </c>
      <c r="H819" s="1">
        <f>WEEKNUM(InputData[[#This Row],[DATE]],1)</f>
        <v>52</v>
      </c>
    </row>
    <row r="820" spans="1:8" x14ac:dyDescent="0.3">
      <c r="A820" s="3">
        <v>44555</v>
      </c>
      <c r="B820" s="5" t="s">
        <v>64</v>
      </c>
      <c r="C820" s="4" t="s">
        <v>40</v>
      </c>
      <c r="D820" s="12">
        <v>115.2</v>
      </c>
      <c r="E820" s="1">
        <v>15</v>
      </c>
      <c r="F820" s="13">
        <f>InputData[[#This Row],[UNIT PRICE ($)]]*InputData[[#This Row],[QUANTITY]]</f>
        <v>1728</v>
      </c>
      <c r="G820" s="1" t="str">
        <f>TEXT(InputData[[#This Row],[DATE]],"mmm")</f>
        <v>Dec</v>
      </c>
      <c r="H820" s="1">
        <f>WEEKNUM(InputData[[#This Row],[DATE]],1)</f>
        <v>52</v>
      </c>
    </row>
    <row r="821" spans="1:8" x14ac:dyDescent="0.3">
      <c r="A821" s="3">
        <v>44556</v>
      </c>
      <c r="B821" s="5" t="s">
        <v>84</v>
      </c>
      <c r="C821" s="4" t="s">
        <v>41</v>
      </c>
      <c r="D821" s="12">
        <v>173.88</v>
      </c>
      <c r="E821" s="1">
        <v>14</v>
      </c>
      <c r="F821" s="13">
        <f>InputData[[#This Row],[UNIT PRICE ($)]]*InputData[[#This Row],[QUANTITY]]</f>
        <v>2434.3199999999997</v>
      </c>
      <c r="G821" s="1" t="str">
        <f>TEXT(InputData[[#This Row],[DATE]],"mmm")</f>
        <v>Dec</v>
      </c>
      <c r="H821" s="1">
        <f>WEEKNUM(InputData[[#This Row],[DATE]],1)</f>
        <v>53</v>
      </c>
    </row>
    <row r="822" spans="1:8" x14ac:dyDescent="0.3">
      <c r="A822" s="3">
        <v>44556</v>
      </c>
      <c r="B822" s="5" t="s">
        <v>115</v>
      </c>
      <c r="C822" s="4" t="s">
        <v>37</v>
      </c>
      <c r="D822" s="12">
        <v>85.76</v>
      </c>
      <c r="E822" s="1">
        <v>36</v>
      </c>
      <c r="F822" s="13">
        <f>InputData[[#This Row],[UNIT PRICE ($)]]*InputData[[#This Row],[QUANTITY]]</f>
        <v>3087.36</v>
      </c>
      <c r="G822" s="1" t="str">
        <f>TEXT(InputData[[#This Row],[DATE]],"mmm")</f>
        <v>Dec</v>
      </c>
      <c r="H822" s="1">
        <f>WEEKNUM(InputData[[#This Row],[DATE]],1)</f>
        <v>53</v>
      </c>
    </row>
    <row r="823" spans="1:8" x14ac:dyDescent="0.3">
      <c r="A823" s="3">
        <v>44557</v>
      </c>
      <c r="B823" s="5" t="s">
        <v>115</v>
      </c>
      <c r="C823" s="4" t="s">
        <v>10</v>
      </c>
      <c r="D823" s="12">
        <v>164.28</v>
      </c>
      <c r="E823" s="1">
        <v>26</v>
      </c>
      <c r="F823" s="13">
        <f>InputData[[#This Row],[UNIT PRICE ($)]]*InputData[[#This Row],[QUANTITY]]</f>
        <v>4271.28</v>
      </c>
      <c r="G823" s="1" t="str">
        <f>TEXT(InputData[[#This Row],[DATE]],"mmm")</f>
        <v>Dec</v>
      </c>
      <c r="H823" s="1">
        <f>WEEKNUM(InputData[[#This Row],[DATE]],1)</f>
        <v>53</v>
      </c>
    </row>
    <row r="824" spans="1:8" x14ac:dyDescent="0.3">
      <c r="A824" s="3">
        <v>44557</v>
      </c>
      <c r="B824" s="5" t="s">
        <v>117</v>
      </c>
      <c r="C824" s="4" t="s">
        <v>29</v>
      </c>
      <c r="D824" s="12">
        <v>53.11</v>
      </c>
      <c r="E824" s="1">
        <v>14</v>
      </c>
      <c r="F824" s="13">
        <f>InputData[[#This Row],[UNIT PRICE ($)]]*InputData[[#This Row],[QUANTITY]]</f>
        <v>743.54</v>
      </c>
      <c r="G824" s="1" t="str">
        <f>TEXT(InputData[[#This Row],[DATE]],"mmm")</f>
        <v>Dec</v>
      </c>
      <c r="H824" s="1">
        <f>WEEKNUM(InputData[[#This Row],[DATE]],1)</f>
        <v>53</v>
      </c>
    </row>
    <row r="825" spans="1:8" x14ac:dyDescent="0.3">
      <c r="A825" s="3">
        <v>44558</v>
      </c>
      <c r="B825" s="5" t="s">
        <v>111</v>
      </c>
      <c r="C825" s="4" t="s">
        <v>29</v>
      </c>
      <c r="D825" s="12">
        <v>53.11</v>
      </c>
      <c r="E825" s="1">
        <v>6</v>
      </c>
      <c r="F825" s="13">
        <f>InputData[[#This Row],[UNIT PRICE ($)]]*InputData[[#This Row],[QUANTITY]]</f>
        <v>318.65999999999997</v>
      </c>
      <c r="G825" s="1" t="str">
        <f>TEXT(InputData[[#This Row],[DATE]],"mmm")</f>
        <v>Dec</v>
      </c>
      <c r="H825" s="1">
        <f>WEEKNUM(InputData[[#This Row],[DATE]],1)</f>
        <v>53</v>
      </c>
    </row>
    <row r="826" spans="1:8" x14ac:dyDescent="0.3">
      <c r="A826" s="3">
        <v>44559</v>
      </c>
      <c r="B826" s="5" t="s">
        <v>108</v>
      </c>
      <c r="C826" s="4" t="s">
        <v>8</v>
      </c>
      <c r="D826" s="12">
        <v>94.62</v>
      </c>
      <c r="E826" s="1">
        <v>15</v>
      </c>
      <c r="F826" s="13">
        <f>InputData[[#This Row],[UNIT PRICE ($)]]*InputData[[#This Row],[QUANTITY]]</f>
        <v>1419.3000000000002</v>
      </c>
      <c r="G826" s="1" t="str">
        <f>TEXT(InputData[[#This Row],[DATE]],"mmm")</f>
        <v>Dec</v>
      </c>
      <c r="H826" s="1">
        <f>WEEKNUM(InputData[[#This Row],[DATE]],1)</f>
        <v>53</v>
      </c>
    </row>
    <row r="827" spans="1:8" x14ac:dyDescent="0.3">
      <c r="A827" s="3">
        <v>44559</v>
      </c>
      <c r="B827" s="5" t="s">
        <v>61</v>
      </c>
      <c r="C827" s="4" t="s">
        <v>6</v>
      </c>
      <c r="D827" s="12">
        <v>85.5</v>
      </c>
      <c r="E827" s="1">
        <v>26</v>
      </c>
      <c r="F827" s="13">
        <f>InputData[[#This Row],[UNIT PRICE ($)]]*InputData[[#This Row],[QUANTITY]]</f>
        <v>2223</v>
      </c>
      <c r="G827" s="1" t="str">
        <f>TEXT(InputData[[#This Row],[DATE]],"mmm")</f>
        <v>Dec</v>
      </c>
      <c r="H827" s="1">
        <f>WEEKNUM(InputData[[#This Row],[DATE]],1)</f>
        <v>53</v>
      </c>
    </row>
    <row r="828" spans="1:8" x14ac:dyDescent="0.3">
      <c r="A828" s="3">
        <v>44559</v>
      </c>
      <c r="B828" s="5" t="s">
        <v>113</v>
      </c>
      <c r="C828" s="4" t="s">
        <v>42</v>
      </c>
      <c r="D828" s="12">
        <v>162</v>
      </c>
      <c r="E828" s="1">
        <v>1</v>
      </c>
      <c r="F828" s="13">
        <f>InputData[[#This Row],[UNIT PRICE ($)]]*InputData[[#This Row],[QUANTITY]]</f>
        <v>162</v>
      </c>
      <c r="G828" s="1" t="str">
        <f>TEXT(InputData[[#This Row],[DATE]],"mmm")</f>
        <v>Dec</v>
      </c>
      <c r="H828" s="1">
        <f>WEEKNUM(InputData[[#This Row],[DATE]],1)</f>
        <v>53</v>
      </c>
    </row>
    <row r="829" spans="1:8" x14ac:dyDescent="0.3">
      <c r="A829" s="3">
        <v>44560</v>
      </c>
      <c r="B829" s="5" t="s">
        <v>108</v>
      </c>
      <c r="C829" s="4" t="s">
        <v>10</v>
      </c>
      <c r="D829" s="12">
        <v>164.28</v>
      </c>
      <c r="E829" s="1">
        <v>13</v>
      </c>
      <c r="F829" s="13">
        <f>InputData[[#This Row],[UNIT PRICE ($)]]*InputData[[#This Row],[QUANTITY]]</f>
        <v>2135.64</v>
      </c>
      <c r="G829" s="1" t="str">
        <f>TEXT(InputData[[#This Row],[DATE]],"mmm")</f>
        <v>Dec</v>
      </c>
      <c r="H829" s="1">
        <f>WEEKNUM(InputData[[#This Row],[DATE]],1)</f>
        <v>53</v>
      </c>
    </row>
    <row r="830" spans="1:8" x14ac:dyDescent="0.3">
      <c r="A830" s="3">
        <v>44560</v>
      </c>
      <c r="B830" s="5" t="s">
        <v>110</v>
      </c>
      <c r="C830" s="4" t="s">
        <v>41</v>
      </c>
      <c r="D830" s="12">
        <v>173.88</v>
      </c>
      <c r="E830" s="1">
        <v>14</v>
      </c>
      <c r="F830" s="13">
        <f>InputData[[#This Row],[UNIT PRICE ($)]]*InputData[[#This Row],[QUANTITY]]</f>
        <v>2434.3199999999997</v>
      </c>
      <c r="G830" s="1" t="str">
        <f>TEXT(InputData[[#This Row],[DATE]],"mmm")</f>
        <v>Dec</v>
      </c>
      <c r="H830" s="1">
        <f>WEEKNUM(InputData[[#This Row],[DATE]],1)</f>
        <v>53</v>
      </c>
    </row>
    <row r="831" spans="1:8" x14ac:dyDescent="0.3">
      <c r="A831" s="3">
        <v>44560</v>
      </c>
      <c r="B831" s="5" t="s">
        <v>80</v>
      </c>
      <c r="C831" s="4" t="s">
        <v>30</v>
      </c>
      <c r="D831" s="12">
        <v>201.28</v>
      </c>
      <c r="E831" s="1">
        <v>31</v>
      </c>
      <c r="F831" s="13">
        <f>InputData[[#This Row],[UNIT PRICE ($)]]*InputData[[#This Row],[QUANTITY]]</f>
        <v>6239.68</v>
      </c>
      <c r="G831" s="1" t="str">
        <f>TEXT(InputData[[#This Row],[DATE]],"mmm")</f>
        <v>Dec</v>
      </c>
      <c r="H831" s="1">
        <f>WEEKNUM(InputData[[#This Row],[DATE]],1)</f>
        <v>53</v>
      </c>
    </row>
    <row r="832" spans="1:8" x14ac:dyDescent="0.3">
      <c r="A832" s="3">
        <v>44561</v>
      </c>
      <c r="B832" s="5" t="s">
        <v>109</v>
      </c>
      <c r="C832" s="4" t="s">
        <v>11</v>
      </c>
      <c r="D832" s="12">
        <v>48.4</v>
      </c>
      <c r="E832" s="1">
        <v>6</v>
      </c>
      <c r="F832" s="13">
        <f>InputData[[#This Row],[UNIT PRICE ($)]]*InputData[[#This Row],[QUANTITY]]</f>
        <v>290.39999999999998</v>
      </c>
      <c r="G832" s="1" t="str">
        <f>TEXT(InputData[[#This Row],[DATE]],"mmm")</f>
        <v>Dec</v>
      </c>
      <c r="H832" s="1">
        <f>WEEKNUM(InputData[[#This Row],[DATE]],1)</f>
        <v>53</v>
      </c>
    </row>
    <row r="833" spans="1:8" x14ac:dyDescent="0.3">
      <c r="A833" s="3">
        <v>44561</v>
      </c>
      <c r="B833" s="5" t="s">
        <v>77</v>
      </c>
      <c r="C833" s="4" t="s">
        <v>33</v>
      </c>
      <c r="D833" s="12">
        <v>119.7</v>
      </c>
      <c r="E833" s="1">
        <v>12</v>
      </c>
      <c r="F833" s="13">
        <f>InputData[[#This Row],[UNIT PRICE ($)]]*InputData[[#This Row],[QUANTITY]]</f>
        <v>1436.4</v>
      </c>
      <c r="G833" s="1" t="str">
        <f>TEXT(InputData[[#This Row],[DATE]],"mmm")</f>
        <v>Dec</v>
      </c>
      <c r="H833" s="1">
        <f>WEEKNUM(InputData[[#This Row],[DATE]],1)</f>
        <v>53</v>
      </c>
    </row>
  </sheetData>
  <phoneticPr fontId="2" type="noConversion"/>
  <dataValidations disablePrompts="1"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E1" activeCellId="1" sqref="B1:C13 E1:F13"/>
    </sheetView>
  </sheetViews>
  <sheetFormatPr defaultRowHeight="14.4" x14ac:dyDescent="0.3"/>
  <cols>
    <col min="1" max="1" width="11.21875" bestFit="1" customWidth="1"/>
    <col min="2" max="2" width="16.6640625" customWidth="1"/>
    <col min="3" max="3" width="13.77734375" bestFit="1" customWidth="1"/>
    <col min="4" max="4" width="11.109375" bestFit="1" customWidth="1"/>
  </cols>
  <sheetData>
    <row r="1" spans="1:6" ht="15" thickBot="1" x14ac:dyDescent="0.35">
      <c r="A1" s="2" t="s">
        <v>119</v>
      </c>
      <c r="B1" s="2" t="s">
        <v>118</v>
      </c>
      <c r="C1" s="2" t="s">
        <v>107</v>
      </c>
      <c r="D1" s="2" t="s">
        <v>129</v>
      </c>
      <c r="E1" t="s">
        <v>142</v>
      </c>
      <c r="F1" t="s">
        <v>143</v>
      </c>
    </row>
    <row r="2" spans="1:6" x14ac:dyDescent="0.3">
      <c r="A2" s="7">
        <v>1</v>
      </c>
      <c r="B2" s="7" t="s">
        <v>47</v>
      </c>
      <c r="C2" s="14">
        <v>90000</v>
      </c>
      <c r="D2" s="15">
        <f>SUMIFS(InputData[SALES],InputData[MONTH],TargetData[[#This Row],[Month Name]])</f>
        <v>92118.789999999964</v>
      </c>
      <c r="E2" t="e">
        <f>IF(TargetData[[#This Row],[Total Sales]]&lt;TargetData[[#This Row],[Target ($)]],TargetData[[#This Row],[Total Sales]],NA())</f>
        <v>#N/A</v>
      </c>
      <c r="F2">
        <f>IF(TargetData[[#This Row],[Total Sales]]&gt;=TargetData[[#This Row],[Target ($)]],TargetData[[#This Row],[Total Sales]],NA())</f>
        <v>92118.789999999964</v>
      </c>
    </row>
    <row r="3" spans="1:6" x14ac:dyDescent="0.3">
      <c r="A3" s="7">
        <v>2</v>
      </c>
      <c r="B3" s="7" t="s">
        <v>48</v>
      </c>
      <c r="C3" s="14">
        <v>100000</v>
      </c>
      <c r="D3" s="15">
        <f>SUMIFS(InputData[SALES],InputData[MONTH],TargetData[[#This Row],[Month Name]])</f>
        <v>91137.049999999988</v>
      </c>
      <c r="E3">
        <f>IF(TargetData[[#This Row],[Total Sales]]&lt;TargetData[[#This Row],[Target ($)]],TargetData[[#This Row],[Total Sales]],NA())</f>
        <v>91137.049999999988</v>
      </c>
      <c r="F3" t="e">
        <f>IF(TargetData[[#This Row],[Total Sales]]&gt;=TargetData[[#This Row],[Target ($)]],TargetData[[#This Row],[Total Sales]],NA())</f>
        <v>#N/A</v>
      </c>
    </row>
    <row r="4" spans="1:6" x14ac:dyDescent="0.3">
      <c r="A4" s="7">
        <v>3</v>
      </c>
      <c r="B4" s="7" t="s">
        <v>49</v>
      </c>
      <c r="C4" s="14">
        <v>100000</v>
      </c>
      <c r="D4" s="15">
        <f>SUMIFS(InputData[SALES],InputData[MONTH],TargetData[[#This Row],[Month Name]])</f>
        <v>97920.72</v>
      </c>
      <c r="E4">
        <f>IF(TargetData[[#This Row],[Total Sales]]&lt;TargetData[[#This Row],[Target ($)]],TargetData[[#This Row],[Total Sales]],NA())</f>
        <v>97920.72</v>
      </c>
      <c r="F4" t="e">
        <f>IF(TargetData[[#This Row],[Total Sales]]&gt;=TargetData[[#This Row],[Target ($)]],TargetData[[#This Row],[Total Sales]],NA())</f>
        <v>#N/A</v>
      </c>
    </row>
    <row r="5" spans="1:6" x14ac:dyDescent="0.3">
      <c r="A5" s="7">
        <v>4</v>
      </c>
      <c r="B5" s="7" t="s">
        <v>50</v>
      </c>
      <c r="C5" s="14">
        <v>100000</v>
      </c>
      <c r="D5" s="15">
        <f>SUMIFS(InputData[SALES],InputData[MONTH],TargetData[[#This Row],[Month Name]])</f>
        <v>72320.89</v>
      </c>
      <c r="E5">
        <f>IF(TargetData[[#This Row],[Total Sales]]&lt;TargetData[[#This Row],[Target ($)]],TargetData[[#This Row],[Total Sales]],NA())</f>
        <v>72320.89</v>
      </c>
      <c r="F5" t="e">
        <f>IF(TargetData[[#This Row],[Total Sales]]&gt;=TargetData[[#This Row],[Target ($)]],TargetData[[#This Row],[Total Sales]],NA())</f>
        <v>#N/A</v>
      </c>
    </row>
    <row r="6" spans="1:6" x14ac:dyDescent="0.3">
      <c r="A6" s="7">
        <v>5</v>
      </c>
      <c r="B6" s="7" t="s">
        <v>51</v>
      </c>
      <c r="C6" s="14">
        <v>90000</v>
      </c>
      <c r="D6" s="15">
        <f>SUMIFS(InputData[SALES],InputData[MONTH],TargetData[[#This Row],[Month Name]])</f>
        <v>70511.75999999998</v>
      </c>
      <c r="E6">
        <f>IF(TargetData[[#This Row],[Total Sales]]&lt;TargetData[[#This Row],[Target ($)]],TargetData[[#This Row],[Total Sales]],NA())</f>
        <v>70511.75999999998</v>
      </c>
      <c r="F6" t="e">
        <f>IF(TargetData[[#This Row],[Total Sales]]&gt;=TargetData[[#This Row],[Target ($)]],TargetData[[#This Row],[Total Sales]],NA())</f>
        <v>#N/A</v>
      </c>
    </row>
    <row r="7" spans="1:6" x14ac:dyDescent="0.3">
      <c r="A7" s="7">
        <v>6</v>
      </c>
      <c r="B7" s="7" t="s">
        <v>52</v>
      </c>
      <c r="C7" s="14">
        <v>90000</v>
      </c>
      <c r="D7" s="15">
        <f>SUMIFS(InputData[SALES],InputData[MONTH],TargetData[[#This Row],[Month Name]])</f>
        <v>66727.399999999994</v>
      </c>
      <c r="E7">
        <f>IF(TargetData[[#This Row],[Total Sales]]&lt;TargetData[[#This Row],[Target ($)]],TargetData[[#This Row],[Total Sales]],NA())</f>
        <v>66727.399999999994</v>
      </c>
      <c r="F7" t="e">
        <f>IF(TargetData[[#This Row],[Total Sales]]&gt;=TargetData[[#This Row],[Target ($)]],TargetData[[#This Row],[Total Sales]],NA())</f>
        <v>#N/A</v>
      </c>
    </row>
    <row r="8" spans="1:6" x14ac:dyDescent="0.3">
      <c r="A8" s="7">
        <v>7</v>
      </c>
      <c r="B8" s="7" t="s">
        <v>53</v>
      </c>
      <c r="C8" s="14">
        <v>90000</v>
      </c>
      <c r="D8" s="15">
        <f>SUMIFS(InputData[SALES],InputData[MONTH],TargetData[[#This Row],[Month Name]])</f>
        <v>92661.550000000017</v>
      </c>
      <c r="E8" t="e">
        <f>IF(TargetData[[#This Row],[Total Sales]]&lt;TargetData[[#This Row],[Target ($)]],TargetData[[#This Row],[Total Sales]],NA())</f>
        <v>#N/A</v>
      </c>
      <c r="F8">
        <f>IF(TargetData[[#This Row],[Total Sales]]&gt;=TargetData[[#This Row],[Target ($)]],TargetData[[#This Row],[Total Sales]],NA())</f>
        <v>92661.550000000017</v>
      </c>
    </row>
    <row r="9" spans="1:6" x14ac:dyDescent="0.3">
      <c r="A9" s="7">
        <v>8</v>
      </c>
      <c r="B9" s="7" t="s">
        <v>54</v>
      </c>
      <c r="C9" s="14">
        <v>90000</v>
      </c>
      <c r="D9" s="15">
        <f>SUMIFS(InputData[SALES],InputData[MONTH],TargetData[[#This Row],[Month Name]])</f>
        <v>69125.749999999985</v>
      </c>
      <c r="E9">
        <f>IF(TargetData[[#This Row],[Total Sales]]&lt;TargetData[[#This Row],[Target ($)]],TargetData[[#This Row],[Total Sales]],NA())</f>
        <v>69125.749999999985</v>
      </c>
      <c r="F9" t="e">
        <f>IF(TargetData[[#This Row],[Total Sales]]&gt;=TargetData[[#This Row],[Target ($)]],TargetData[[#This Row],[Total Sales]],NA())</f>
        <v>#N/A</v>
      </c>
    </row>
    <row r="10" spans="1:6" x14ac:dyDescent="0.3">
      <c r="A10" s="7">
        <v>9</v>
      </c>
      <c r="B10" s="7" t="s">
        <v>55</v>
      </c>
      <c r="C10" s="14">
        <v>90000</v>
      </c>
      <c r="D10" s="15">
        <f>SUMIFS(InputData[SALES],InputData[MONTH],TargetData[[#This Row],[Month Name]])</f>
        <v>78253.529999999984</v>
      </c>
      <c r="E10">
        <f>IF(TargetData[[#This Row],[Total Sales]]&lt;TargetData[[#This Row],[Target ($)]],TargetData[[#This Row],[Total Sales]],NA())</f>
        <v>78253.529999999984</v>
      </c>
      <c r="F10" t="e">
        <f>IF(TargetData[[#This Row],[Total Sales]]&gt;=TargetData[[#This Row],[Target ($)]],TargetData[[#This Row],[Total Sales]],NA())</f>
        <v>#N/A</v>
      </c>
    </row>
    <row r="11" spans="1:6" x14ac:dyDescent="0.3">
      <c r="A11" s="7">
        <v>10</v>
      </c>
      <c r="B11" s="7" t="s">
        <v>56</v>
      </c>
      <c r="C11" s="14">
        <v>80000</v>
      </c>
      <c r="D11" s="15">
        <f>SUMIFS(InputData[SALES],InputData[MONTH],TargetData[[#This Row],[Month Name]])</f>
        <v>87136.37</v>
      </c>
      <c r="E11" t="e">
        <f>IF(TargetData[[#This Row],[Total Sales]]&lt;TargetData[[#This Row],[Target ($)]],TargetData[[#This Row],[Total Sales]],NA())</f>
        <v>#N/A</v>
      </c>
      <c r="F11">
        <f>IF(TargetData[[#This Row],[Total Sales]]&gt;=TargetData[[#This Row],[Target ($)]],TargetData[[#This Row],[Total Sales]],NA())</f>
        <v>87136.37</v>
      </c>
    </row>
    <row r="12" spans="1:6" x14ac:dyDescent="0.3">
      <c r="A12" s="7">
        <v>11</v>
      </c>
      <c r="B12" s="7" t="s">
        <v>57</v>
      </c>
      <c r="C12" s="14">
        <v>80000</v>
      </c>
      <c r="D12" s="15">
        <f>SUMIFS(InputData[SALES],InputData[MONTH],TargetData[[#This Row],[Month Name]])</f>
        <v>75659.86</v>
      </c>
      <c r="E12">
        <f>IF(TargetData[[#This Row],[Total Sales]]&lt;TargetData[[#This Row],[Target ($)]],TargetData[[#This Row],[Total Sales]],NA())</f>
        <v>75659.86</v>
      </c>
      <c r="F12" t="e">
        <f>IF(TargetData[[#This Row],[Total Sales]]&gt;=TargetData[[#This Row],[Target ($)]],TargetData[[#This Row],[Total Sales]],NA())</f>
        <v>#N/A</v>
      </c>
    </row>
    <row r="13" spans="1:6" x14ac:dyDescent="0.3">
      <c r="A13" s="7">
        <v>12</v>
      </c>
      <c r="B13" s="7" t="s">
        <v>58</v>
      </c>
      <c r="C13" s="14">
        <v>80000</v>
      </c>
      <c r="D13" s="15">
        <f>SUMIFS(InputData[SALES],InputData[MONTH],TargetData[[#This Row],[Month Name]])</f>
        <v>90997.389999999985</v>
      </c>
      <c r="E13" t="e">
        <f>IF(TargetData[[#This Row],[Total Sales]]&lt;TargetData[[#This Row],[Target ($)]],TargetData[[#This Row],[Total Sales]],NA())</f>
        <v>#N/A</v>
      </c>
      <c r="F13">
        <f>IF(TargetData[[#This Row],[Total Sales]]&gt;=TargetData[[#This Row],[Target ($)]],TargetData[[#This Row],[Total Sales]],NA())</f>
        <v>90997.389999999985</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D826"/>
  <sheetViews>
    <sheetView zoomScaleNormal="100" workbookViewId="0">
      <selection activeCell="D2" sqref="D2:D41"/>
    </sheetView>
  </sheetViews>
  <sheetFormatPr defaultRowHeight="14.4" x14ac:dyDescent="0.3"/>
  <cols>
    <col min="1" max="1" width="20.6640625" style="6" customWidth="1"/>
    <col min="2" max="2" width="22.77734375" style="6" customWidth="1"/>
    <col min="3" max="3" width="15" style="6" customWidth="1"/>
    <col min="4" max="4" width="10.109375" style="6" bestFit="1" customWidth="1"/>
    <col min="5" max="16384" width="8.88671875" style="6"/>
  </cols>
  <sheetData>
    <row r="1" spans="1:4" ht="15" thickBot="1" x14ac:dyDescent="0.35">
      <c r="A1" s="2" t="s">
        <v>106</v>
      </c>
      <c r="B1" s="2" t="s">
        <v>105</v>
      </c>
      <c r="C1" s="2" t="s">
        <v>120</v>
      </c>
      <c r="D1" s="2" t="s">
        <v>136</v>
      </c>
    </row>
    <row r="2" spans="1:4" x14ac:dyDescent="0.3">
      <c r="A2" s="5" t="s">
        <v>60</v>
      </c>
      <c r="B2" s="1" t="s">
        <v>98</v>
      </c>
      <c r="C2" s="1" t="s">
        <v>127</v>
      </c>
      <c r="D2" s="16">
        <f>_xlfn.XLOOKUP(Country[[#This Row],[Customer Name]],InputData[CUSTOMER NAME],InputData[SALES])</f>
        <v>1240.98</v>
      </c>
    </row>
    <row r="3" spans="1:4" x14ac:dyDescent="0.3">
      <c r="A3" s="5" t="s">
        <v>61</v>
      </c>
      <c r="B3" s="1" t="s">
        <v>90</v>
      </c>
      <c r="C3" s="1" t="s">
        <v>127</v>
      </c>
      <c r="D3" s="16">
        <f>_xlfn.XLOOKUP(Country[[#This Row],[Customer Name]],InputData[CUSTOMER NAME],InputData[SALES])</f>
        <v>1436.4</v>
      </c>
    </row>
    <row r="4" spans="1:4" x14ac:dyDescent="0.3">
      <c r="A4" s="5" t="s">
        <v>62</v>
      </c>
      <c r="B4" s="1" t="s">
        <v>95</v>
      </c>
      <c r="C4" s="1" t="s">
        <v>124</v>
      </c>
      <c r="D4" s="16">
        <f>_xlfn.XLOOKUP(Country[[#This Row],[Customer Name]],InputData[CUSTOMER NAME],InputData[SALES])</f>
        <v>119.7</v>
      </c>
    </row>
    <row r="5" spans="1:4" x14ac:dyDescent="0.3">
      <c r="A5" s="5" t="s">
        <v>63</v>
      </c>
      <c r="B5" s="1" t="s">
        <v>101</v>
      </c>
      <c r="C5" s="1" t="s">
        <v>127</v>
      </c>
      <c r="D5" s="16">
        <f>_xlfn.XLOOKUP(Country[[#This Row],[Customer Name]],InputData[CUSTOMER NAME],InputData[SALES])</f>
        <v>840</v>
      </c>
    </row>
    <row r="6" spans="1:4" x14ac:dyDescent="0.3">
      <c r="A6" s="5" t="s">
        <v>64</v>
      </c>
      <c r="B6" s="1" t="s">
        <v>95</v>
      </c>
      <c r="C6" s="1" t="s">
        <v>124</v>
      </c>
      <c r="D6" s="16">
        <f>_xlfn.XLOOKUP(Country[[#This Row],[Customer Name]],InputData[CUSTOMER NAME],InputData[SALES])</f>
        <v>31.439999999999998</v>
      </c>
    </row>
    <row r="7" spans="1:4" x14ac:dyDescent="0.3">
      <c r="A7" s="5" t="s">
        <v>65</v>
      </c>
      <c r="B7" s="1" t="s">
        <v>99</v>
      </c>
      <c r="C7" s="1" t="s">
        <v>127</v>
      </c>
      <c r="D7" s="16">
        <f>_xlfn.XLOOKUP(Country[[#This Row],[Customer Name]],InputData[CUSTOMER NAME],InputData[SALES])</f>
        <v>1057.32</v>
      </c>
    </row>
    <row r="8" spans="1:4" x14ac:dyDescent="0.3">
      <c r="A8" s="5" t="s">
        <v>66</v>
      </c>
      <c r="B8" s="1" t="s">
        <v>96</v>
      </c>
      <c r="C8" s="1" t="s">
        <v>127</v>
      </c>
      <c r="D8" s="16">
        <f>_xlfn.XLOOKUP(Country[[#This Row],[Customer Name]],InputData[CUSTOMER NAME],InputData[SALES])</f>
        <v>2464.1999999999998</v>
      </c>
    </row>
    <row r="9" spans="1:4" x14ac:dyDescent="0.3">
      <c r="A9" s="5" t="s">
        <v>67</v>
      </c>
      <c r="B9" s="1" t="s">
        <v>103</v>
      </c>
      <c r="C9" s="1" t="s">
        <v>127</v>
      </c>
      <c r="D9" s="16">
        <f>_xlfn.XLOOKUP(Country[[#This Row],[Customer Name]],InputData[CUSTOMER NAME],InputData[SALES])</f>
        <v>460.8</v>
      </c>
    </row>
    <row r="10" spans="1:4" x14ac:dyDescent="0.3">
      <c r="A10" s="5" t="s">
        <v>68</v>
      </c>
      <c r="B10" s="1" t="s">
        <v>100</v>
      </c>
      <c r="C10" s="1" t="s">
        <v>127</v>
      </c>
      <c r="D10" s="16">
        <f>_xlfn.XLOOKUP(Country[[#This Row],[Customer Name]],InputData[CUSTOMER NAME],InputData[SALES])</f>
        <v>753.36</v>
      </c>
    </row>
    <row r="11" spans="1:4" x14ac:dyDescent="0.3">
      <c r="A11" s="5" t="s">
        <v>69</v>
      </c>
      <c r="B11" s="1" t="s">
        <v>95</v>
      </c>
      <c r="C11" s="1" t="s">
        <v>125</v>
      </c>
      <c r="D11" s="16">
        <f>_xlfn.XLOOKUP(Country[[#This Row],[Customer Name]],InputData[CUSTOMER NAME],InputData[SALES])</f>
        <v>47.16</v>
      </c>
    </row>
    <row r="12" spans="1:4" x14ac:dyDescent="0.3">
      <c r="A12" s="5" t="s">
        <v>70</v>
      </c>
      <c r="B12" s="1" t="s">
        <v>97</v>
      </c>
      <c r="C12" s="1" t="s">
        <v>127</v>
      </c>
      <c r="D12" s="16">
        <f>_xlfn.XLOOKUP(Country[[#This Row],[Customer Name]],InputData[CUSTOMER NAME],InputData[SALES])</f>
        <v>586.88</v>
      </c>
    </row>
    <row r="13" spans="1:4" x14ac:dyDescent="0.3">
      <c r="A13" s="5" t="s">
        <v>71</v>
      </c>
      <c r="B13" s="1" t="s">
        <v>95</v>
      </c>
      <c r="C13" s="1" t="s">
        <v>121</v>
      </c>
      <c r="D13" s="16">
        <f>_xlfn.XLOOKUP(Country[[#This Row],[Customer Name]],InputData[CUSTOMER NAME],InputData[SALES])</f>
        <v>58.31</v>
      </c>
    </row>
    <row r="14" spans="1:4" x14ac:dyDescent="0.3">
      <c r="A14" s="5" t="s">
        <v>72</v>
      </c>
      <c r="B14" s="1" t="s">
        <v>91</v>
      </c>
      <c r="C14" s="1" t="s">
        <v>127</v>
      </c>
      <c r="D14" s="16">
        <f>_xlfn.XLOOKUP(Country[[#This Row],[Customer Name]],InputData[CUSTOMER NAME],InputData[SALES])</f>
        <v>686.08</v>
      </c>
    </row>
    <row r="15" spans="1:4" x14ac:dyDescent="0.3">
      <c r="A15" s="5" t="s">
        <v>73</v>
      </c>
      <c r="B15" s="1" t="s">
        <v>95</v>
      </c>
      <c r="C15" s="1" t="s">
        <v>122</v>
      </c>
      <c r="D15" s="16">
        <f>_xlfn.XLOOKUP(Country[[#This Row],[Customer Name]],InputData[CUSTOMER NAME],InputData[SALES])</f>
        <v>715.95</v>
      </c>
    </row>
    <row r="16" spans="1:4" x14ac:dyDescent="0.3">
      <c r="A16" s="5" t="s">
        <v>74</v>
      </c>
      <c r="B16" s="1" t="s">
        <v>91</v>
      </c>
      <c r="C16" s="1" t="s">
        <v>127</v>
      </c>
      <c r="D16" s="16">
        <f>_xlfn.XLOOKUP(Country[[#This Row],[Customer Name]],InputData[CUSTOMER NAME],InputData[SALES])</f>
        <v>806.4</v>
      </c>
    </row>
    <row r="17" spans="1:4" x14ac:dyDescent="0.3">
      <c r="A17" s="5" t="s">
        <v>75</v>
      </c>
      <c r="B17" s="1" t="s">
        <v>100</v>
      </c>
      <c r="C17" s="1" t="s">
        <v>127</v>
      </c>
      <c r="D17" s="16">
        <f>_xlfn.XLOOKUP(Country[[#This Row],[Customer Name]],InputData[CUSTOMER NAME],InputData[SALES])</f>
        <v>3020.64</v>
      </c>
    </row>
    <row r="18" spans="1:4" x14ac:dyDescent="0.3">
      <c r="A18" s="5" t="s">
        <v>76</v>
      </c>
      <c r="B18" s="1" t="s">
        <v>101</v>
      </c>
      <c r="C18" s="1" t="s">
        <v>127</v>
      </c>
      <c r="D18" s="16">
        <f>_xlfn.XLOOKUP(Country[[#This Row],[Customer Name]],InputData[CUSTOMER NAME],InputData[SALES])</f>
        <v>648</v>
      </c>
    </row>
    <row r="19" spans="1:4" x14ac:dyDescent="0.3">
      <c r="A19" s="5" t="s">
        <v>77</v>
      </c>
      <c r="B19" s="1" t="s">
        <v>95</v>
      </c>
      <c r="C19" s="1" t="s">
        <v>126</v>
      </c>
      <c r="D19" s="16">
        <f>_xlfn.XLOOKUP(Country[[#This Row],[Customer Name]],InputData[CUSTOMER NAME],InputData[SALES])</f>
        <v>747.72</v>
      </c>
    </row>
    <row r="20" spans="1:4" x14ac:dyDescent="0.3">
      <c r="A20" s="5" t="s">
        <v>78</v>
      </c>
      <c r="B20" s="1" t="s">
        <v>95</v>
      </c>
      <c r="C20" s="1" t="s">
        <v>121</v>
      </c>
      <c r="D20" s="16">
        <f>_xlfn.XLOOKUP(Country[[#This Row],[Customer Name]],InputData[CUSTOMER NAME],InputData[SALES])</f>
        <v>3225.6</v>
      </c>
    </row>
    <row r="21" spans="1:4" x14ac:dyDescent="0.3">
      <c r="A21" s="5" t="s">
        <v>79</v>
      </c>
      <c r="B21" s="1" t="s">
        <v>103</v>
      </c>
      <c r="C21" s="1" t="s">
        <v>127</v>
      </c>
      <c r="D21" s="16">
        <f>_xlfn.XLOOKUP(Country[[#This Row],[Customer Name]],InputData[CUSTOMER NAME],InputData[SALES])</f>
        <v>2477.52</v>
      </c>
    </row>
    <row r="22" spans="1:4" x14ac:dyDescent="0.3">
      <c r="A22" s="5" t="s">
        <v>80</v>
      </c>
      <c r="B22" s="1" t="s">
        <v>102</v>
      </c>
      <c r="C22" s="1" t="s">
        <v>127</v>
      </c>
      <c r="D22" s="16">
        <f>_xlfn.XLOOKUP(Country[[#This Row],[Customer Name]],InputData[CUSTOMER NAME],InputData[SALES])</f>
        <v>816.19999999999993</v>
      </c>
    </row>
    <row r="23" spans="1:4" x14ac:dyDescent="0.3">
      <c r="A23" s="5" t="s">
        <v>81</v>
      </c>
      <c r="B23" s="1" t="s">
        <v>95</v>
      </c>
      <c r="C23" s="1" t="s">
        <v>122</v>
      </c>
      <c r="D23" s="16">
        <f>_xlfn.XLOOKUP(Country[[#This Row],[Customer Name]],InputData[CUSTOMER NAME],InputData[SALES])</f>
        <v>1564.92</v>
      </c>
    </row>
    <row r="24" spans="1:4" x14ac:dyDescent="0.3">
      <c r="A24" s="5" t="s">
        <v>82</v>
      </c>
      <c r="B24" s="1" t="s">
        <v>95</v>
      </c>
      <c r="C24" s="1" t="s">
        <v>126</v>
      </c>
      <c r="D24" s="16">
        <f>_xlfn.XLOOKUP(Country[[#This Row],[Customer Name]],InputData[CUSTOMER NAME],InputData[SALES])</f>
        <v>1254.24</v>
      </c>
    </row>
    <row r="25" spans="1:4" x14ac:dyDescent="0.3">
      <c r="A25" s="5" t="s">
        <v>83</v>
      </c>
      <c r="B25" s="1" t="s">
        <v>95</v>
      </c>
      <c r="C25" s="1" t="s">
        <v>123</v>
      </c>
      <c r="D25" s="16">
        <f>_xlfn.XLOOKUP(Country[[#This Row],[Customer Name]],InputData[CUSTOMER NAME],InputData[SALES])</f>
        <v>1067.04</v>
      </c>
    </row>
    <row r="26" spans="1:4" x14ac:dyDescent="0.3">
      <c r="A26" s="5" t="s">
        <v>84</v>
      </c>
      <c r="B26" s="1" t="s">
        <v>92</v>
      </c>
      <c r="C26" s="1" t="s">
        <v>127</v>
      </c>
      <c r="D26" s="16">
        <f>_xlfn.XLOOKUP(Country[[#This Row],[Customer Name]],InputData[CUSTOMER NAME],InputData[SALES])</f>
        <v>1027.04</v>
      </c>
    </row>
    <row r="27" spans="1:4" x14ac:dyDescent="0.3">
      <c r="A27" s="5" t="s">
        <v>85</v>
      </c>
      <c r="B27" s="1" t="s">
        <v>95</v>
      </c>
      <c r="C27" s="1" t="s">
        <v>124</v>
      </c>
      <c r="D27" s="16">
        <f>_xlfn.XLOOKUP(Country[[#This Row],[Customer Name]],InputData[CUSTOMER NAME],InputData[SALES])</f>
        <v>80.400000000000006</v>
      </c>
    </row>
    <row r="28" spans="1:4" x14ac:dyDescent="0.3">
      <c r="A28" s="5" t="s">
        <v>86</v>
      </c>
      <c r="B28" s="1" t="s">
        <v>95</v>
      </c>
      <c r="C28" s="1" t="s">
        <v>125</v>
      </c>
      <c r="D28" s="16">
        <f>_xlfn.XLOOKUP(Country[[#This Row],[Customer Name]],InputData[CUSTOMER NAME],InputData[SALES])</f>
        <v>623.28</v>
      </c>
    </row>
    <row r="29" spans="1:4" x14ac:dyDescent="0.3">
      <c r="A29" s="5" t="s">
        <v>87</v>
      </c>
      <c r="B29" s="1" t="s">
        <v>93</v>
      </c>
      <c r="C29" s="1" t="s">
        <v>127</v>
      </c>
      <c r="D29" s="16">
        <f>_xlfn.XLOOKUP(Country[[#This Row],[Customer Name]],InputData[CUSTOMER NAME],InputData[SALES])</f>
        <v>62.879999999999995</v>
      </c>
    </row>
    <row r="30" spans="1:4" x14ac:dyDescent="0.3">
      <c r="A30" s="5" t="s">
        <v>88</v>
      </c>
      <c r="B30" s="1" t="s">
        <v>95</v>
      </c>
      <c r="C30" s="1" t="s">
        <v>125</v>
      </c>
      <c r="D30" s="16">
        <f>_xlfn.XLOOKUP(Country[[#This Row],[Customer Name]],InputData[CUSTOMER NAME],InputData[SALES])</f>
        <v>141.57</v>
      </c>
    </row>
    <row r="31" spans="1:4" x14ac:dyDescent="0.3">
      <c r="A31" s="5" t="s">
        <v>89</v>
      </c>
      <c r="B31" s="1" t="s">
        <v>97</v>
      </c>
      <c r="C31" s="1" t="s">
        <v>127</v>
      </c>
      <c r="D31" s="16">
        <f>_xlfn.XLOOKUP(Country[[#This Row],[Customer Name]],InputData[CUSTOMER NAME],InputData[SALES])</f>
        <v>896.76</v>
      </c>
    </row>
    <row r="32" spans="1:4" x14ac:dyDescent="0.3">
      <c r="A32" s="5" t="s">
        <v>108</v>
      </c>
      <c r="B32" s="1" t="s">
        <v>95</v>
      </c>
      <c r="C32" s="1" t="s">
        <v>123</v>
      </c>
      <c r="D32" s="16">
        <f>_xlfn.XLOOKUP(Country[[#This Row],[Customer Name]],InputData[CUSTOMER NAME],InputData[SALES])</f>
        <v>1198.8</v>
      </c>
    </row>
    <row r="33" spans="1:4" x14ac:dyDescent="0.3">
      <c r="A33" s="5" t="s">
        <v>109</v>
      </c>
      <c r="B33" s="1" t="s">
        <v>99</v>
      </c>
      <c r="C33" s="1" t="s">
        <v>127</v>
      </c>
      <c r="D33" s="16">
        <f>_xlfn.XLOOKUP(Country[[#This Row],[Customer Name]],InputData[CUSTOMER NAME],InputData[SALES])</f>
        <v>53.11</v>
      </c>
    </row>
    <row r="34" spans="1:4" x14ac:dyDescent="0.3">
      <c r="A34" s="5" t="s">
        <v>110</v>
      </c>
      <c r="B34" s="1" t="s">
        <v>95</v>
      </c>
      <c r="C34" s="1" t="s">
        <v>126</v>
      </c>
      <c r="D34" s="16">
        <f>_xlfn.XLOOKUP(Country[[#This Row],[Customer Name]],InputData[CUSTOMER NAME],InputData[SALES])</f>
        <v>1412.64</v>
      </c>
    </row>
    <row r="35" spans="1:4" x14ac:dyDescent="0.3">
      <c r="A35" s="5" t="s">
        <v>111</v>
      </c>
      <c r="B35" s="1" t="s">
        <v>95</v>
      </c>
      <c r="C35" s="1" t="s">
        <v>124</v>
      </c>
      <c r="D35" s="16">
        <f>_xlfn.XLOOKUP(Country[[#This Row],[Customer Name]],InputData[CUSTOMER NAME],InputData[SALES])</f>
        <v>3081.12</v>
      </c>
    </row>
    <row r="36" spans="1:4" x14ac:dyDescent="0.3">
      <c r="A36" s="5" t="s">
        <v>112</v>
      </c>
      <c r="B36" s="1" t="s">
        <v>95</v>
      </c>
      <c r="C36" s="1" t="s">
        <v>123</v>
      </c>
      <c r="D36" s="16">
        <f>_xlfn.XLOOKUP(Country[[#This Row],[Customer Name]],InputData[CUSTOMER NAME],InputData[SALES])</f>
        <v>1149.96</v>
      </c>
    </row>
    <row r="37" spans="1:4" x14ac:dyDescent="0.3">
      <c r="A37" s="5" t="s">
        <v>113</v>
      </c>
      <c r="B37" s="1" t="s">
        <v>99</v>
      </c>
      <c r="C37" s="1" t="s">
        <v>127</v>
      </c>
      <c r="D37" s="16">
        <f>_xlfn.XLOOKUP(Country[[#This Row],[Customer Name]],InputData[CUSTOMER NAME],InputData[SALES])</f>
        <v>1409.76</v>
      </c>
    </row>
    <row r="38" spans="1:4" x14ac:dyDescent="0.3">
      <c r="A38" s="5" t="s">
        <v>114</v>
      </c>
      <c r="B38" s="1" t="s">
        <v>104</v>
      </c>
      <c r="C38" s="1" t="s">
        <v>127</v>
      </c>
      <c r="D38" s="16">
        <f>_xlfn.XLOOKUP(Country[[#This Row],[Customer Name]],InputData[CUSTOMER NAME],InputData[SALES])</f>
        <v>244.20000000000002</v>
      </c>
    </row>
    <row r="39" spans="1:4" x14ac:dyDescent="0.3">
      <c r="A39" s="5" t="s">
        <v>115</v>
      </c>
      <c r="B39" s="1" t="s">
        <v>95</v>
      </c>
      <c r="C39" s="1" t="s">
        <v>124</v>
      </c>
      <c r="D39" s="16">
        <f>_xlfn.XLOOKUP(Country[[#This Row],[Customer Name]],InputData[CUSTOMER NAME],InputData[SALES])</f>
        <v>732.48</v>
      </c>
    </row>
    <row r="40" spans="1:4" x14ac:dyDescent="0.3">
      <c r="A40" s="5" t="s">
        <v>116</v>
      </c>
      <c r="B40" s="1" t="s">
        <v>94</v>
      </c>
      <c r="C40" s="1" t="s">
        <v>127</v>
      </c>
      <c r="D40" s="16">
        <f>_xlfn.XLOOKUP(Country[[#This Row],[Customer Name]],InputData[CUSTOMER NAME],InputData[SALES])</f>
        <v>393</v>
      </c>
    </row>
    <row r="41" spans="1:4" x14ac:dyDescent="0.3">
      <c r="A41" s="5" t="s">
        <v>117</v>
      </c>
      <c r="B41" s="1" t="s">
        <v>104</v>
      </c>
      <c r="C41" s="1" t="s">
        <v>127</v>
      </c>
      <c r="D41" s="16">
        <f>_xlfn.XLOOKUP(Country[[#This Row],[Customer Name]],InputData[CUSTOMER NAME],InputData[SALES])</f>
        <v>1670.5500000000002</v>
      </c>
    </row>
    <row r="42" spans="1:4" x14ac:dyDescent="0.3">
      <c r="A42"/>
      <c r="B42"/>
      <c r="C42"/>
    </row>
    <row r="43" spans="1:4" x14ac:dyDescent="0.3">
      <c r="A43"/>
      <c r="B43"/>
      <c r="C43"/>
    </row>
    <row r="44" spans="1:4" x14ac:dyDescent="0.3">
      <c r="A44"/>
      <c r="B44"/>
      <c r="C44"/>
    </row>
    <row r="45" spans="1:4" x14ac:dyDescent="0.3">
      <c r="A45"/>
      <c r="B45"/>
      <c r="C45"/>
    </row>
    <row r="46" spans="1:4" x14ac:dyDescent="0.3">
      <c r="A46"/>
      <c r="B46"/>
      <c r="C46"/>
    </row>
    <row r="47" spans="1:4" x14ac:dyDescent="0.3">
      <c r="A47"/>
      <c r="B47"/>
      <c r="C47"/>
    </row>
    <row r="48" spans="1:4"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row r="287" spans="1:3" x14ac:dyDescent="0.3">
      <c r="A287"/>
      <c r="B287"/>
      <c r="C287"/>
    </row>
    <row r="288" spans="1:3" x14ac:dyDescent="0.3">
      <c r="A288"/>
      <c r="B288"/>
      <c r="C288"/>
    </row>
    <row r="289" spans="1:3" x14ac:dyDescent="0.3">
      <c r="A289"/>
      <c r="B289"/>
      <c r="C289"/>
    </row>
    <row r="290" spans="1:3" x14ac:dyDescent="0.3">
      <c r="A290"/>
      <c r="B290"/>
      <c r="C290"/>
    </row>
    <row r="291" spans="1:3" x14ac:dyDescent="0.3">
      <c r="A291"/>
      <c r="B291"/>
      <c r="C291"/>
    </row>
    <row r="292" spans="1:3" x14ac:dyDescent="0.3">
      <c r="A292"/>
      <c r="B292"/>
      <c r="C292"/>
    </row>
    <row r="293" spans="1:3" x14ac:dyDescent="0.3">
      <c r="A293"/>
      <c r="B293"/>
      <c r="C293"/>
    </row>
    <row r="294" spans="1:3" x14ac:dyDescent="0.3">
      <c r="A294"/>
      <c r="B294"/>
      <c r="C294"/>
    </row>
    <row r="295" spans="1:3" x14ac:dyDescent="0.3">
      <c r="A295"/>
      <c r="B295"/>
      <c r="C295"/>
    </row>
    <row r="296" spans="1:3" x14ac:dyDescent="0.3">
      <c r="A296"/>
      <c r="B296"/>
      <c r="C296"/>
    </row>
    <row r="297" spans="1:3" x14ac:dyDescent="0.3">
      <c r="A297"/>
      <c r="B297"/>
      <c r="C297"/>
    </row>
    <row r="298" spans="1:3" x14ac:dyDescent="0.3">
      <c r="A298"/>
      <c r="B298"/>
      <c r="C298"/>
    </row>
    <row r="299" spans="1:3" x14ac:dyDescent="0.3">
      <c r="A299"/>
      <c r="B299"/>
      <c r="C299"/>
    </row>
    <row r="300" spans="1:3" x14ac:dyDescent="0.3">
      <c r="A300"/>
      <c r="B300"/>
      <c r="C300"/>
    </row>
    <row r="301" spans="1:3" x14ac:dyDescent="0.3">
      <c r="A301"/>
      <c r="B301"/>
      <c r="C301"/>
    </row>
    <row r="302" spans="1:3" x14ac:dyDescent="0.3">
      <c r="A302"/>
      <c r="B302"/>
      <c r="C302"/>
    </row>
    <row r="303" spans="1:3" x14ac:dyDescent="0.3">
      <c r="A303"/>
      <c r="B303"/>
      <c r="C303"/>
    </row>
    <row r="304" spans="1:3" x14ac:dyDescent="0.3">
      <c r="A304"/>
      <c r="B304"/>
      <c r="C304"/>
    </row>
    <row r="305" spans="1:3" x14ac:dyDescent="0.3">
      <c r="A305"/>
      <c r="B305"/>
      <c r="C305"/>
    </row>
    <row r="306" spans="1:3" x14ac:dyDescent="0.3">
      <c r="A306"/>
      <c r="B306"/>
      <c r="C306"/>
    </row>
    <row r="307" spans="1:3" x14ac:dyDescent="0.3">
      <c r="A307"/>
      <c r="B307"/>
      <c r="C307"/>
    </row>
    <row r="308" spans="1:3" x14ac:dyDescent="0.3">
      <c r="A308"/>
      <c r="B308"/>
      <c r="C308"/>
    </row>
    <row r="309" spans="1:3" x14ac:dyDescent="0.3">
      <c r="A309"/>
      <c r="B309"/>
      <c r="C309"/>
    </row>
    <row r="310" spans="1:3" x14ac:dyDescent="0.3">
      <c r="A310"/>
      <c r="B310"/>
      <c r="C310"/>
    </row>
    <row r="311" spans="1:3" x14ac:dyDescent="0.3">
      <c r="A311"/>
      <c r="B311"/>
      <c r="C311"/>
    </row>
    <row r="312" spans="1:3" x14ac:dyDescent="0.3">
      <c r="A312"/>
      <c r="B312"/>
      <c r="C312"/>
    </row>
    <row r="313" spans="1:3" x14ac:dyDescent="0.3">
      <c r="A313"/>
      <c r="B313"/>
      <c r="C313"/>
    </row>
    <row r="314" spans="1:3" x14ac:dyDescent="0.3">
      <c r="A314"/>
      <c r="B314"/>
      <c r="C314"/>
    </row>
    <row r="315" spans="1:3" x14ac:dyDescent="0.3">
      <c r="A315"/>
      <c r="B315"/>
      <c r="C315"/>
    </row>
    <row r="316" spans="1:3" x14ac:dyDescent="0.3">
      <c r="A316"/>
      <c r="B316"/>
      <c r="C316"/>
    </row>
    <row r="317" spans="1:3" x14ac:dyDescent="0.3">
      <c r="A317"/>
      <c r="B317"/>
      <c r="C317"/>
    </row>
    <row r="318" spans="1:3" x14ac:dyDescent="0.3">
      <c r="A318"/>
      <c r="B318"/>
      <c r="C318"/>
    </row>
    <row r="319" spans="1:3" x14ac:dyDescent="0.3">
      <c r="A319"/>
      <c r="B319"/>
      <c r="C319"/>
    </row>
    <row r="320" spans="1:3" x14ac:dyDescent="0.3">
      <c r="A320"/>
      <c r="B320"/>
      <c r="C320"/>
    </row>
    <row r="321" spans="1:3" x14ac:dyDescent="0.3">
      <c r="A321"/>
      <c r="B321"/>
      <c r="C321"/>
    </row>
    <row r="322" spans="1:3" x14ac:dyDescent="0.3">
      <c r="A322"/>
      <c r="B322"/>
      <c r="C322"/>
    </row>
    <row r="323" spans="1:3" x14ac:dyDescent="0.3">
      <c r="A323"/>
      <c r="B323"/>
      <c r="C323"/>
    </row>
    <row r="324" spans="1:3" x14ac:dyDescent="0.3">
      <c r="A324"/>
      <c r="B324"/>
      <c r="C324"/>
    </row>
    <row r="325" spans="1:3" x14ac:dyDescent="0.3">
      <c r="A325"/>
      <c r="B325"/>
      <c r="C325"/>
    </row>
    <row r="326" spans="1:3" x14ac:dyDescent="0.3">
      <c r="A326"/>
      <c r="B326"/>
      <c r="C326"/>
    </row>
    <row r="327" spans="1:3" x14ac:dyDescent="0.3">
      <c r="A327"/>
      <c r="B327"/>
      <c r="C327"/>
    </row>
    <row r="328" spans="1:3" x14ac:dyDescent="0.3">
      <c r="A328"/>
      <c r="B328"/>
      <c r="C328"/>
    </row>
    <row r="329" spans="1:3" x14ac:dyDescent="0.3">
      <c r="A329"/>
      <c r="B329"/>
      <c r="C329"/>
    </row>
    <row r="330" spans="1:3" x14ac:dyDescent="0.3">
      <c r="A330"/>
      <c r="B330"/>
      <c r="C330"/>
    </row>
    <row r="331" spans="1:3" x14ac:dyDescent="0.3">
      <c r="A331"/>
      <c r="B331"/>
      <c r="C331"/>
    </row>
    <row r="332" spans="1:3" x14ac:dyDescent="0.3">
      <c r="A332"/>
      <c r="B332"/>
      <c r="C332"/>
    </row>
    <row r="333" spans="1:3" x14ac:dyDescent="0.3">
      <c r="A333"/>
      <c r="B333"/>
      <c r="C333"/>
    </row>
    <row r="334" spans="1:3" x14ac:dyDescent="0.3">
      <c r="A334"/>
      <c r="B334"/>
      <c r="C334"/>
    </row>
    <row r="335" spans="1:3" x14ac:dyDescent="0.3">
      <c r="A335"/>
      <c r="B335"/>
      <c r="C335"/>
    </row>
    <row r="336" spans="1:3" x14ac:dyDescent="0.3">
      <c r="A336"/>
      <c r="B336"/>
      <c r="C336"/>
    </row>
    <row r="337" spans="1:3" x14ac:dyDescent="0.3">
      <c r="A337"/>
      <c r="B337"/>
      <c r="C337"/>
    </row>
    <row r="338" spans="1:3" x14ac:dyDescent="0.3">
      <c r="A338"/>
      <c r="B338"/>
      <c r="C338"/>
    </row>
    <row r="339" spans="1:3" x14ac:dyDescent="0.3">
      <c r="A339"/>
      <c r="B339"/>
      <c r="C339"/>
    </row>
    <row r="340" spans="1:3" x14ac:dyDescent="0.3">
      <c r="A340"/>
      <c r="B340"/>
      <c r="C340"/>
    </row>
    <row r="341" spans="1:3" x14ac:dyDescent="0.3">
      <c r="A341"/>
      <c r="B341"/>
      <c r="C341"/>
    </row>
    <row r="342" spans="1:3" x14ac:dyDescent="0.3">
      <c r="A342"/>
      <c r="B342"/>
      <c r="C342"/>
    </row>
    <row r="343" spans="1:3" x14ac:dyDescent="0.3">
      <c r="A343"/>
      <c r="B343"/>
      <c r="C343"/>
    </row>
    <row r="344" spans="1:3" x14ac:dyDescent="0.3">
      <c r="A344"/>
      <c r="B344"/>
      <c r="C344"/>
    </row>
    <row r="345" spans="1:3" x14ac:dyDescent="0.3">
      <c r="A345"/>
      <c r="B345"/>
      <c r="C345"/>
    </row>
    <row r="346" spans="1:3" x14ac:dyDescent="0.3">
      <c r="A346"/>
      <c r="B346"/>
      <c r="C346"/>
    </row>
    <row r="347" spans="1:3" x14ac:dyDescent="0.3">
      <c r="A347"/>
      <c r="B347"/>
      <c r="C347"/>
    </row>
    <row r="348" spans="1:3" x14ac:dyDescent="0.3">
      <c r="A348"/>
      <c r="B348"/>
      <c r="C348"/>
    </row>
    <row r="349" spans="1:3" x14ac:dyDescent="0.3">
      <c r="A349"/>
      <c r="B349"/>
      <c r="C349"/>
    </row>
    <row r="350" spans="1:3" x14ac:dyDescent="0.3">
      <c r="A350"/>
      <c r="B350"/>
      <c r="C350"/>
    </row>
    <row r="351" spans="1:3" x14ac:dyDescent="0.3">
      <c r="A351"/>
      <c r="B351"/>
      <c r="C351"/>
    </row>
    <row r="352" spans="1:3" x14ac:dyDescent="0.3">
      <c r="A352"/>
      <c r="B352"/>
      <c r="C352"/>
    </row>
    <row r="353" spans="1:3" x14ac:dyDescent="0.3">
      <c r="A353"/>
      <c r="B353"/>
      <c r="C353"/>
    </row>
    <row r="354" spans="1:3" x14ac:dyDescent="0.3">
      <c r="A354"/>
      <c r="B354"/>
      <c r="C354"/>
    </row>
    <row r="355" spans="1:3" x14ac:dyDescent="0.3">
      <c r="A355"/>
      <c r="B355"/>
      <c r="C355"/>
    </row>
    <row r="356" spans="1:3" x14ac:dyDescent="0.3">
      <c r="A356"/>
      <c r="B356"/>
      <c r="C356"/>
    </row>
    <row r="357" spans="1:3" x14ac:dyDescent="0.3">
      <c r="A357"/>
      <c r="B357"/>
      <c r="C357"/>
    </row>
    <row r="358" spans="1:3" x14ac:dyDescent="0.3">
      <c r="A358"/>
      <c r="B358"/>
      <c r="C358"/>
    </row>
    <row r="359" spans="1:3" x14ac:dyDescent="0.3">
      <c r="A359"/>
      <c r="B359"/>
      <c r="C359"/>
    </row>
    <row r="360" spans="1:3" x14ac:dyDescent="0.3">
      <c r="A360"/>
      <c r="B360"/>
      <c r="C360"/>
    </row>
    <row r="361" spans="1:3" x14ac:dyDescent="0.3">
      <c r="A361"/>
      <c r="B361"/>
      <c r="C361"/>
    </row>
    <row r="362" spans="1:3" x14ac:dyDescent="0.3">
      <c r="A362"/>
      <c r="B362"/>
      <c r="C362"/>
    </row>
    <row r="363" spans="1:3" x14ac:dyDescent="0.3">
      <c r="A363"/>
      <c r="B363"/>
      <c r="C363"/>
    </row>
    <row r="364" spans="1:3" x14ac:dyDescent="0.3">
      <c r="A364"/>
      <c r="B364"/>
      <c r="C364"/>
    </row>
    <row r="365" spans="1:3" x14ac:dyDescent="0.3">
      <c r="A365"/>
      <c r="B365"/>
      <c r="C365"/>
    </row>
    <row r="366" spans="1:3" x14ac:dyDescent="0.3">
      <c r="A366"/>
      <c r="B366"/>
      <c r="C366"/>
    </row>
    <row r="367" spans="1:3" x14ac:dyDescent="0.3">
      <c r="A367"/>
      <c r="B367"/>
      <c r="C367"/>
    </row>
    <row r="368" spans="1:3" x14ac:dyDescent="0.3">
      <c r="A368"/>
      <c r="B368"/>
      <c r="C368"/>
    </row>
    <row r="369" spans="1:3" x14ac:dyDescent="0.3">
      <c r="A369"/>
      <c r="B369"/>
      <c r="C369"/>
    </row>
    <row r="370" spans="1:3" x14ac:dyDescent="0.3">
      <c r="A370"/>
      <c r="B370"/>
      <c r="C370"/>
    </row>
    <row r="371" spans="1:3" x14ac:dyDescent="0.3">
      <c r="A371"/>
      <c r="B371"/>
      <c r="C371"/>
    </row>
    <row r="372" spans="1:3" x14ac:dyDescent="0.3">
      <c r="A372"/>
      <c r="B372"/>
      <c r="C372"/>
    </row>
    <row r="373" spans="1:3" x14ac:dyDescent="0.3">
      <c r="A373"/>
      <c r="B373"/>
      <c r="C373"/>
    </row>
    <row r="374" spans="1:3" x14ac:dyDescent="0.3">
      <c r="A374"/>
      <c r="B374"/>
      <c r="C374"/>
    </row>
    <row r="375" spans="1:3" x14ac:dyDescent="0.3">
      <c r="A375"/>
      <c r="B375"/>
      <c r="C375"/>
    </row>
    <row r="376" spans="1:3" x14ac:dyDescent="0.3">
      <c r="A376"/>
      <c r="B376"/>
      <c r="C376"/>
    </row>
    <row r="377" spans="1:3" x14ac:dyDescent="0.3">
      <c r="A377"/>
      <c r="B377"/>
      <c r="C377"/>
    </row>
    <row r="378" spans="1:3" x14ac:dyDescent="0.3">
      <c r="A378"/>
      <c r="B378"/>
      <c r="C378"/>
    </row>
    <row r="379" spans="1:3" x14ac:dyDescent="0.3">
      <c r="A379"/>
      <c r="B379"/>
      <c r="C379"/>
    </row>
    <row r="380" spans="1:3" x14ac:dyDescent="0.3">
      <c r="A380"/>
      <c r="B380"/>
      <c r="C380"/>
    </row>
    <row r="381" spans="1:3" x14ac:dyDescent="0.3">
      <c r="A381"/>
      <c r="B381"/>
      <c r="C381"/>
    </row>
    <row r="382" spans="1:3" x14ac:dyDescent="0.3">
      <c r="A382"/>
      <c r="B382"/>
      <c r="C382"/>
    </row>
    <row r="383" spans="1:3" x14ac:dyDescent="0.3">
      <c r="A383"/>
      <c r="B383"/>
      <c r="C383"/>
    </row>
    <row r="384" spans="1:3" x14ac:dyDescent="0.3">
      <c r="A384"/>
      <c r="B384"/>
      <c r="C384"/>
    </row>
    <row r="385" spans="1:3" x14ac:dyDescent="0.3">
      <c r="A385"/>
      <c r="B385"/>
      <c r="C385"/>
    </row>
    <row r="386" spans="1:3" x14ac:dyDescent="0.3">
      <c r="A386"/>
      <c r="B386"/>
      <c r="C386"/>
    </row>
    <row r="387" spans="1:3" x14ac:dyDescent="0.3">
      <c r="A387"/>
      <c r="B387"/>
      <c r="C387"/>
    </row>
    <row r="388" spans="1:3" x14ac:dyDescent="0.3">
      <c r="A388"/>
      <c r="B388"/>
      <c r="C388"/>
    </row>
    <row r="389" spans="1:3" x14ac:dyDescent="0.3">
      <c r="A389"/>
      <c r="B389"/>
      <c r="C389"/>
    </row>
    <row r="390" spans="1:3" x14ac:dyDescent="0.3">
      <c r="A390"/>
      <c r="B390"/>
      <c r="C390"/>
    </row>
    <row r="391" spans="1:3" x14ac:dyDescent="0.3">
      <c r="A391"/>
      <c r="B391"/>
      <c r="C391"/>
    </row>
    <row r="392" spans="1:3" x14ac:dyDescent="0.3">
      <c r="A392"/>
      <c r="B392"/>
      <c r="C392"/>
    </row>
    <row r="393" spans="1:3" x14ac:dyDescent="0.3">
      <c r="A393"/>
      <c r="B393"/>
      <c r="C393"/>
    </row>
    <row r="394" spans="1:3" x14ac:dyDescent="0.3">
      <c r="A394"/>
      <c r="B394"/>
      <c r="C394"/>
    </row>
    <row r="395" spans="1:3" x14ac:dyDescent="0.3">
      <c r="A395"/>
      <c r="B395"/>
      <c r="C395"/>
    </row>
    <row r="396" spans="1:3" x14ac:dyDescent="0.3">
      <c r="A396"/>
      <c r="B396"/>
      <c r="C396"/>
    </row>
    <row r="397" spans="1:3" x14ac:dyDescent="0.3">
      <c r="A397"/>
      <c r="B397"/>
      <c r="C397"/>
    </row>
    <row r="398" spans="1:3" x14ac:dyDescent="0.3">
      <c r="A398"/>
      <c r="B398"/>
      <c r="C398"/>
    </row>
    <row r="399" spans="1:3" x14ac:dyDescent="0.3">
      <c r="A399"/>
      <c r="B399"/>
      <c r="C399"/>
    </row>
    <row r="400" spans="1:3" x14ac:dyDescent="0.3">
      <c r="A400"/>
      <c r="B400"/>
      <c r="C400"/>
    </row>
    <row r="401" spans="1:3" x14ac:dyDescent="0.3">
      <c r="A401"/>
      <c r="B401"/>
      <c r="C401"/>
    </row>
    <row r="402" spans="1:3" x14ac:dyDescent="0.3">
      <c r="A402"/>
      <c r="B402"/>
      <c r="C402"/>
    </row>
    <row r="403" spans="1:3" x14ac:dyDescent="0.3">
      <c r="A403"/>
      <c r="B403"/>
      <c r="C403"/>
    </row>
    <row r="404" spans="1:3" x14ac:dyDescent="0.3">
      <c r="A404"/>
      <c r="B404"/>
      <c r="C404"/>
    </row>
    <row r="405" spans="1:3" x14ac:dyDescent="0.3">
      <c r="A405"/>
      <c r="B405"/>
      <c r="C405"/>
    </row>
    <row r="406" spans="1:3" x14ac:dyDescent="0.3">
      <c r="A406"/>
      <c r="B406"/>
      <c r="C406"/>
    </row>
    <row r="407" spans="1:3" x14ac:dyDescent="0.3">
      <c r="A407"/>
      <c r="B407"/>
      <c r="C407"/>
    </row>
    <row r="408" spans="1:3" x14ac:dyDescent="0.3">
      <c r="A408"/>
      <c r="B408"/>
      <c r="C408"/>
    </row>
    <row r="409" spans="1:3" x14ac:dyDescent="0.3">
      <c r="A409"/>
      <c r="B409"/>
      <c r="C409"/>
    </row>
    <row r="410" spans="1:3" x14ac:dyDescent="0.3">
      <c r="A410"/>
      <c r="B410"/>
      <c r="C410"/>
    </row>
    <row r="411" spans="1:3" x14ac:dyDescent="0.3">
      <c r="A411"/>
      <c r="B411"/>
      <c r="C411"/>
    </row>
    <row r="412" spans="1:3" x14ac:dyDescent="0.3">
      <c r="A412"/>
      <c r="B412"/>
      <c r="C412"/>
    </row>
    <row r="413" spans="1:3" x14ac:dyDescent="0.3">
      <c r="A413"/>
      <c r="B413"/>
      <c r="C413"/>
    </row>
    <row r="414" spans="1:3" x14ac:dyDescent="0.3">
      <c r="A414"/>
      <c r="B414"/>
      <c r="C414"/>
    </row>
    <row r="415" spans="1:3" x14ac:dyDescent="0.3">
      <c r="A415"/>
      <c r="B415"/>
      <c r="C415"/>
    </row>
    <row r="416" spans="1:3" x14ac:dyDescent="0.3">
      <c r="A416"/>
      <c r="B416"/>
      <c r="C416"/>
    </row>
    <row r="417" spans="1:3" x14ac:dyDescent="0.3">
      <c r="A417"/>
      <c r="B417"/>
      <c r="C417"/>
    </row>
    <row r="418" spans="1:3" x14ac:dyDescent="0.3">
      <c r="A418"/>
      <c r="B418"/>
      <c r="C418"/>
    </row>
    <row r="419" spans="1:3" x14ac:dyDescent="0.3">
      <c r="A419"/>
      <c r="B419"/>
      <c r="C419"/>
    </row>
    <row r="420" spans="1:3" x14ac:dyDescent="0.3">
      <c r="A420"/>
      <c r="B420"/>
      <c r="C420"/>
    </row>
    <row r="421" spans="1:3" x14ac:dyDescent="0.3">
      <c r="A421"/>
      <c r="B421"/>
      <c r="C421"/>
    </row>
    <row r="422" spans="1:3" x14ac:dyDescent="0.3">
      <c r="A422"/>
      <c r="B422"/>
      <c r="C422"/>
    </row>
    <row r="423" spans="1:3" x14ac:dyDescent="0.3">
      <c r="A423"/>
      <c r="B423"/>
      <c r="C423"/>
    </row>
    <row r="424" spans="1:3" x14ac:dyDescent="0.3">
      <c r="A424"/>
      <c r="B424"/>
      <c r="C424"/>
    </row>
    <row r="425" spans="1:3" x14ac:dyDescent="0.3">
      <c r="A425"/>
      <c r="B425"/>
      <c r="C425"/>
    </row>
    <row r="426" spans="1:3" x14ac:dyDescent="0.3">
      <c r="A426"/>
      <c r="B426"/>
      <c r="C426"/>
    </row>
    <row r="427" spans="1:3" x14ac:dyDescent="0.3">
      <c r="A427"/>
      <c r="B427"/>
      <c r="C427"/>
    </row>
    <row r="428" spans="1:3" x14ac:dyDescent="0.3">
      <c r="A428"/>
      <c r="B428"/>
      <c r="C428"/>
    </row>
    <row r="429" spans="1:3" x14ac:dyDescent="0.3">
      <c r="A429"/>
      <c r="B429"/>
      <c r="C429"/>
    </row>
    <row r="430" spans="1:3" x14ac:dyDescent="0.3">
      <c r="A430"/>
      <c r="B430"/>
      <c r="C430"/>
    </row>
    <row r="431" spans="1:3" x14ac:dyDescent="0.3">
      <c r="A431"/>
      <c r="B431"/>
      <c r="C431"/>
    </row>
    <row r="432" spans="1:3" x14ac:dyDescent="0.3">
      <c r="A432"/>
      <c r="B432"/>
      <c r="C432"/>
    </row>
    <row r="433" spans="1:3" x14ac:dyDescent="0.3">
      <c r="A433"/>
      <c r="B433"/>
      <c r="C433"/>
    </row>
    <row r="434" spans="1:3" x14ac:dyDescent="0.3">
      <c r="A434"/>
      <c r="B434"/>
      <c r="C434"/>
    </row>
    <row r="435" spans="1:3" x14ac:dyDescent="0.3">
      <c r="A435"/>
      <c r="B435"/>
      <c r="C435"/>
    </row>
    <row r="436" spans="1:3" x14ac:dyDescent="0.3">
      <c r="A436"/>
      <c r="B436"/>
      <c r="C436"/>
    </row>
    <row r="437" spans="1:3" x14ac:dyDescent="0.3">
      <c r="A437"/>
      <c r="B437"/>
      <c r="C437"/>
    </row>
    <row r="438" spans="1:3" x14ac:dyDescent="0.3">
      <c r="A438"/>
      <c r="B438"/>
      <c r="C438"/>
    </row>
    <row r="439" spans="1:3" x14ac:dyDescent="0.3">
      <c r="A439"/>
      <c r="B439"/>
      <c r="C439"/>
    </row>
    <row r="440" spans="1:3" x14ac:dyDescent="0.3">
      <c r="A440"/>
      <c r="B440"/>
      <c r="C440"/>
    </row>
    <row r="441" spans="1:3" x14ac:dyDescent="0.3">
      <c r="A441"/>
      <c r="B441"/>
      <c r="C441"/>
    </row>
    <row r="442" spans="1:3" x14ac:dyDescent="0.3">
      <c r="A442"/>
      <c r="B442"/>
      <c r="C442"/>
    </row>
    <row r="443" spans="1:3" x14ac:dyDescent="0.3">
      <c r="A443"/>
      <c r="B443"/>
      <c r="C443"/>
    </row>
    <row r="444" spans="1:3" x14ac:dyDescent="0.3">
      <c r="A444"/>
      <c r="B444"/>
      <c r="C444"/>
    </row>
    <row r="445" spans="1:3" x14ac:dyDescent="0.3">
      <c r="A445"/>
      <c r="B445"/>
      <c r="C445"/>
    </row>
    <row r="446" spans="1:3" x14ac:dyDescent="0.3">
      <c r="A446"/>
      <c r="B446"/>
      <c r="C446"/>
    </row>
    <row r="447" spans="1:3" x14ac:dyDescent="0.3">
      <c r="A447"/>
      <c r="B447"/>
      <c r="C447"/>
    </row>
    <row r="448" spans="1:3" x14ac:dyDescent="0.3">
      <c r="A448"/>
      <c r="B448"/>
      <c r="C448"/>
    </row>
    <row r="449" spans="1:3" x14ac:dyDescent="0.3">
      <c r="A449"/>
      <c r="B449"/>
      <c r="C449"/>
    </row>
    <row r="450" spans="1:3" x14ac:dyDescent="0.3">
      <c r="A450"/>
      <c r="B450"/>
      <c r="C450"/>
    </row>
    <row r="451" spans="1:3" x14ac:dyDescent="0.3">
      <c r="A451"/>
      <c r="B451"/>
      <c r="C451"/>
    </row>
    <row r="452" spans="1:3" x14ac:dyDescent="0.3">
      <c r="A452"/>
      <c r="B452"/>
      <c r="C452"/>
    </row>
    <row r="453" spans="1:3" x14ac:dyDescent="0.3">
      <c r="A453"/>
      <c r="B453"/>
      <c r="C453"/>
    </row>
    <row r="454" spans="1:3" x14ac:dyDescent="0.3">
      <c r="A454"/>
      <c r="B454"/>
      <c r="C454"/>
    </row>
    <row r="455" spans="1:3" x14ac:dyDescent="0.3">
      <c r="A455"/>
      <c r="B455"/>
      <c r="C455"/>
    </row>
    <row r="456" spans="1:3" x14ac:dyDescent="0.3">
      <c r="A456"/>
      <c r="B456"/>
      <c r="C456"/>
    </row>
    <row r="457" spans="1:3" x14ac:dyDescent="0.3">
      <c r="A457"/>
      <c r="B457"/>
      <c r="C457"/>
    </row>
    <row r="458" spans="1:3" x14ac:dyDescent="0.3">
      <c r="A458"/>
      <c r="B458"/>
      <c r="C458"/>
    </row>
    <row r="459" spans="1:3" x14ac:dyDescent="0.3">
      <c r="A459"/>
      <c r="B459"/>
      <c r="C459"/>
    </row>
    <row r="460" spans="1:3" x14ac:dyDescent="0.3">
      <c r="A460"/>
      <c r="B460"/>
      <c r="C460"/>
    </row>
    <row r="461" spans="1:3" x14ac:dyDescent="0.3">
      <c r="A461"/>
      <c r="B461"/>
      <c r="C461"/>
    </row>
    <row r="462" spans="1:3" x14ac:dyDescent="0.3">
      <c r="A462"/>
      <c r="B462"/>
      <c r="C462"/>
    </row>
    <row r="463" spans="1:3" x14ac:dyDescent="0.3">
      <c r="A463"/>
      <c r="B463"/>
      <c r="C463"/>
    </row>
    <row r="464" spans="1:3" x14ac:dyDescent="0.3">
      <c r="A464"/>
      <c r="B464"/>
      <c r="C464"/>
    </row>
    <row r="465" spans="1:3" x14ac:dyDescent="0.3">
      <c r="A465"/>
      <c r="B465"/>
      <c r="C465"/>
    </row>
    <row r="466" spans="1:3" x14ac:dyDescent="0.3">
      <c r="A466"/>
      <c r="B466"/>
      <c r="C466"/>
    </row>
    <row r="467" spans="1:3" x14ac:dyDescent="0.3">
      <c r="A467"/>
      <c r="B467"/>
      <c r="C467"/>
    </row>
    <row r="468" spans="1:3" x14ac:dyDescent="0.3">
      <c r="A468"/>
      <c r="B468"/>
      <c r="C468"/>
    </row>
    <row r="469" spans="1:3" x14ac:dyDescent="0.3">
      <c r="A469"/>
      <c r="B469"/>
      <c r="C469"/>
    </row>
    <row r="470" spans="1:3" x14ac:dyDescent="0.3">
      <c r="A470"/>
      <c r="B470"/>
      <c r="C470"/>
    </row>
    <row r="471" spans="1:3" x14ac:dyDescent="0.3">
      <c r="A471"/>
      <c r="B471"/>
      <c r="C471"/>
    </row>
    <row r="472" spans="1:3" x14ac:dyDescent="0.3">
      <c r="A472"/>
      <c r="B472"/>
      <c r="C472"/>
    </row>
    <row r="473" spans="1:3" x14ac:dyDescent="0.3">
      <c r="A473"/>
      <c r="B473"/>
      <c r="C473"/>
    </row>
    <row r="474" spans="1:3" x14ac:dyDescent="0.3">
      <c r="A474"/>
      <c r="B474"/>
      <c r="C474"/>
    </row>
    <row r="475" spans="1:3" x14ac:dyDescent="0.3">
      <c r="A475"/>
      <c r="B475"/>
      <c r="C475"/>
    </row>
    <row r="476" spans="1:3" x14ac:dyDescent="0.3">
      <c r="A476"/>
      <c r="B476"/>
      <c r="C476"/>
    </row>
    <row r="477" spans="1:3" x14ac:dyDescent="0.3">
      <c r="A477"/>
      <c r="B477"/>
      <c r="C477"/>
    </row>
    <row r="478" spans="1:3" x14ac:dyDescent="0.3">
      <c r="A478"/>
      <c r="B478"/>
      <c r="C478"/>
    </row>
    <row r="479" spans="1:3" x14ac:dyDescent="0.3">
      <c r="A479"/>
      <c r="B479"/>
      <c r="C479"/>
    </row>
    <row r="480" spans="1:3" x14ac:dyDescent="0.3">
      <c r="A480"/>
      <c r="B480"/>
      <c r="C480"/>
    </row>
    <row r="481" spans="1:3" x14ac:dyDescent="0.3">
      <c r="A481"/>
      <c r="B481"/>
      <c r="C481"/>
    </row>
    <row r="482" spans="1:3" x14ac:dyDescent="0.3">
      <c r="A482"/>
      <c r="B482"/>
      <c r="C482"/>
    </row>
    <row r="483" spans="1:3" x14ac:dyDescent="0.3">
      <c r="A483"/>
      <c r="B483"/>
      <c r="C483"/>
    </row>
    <row r="484" spans="1:3" x14ac:dyDescent="0.3">
      <c r="A484"/>
      <c r="B484"/>
      <c r="C484"/>
    </row>
    <row r="485" spans="1:3" x14ac:dyDescent="0.3">
      <c r="A485"/>
      <c r="B485"/>
      <c r="C485"/>
    </row>
    <row r="486" spans="1:3" x14ac:dyDescent="0.3">
      <c r="A486"/>
      <c r="B486"/>
      <c r="C486"/>
    </row>
    <row r="487" spans="1:3" x14ac:dyDescent="0.3">
      <c r="A487"/>
      <c r="B487"/>
      <c r="C487"/>
    </row>
    <row r="488" spans="1:3" x14ac:dyDescent="0.3">
      <c r="A488"/>
      <c r="B488"/>
      <c r="C488"/>
    </row>
    <row r="489" spans="1:3" x14ac:dyDescent="0.3">
      <c r="A489"/>
      <c r="B489"/>
      <c r="C489"/>
    </row>
    <row r="490" spans="1:3" x14ac:dyDescent="0.3">
      <c r="A490"/>
      <c r="B490"/>
      <c r="C490"/>
    </row>
    <row r="491" spans="1:3" x14ac:dyDescent="0.3">
      <c r="A491"/>
      <c r="B491"/>
      <c r="C491"/>
    </row>
    <row r="492" spans="1:3" x14ac:dyDescent="0.3">
      <c r="A492"/>
      <c r="B492"/>
      <c r="C492"/>
    </row>
    <row r="493" spans="1:3" x14ac:dyDescent="0.3">
      <c r="A493"/>
      <c r="B493"/>
      <c r="C493"/>
    </row>
    <row r="494" spans="1:3" x14ac:dyDescent="0.3">
      <c r="A494"/>
      <c r="B494"/>
      <c r="C494"/>
    </row>
    <row r="495" spans="1:3" x14ac:dyDescent="0.3">
      <c r="A495"/>
      <c r="B495"/>
      <c r="C495"/>
    </row>
    <row r="496" spans="1:3" x14ac:dyDescent="0.3">
      <c r="A496"/>
      <c r="B496"/>
      <c r="C496"/>
    </row>
    <row r="497" spans="1:3" x14ac:dyDescent="0.3">
      <c r="A497"/>
      <c r="B497"/>
      <c r="C497"/>
    </row>
    <row r="498" spans="1:3" x14ac:dyDescent="0.3">
      <c r="A498"/>
      <c r="B498"/>
      <c r="C498"/>
    </row>
    <row r="499" spans="1:3" x14ac:dyDescent="0.3">
      <c r="A499"/>
      <c r="B499"/>
      <c r="C499"/>
    </row>
    <row r="500" spans="1:3" x14ac:dyDescent="0.3">
      <c r="A500"/>
      <c r="B500"/>
      <c r="C500"/>
    </row>
    <row r="501" spans="1:3" x14ac:dyDescent="0.3">
      <c r="A501"/>
      <c r="B501"/>
      <c r="C501"/>
    </row>
    <row r="502" spans="1:3" x14ac:dyDescent="0.3">
      <c r="A502"/>
      <c r="B502"/>
      <c r="C502"/>
    </row>
    <row r="503" spans="1:3" x14ac:dyDescent="0.3">
      <c r="A503"/>
      <c r="B503"/>
      <c r="C503"/>
    </row>
    <row r="504" spans="1:3" x14ac:dyDescent="0.3">
      <c r="A504"/>
      <c r="B504"/>
      <c r="C504"/>
    </row>
    <row r="505" spans="1:3" x14ac:dyDescent="0.3">
      <c r="A505"/>
      <c r="B505"/>
      <c r="C505"/>
    </row>
    <row r="506" spans="1:3" x14ac:dyDescent="0.3">
      <c r="A506"/>
      <c r="B506"/>
      <c r="C506"/>
    </row>
    <row r="507" spans="1:3" x14ac:dyDescent="0.3">
      <c r="A507"/>
      <c r="B507"/>
      <c r="C507"/>
    </row>
    <row r="508" spans="1:3" x14ac:dyDescent="0.3">
      <c r="A508"/>
      <c r="B508"/>
      <c r="C508"/>
    </row>
    <row r="509" spans="1:3" x14ac:dyDescent="0.3">
      <c r="A509"/>
      <c r="B509"/>
      <c r="C509"/>
    </row>
    <row r="510" spans="1:3" x14ac:dyDescent="0.3">
      <c r="A510"/>
      <c r="B510"/>
      <c r="C510"/>
    </row>
    <row r="511" spans="1:3" x14ac:dyDescent="0.3">
      <c r="A511"/>
      <c r="B511"/>
      <c r="C511"/>
    </row>
    <row r="512" spans="1:3" x14ac:dyDescent="0.3">
      <c r="A512"/>
      <c r="B512"/>
      <c r="C512"/>
    </row>
    <row r="513" spans="1:3" x14ac:dyDescent="0.3">
      <c r="A513"/>
      <c r="B513"/>
      <c r="C513"/>
    </row>
    <row r="514" spans="1:3" x14ac:dyDescent="0.3">
      <c r="A514"/>
      <c r="B514"/>
      <c r="C514"/>
    </row>
    <row r="515" spans="1:3" x14ac:dyDescent="0.3">
      <c r="A515"/>
      <c r="B515"/>
      <c r="C515"/>
    </row>
    <row r="516" spans="1:3" x14ac:dyDescent="0.3">
      <c r="A516"/>
      <c r="B516"/>
      <c r="C516"/>
    </row>
    <row r="517" spans="1:3" x14ac:dyDescent="0.3">
      <c r="A517"/>
      <c r="B517"/>
      <c r="C517"/>
    </row>
    <row r="518" spans="1:3" x14ac:dyDescent="0.3">
      <c r="A518"/>
      <c r="B518"/>
      <c r="C518"/>
    </row>
    <row r="519" spans="1:3" x14ac:dyDescent="0.3">
      <c r="A519"/>
      <c r="B519"/>
      <c r="C519"/>
    </row>
    <row r="520" spans="1:3" x14ac:dyDescent="0.3">
      <c r="A520"/>
      <c r="B520"/>
      <c r="C520"/>
    </row>
    <row r="521" spans="1:3" x14ac:dyDescent="0.3">
      <c r="A521"/>
      <c r="B521"/>
      <c r="C521"/>
    </row>
    <row r="522" spans="1:3" x14ac:dyDescent="0.3">
      <c r="A522"/>
      <c r="B522"/>
      <c r="C522"/>
    </row>
    <row r="523" spans="1:3" x14ac:dyDescent="0.3">
      <c r="A523"/>
      <c r="B523"/>
      <c r="C523"/>
    </row>
    <row r="524" spans="1:3" x14ac:dyDescent="0.3">
      <c r="A524"/>
      <c r="B524"/>
      <c r="C524"/>
    </row>
    <row r="525" spans="1:3" x14ac:dyDescent="0.3">
      <c r="A525"/>
      <c r="B525"/>
      <c r="C525"/>
    </row>
    <row r="526" spans="1:3" x14ac:dyDescent="0.3">
      <c r="A526"/>
      <c r="B526"/>
      <c r="C526"/>
    </row>
    <row r="527" spans="1:3" x14ac:dyDescent="0.3">
      <c r="A527"/>
      <c r="B527"/>
      <c r="C527"/>
    </row>
    <row r="528" spans="1:3" x14ac:dyDescent="0.3">
      <c r="A528"/>
      <c r="B528"/>
      <c r="C528"/>
    </row>
    <row r="529" spans="1:3" x14ac:dyDescent="0.3">
      <c r="A529"/>
      <c r="B529"/>
      <c r="C529"/>
    </row>
    <row r="530" spans="1:3" x14ac:dyDescent="0.3">
      <c r="A530"/>
      <c r="B530"/>
      <c r="C530"/>
    </row>
    <row r="531" spans="1:3" x14ac:dyDescent="0.3">
      <c r="A531"/>
      <c r="B531"/>
      <c r="C531"/>
    </row>
    <row r="532" spans="1:3" x14ac:dyDescent="0.3">
      <c r="A532"/>
      <c r="B532"/>
      <c r="C532"/>
    </row>
    <row r="533" spans="1:3" x14ac:dyDescent="0.3">
      <c r="A533"/>
      <c r="B533"/>
      <c r="C533"/>
    </row>
    <row r="534" spans="1:3" x14ac:dyDescent="0.3">
      <c r="A534"/>
      <c r="B534"/>
      <c r="C534"/>
    </row>
    <row r="535" spans="1:3" x14ac:dyDescent="0.3">
      <c r="A535"/>
      <c r="B535"/>
      <c r="C535"/>
    </row>
    <row r="536" spans="1:3" x14ac:dyDescent="0.3">
      <c r="A536"/>
      <c r="B536"/>
      <c r="C536"/>
    </row>
    <row r="537" spans="1:3" x14ac:dyDescent="0.3">
      <c r="A537"/>
      <c r="B537"/>
      <c r="C537"/>
    </row>
    <row r="538" spans="1:3" x14ac:dyDescent="0.3">
      <c r="A538"/>
      <c r="B538"/>
      <c r="C538"/>
    </row>
    <row r="539" spans="1:3" x14ac:dyDescent="0.3">
      <c r="A539"/>
      <c r="B539"/>
      <c r="C539"/>
    </row>
    <row r="540" spans="1:3" x14ac:dyDescent="0.3">
      <c r="A540"/>
      <c r="B540"/>
      <c r="C540"/>
    </row>
    <row r="541" spans="1:3" x14ac:dyDescent="0.3">
      <c r="A541"/>
      <c r="B541"/>
      <c r="C541"/>
    </row>
    <row r="542" spans="1:3" x14ac:dyDescent="0.3">
      <c r="A542"/>
      <c r="B542"/>
      <c r="C542"/>
    </row>
    <row r="543" spans="1:3" x14ac:dyDescent="0.3">
      <c r="A543"/>
      <c r="B543"/>
      <c r="C543"/>
    </row>
    <row r="544" spans="1:3" x14ac:dyDescent="0.3">
      <c r="A544"/>
      <c r="B544"/>
      <c r="C544"/>
    </row>
    <row r="545" spans="1:3" x14ac:dyDescent="0.3">
      <c r="A545"/>
      <c r="B545"/>
      <c r="C545"/>
    </row>
    <row r="546" spans="1:3" x14ac:dyDescent="0.3">
      <c r="A546"/>
      <c r="B546"/>
      <c r="C546"/>
    </row>
    <row r="547" spans="1:3" x14ac:dyDescent="0.3">
      <c r="A547"/>
      <c r="B547"/>
      <c r="C547"/>
    </row>
    <row r="548" spans="1:3" x14ac:dyDescent="0.3">
      <c r="A548"/>
      <c r="B548"/>
      <c r="C548"/>
    </row>
    <row r="549" spans="1:3" x14ac:dyDescent="0.3">
      <c r="A549"/>
      <c r="B549"/>
      <c r="C549"/>
    </row>
    <row r="550" spans="1:3" x14ac:dyDescent="0.3">
      <c r="A550"/>
      <c r="B550"/>
      <c r="C550"/>
    </row>
    <row r="551" spans="1:3" x14ac:dyDescent="0.3">
      <c r="A551"/>
      <c r="B551"/>
      <c r="C551"/>
    </row>
    <row r="552" spans="1:3" x14ac:dyDescent="0.3">
      <c r="A552"/>
      <c r="B552"/>
      <c r="C552"/>
    </row>
    <row r="553" spans="1:3" x14ac:dyDescent="0.3">
      <c r="A553"/>
      <c r="B553"/>
      <c r="C553"/>
    </row>
    <row r="554" spans="1:3" x14ac:dyDescent="0.3">
      <c r="A554"/>
      <c r="B554"/>
      <c r="C554"/>
    </row>
    <row r="555" spans="1:3" x14ac:dyDescent="0.3">
      <c r="A555"/>
      <c r="B555"/>
      <c r="C555"/>
    </row>
    <row r="556" spans="1:3" x14ac:dyDescent="0.3">
      <c r="A556"/>
      <c r="B556"/>
      <c r="C556"/>
    </row>
    <row r="557" spans="1:3" x14ac:dyDescent="0.3">
      <c r="A557"/>
      <c r="B557"/>
      <c r="C557"/>
    </row>
    <row r="558" spans="1:3" x14ac:dyDescent="0.3">
      <c r="A558"/>
      <c r="B558"/>
      <c r="C558"/>
    </row>
    <row r="559" spans="1:3" x14ac:dyDescent="0.3">
      <c r="A559"/>
      <c r="B559"/>
      <c r="C559"/>
    </row>
    <row r="560" spans="1:3" x14ac:dyDescent="0.3">
      <c r="A560"/>
      <c r="B560"/>
      <c r="C560"/>
    </row>
    <row r="561" spans="1:3" x14ac:dyDescent="0.3">
      <c r="A561"/>
      <c r="B561"/>
      <c r="C561"/>
    </row>
    <row r="562" spans="1:3" x14ac:dyDescent="0.3">
      <c r="A562"/>
      <c r="B562"/>
      <c r="C562"/>
    </row>
    <row r="563" spans="1:3" x14ac:dyDescent="0.3">
      <c r="A563"/>
      <c r="B563"/>
      <c r="C563"/>
    </row>
    <row r="564" spans="1:3" x14ac:dyDescent="0.3">
      <c r="A564"/>
      <c r="B564"/>
      <c r="C564"/>
    </row>
    <row r="565" spans="1:3" x14ac:dyDescent="0.3">
      <c r="A565"/>
      <c r="B565"/>
      <c r="C565"/>
    </row>
    <row r="566" spans="1:3" x14ac:dyDescent="0.3">
      <c r="A566"/>
      <c r="B566"/>
      <c r="C566"/>
    </row>
    <row r="567" spans="1:3" x14ac:dyDescent="0.3">
      <c r="A567"/>
      <c r="B567"/>
      <c r="C567"/>
    </row>
    <row r="568" spans="1:3" x14ac:dyDescent="0.3">
      <c r="A568"/>
      <c r="B568"/>
      <c r="C568"/>
    </row>
    <row r="569" spans="1:3" x14ac:dyDescent="0.3">
      <c r="A569"/>
      <c r="B569"/>
      <c r="C569"/>
    </row>
    <row r="570" spans="1:3" x14ac:dyDescent="0.3">
      <c r="A570"/>
      <c r="B570"/>
      <c r="C570"/>
    </row>
    <row r="571" spans="1:3" x14ac:dyDescent="0.3">
      <c r="A571"/>
      <c r="B571"/>
      <c r="C571"/>
    </row>
    <row r="572" spans="1:3" x14ac:dyDescent="0.3">
      <c r="A572"/>
      <c r="B572"/>
      <c r="C572"/>
    </row>
    <row r="573" spans="1:3" x14ac:dyDescent="0.3">
      <c r="A573"/>
      <c r="B573"/>
      <c r="C573"/>
    </row>
    <row r="574" spans="1:3" x14ac:dyDescent="0.3">
      <c r="A574"/>
      <c r="B574"/>
      <c r="C574"/>
    </row>
    <row r="575" spans="1:3" x14ac:dyDescent="0.3">
      <c r="A575"/>
      <c r="B575"/>
      <c r="C575"/>
    </row>
    <row r="576" spans="1:3" x14ac:dyDescent="0.3">
      <c r="A576"/>
      <c r="B576"/>
      <c r="C576"/>
    </row>
    <row r="577" spans="1:3" x14ac:dyDescent="0.3">
      <c r="A577"/>
      <c r="B577"/>
      <c r="C577"/>
    </row>
    <row r="578" spans="1:3" x14ac:dyDescent="0.3">
      <c r="A578"/>
      <c r="B578"/>
      <c r="C578"/>
    </row>
    <row r="579" spans="1:3" x14ac:dyDescent="0.3">
      <c r="A579"/>
      <c r="B579"/>
      <c r="C579"/>
    </row>
    <row r="580" spans="1:3" x14ac:dyDescent="0.3">
      <c r="A580"/>
      <c r="B580"/>
      <c r="C580"/>
    </row>
    <row r="581" spans="1:3" x14ac:dyDescent="0.3">
      <c r="A581"/>
      <c r="B581"/>
      <c r="C581"/>
    </row>
    <row r="582" spans="1:3" x14ac:dyDescent="0.3">
      <c r="A582"/>
      <c r="B582"/>
      <c r="C582"/>
    </row>
    <row r="583" spans="1:3" x14ac:dyDescent="0.3">
      <c r="A583"/>
      <c r="B583"/>
      <c r="C583"/>
    </row>
    <row r="584" spans="1:3" x14ac:dyDescent="0.3">
      <c r="A584"/>
      <c r="B584"/>
      <c r="C584"/>
    </row>
    <row r="585" spans="1:3" x14ac:dyDescent="0.3">
      <c r="A585"/>
      <c r="B585"/>
      <c r="C585"/>
    </row>
    <row r="586" spans="1:3" x14ac:dyDescent="0.3">
      <c r="A586"/>
      <c r="B586"/>
      <c r="C586"/>
    </row>
    <row r="587" spans="1:3" x14ac:dyDescent="0.3">
      <c r="A587"/>
      <c r="B587"/>
      <c r="C587"/>
    </row>
    <row r="588" spans="1:3" x14ac:dyDescent="0.3">
      <c r="A588"/>
      <c r="B588"/>
      <c r="C588"/>
    </row>
    <row r="589" spans="1:3" x14ac:dyDescent="0.3">
      <c r="A589"/>
      <c r="B589"/>
      <c r="C589"/>
    </row>
    <row r="590" spans="1:3" x14ac:dyDescent="0.3">
      <c r="A590"/>
      <c r="B590"/>
      <c r="C590"/>
    </row>
    <row r="591" spans="1:3" x14ac:dyDescent="0.3">
      <c r="A591"/>
      <c r="B591"/>
      <c r="C591"/>
    </row>
    <row r="592" spans="1:3" x14ac:dyDescent="0.3">
      <c r="A592"/>
      <c r="B592"/>
      <c r="C592"/>
    </row>
    <row r="593" spans="1:3" x14ac:dyDescent="0.3">
      <c r="A593"/>
      <c r="B593"/>
      <c r="C593"/>
    </row>
    <row r="594" spans="1:3" x14ac:dyDescent="0.3">
      <c r="A594"/>
      <c r="B594"/>
      <c r="C594"/>
    </row>
    <row r="595" spans="1:3" x14ac:dyDescent="0.3">
      <c r="A595"/>
      <c r="B595"/>
      <c r="C595"/>
    </row>
    <row r="596" spans="1:3" x14ac:dyDescent="0.3">
      <c r="A596"/>
      <c r="B596"/>
      <c r="C596"/>
    </row>
    <row r="597" spans="1:3" x14ac:dyDescent="0.3">
      <c r="A597"/>
      <c r="B597"/>
      <c r="C597"/>
    </row>
    <row r="598" spans="1:3" x14ac:dyDescent="0.3">
      <c r="A598"/>
      <c r="B598"/>
      <c r="C598"/>
    </row>
    <row r="599" spans="1:3" x14ac:dyDescent="0.3">
      <c r="A599"/>
      <c r="B599"/>
      <c r="C599"/>
    </row>
    <row r="600" spans="1:3" x14ac:dyDescent="0.3">
      <c r="A600"/>
      <c r="B600"/>
      <c r="C600"/>
    </row>
    <row r="601" spans="1:3" x14ac:dyDescent="0.3">
      <c r="A601"/>
      <c r="B601"/>
      <c r="C601"/>
    </row>
    <row r="602" spans="1:3" x14ac:dyDescent="0.3">
      <c r="A602"/>
      <c r="B602"/>
      <c r="C602"/>
    </row>
    <row r="603" spans="1:3" x14ac:dyDescent="0.3">
      <c r="A603"/>
      <c r="B603"/>
      <c r="C603"/>
    </row>
    <row r="604" spans="1:3" x14ac:dyDescent="0.3">
      <c r="A604"/>
      <c r="B604"/>
      <c r="C604"/>
    </row>
    <row r="605" spans="1:3" x14ac:dyDescent="0.3">
      <c r="A605"/>
      <c r="B605"/>
      <c r="C605"/>
    </row>
    <row r="606" spans="1:3" x14ac:dyDescent="0.3">
      <c r="A606"/>
      <c r="B606"/>
      <c r="C606"/>
    </row>
    <row r="607" spans="1:3" x14ac:dyDescent="0.3">
      <c r="A607"/>
      <c r="B607"/>
      <c r="C607"/>
    </row>
    <row r="608" spans="1:3" x14ac:dyDescent="0.3">
      <c r="A608"/>
      <c r="B608"/>
      <c r="C608"/>
    </row>
    <row r="609" spans="1:3" x14ac:dyDescent="0.3">
      <c r="A609"/>
      <c r="B609"/>
      <c r="C609"/>
    </row>
    <row r="610" spans="1:3" x14ac:dyDescent="0.3">
      <c r="A610"/>
      <c r="B610"/>
      <c r="C610"/>
    </row>
    <row r="611" spans="1:3" x14ac:dyDescent="0.3">
      <c r="A611"/>
      <c r="B611"/>
      <c r="C611"/>
    </row>
    <row r="612" spans="1:3" x14ac:dyDescent="0.3">
      <c r="A612"/>
      <c r="B612"/>
      <c r="C612"/>
    </row>
    <row r="613" spans="1:3" x14ac:dyDescent="0.3">
      <c r="A613"/>
      <c r="B613"/>
      <c r="C613"/>
    </row>
    <row r="614" spans="1:3" x14ac:dyDescent="0.3">
      <c r="A614"/>
      <c r="B614"/>
      <c r="C614"/>
    </row>
    <row r="615" spans="1:3" x14ac:dyDescent="0.3">
      <c r="A615"/>
      <c r="B615"/>
      <c r="C615"/>
    </row>
    <row r="616" spans="1:3" x14ac:dyDescent="0.3">
      <c r="A616"/>
      <c r="B616"/>
      <c r="C616"/>
    </row>
    <row r="617" spans="1:3" x14ac:dyDescent="0.3">
      <c r="A617"/>
      <c r="B617"/>
      <c r="C617"/>
    </row>
    <row r="618" spans="1:3" x14ac:dyDescent="0.3">
      <c r="A618"/>
      <c r="B618"/>
      <c r="C618"/>
    </row>
    <row r="619" spans="1:3" x14ac:dyDescent="0.3">
      <c r="A619"/>
      <c r="B619"/>
      <c r="C619"/>
    </row>
    <row r="620" spans="1:3" x14ac:dyDescent="0.3">
      <c r="A620"/>
      <c r="B620"/>
      <c r="C620"/>
    </row>
    <row r="621" spans="1:3" x14ac:dyDescent="0.3">
      <c r="A621"/>
      <c r="B621"/>
      <c r="C621"/>
    </row>
    <row r="622" spans="1:3" x14ac:dyDescent="0.3">
      <c r="A622"/>
      <c r="B622"/>
      <c r="C622"/>
    </row>
    <row r="623" spans="1:3" x14ac:dyDescent="0.3">
      <c r="A623"/>
      <c r="B623"/>
      <c r="C623"/>
    </row>
    <row r="624" spans="1:3" x14ac:dyDescent="0.3">
      <c r="A624"/>
      <c r="B624"/>
      <c r="C624"/>
    </row>
    <row r="625" spans="1:3" x14ac:dyDescent="0.3">
      <c r="A625"/>
      <c r="B625"/>
      <c r="C625"/>
    </row>
    <row r="626" spans="1:3" x14ac:dyDescent="0.3">
      <c r="A626"/>
      <c r="B626"/>
      <c r="C626"/>
    </row>
    <row r="627" spans="1:3" x14ac:dyDescent="0.3">
      <c r="A627"/>
      <c r="B627"/>
      <c r="C627"/>
    </row>
    <row r="628" spans="1:3" x14ac:dyDescent="0.3">
      <c r="A628"/>
      <c r="B628"/>
      <c r="C628"/>
    </row>
    <row r="629" spans="1:3" x14ac:dyDescent="0.3">
      <c r="A629"/>
      <c r="B629"/>
      <c r="C629"/>
    </row>
    <row r="630" spans="1:3" x14ac:dyDescent="0.3">
      <c r="A630"/>
      <c r="B630"/>
      <c r="C630"/>
    </row>
    <row r="631" spans="1:3" x14ac:dyDescent="0.3">
      <c r="A631"/>
      <c r="B631"/>
      <c r="C631"/>
    </row>
    <row r="632" spans="1:3" x14ac:dyDescent="0.3">
      <c r="A632"/>
      <c r="B632"/>
      <c r="C632"/>
    </row>
    <row r="633" spans="1:3" x14ac:dyDescent="0.3">
      <c r="A633"/>
      <c r="B633"/>
      <c r="C633"/>
    </row>
    <row r="634" spans="1:3" x14ac:dyDescent="0.3">
      <c r="A634"/>
      <c r="B634"/>
      <c r="C634"/>
    </row>
    <row r="635" spans="1:3" x14ac:dyDescent="0.3">
      <c r="A635"/>
      <c r="B635"/>
      <c r="C635"/>
    </row>
    <row r="636" spans="1:3" x14ac:dyDescent="0.3">
      <c r="A636"/>
      <c r="B636"/>
      <c r="C636"/>
    </row>
    <row r="637" spans="1:3" x14ac:dyDescent="0.3">
      <c r="A637"/>
      <c r="B637"/>
      <c r="C637"/>
    </row>
    <row r="638" spans="1:3" x14ac:dyDescent="0.3">
      <c r="A638"/>
      <c r="B638"/>
      <c r="C638"/>
    </row>
    <row r="639" spans="1:3" x14ac:dyDescent="0.3">
      <c r="A639"/>
      <c r="B639"/>
      <c r="C639"/>
    </row>
    <row r="640" spans="1:3" x14ac:dyDescent="0.3">
      <c r="A640"/>
      <c r="B640"/>
      <c r="C640"/>
    </row>
    <row r="641" spans="1:3" x14ac:dyDescent="0.3">
      <c r="A641"/>
      <c r="B641"/>
      <c r="C641"/>
    </row>
    <row r="642" spans="1:3" x14ac:dyDescent="0.3">
      <c r="A642"/>
      <c r="B642"/>
      <c r="C642"/>
    </row>
    <row r="643" spans="1:3" x14ac:dyDescent="0.3">
      <c r="A643"/>
      <c r="B643"/>
      <c r="C643"/>
    </row>
    <row r="644" spans="1:3" x14ac:dyDescent="0.3">
      <c r="A644"/>
      <c r="B644"/>
      <c r="C644"/>
    </row>
    <row r="645" spans="1:3" x14ac:dyDescent="0.3">
      <c r="A645"/>
      <c r="B645"/>
      <c r="C645"/>
    </row>
    <row r="646" spans="1:3" x14ac:dyDescent="0.3">
      <c r="A646"/>
      <c r="B646"/>
      <c r="C646"/>
    </row>
    <row r="647" spans="1:3" x14ac:dyDescent="0.3">
      <c r="A647"/>
      <c r="B647"/>
      <c r="C647"/>
    </row>
    <row r="648" spans="1:3" x14ac:dyDescent="0.3">
      <c r="A648"/>
      <c r="B648"/>
      <c r="C648"/>
    </row>
    <row r="649" spans="1:3" x14ac:dyDescent="0.3">
      <c r="A649"/>
      <c r="B649"/>
      <c r="C649"/>
    </row>
    <row r="650" spans="1:3" x14ac:dyDescent="0.3">
      <c r="A650"/>
      <c r="B650"/>
      <c r="C650"/>
    </row>
    <row r="651" spans="1:3" x14ac:dyDescent="0.3">
      <c r="A651"/>
      <c r="B651"/>
      <c r="C651"/>
    </row>
    <row r="652" spans="1:3" x14ac:dyDescent="0.3">
      <c r="A652"/>
      <c r="B652"/>
      <c r="C652"/>
    </row>
    <row r="653" spans="1:3" x14ac:dyDescent="0.3">
      <c r="A653"/>
      <c r="B653"/>
      <c r="C653"/>
    </row>
    <row r="654" spans="1:3" x14ac:dyDescent="0.3">
      <c r="A654"/>
      <c r="B654"/>
      <c r="C654"/>
    </row>
    <row r="655" spans="1:3" x14ac:dyDescent="0.3">
      <c r="A655"/>
      <c r="B655"/>
      <c r="C655"/>
    </row>
    <row r="656" spans="1:3" x14ac:dyDescent="0.3">
      <c r="A656"/>
      <c r="B656"/>
      <c r="C656"/>
    </row>
    <row r="657" spans="1:3" x14ac:dyDescent="0.3">
      <c r="A657"/>
      <c r="B657"/>
      <c r="C657"/>
    </row>
    <row r="658" spans="1:3" x14ac:dyDescent="0.3">
      <c r="A658"/>
      <c r="B658"/>
      <c r="C658"/>
    </row>
    <row r="659" spans="1:3" x14ac:dyDescent="0.3">
      <c r="A659"/>
      <c r="B659"/>
      <c r="C659"/>
    </row>
    <row r="660" spans="1:3" x14ac:dyDescent="0.3">
      <c r="A660"/>
      <c r="B660"/>
      <c r="C660"/>
    </row>
    <row r="661" spans="1:3" x14ac:dyDescent="0.3">
      <c r="A661"/>
      <c r="B661"/>
      <c r="C661"/>
    </row>
    <row r="662" spans="1:3" x14ac:dyDescent="0.3">
      <c r="A662"/>
      <c r="B662"/>
      <c r="C662"/>
    </row>
    <row r="663" spans="1:3" x14ac:dyDescent="0.3">
      <c r="A663"/>
      <c r="B663"/>
      <c r="C663"/>
    </row>
    <row r="664" spans="1:3" x14ac:dyDescent="0.3">
      <c r="A664"/>
      <c r="B664"/>
      <c r="C664"/>
    </row>
    <row r="665" spans="1:3" x14ac:dyDescent="0.3">
      <c r="A665"/>
      <c r="B665"/>
      <c r="C665"/>
    </row>
    <row r="666" spans="1:3" x14ac:dyDescent="0.3">
      <c r="A666"/>
      <c r="B666"/>
      <c r="C666"/>
    </row>
    <row r="667" spans="1:3" x14ac:dyDescent="0.3">
      <c r="A667"/>
      <c r="B667"/>
      <c r="C667"/>
    </row>
    <row r="668" spans="1:3" x14ac:dyDescent="0.3">
      <c r="A668"/>
      <c r="B668"/>
      <c r="C668"/>
    </row>
    <row r="669" spans="1:3" x14ac:dyDescent="0.3">
      <c r="A669"/>
      <c r="B669"/>
      <c r="C669"/>
    </row>
    <row r="670" spans="1:3" x14ac:dyDescent="0.3">
      <c r="A670"/>
      <c r="B670"/>
      <c r="C670"/>
    </row>
    <row r="671" spans="1:3" x14ac:dyDescent="0.3">
      <c r="A671"/>
      <c r="B671"/>
      <c r="C671"/>
    </row>
    <row r="672" spans="1:3" x14ac:dyDescent="0.3">
      <c r="A672"/>
      <c r="B672"/>
      <c r="C672"/>
    </row>
    <row r="673" spans="1:3" x14ac:dyDescent="0.3">
      <c r="A673"/>
      <c r="B673"/>
      <c r="C673"/>
    </row>
    <row r="674" spans="1:3" x14ac:dyDescent="0.3">
      <c r="A674"/>
      <c r="B674"/>
      <c r="C674"/>
    </row>
    <row r="675" spans="1:3" x14ac:dyDescent="0.3">
      <c r="A675"/>
      <c r="B675"/>
      <c r="C675"/>
    </row>
    <row r="676" spans="1:3" x14ac:dyDescent="0.3">
      <c r="A676"/>
      <c r="B676"/>
      <c r="C676"/>
    </row>
    <row r="677" spans="1:3" x14ac:dyDescent="0.3">
      <c r="A677"/>
      <c r="B677"/>
      <c r="C677"/>
    </row>
    <row r="678" spans="1:3" x14ac:dyDescent="0.3">
      <c r="A678"/>
      <c r="B678"/>
      <c r="C678"/>
    </row>
    <row r="679" spans="1:3" x14ac:dyDescent="0.3">
      <c r="A679"/>
      <c r="B679"/>
      <c r="C679"/>
    </row>
    <row r="680" spans="1:3" x14ac:dyDescent="0.3">
      <c r="A680"/>
      <c r="B680"/>
      <c r="C680"/>
    </row>
    <row r="681" spans="1:3" x14ac:dyDescent="0.3">
      <c r="A681"/>
      <c r="B681"/>
      <c r="C681"/>
    </row>
    <row r="682" spans="1:3" x14ac:dyDescent="0.3">
      <c r="A682"/>
      <c r="B682"/>
      <c r="C682"/>
    </row>
    <row r="683" spans="1:3" x14ac:dyDescent="0.3">
      <c r="A683"/>
      <c r="B683"/>
      <c r="C683"/>
    </row>
    <row r="684" spans="1:3" x14ac:dyDescent="0.3">
      <c r="A684"/>
      <c r="B684"/>
      <c r="C684"/>
    </row>
    <row r="685" spans="1:3" x14ac:dyDescent="0.3">
      <c r="A685"/>
      <c r="B685"/>
      <c r="C685"/>
    </row>
    <row r="686" spans="1:3" x14ac:dyDescent="0.3">
      <c r="A686"/>
      <c r="B686"/>
      <c r="C686"/>
    </row>
    <row r="687" spans="1:3" x14ac:dyDescent="0.3">
      <c r="A687"/>
      <c r="B687"/>
      <c r="C687"/>
    </row>
    <row r="688" spans="1:3" x14ac:dyDescent="0.3">
      <c r="A688"/>
      <c r="B688"/>
      <c r="C688"/>
    </row>
    <row r="689" spans="1:3" x14ac:dyDescent="0.3">
      <c r="A689"/>
      <c r="B689"/>
      <c r="C689"/>
    </row>
    <row r="690" spans="1:3" x14ac:dyDescent="0.3">
      <c r="A690"/>
      <c r="B690"/>
      <c r="C690"/>
    </row>
    <row r="691" spans="1:3" x14ac:dyDescent="0.3">
      <c r="A691"/>
      <c r="B691"/>
      <c r="C691"/>
    </row>
    <row r="692" spans="1:3" x14ac:dyDescent="0.3">
      <c r="A692"/>
      <c r="B692"/>
      <c r="C692"/>
    </row>
    <row r="693" spans="1:3" x14ac:dyDescent="0.3">
      <c r="A693"/>
      <c r="B693"/>
      <c r="C693"/>
    </row>
    <row r="694" spans="1:3" x14ac:dyDescent="0.3">
      <c r="A694"/>
      <c r="B694"/>
      <c r="C694"/>
    </row>
    <row r="695" spans="1:3" x14ac:dyDescent="0.3">
      <c r="A695"/>
      <c r="B695"/>
      <c r="C695"/>
    </row>
    <row r="696" spans="1:3" x14ac:dyDescent="0.3">
      <c r="A696"/>
      <c r="B696"/>
      <c r="C696"/>
    </row>
    <row r="697" spans="1:3" x14ac:dyDescent="0.3">
      <c r="A697"/>
      <c r="B697"/>
      <c r="C697"/>
    </row>
    <row r="698" spans="1:3" x14ac:dyDescent="0.3">
      <c r="A698"/>
      <c r="B698"/>
      <c r="C698"/>
    </row>
    <row r="699" spans="1:3" x14ac:dyDescent="0.3">
      <c r="A699"/>
      <c r="B699"/>
      <c r="C699"/>
    </row>
    <row r="700" spans="1:3" x14ac:dyDescent="0.3">
      <c r="A700"/>
      <c r="B700"/>
      <c r="C700"/>
    </row>
    <row r="701" spans="1:3" x14ac:dyDescent="0.3">
      <c r="A701"/>
      <c r="B701"/>
      <c r="C701"/>
    </row>
    <row r="702" spans="1:3" x14ac:dyDescent="0.3">
      <c r="A702"/>
      <c r="B702"/>
      <c r="C702"/>
    </row>
    <row r="703" spans="1:3" x14ac:dyDescent="0.3">
      <c r="A703"/>
      <c r="B703"/>
      <c r="C703"/>
    </row>
    <row r="704" spans="1:3" x14ac:dyDescent="0.3">
      <c r="A704"/>
      <c r="B704"/>
      <c r="C704"/>
    </row>
    <row r="705" spans="1:3" x14ac:dyDescent="0.3">
      <c r="A705"/>
      <c r="B705"/>
      <c r="C705"/>
    </row>
    <row r="706" spans="1:3" x14ac:dyDescent="0.3">
      <c r="A706"/>
      <c r="B706"/>
      <c r="C706"/>
    </row>
    <row r="707" spans="1:3" x14ac:dyDescent="0.3">
      <c r="A707"/>
      <c r="B707"/>
      <c r="C707"/>
    </row>
    <row r="708" spans="1:3" x14ac:dyDescent="0.3">
      <c r="A708"/>
      <c r="B708"/>
      <c r="C708"/>
    </row>
    <row r="709" spans="1:3" x14ac:dyDescent="0.3">
      <c r="A709"/>
      <c r="B709"/>
      <c r="C709"/>
    </row>
    <row r="710" spans="1:3" x14ac:dyDescent="0.3">
      <c r="A710"/>
      <c r="B710"/>
      <c r="C710"/>
    </row>
    <row r="711" spans="1:3" x14ac:dyDescent="0.3">
      <c r="A711"/>
      <c r="B711"/>
      <c r="C711"/>
    </row>
    <row r="712" spans="1:3" x14ac:dyDescent="0.3">
      <c r="A712"/>
      <c r="B712"/>
      <c r="C712"/>
    </row>
    <row r="713" spans="1:3" x14ac:dyDescent="0.3">
      <c r="A713"/>
      <c r="B713"/>
      <c r="C713"/>
    </row>
    <row r="714" spans="1:3" x14ac:dyDescent="0.3">
      <c r="A714"/>
      <c r="B714"/>
      <c r="C714"/>
    </row>
    <row r="715" spans="1:3" x14ac:dyDescent="0.3">
      <c r="A715"/>
      <c r="B715"/>
      <c r="C715"/>
    </row>
    <row r="716" spans="1:3" x14ac:dyDescent="0.3">
      <c r="A716"/>
      <c r="B716"/>
      <c r="C716"/>
    </row>
    <row r="717" spans="1:3" x14ac:dyDescent="0.3">
      <c r="A717"/>
      <c r="B717"/>
      <c r="C717"/>
    </row>
    <row r="718" spans="1:3" x14ac:dyDescent="0.3">
      <c r="A718"/>
      <c r="B718"/>
      <c r="C718"/>
    </row>
    <row r="719" spans="1:3" x14ac:dyDescent="0.3">
      <c r="A719"/>
      <c r="B719"/>
      <c r="C719"/>
    </row>
    <row r="720" spans="1:3" x14ac:dyDescent="0.3">
      <c r="A720"/>
      <c r="B720"/>
      <c r="C720"/>
    </row>
    <row r="721" spans="1:3" x14ac:dyDescent="0.3">
      <c r="A721"/>
      <c r="B721"/>
      <c r="C721"/>
    </row>
    <row r="722" spans="1:3" x14ac:dyDescent="0.3">
      <c r="A722"/>
      <c r="B722"/>
      <c r="C722"/>
    </row>
    <row r="723" spans="1:3" x14ac:dyDescent="0.3">
      <c r="A723"/>
      <c r="B723"/>
      <c r="C723"/>
    </row>
    <row r="724" spans="1:3" x14ac:dyDescent="0.3">
      <c r="A724"/>
      <c r="B724"/>
      <c r="C724"/>
    </row>
    <row r="725" spans="1:3" x14ac:dyDescent="0.3">
      <c r="A725"/>
      <c r="B725"/>
      <c r="C725"/>
    </row>
    <row r="726" spans="1:3" x14ac:dyDescent="0.3">
      <c r="A726"/>
      <c r="B726"/>
      <c r="C726"/>
    </row>
    <row r="727" spans="1:3" x14ac:dyDescent="0.3">
      <c r="A727"/>
      <c r="B727"/>
      <c r="C727"/>
    </row>
    <row r="728" spans="1:3" x14ac:dyDescent="0.3">
      <c r="A728"/>
      <c r="B728"/>
      <c r="C728"/>
    </row>
    <row r="729" spans="1:3" x14ac:dyDescent="0.3">
      <c r="A729"/>
      <c r="B729"/>
      <c r="C729"/>
    </row>
    <row r="730" spans="1:3" x14ac:dyDescent="0.3">
      <c r="A730"/>
      <c r="B730"/>
      <c r="C730"/>
    </row>
    <row r="731" spans="1:3" x14ac:dyDescent="0.3">
      <c r="A731"/>
      <c r="B731"/>
      <c r="C731"/>
    </row>
    <row r="732" spans="1:3" x14ac:dyDescent="0.3">
      <c r="A732"/>
      <c r="B732"/>
      <c r="C732"/>
    </row>
    <row r="733" spans="1:3" x14ac:dyDescent="0.3">
      <c r="A733"/>
      <c r="B733"/>
      <c r="C733"/>
    </row>
    <row r="734" spans="1:3" x14ac:dyDescent="0.3">
      <c r="A734"/>
      <c r="B734"/>
      <c r="C734"/>
    </row>
    <row r="735" spans="1:3" x14ac:dyDescent="0.3">
      <c r="A735"/>
      <c r="B735"/>
      <c r="C735"/>
    </row>
    <row r="736" spans="1:3" x14ac:dyDescent="0.3">
      <c r="A736"/>
      <c r="B736"/>
      <c r="C736"/>
    </row>
    <row r="737" spans="1:3" x14ac:dyDescent="0.3">
      <c r="A737"/>
      <c r="B737"/>
      <c r="C737"/>
    </row>
    <row r="738" spans="1:3" x14ac:dyDescent="0.3">
      <c r="A738"/>
      <c r="B738"/>
      <c r="C738"/>
    </row>
    <row r="739" spans="1:3" x14ac:dyDescent="0.3">
      <c r="A739"/>
      <c r="B739"/>
      <c r="C739"/>
    </row>
    <row r="740" spans="1:3" x14ac:dyDescent="0.3">
      <c r="A740"/>
      <c r="B740"/>
      <c r="C740"/>
    </row>
    <row r="741" spans="1:3" x14ac:dyDescent="0.3">
      <c r="A741"/>
      <c r="B741"/>
      <c r="C741"/>
    </row>
    <row r="742" spans="1:3" x14ac:dyDescent="0.3">
      <c r="A742"/>
      <c r="B742"/>
      <c r="C742"/>
    </row>
    <row r="743" spans="1:3" x14ac:dyDescent="0.3">
      <c r="A743"/>
      <c r="B743"/>
      <c r="C743"/>
    </row>
    <row r="744" spans="1:3" x14ac:dyDescent="0.3">
      <c r="A744"/>
      <c r="B744"/>
      <c r="C744"/>
    </row>
    <row r="745" spans="1:3" x14ac:dyDescent="0.3">
      <c r="A745"/>
      <c r="B745"/>
      <c r="C745"/>
    </row>
    <row r="746" spans="1:3" x14ac:dyDescent="0.3">
      <c r="A746"/>
      <c r="B746"/>
      <c r="C746"/>
    </row>
    <row r="747" spans="1:3" x14ac:dyDescent="0.3">
      <c r="A747"/>
      <c r="B747"/>
      <c r="C747"/>
    </row>
    <row r="748" spans="1:3" x14ac:dyDescent="0.3">
      <c r="A748"/>
      <c r="B748"/>
      <c r="C748"/>
    </row>
    <row r="749" spans="1:3" x14ac:dyDescent="0.3">
      <c r="A749"/>
      <c r="B749"/>
      <c r="C749"/>
    </row>
    <row r="750" spans="1:3" x14ac:dyDescent="0.3">
      <c r="A750"/>
      <c r="B750"/>
      <c r="C750"/>
    </row>
    <row r="751" spans="1:3" x14ac:dyDescent="0.3">
      <c r="A751"/>
      <c r="B751"/>
      <c r="C751"/>
    </row>
    <row r="752" spans="1:3" x14ac:dyDescent="0.3">
      <c r="A752"/>
      <c r="B752"/>
      <c r="C752"/>
    </row>
    <row r="753" spans="1:3" x14ac:dyDescent="0.3">
      <c r="A753"/>
      <c r="B753"/>
      <c r="C753"/>
    </row>
    <row r="754" spans="1:3" x14ac:dyDescent="0.3">
      <c r="A754"/>
      <c r="B754"/>
      <c r="C754"/>
    </row>
    <row r="755" spans="1:3" x14ac:dyDescent="0.3">
      <c r="A755"/>
      <c r="B755"/>
      <c r="C755"/>
    </row>
    <row r="756" spans="1:3" x14ac:dyDescent="0.3">
      <c r="A756"/>
      <c r="B756"/>
      <c r="C756"/>
    </row>
    <row r="757" spans="1:3" x14ac:dyDescent="0.3">
      <c r="A757"/>
      <c r="B757"/>
      <c r="C757"/>
    </row>
    <row r="758" spans="1:3" x14ac:dyDescent="0.3">
      <c r="A758"/>
      <c r="B758"/>
      <c r="C758"/>
    </row>
    <row r="759" spans="1:3" x14ac:dyDescent="0.3">
      <c r="A759"/>
      <c r="B759"/>
      <c r="C759"/>
    </row>
    <row r="760" spans="1:3" x14ac:dyDescent="0.3">
      <c r="A760"/>
      <c r="B760"/>
      <c r="C760"/>
    </row>
    <row r="761" spans="1:3" x14ac:dyDescent="0.3">
      <c r="A761"/>
      <c r="B761"/>
      <c r="C761"/>
    </row>
    <row r="762" spans="1:3" x14ac:dyDescent="0.3">
      <c r="A762"/>
      <c r="B762"/>
      <c r="C762"/>
    </row>
    <row r="763" spans="1:3" x14ac:dyDescent="0.3">
      <c r="A763"/>
      <c r="B763"/>
      <c r="C763"/>
    </row>
    <row r="764" spans="1:3" x14ac:dyDescent="0.3">
      <c r="A764"/>
      <c r="B764"/>
      <c r="C764"/>
    </row>
    <row r="765" spans="1:3" x14ac:dyDescent="0.3">
      <c r="A765"/>
      <c r="B765"/>
      <c r="C765"/>
    </row>
    <row r="766" spans="1:3" x14ac:dyDescent="0.3">
      <c r="A766"/>
      <c r="B766"/>
      <c r="C766"/>
    </row>
    <row r="767" spans="1:3" x14ac:dyDescent="0.3">
      <c r="A767"/>
      <c r="B767"/>
      <c r="C767"/>
    </row>
    <row r="768" spans="1:3" x14ac:dyDescent="0.3">
      <c r="A768"/>
      <c r="B768"/>
      <c r="C768"/>
    </row>
    <row r="769" spans="1:3" x14ac:dyDescent="0.3">
      <c r="A769"/>
      <c r="B769"/>
      <c r="C769"/>
    </row>
    <row r="770" spans="1:3" x14ac:dyDescent="0.3">
      <c r="A770"/>
      <c r="B770"/>
      <c r="C770"/>
    </row>
    <row r="771" spans="1:3" x14ac:dyDescent="0.3">
      <c r="A771"/>
      <c r="B771"/>
      <c r="C771"/>
    </row>
    <row r="772" spans="1:3" x14ac:dyDescent="0.3">
      <c r="A772"/>
      <c r="B772"/>
      <c r="C772"/>
    </row>
    <row r="773" spans="1:3" x14ac:dyDescent="0.3">
      <c r="A773"/>
      <c r="B773"/>
      <c r="C773"/>
    </row>
    <row r="774" spans="1:3" x14ac:dyDescent="0.3">
      <c r="A774"/>
      <c r="B774"/>
      <c r="C774"/>
    </row>
    <row r="775" spans="1:3" x14ac:dyDescent="0.3">
      <c r="A775"/>
      <c r="B775"/>
      <c r="C775"/>
    </row>
    <row r="776" spans="1:3" x14ac:dyDescent="0.3">
      <c r="A776"/>
      <c r="B776"/>
      <c r="C776"/>
    </row>
    <row r="777" spans="1:3" x14ac:dyDescent="0.3">
      <c r="A777"/>
      <c r="B777"/>
      <c r="C777"/>
    </row>
    <row r="778" spans="1:3" x14ac:dyDescent="0.3">
      <c r="A778"/>
      <c r="B778"/>
      <c r="C778"/>
    </row>
    <row r="779" spans="1:3" x14ac:dyDescent="0.3">
      <c r="A779"/>
      <c r="B779"/>
      <c r="C779"/>
    </row>
    <row r="780" spans="1:3" x14ac:dyDescent="0.3">
      <c r="A780"/>
      <c r="B780"/>
      <c r="C780"/>
    </row>
    <row r="781" spans="1:3" x14ac:dyDescent="0.3">
      <c r="A781"/>
      <c r="B781"/>
      <c r="C781"/>
    </row>
    <row r="782" spans="1:3" x14ac:dyDescent="0.3">
      <c r="A782"/>
      <c r="B782"/>
      <c r="C782"/>
    </row>
    <row r="783" spans="1:3" x14ac:dyDescent="0.3">
      <c r="A783"/>
      <c r="B783"/>
      <c r="C783"/>
    </row>
    <row r="784" spans="1:3" x14ac:dyDescent="0.3">
      <c r="A784"/>
      <c r="B784"/>
      <c r="C784"/>
    </row>
    <row r="785" spans="1:3" x14ac:dyDescent="0.3">
      <c r="A785"/>
      <c r="B785"/>
      <c r="C785"/>
    </row>
    <row r="786" spans="1:3" x14ac:dyDescent="0.3">
      <c r="A786"/>
      <c r="B786"/>
      <c r="C786"/>
    </row>
    <row r="787" spans="1:3" x14ac:dyDescent="0.3">
      <c r="A787"/>
      <c r="B787"/>
      <c r="C787"/>
    </row>
    <row r="788" spans="1:3" x14ac:dyDescent="0.3">
      <c r="A788"/>
      <c r="B788"/>
      <c r="C788"/>
    </row>
    <row r="789" spans="1:3" x14ac:dyDescent="0.3">
      <c r="A789"/>
      <c r="B789"/>
      <c r="C789"/>
    </row>
    <row r="790" spans="1:3" x14ac:dyDescent="0.3">
      <c r="A790"/>
      <c r="B790"/>
      <c r="C790"/>
    </row>
    <row r="791" spans="1:3" x14ac:dyDescent="0.3">
      <c r="A791"/>
      <c r="B791"/>
      <c r="C791"/>
    </row>
    <row r="792" spans="1:3" x14ac:dyDescent="0.3">
      <c r="A792"/>
      <c r="B792"/>
      <c r="C792"/>
    </row>
    <row r="793" spans="1:3" x14ac:dyDescent="0.3">
      <c r="A793"/>
      <c r="B793"/>
      <c r="C793"/>
    </row>
    <row r="794" spans="1:3" x14ac:dyDescent="0.3">
      <c r="A794"/>
      <c r="B794"/>
      <c r="C794"/>
    </row>
    <row r="795" spans="1:3" x14ac:dyDescent="0.3">
      <c r="A795"/>
      <c r="B795"/>
      <c r="C795"/>
    </row>
    <row r="796" spans="1:3" x14ac:dyDescent="0.3">
      <c r="A796"/>
      <c r="B796"/>
      <c r="C796"/>
    </row>
    <row r="797" spans="1:3" x14ac:dyDescent="0.3">
      <c r="A797"/>
      <c r="B797"/>
      <c r="C797"/>
    </row>
    <row r="798" spans="1:3" x14ac:dyDescent="0.3">
      <c r="A798"/>
      <c r="B798"/>
      <c r="C798"/>
    </row>
    <row r="799" spans="1:3" x14ac:dyDescent="0.3">
      <c r="A799"/>
      <c r="B799"/>
      <c r="C799"/>
    </row>
    <row r="800" spans="1:3" x14ac:dyDescent="0.3">
      <c r="A800"/>
      <c r="B800"/>
      <c r="C800"/>
    </row>
    <row r="801" spans="1:3" x14ac:dyDescent="0.3">
      <c r="A801"/>
      <c r="B801"/>
      <c r="C801"/>
    </row>
    <row r="802" spans="1:3" x14ac:dyDescent="0.3">
      <c r="A802"/>
      <c r="B802"/>
      <c r="C802"/>
    </row>
    <row r="803" spans="1:3" x14ac:dyDescent="0.3">
      <c r="A803"/>
      <c r="B803"/>
      <c r="C803"/>
    </row>
    <row r="804" spans="1:3" x14ac:dyDescent="0.3">
      <c r="A804"/>
      <c r="B804"/>
      <c r="C804"/>
    </row>
    <row r="805" spans="1:3" x14ac:dyDescent="0.3">
      <c r="A805"/>
      <c r="B805"/>
      <c r="C805"/>
    </row>
    <row r="806" spans="1:3" x14ac:dyDescent="0.3">
      <c r="A806"/>
      <c r="B806"/>
      <c r="C806"/>
    </row>
    <row r="807" spans="1:3" x14ac:dyDescent="0.3">
      <c r="A807"/>
      <c r="B807"/>
      <c r="C807"/>
    </row>
    <row r="808" spans="1:3" x14ac:dyDescent="0.3">
      <c r="A808"/>
      <c r="B808"/>
      <c r="C808"/>
    </row>
    <row r="809" spans="1:3" x14ac:dyDescent="0.3">
      <c r="A809"/>
      <c r="B809"/>
      <c r="C809"/>
    </row>
    <row r="810" spans="1:3" x14ac:dyDescent="0.3">
      <c r="A810"/>
      <c r="B810"/>
      <c r="C810"/>
    </row>
    <row r="811" spans="1:3" x14ac:dyDescent="0.3">
      <c r="A811"/>
      <c r="B811"/>
      <c r="C811"/>
    </row>
    <row r="812" spans="1:3" x14ac:dyDescent="0.3">
      <c r="A812"/>
      <c r="B812"/>
      <c r="C812"/>
    </row>
    <row r="813" spans="1:3" x14ac:dyDescent="0.3">
      <c r="A813"/>
      <c r="B813"/>
      <c r="C813"/>
    </row>
    <row r="814" spans="1:3" x14ac:dyDescent="0.3">
      <c r="A814"/>
      <c r="B814"/>
      <c r="C814"/>
    </row>
    <row r="815" spans="1:3" x14ac:dyDescent="0.3">
      <c r="A815"/>
      <c r="B815"/>
      <c r="C815"/>
    </row>
    <row r="816" spans="1:3" x14ac:dyDescent="0.3">
      <c r="A816"/>
      <c r="B816"/>
      <c r="C816"/>
    </row>
    <row r="817" spans="1:3" x14ac:dyDescent="0.3">
      <c r="A817"/>
      <c r="B817"/>
      <c r="C817"/>
    </row>
    <row r="818" spans="1:3" x14ac:dyDescent="0.3">
      <c r="A818"/>
      <c r="B818"/>
      <c r="C818"/>
    </row>
    <row r="819" spans="1:3" x14ac:dyDescent="0.3">
      <c r="A819"/>
      <c r="B819"/>
      <c r="C819"/>
    </row>
    <row r="820" spans="1:3" x14ac:dyDescent="0.3">
      <c r="A820"/>
      <c r="B820"/>
      <c r="C820"/>
    </row>
    <row r="821" spans="1:3" x14ac:dyDescent="0.3">
      <c r="A821"/>
      <c r="B821"/>
      <c r="C821"/>
    </row>
    <row r="822" spans="1:3" x14ac:dyDescent="0.3">
      <c r="A822"/>
      <c r="B822"/>
      <c r="C822"/>
    </row>
    <row r="823" spans="1:3" x14ac:dyDescent="0.3">
      <c r="A823"/>
      <c r="B823"/>
      <c r="C823"/>
    </row>
    <row r="824" spans="1:3" x14ac:dyDescent="0.3">
      <c r="A824"/>
      <c r="B824"/>
      <c r="C824"/>
    </row>
    <row r="825" spans="1:3" x14ac:dyDescent="0.3">
      <c r="A825"/>
      <c r="B825"/>
      <c r="C825"/>
    </row>
    <row r="826" spans="1:3" x14ac:dyDescent="0.3">
      <c r="A826"/>
      <c r="B826"/>
      <c r="C826"/>
    </row>
  </sheetData>
  <phoneticPr fontId="2" type="noConversion"/>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5E500-8A80-46D9-9EBA-20FA2531CEB0}">
  <dimension ref="B3:P56"/>
  <sheetViews>
    <sheetView zoomScale="82" workbookViewId="0">
      <selection activeCell="P4" sqref="P4:P47"/>
    </sheetView>
  </sheetViews>
  <sheetFormatPr defaultRowHeight="14.4" x14ac:dyDescent="0.3"/>
  <cols>
    <col min="2" max="2" width="5.88671875" bestFit="1" customWidth="1"/>
    <col min="3" max="3" width="10.109375" bestFit="1" customWidth="1"/>
    <col min="4" max="4" width="6.77734375" bestFit="1" customWidth="1"/>
    <col min="5" max="5" width="22.109375" bestFit="1" customWidth="1"/>
    <col min="6" max="6" width="11.109375" bestFit="1" customWidth="1"/>
    <col min="7" max="7" width="12.109375" bestFit="1" customWidth="1"/>
    <col min="8" max="8" width="5.77734375" bestFit="1" customWidth="1"/>
    <col min="9" max="9" width="12.109375" bestFit="1" customWidth="1"/>
    <col min="10" max="10" width="11.33203125" bestFit="1" customWidth="1"/>
    <col min="11" max="11" width="10.88671875" bestFit="1" customWidth="1"/>
    <col min="12" max="12" width="11" bestFit="1" customWidth="1"/>
    <col min="13" max="13" width="11.109375" bestFit="1" customWidth="1"/>
    <col min="15" max="15" width="9.33203125" bestFit="1" customWidth="1"/>
    <col min="16" max="16" width="11.109375" bestFit="1" customWidth="1"/>
    <col min="18" max="18" width="10.88671875" bestFit="1" customWidth="1"/>
  </cols>
  <sheetData>
    <row r="3" spans="2:16" ht="15" thickBot="1" x14ac:dyDescent="0.35">
      <c r="B3" s="2" t="s">
        <v>134</v>
      </c>
      <c r="C3" s="2" t="s">
        <v>129</v>
      </c>
      <c r="E3" s="2" t="s">
        <v>119</v>
      </c>
      <c r="F3" s="2" t="s">
        <v>129</v>
      </c>
      <c r="G3" s="2" t="s">
        <v>133</v>
      </c>
      <c r="I3" s="2" t="s">
        <v>129</v>
      </c>
      <c r="L3" s="9" t="s">
        <v>135</v>
      </c>
      <c r="M3" s="9" t="s">
        <v>129</v>
      </c>
      <c r="O3" s="9" t="s">
        <v>137</v>
      </c>
      <c r="P3" s="9" t="s">
        <v>129</v>
      </c>
    </row>
    <row r="4" spans="2:16" x14ac:dyDescent="0.3">
      <c r="B4" cm="1">
        <f t="array" ref="B4:B56">_xlfn.UNIQUE(InputData[WEEK])</f>
        <v>1</v>
      </c>
      <c r="C4" s="15">
        <f>_xlfn.XLOOKUP(B4,InputData[WEEK],InputData[SALES])</f>
        <v>1412.64</v>
      </c>
      <c r="E4" t="str" cm="1">
        <f t="array" ref="E4:E15">_xlfn.UNIQUE(InputData[MONTH])</f>
        <v>Jan</v>
      </c>
      <c r="F4" s="15">
        <f>_xlfn.XLOOKUP(E4,TargetData[Month Name],TargetData[Total Sales])</f>
        <v>92118.789999999964</v>
      </c>
      <c r="G4" s="18">
        <f>_xlfn.XLOOKUP(E4,TargetData[Month Name],TargetData[Target ($)])</f>
        <v>90000</v>
      </c>
      <c r="I4" s="15">
        <f>SUM(InputData[SALES])</f>
        <v>984571.05999999924</v>
      </c>
      <c r="L4" t="str" cm="1">
        <f t="array" ref="L4:L43">_xlfn.UNIQUE(InputData[CUSTOMER NAME])</f>
        <v>Customer33</v>
      </c>
      <c r="M4" s="15">
        <f>SUMIFS(InputData[SALES],InputData[CUSTOMER NAME],Functions!L4)</f>
        <v>60929.149999999994</v>
      </c>
      <c r="O4" t="str" cm="1">
        <f t="array" ref="O4:O47">_xlfn.UNIQUE(InputData[PRODUCT])</f>
        <v>Product24</v>
      </c>
      <c r="P4" s="15">
        <f>SUMIFS(InputData[SALES],InputData[PRODUCT],Functions!O4)</f>
        <v>49599.360000000008</v>
      </c>
    </row>
    <row r="5" spans="2:16" x14ac:dyDescent="0.3">
      <c r="B5">
        <v>2</v>
      </c>
      <c r="C5" s="15">
        <f>_xlfn.XLOOKUP(B5,InputData[WEEK],InputData[SALES])</f>
        <v>3081.12</v>
      </c>
      <c r="E5" t="str">
        <v>Feb</v>
      </c>
      <c r="F5" s="15">
        <f>_xlfn.XLOOKUP(E5,TargetData[Month Name],TargetData[Total Sales])</f>
        <v>91137.049999999988</v>
      </c>
      <c r="G5" s="18">
        <f>_xlfn.XLOOKUP(E5,TargetData[Month Name],TargetData[Target ($)])</f>
        <v>100000</v>
      </c>
      <c r="L5" t="str">
        <v>Customer29</v>
      </c>
      <c r="M5" s="15">
        <f>SUMIFS(InputData[SALES],InputData[CUSTOMER NAME],Functions!L5)</f>
        <v>24862.519999999997</v>
      </c>
      <c r="O5" t="str">
        <v>Product22</v>
      </c>
      <c r="P5" s="15">
        <f>SUMIFS(InputData[SALES],InputData[PRODUCT],Functions!O5)</f>
        <v>41055.299999999996</v>
      </c>
    </row>
    <row r="6" spans="2:16" x14ac:dyDescent="0.3">
      <c r="B6">
        <v>3</v>
      </c>
      <c r="C6" s="15">
        <f>_xlfn.XLOOKUP(B6,InputData[WEEK],InputData[SALES])</f>
        <v>3427.2000000000003</v>
      </c>
      <c r="E6" t="str">
        <v>Mar</v>
      </c>
      <c r="F6" s="15">
        <f>_xlfn.XLOOKUP(E6,TargetData[Month Name],TargetData[Total Sales])</f>
        <v>97920.72</v>
      </c>
      <c r="G6" s="18">
        <f>_xlfn.XLOOKUP(E6,TargetData[Month Name],TargetData[Target ($)])</f>
        <v>100000</v>
      </c>
      <c r="L6" t="str">
        <v>Customer31</v>
      </c>
      <c r="M6" s="15">
        <f>SUMIFS(InputData[SALES],InputData[CUSTOMER NAME],Functions!L6)</f>
        <v>17704.34</v>
      </c>
      <c r="O6" t="str">
        <v>Product38</v>
      </c>
      <c r="P6" s="15">
        <f>SUMIFS(InputData[SALES],InputData[PRODUCT],Functions!O6)</f>
        <v>25574.400000000005</v>
      </c>
    </row>
    <row r="7" spans="2:16" ht="15" thickBot="1" x14ac:dyDescent="0.35">
      <c r="B7">
        <v>4</v>
      </c>
      <c r="C7" s="15">
        <f>_xlfn.XLOOKUP(B7,InputData[WEEK],InputData[SALES])</f>
        <v>460.8</v>
      </c>
      <c r="E7" t="str">
        <v>Apr</v>
      </c>
      <c r="F7" s="15">
        <f>_xlfn.XLOOKUP(E7,TargetData[Month Name],TargetData[Total Sales])</f>
        <v>72320.89</v>
      </c>
      <c r="G7" s="18">
        <f>_xlfn.XLOOKUP(E7,TargetData[Month Name],TargetData[Target ($)])</f>
        <v>100000</v>
      </c>
      <c r="I7" s="2" t="s">
        <v>135</v>
      </c>
      <c r="J7" s="2" t="s">
        <v>129</v>
      </c>
      <c r="L7" t="str">
        <v>Customer03</v>
      </c>
      <c r="M7" s="15">
        <f>SUMIFS(InputData[SALES],InputData[CUSTOMER NAME],Functions!L7)</f>
        <v>7541.72</v>
      </c>
      <c r="O7" t="str">
        <v>Product33</v>
      </c>
      <c r="P7" s="15">
        <f>SUMIFS(InputData[SALES],InputData[PRODUCT],Functions!O7)</f>
        <v>22743</v>
      </c>
    </row>
    <row r="8" spans="2:16" x14ac:dyDescent="0.3">
      <c r="B8">
        <v>5</v>
      </c>
      <c r="C8" s="15">
        <f>_xlfn.XLOOKUP(B8,InputData[WEEK],InputData[SALES])</f>
        <v>3019.2</v>
      </c>
      <c r="E8" t="str">
        <v>May</v>
      </c>
      <c r="F8" s="15">
        <f>_xlfn.XLOOKUP(E8,TargetData[Month Name],TargetData[Total Sales])</f>
        <v>70511.75999999998</v>
      </c>
      <c r="G8" s="18">
        <f>_xlfn.XLOOKUP(E8,TargetData[Month Name],TargetData[Target ($)])</f>
        <v>90000</v>
      </c>
      <c r="I8" t="str" cm="1">
        <f t="array" ref="I8">_xlfn.XLOOKUP(J8,$M$4:$M$43,_xlfn.ANCHORARRAY($L$4))</f>
        <v>Customer33</v>
      </c>
      <c r="J8" s="17">
        <f>LARGE($M$4:$M$43,1)</f>
        <v>60929.149999999994</v>
      </c>
      <c r="L8" t="str">
        <v>Customer05</v>
      </c>
      <c r="M8" s="15">
        <f>SUMIFS(InputData[SALES],InputData[CUSTOMER NAME],Functions!L8)</f>
        <v>23913.72</v>
      </c>
      <c r="O8" t="str">
        <v>Product15</v>
      </c>
      <c r="P8" s="15">
        <f>SUMIFS(InputData[SALES],InputData[PRODUCT],Functions!O8)</f>
        <v>3678.48</v>
      </c>
    </row>
    <row r="9" spans="2:16" x14ac:dyDescent="0.3">
      <c r="B9">
        <v>6</v>
      </c>
      <c r="C9" s="15">
        <f>_xlfn.XLOOKUP(B9,InputData[WEEK],InputData[SALES])</f>
        <v>1142.4000000000001</v>
      </c>
      <c r="E9" t="str">
        <v>Jun</v>
      </c>
      <c r="F9" s="15">
        <f>_xlfn.XLOOKUP(E9,TargetData[Month Name],TargetData[Total Sales])</f>
        <v>66727.399999999994</v>
      </c>
      <c r="G9" s="18">
        <f>_xlfn.XLOOKUP(E9,TargetData[Month Name],TargetData[Target ($)])</f>
        <v>90000</v>
      </c>
      <c r="I9" t="str" cm="1">
        <f t="array" ref="I9">_xlfn.XLOOKUP(J9,$M$4:$M$43,_xlfn.ANCHORARRAY($L$4))</f>
        <v>Customer22</v>
      </c>
      <c r="J9" s="17">
        <f>LARGE($M$4:$M$43,2)</f>
        <v>45112.94999999999</v>
      </c>
      <c r="L9" t="str">
        <v>Customer35</v>
      </c>
      <c r="M9" s="15">
        <f>SUMIFS(InputData[SALES],InputData[CUSTOMER NAME],Functions!L9)</f>
        <v>13827.74</v>
      </c>
      <c r="O9" t="str">
        <v>Product10</v>
      </c>
      <c r="P9" s="15">
        <f>SUMIFS(InputData[SALES],InputData[PRODUCT],Functions!O9)</f>
        <v>34991.64</v>
      </c>
    </row>
    <row r="10" spans="2:16" x14ac:dyDescent="0.3">
      <c r="B10">
        <v>7</v>
      </c>
      <c r="C10" s="15">
        <f>_xlfn.XLOOKUP(B10,InputData[WEEK],InputData[SALES])</f>
        <v>194.3</v>
      </c>
      <c r="E10" t="str">
        <v>Jul</v>
      </c>
      <c r="F10" s="15">
        <f>_xlfn.XLOOKUP(E10,TargetData[Month Name],TargetData[Total Sales])</f>
        <v>92661.550000000017</v>
      </c>
      <c r="G10" s="18">
        <f>_xlfn.XLOOKUP(E10,TargetData[Month Name],TargetData[Target ($)])</f>
        <v>90000</v>
      </c>
      <c r="I10" t="str" cm="1">
        <f t="array" ref="I10">_xlfn.XLOOKUP(J10,$M$4:$M$43,_xlfn.ANCHORARRAY($L$4))</f>
        <v>Customer23</v>
      </c>
      <c r="J10" s="17">
        <f>LARGE($M$4:$M$43,3)</f>
        <v>43062.83</v>
      </c>
      <c r="L10" t="str">
        <v>Customer38</v>
      </c>
      <c r="M10" s="15">
        <f>SUMIFS(InputData[SALES],InputData[CUSTOMER NAME],Functions!L10)</f>
        <v>10119.970000000001</v>
      </c>
      <c r="O10" t="str">
        <v>Product13</v>
      </c>
      <c r="P10" s="15">
        <f>SUMIFS(InputData[SALES],InputData[PRODUCT],Functions!O10)</f>
        <v>14039.199999999999</v>
      </c>
    </row>
    <row r="11" spans="2:16" x14ac:dyDescent="0.3">
      <c r="B11">
        <v>8</v>
      </c>
      <c r="C11" s="15">
        <f>_xlfn.XLOOKUP(B11,InputData[WEEK],InputData[SALES])</f>
        <v>125.43</v>
      </c>
      <c r="E11" t="str">
        <v>Aug</v>
      </c>
      <c r="F11" s="15">
        <f>_xlfn.XLOOKUP(E11,TargetData[Month Name],TargetData[Total Sales])</f>
        <v>69125.749999999985</v>
      </c>
      <c r="G11" s="18">
        <f>_xlfn.XLOOKUP(E11,TargetData[Month Name],TargetData[Target ($)])</f>
        <v>90000</v>
      </c>
      <c r="L11" t="str">
        <v>Customer39</v>
      </c>
      <c r="M11" s="15">
        <f>SUMIFS(InputData[SALES],InputData[CUSTOMER NAME],Functions!L11)</f>
        <v>16810.719999999998</v>
      </c>
      <c r="O11" t="str">
        <v>Product14</v>
      </c>
      <c r="P11" s="15">
        <f>SUMIFS(InputData[SALES],InputData[PRODUCT],Functions!O11)</f>
        <v>23915.360000000001</v>
      </c>
    </row>
    <row r="12" spans="2:16" x14ac:dyDescent="0.3">
      <c r="B12">
        <v>9</v>
      </c>
      <c r="C12" s="15">
        <f>_xlfn.XLOOKUP(B12,InputData[WEEK],InputData[SALES])</f>
        <v>1476.3</v>
      </c>
      <c r="E12" t="str">
        <v>Sep</v>
      </c>
      <c r="F12" s="15">
        <f>_xlfn.XLOOKUP(E12,TargetData[Month Name],TargetData[Total Sales])</f>
        <v>78253.529999999984</v>
      </c>
      <c r="G12" s="18">
        <f>_xlfn.XLOOKUP(E12,TargetData[Month Name],TargetData[Target ($)])</f>
        <v>90000</v>
      </c>
      <c r="L12" t="str">
        <v>Customer34</v>
      </c>
      <c r="M12" s="15">
        <f>SUMIFS(InputData[SALES],InputData[CUSTOMER NAME],Functions!L12)</f>
        <v>10923.66</v>
      </c>
      <c r="O12" t="str">
        <v>Product43</v>
      </c>
      <c r="P12" s="15">
        <f>SUMIFS(InputData[SALES],InputData[PRODUCT],Functions!O12)</f>
        <v>16034.439999999999</v>
      </c>
    </row>
    <row r="13" spans="2:16" ht="15" thickBot="1" x14ac:dyDescent="0.35">
      <c r="B13">
        <v>10</v>
      </c>
      <c r="C13" s="15">
        <f>_xlfn.XLOOKUP(B13,InputData[WEEK],InputData[SALES])</f>
        <v>1286.4000000000001</v>
      </c>
      <c r="E13" t="str">
        <v>Oct</v>
      </c>
      <c r="F13" s="15">
        <f>_xlfn.XLOOKUP(E13,TargetData[Month Name],TargetData[Total Sales])</f>
        <v>87136.37</v>
      </c>
      <c r="G13" s="18">
        <f>_xlfn.XLOOKUP(E13,TargetData[Month Name],TargetData[Target ($)])</f>
        <v>80000</v>
      </c>
      <c r="I13" s="2" t="s">
        <v>137</v>
      </c>
      <c r="J13" s="2" t="s">
        <v>136</v>
      </c>
      <c r="L13" t="str">
        <v>Customer18</v>
      </c>
      <c r="M13" s="15">
        <f>SUMIFS(InputData[SALES],InputData[CUSTOMER NAME],Functions!L13)</f>
        <v>17789.41</v>
      </c>
      <c r="O13" t="str">
        <v>Product04</v>
      </c>
      <c r="P13" s="15">
        <f>SUMIFS(InputData[SALES],InputData[PRODUCT],Functions!O13)</f>
        <v>11428.560000000003</v>
      </c>
    </row>
    <row r="14" spans="2:16" x14ac:dyDescent="0.3">
      <c r="B14">
        <v>11</v>
      </c>
      <c r="C14" s="15">
        <f>_xlfn.XLOOKUP(B14,InputData[WEEK],InputData[SALES])</f>
        <v>80.94</v>
      </c>
      <c r="E14" t="str">
        <v>Nov</v>
      </c>
      <c r="F14" s="15">
        <f>_xlfn.XLOOKUP(E14,TargetData[Month Name],TargetData[Total Sales])</f>
        <v>75659.86</v>
      </c>
      <c r="G14" s="18">
        <f>_xlfn.XLOOKUP(E14,TargetData[Month Name],TargetData[Target ($)])</f>
        <v>80000</v>
      </c>
      <c r="I14" t="str" cm="1">
        <f t="array" ref="I14">_xlfn.XLOOKUP(J14,$P$4:$P$47,_xlfn.ANCHORARRAY($O$4))</f>
        <v>Product30</v>
      </c>
      <c r="J14" s="15">
        <f>LARGE($P$4:$P$47,1)</f>
        <v>57968.639999999992</v>
      </c>
      <c r="L14" t="str">
        <v>Customer20</v>
      </c>
      <c r="M14" s="15">
        <f>SUMIFS(InputData[SALES],InputData[CUSTOMER NAME],Functions!L14)</f>
        <v>26437.860000000004</v>
      </c>
      <c r="O14" t="str">
        <v>Product29</v>
      </c>
      <c r="P14" s="15">
        <f>SUMIFS(InputData[SALES],InputData[PRODUCT],Functions!O14)</f>
        <v>8232.0500000000011</v>
      </c>
    </row>
    <row r="15" spans="2:16" x14ac:dyDescent="0.3">
      <c r="B15">
        <v>12</v>
      </c>
      <c r="C15" s="15">
        <f>_xlfn.XLOOKUP(B15,InputData[WEEK],InputData[SALES])</f>
        <v>2123.5499999999997</v>
      </c>
      <c r="E15" t="str">
        <v>Dec</v>
      </c>
      <c r="F15" s="15">
        <f>_xlfn.XLOOKUP(E15,TargetData[Month Name],TargetData[Total Sales])</f>
        <v>90997.389999999985</v>
      </c>
      <c r="G15" s="18">
        <f>_xlfn.XLOOKUP(E15,TargetData[Month Name],TargetData[Target ($)])</f>
        <v>80000</v>
      </c>
      <c r="I15" t="str" cm="1">
        <f t="array" ref="I15">_xlfn.XLOOKUP(J15,$P$4:$P$47,_xlfn.ANCHORARRAY($O$4))</f>
        <v>Product41</v>
      </c>
      <c r="J15" s="15">
        <f>LARGE($P$4:$P$47,2)</f>
        <v>57554.28</v>
      </c>
      <c r="L15" t="str">
        <v>Customer37</v>
      </c>
      <c r="M15" s="15">
        <f>SUMIFS(InputData[SALES],InputData[CUSTOMER NAME],Functions!L15)</f>
        <v>5519.83</v>
      </c>
      <c r="O15" t="str">
        <v>Product12</v>
      </c>
      <c r="P15" s="15">
        <f>SUMIFS(InputData[SALES],InputData[PRODUCT],Functions!O15)</f>
        <v>21470.760000000006</v>
      </c>
    </row>
    <row r="16" spans="2:16" x14ac:dyDescent="0.3">
      <c r="B16">
        <v>13</v>
      </c>
      <c r="C16" s="15">
        <f>_xlfn.XLOOKUP(B16,InputData[WEEK],InputData[SALES])</f>
        <v>297.84999999999997</v>
      </c>
      <c r="I16" t="str" cm="1">
        <f t="array" ref="I16">_xlfn.XLOOKUP(J16,$P$4:$P$47,_xlfn.ANCHORARRAY($O$4))</f>
        <v>Product24</v>
      </c>
      <c r="J16" s="15">
        <f>LARGE($P$4:$P$47,3)</f>
        <v>49599.360000000008</v>
      </c>
      <c r="L16" t="str">
        <v>Customer32</v>
      </c>
      <c r="M16" s="15">
        <f>SUMIFS(InputData[SALES],InputData[CUSTOMER NAME],Functions!L16)</f>
        <v>16119.88</v>
      </c>
      <c r="O16" t="str">
        <v>Product35</v>
      </c>
      <c r="P16" s="15">
        <f>SUMIFS(InputData[SALES],InputData[PRODUCT],Functions!O16)</f>
        <v>2365.1000000000004</v>
      </c>
    </row>
    <row r="17" spans="2:16" x14ac:dyDescent="0.3">
      <c r="B17">
        <v>14</v>
      </c>
      <c r="C17" s="15">
        <f>_xlfn.XLOOKUP(B17,InputData[WEEK],InputData[SALES])</f>
        <v>1497.6000000000001</v>
      </c>
      <c r="I17" t="str" cm="1">
        <f t="array" ref="I17">_xlfn.XLOOKUP(J17,$P$4:$P$47,_xlfn.ANCHORARRAY($O$4))</f>
        <v>Product19</v>
      </c>
      <c r="J17" s="15">
        <f>LARGE($P$4:$P$47,4)</f>
        <v>41580</v>
      </c>
      <c r="L17" t="str">
        <v>Customer09</v>
      </c>
      <c r="M17" s="15">
        <f>SUMIFS(InputData[SALES],InputData[CUSTOMER NAME],Functions!L17)</f>
        <v>24159.03</v>
      </c>
      <c r="O17" t="str">
        <v>Product32</v>
      </c>
      <c r="P17" s="15">
        <f>SUMIFS(InputData[SALES],InputData[PRODUCT],Functions!O17)</f>
        <v>40883.039999999994</v>
      </c>
    </row>
    <row r="18" spans="2:16" ht="15" thickBot="1" x14ac:dyDescent="0.35">
      <c r="B18">
        <v>15</v>
      </c>
      <c r="C18" s="15">
        <f>_xlfn.XLOOKUP(B18,InputData[WEEK],InputData[SALES])</f>
        <v>70.739999999999995</v>
      </c>
      <c r="E18" s="2" t="s">
        <v>120</v>
      </c>
      <c r="F18" s="2" t="s">
        <v>129</v>
      </c>
      <c r="I18" t="str" cm="1">
        <f t="array" ref="I18">_xlfn.XLOOKUP(J18,$P$4:$P$47,_xlfn.ANCHORARRAY($O$4))</f>
        <v>Product22</v>
      </c>
      <c r="J18" s="15">
        <f>LARGE($P$4:$P$47,5)</f>
        <v>41055.299999999996</v>
      </c>
      <c r="L18" t="str">
        <v>Customer26</v>
      </c>
      <c r="M18" s="15">
        <f>SUMIFS(InputData[SALES],InputData[CUSTOMER NAME],Functions!L18)</f>
        <v>31495.420000000002</v>
      </c>
      <c r="O18" t="str">
        <v>Product19</v>
      </c>
      <c r="P18" s="15">
        <f>SUMIFS(InputData[SALES],InputData[PRODUCT],Functions!O18)</f>
        <v>41580</v>
      </c>
    </row>
    <row r="19" spans="2:16" x14ac:dyDescent="0.3">
      <c r="B19">
        <v>16</v>
      </c>
      <c r="C19" s="15">
        <f>_xlfn.XLOOKUP(B19,InputData[WEEK],InputData[SALES])</f>
        <v>62.879999999999995</v>
      </c>
      <c r="E19" t="str" cm="1">
        <f t="array" ref="E19:E25">_xlfn.UNIQUE(Country[Region])</f>
        <v>Export</v>
      </c>
      <c r="F19" s="15">
        <f>SUMIFS(Country[Sales],Country[Region],Functions!E19)</f>
        <v>23052.079999999998</v>
      </c>
      <c r="I19" t="str" cm="1">
        <f t="array" ref="I19">_xlfn.XLOOKUP(J19,$P$4:$P$47,_xlfn.ANCHORARRAY($O$4))</f>
        <v>Product32</v>
      </c>
      <c r="J19" s="15">
        <f>LARGE($P$4:$P$47,6)</f>
        <v>40883.039999999994</v>
      </c>
      <c r="L19" t="str">
        <v>Customer06</v>
      </c>
      <c r="M19" s="15">
        <f>SUMIFS(InputData[SALES],InputData[CUSTOMER NAME],Functions!L19)</f>
        <v>33252.920000000006</v>
      </c>
      <c r="O19" t="str">
        <v>Product07</v>
      </c>
      <c r="P19" s="15">
        <f>SUMIFS(InputData[SALES],InputData[PRODUCT],Functions!O19)</f>
        <v>6682.2000000000007</v>
      </c>
    </row>
    <row r="20" spans="2:16" x14ac:dyDescent="0.3">
      <c r="B20">
        <v>17</v>
      </c>
      <c r="C20" s="15">
        <f>_xlfn.XLOOKUP(B20,InputData[WEEK],InputData[SALES])</f>
        <v>1564.92</v>
      </c>
      <c r="E20" t="str">
        <v>Northeast</v>
      </c>
      <c r="F20" s="15">
        <f>SUMIFS(Country[Sales],Country[Region],Functions!E20)</f>
        <v>4045.14</v>
      </c>
      <c r="I20" t="str" cm="1">
        <f t="array" ref="I20">_xlfn.XLOOKUP(J20,$P$4:$P$47,_xlfn.ANCHORARRAY($O$4))</f>
        <v>Product21</v>
      </c>
      <c r="J20" s="15">
        <f>LARGE($P$4:$P$47,7)</f>
        <v>39659.759999999995</v>
      </c>
      <c r="L20" t="str">
        <v>Customer01</v>
      </c>
      <c r="M20" s="15">
        <f>SUMIFS(InputData[SALES],InputData[CUSTOMER NAME],Functions!L20)</f>
        <v>39993.270000000004</v>
      </c>
      <c r="O20" t="str">
        <v>Product31</v>
      </c>
      <c r="P20" s="15">
        <f>SUMIFS(InputData[SALES],InputData[PRODUCT],Functions!O20)</f>
        <v>17498.879999999997</v>
      </c>
    </row>
    <row r="21" spans="2:16" x14ac:dyDescent="0.3">
      <c r="B21">
        <v>18</v>
      </c>
      <c r="C21" s="15">
        <f>_xlfn.XLOOKUP(B21,InputData[WEEK],InputData[SALES])</f>
        <v>647.52</v>
      </c>
      <c r="E21" t="str">
        <v>South</v>
      </c>
      <c r="F21" s="15">
        <f>SUMIFS(Country[Sales],Country[Region],Functions!E21)</f>
        <v>812.01</v>
      </c>
      <c r="I21" t="str" cm="1">
        <f t="array" ref="I21">_xlfn.XLOOKUP(J21,$P$4:$P$47,_xlfn.ANCHORARRAY($O$4))</f>
        <v>Product05</v>
      </c>
      <c r="J21" s="15">
        <f>LARGE($P$4:$P$47,8)</f>
        <v>38591.280000000006</v>
      </c>
      <c r="L21" t="str">
        <v>Customer16</v>
      </c>
      <c r="M21" s="15">
        <f>SUMIFS(InputData[SALES],InputData[CUSTOMER NAME],Functions!L21)</f>
        <v>39185.31</v>
      </c>
      <c r="O21" t="str">
        <v>Product25</v>
      </c>
      <c r="P21" s="15">
        <f>SUMIFS(InputData[SALES],InputData[PRODUCT],Functions!O21)</f>
        <v>2115.8200000000002</v>
      </c>
    </row>
    <row r="22" spans="2:16" x14ac:dyDescent="0.3">
      <c r="B22">
        <v>19</v>
      </c>
      <c r="C22" s="15">
        <f>_xlfn.XLOOKUP(B22,InputData[WEEK],InputData[SALES])</f>
        <v>488.32</v>
      </c>
      <c r="E22" t="str">
        <v>Central</v>
      </c>
      <c r="F22" s="15">
        <f>SUMIFS(Country[Sales],Country[Region],Functions!E22)</f>
        <v>3283.91</v>
      </c>
      <c r="I22" t="str" cm="1">
        <f t="array" ref="I22">_xlfn.XLOOKUP(J22,$P$4:$P$47,_xlfn.ANCHORARRAY($O$4))</f>
        <v>Product42</v>
      </c>
      <c r="J22" s="15">
        <f>LARGE($P$4:$P$47,9)</f>
        <v>38232</v>
      </c>
      <c r="L22" t="str">
        <v>Customer19</v>
      </c>
      <c r="M22" s="15">
        <f>SUMIFS(InputData[SALES],InputData[CUSTOMER NAME],Functions!L22)</f>
        <v>38673.030000000006</v>
      </c>
      <c r="O22" t="str">
        <v>Product40</v>
      </c>
      <c r="P22" s="15">
        <f>SUMIFS(InputData[SALES],InputData[PRODUCT],Functions!O22)</f>
        <v>32140.800000000007</v>
      </c>
    </row>
    <row r="23" spans="2:16" x14ac:dyDescent="0.3">
      <c r="B23">
        <v>20</v>
      </c>
      <c r="C23" s="15">
        <f>_xlfn.XLOOKUP(B23,InputData[WEEK],InputData[SALES])</f>
        <v>334.48</v>
      </c>
      <c r="E23" t="str">
        <v>East</v>
      </c>
      <c r="F23" s="15">
        <f>SUMIFS(Country[Sales],Country[Region],Functions!E23)</f>
        <v>2280.87</v>
      </c>
      <c r="I23" t="str" cm="1">
        <f t="array" ref="I23">_xlfn.XLOOKUP(J23,$P$4:$P$47,_xlfn.ANCHORARRAY($O$4))</f>
        <v>Product10</v>
      </c>
      <c r="J23" s="15">
        <f>LARGE($P$4:$P$47,10)</f>
        <v>34991.64</v>
      </c>
      <c r="L23" t="str">
        <v>Customer36</v>
      </c>
      <c r="M23" s="15">
        <f>SUMIFS(InputData[SALES],InputData[CUSTOMER NAME],Functions!L23)</f>
        <v>28150.48</v>
      </c>
      <c r="O23" t="str">
        <v>Product03</v>
      </c>
      <c r="P23" s="15">
        <f>SUMIFS(InputData[SALES],InputData[PRODUCT],Functions!O23)</f>
        <v>17563.98</v>
      </c>
    </row>
    <row r="24" spans="2:16" x14ac:dyDescent="0.3">
      <c r="B24">
        <v>21</v>
      </c>
      <c r="C24" s="15">
        <f>_xlfn.XLOOKUP(B24,InputData[WEEK],InputData[SALES])</f>
        <v>2135.64</v>
      </c>
      <c r="E24" t="str">
        <v>Western</v>
      </c>
      <c r="F24" s="15">
        <f>SUMIFS(Country[Sales],Country[Region],Functions!E24)</f>
        <v>3414.6000000000004</v>
      </c>
      <c r="L24" t="str">
        <v>Customer21</v>
      </c>
      <c r="M24" s="15">
        <f>SUMIFS(InputData[SALES],InputData[CUSTOMER NAME],Functions!L24)</f>
        <v>32808.019999999997</v>
      </c>
      <c r="O24" t="str">
        <v>Product02</v>
      </c>
      <c r="P24" s="15">
        <f>SUMIFS(InputData[SALES],InputData[PRODUCT],Functions!O24)</f>
        <v>30987.600000000002</v>
      </c>
    </row>
    <row r="25" spans="2:16" x14ac:dyDescent="0.3">
      <c r="B25">
        <v>22</v>
      </c>
      <c r="C25" s="15">
        <f>_xlfn.XLOOKUP(B25,InputData[WEEK],InputData[SALES])</f>
        <v>1267.2</v>
      </c>
      <c r="E25" t="str">
        <v>North</v>
      </c>
      <c r="F25" s="15">
        <f>SUMIFS(Country[Sales],Country[Region],Functions!E25)</f>
        <v>3415.8</v>
      </c>
      <c r="L25" t="str">
        <v>Customer11</v>
      </c>
      <c r="M25" s="15">
        <f>SUMIFS(InputData[SALES],InputData[CUSTOMER NAME],Functions!L25)</f>
        <v>30344.9</v>
      </c>
      <c r="O25" t="str">
        <v>Product34</v>
      </c>
      <c r="P25" s="15">
        <f>SUMIFS(InputData[SALES],InputData[PRODUCT],Functions!O25)</f>
        <v>15332.9</v>
      </c>
    </row>
    <row r="26" spans="2:16" x14ac:dyDescent="0.3">
      <c r="B26">
        <v>23</v>
      </c>
      <c r="C26" s="15">
        <f>_xlfn.XLOOKUP(B26,InputData[WEEK],InputData[SALES])</f>
        <v>622.44000000000005</v>
      </c>
      <c r="L26" t="str">
        <v>Customer17</v>
      </c>
      <c r="M26" s="15">
        <f>SUMIFS(InputData[SALES],InputData[CUSTOMER NAME],Functions!L26)</f>
        <v>16605.59</v>
      </c>
      <c r="O26" t="str">
        <v>Product37</v>
      </c>
      <c r="P26" s="15">
        <f>SUMIFS(InputData[SALES],InputData[PRODUCT],Functions!O26)</f>
        <v>17752.32</v>
      </c>
    </row>
    <row r="27" spans="2:16" x14ac:dyDescent="0.3">
      <c r="B27">
        <v>24</v>
      </c>
      <c r="C27" s="15">
        <f>_xlfn.XLOOKUP(B27,InputData[WEEK],InputData[SALES])</f>
        <v>718.2</v>
      </c>
      <c r="L27" t="str">
        <v>Customer14</v>
      </c>
      <c r="M27" s="15">
        <f>SUMIFS(InputData[SALES],InputData[CUSTOMER NAME],Functions!L27)</f>
        <v>30826.78</v>
      </c>
      <c r="O27" t="str">
        <v>Product11</v>
      </c>
      <c r="P27" s="15">
        <f>SUMIFS(InputData[SALES],InputData[PRODUCT],Functions!O27)</f>
        <v>14084.4</v>
      </c>
    </row>
    <row r="28" spans="2:16" ht="15" thickBot="1" x14ac:dyDescent="0.35">
      <c r="B28">
        <v>25</v>
      </c>
      <c r="C28" s="15">
        <f>_xlfn.XLOOKUP(B28,InputData[WEEK],InputData[SALES])</f>
        <v>147.96</v>
      </c>
      <c r="E28" s="2" t="s">
        <v>105</v>
      </c>
      <c r="F28" s="2" t="s">
        <v>129</v>
      </c>
      <c r="L28" t="str">
        <v>Customer08</v>
      </c>
      <c r="M28" s="15">
        <f>SUMIFS(InputData[SALES],InputData[CUSTOMER NAME],Functions!L28)</f>
        <v>24311.18</v>
      </c>
      <c r="O28" t="str">
        <v>Product42</v>
      </c>
      <c r="P28" s="15">
        <f>SUMIFS(InputData[SALES],InputData[PRODUCT],Functions!O28)</f>
        <v>38232</v>
      </c>
    </row>
    <row r="29" spans="2:16" x14ac:dyDescent="0.3">
      <c r="B29">
        <v>26</v>
      </c>
      <c r="C29" s="15">
        <f>_xlfn.XLOOKUP(B29,InputData[WEEK],InputData[SALES])</f>
        <v>16.64</v>
      </c>
      <c r="E29" t="str" cm="1">
        <f t="array" ref="E29:E43">_xlfn.UNIQUE(Country[Country])</f>
        <v>Nigeria</v>
      </c>
      <c r="F29" s="15">
        <f>SUMIFS(Country[Sales],Country[Country],Functions!E29)</f>
        <v>1240.98</v>
      </c>
      <c r="L29" t="str">
        <v>Customer24</v>
      </c>
      <c r="M29" s="15">
        <f>SUMIFS(InputData[SALES],InputData[CUSTOMER NAME],Functions!L29)</f>
        <v>13549.7</v>
      </c>
      <c r="O29" t="str">
        <v>Product16</v>
      </c>
      <c r="P29" s="15">
        <f>SUMIFS(InputData[SALES],InputData[PRODUCT],Functions!O29)</f>
        <v>6206.7200000000012</v>
      </c>
    </row>
    <row r="30" spans="2:16" x14ac:dyDescent="0.3">
      <c r="B30">
        <v>27</v>
      </c>
      <c r="C30" s="15">
        <f>_xlfn.XLOOKUP(B30,InputData[WEEK],InputData[SALES])</f>
        <v>1711.71</v>
      </c>
      <c r="E30" t="str">
        <v>Bangladesh</v>
      </c>
      <c r="F30" s="15">
        <f>SUMIFS(Country[Sales],Country[Country],Functions!E30)</f>
        <v>1436.4</v>
      </c>
      <c r="L30" t="str">
        <v>Customer25</v>
      </c>
      <c r="M30" s="15">
        <f>SUMIFS(InputData[SALES],InputData[CUSTOMER NAME],Functions!L30)</f>
        <v>39653.929999999993</v>
      </c>
      <c r="O30" t="str">
        <v>Product08</v>
      </c>
      <c r="P30" s="15">
        <f>SUMIFS(InputData[SALES],InputData[PRODUCT],Functions!O30)</f>
        <v>23749.620000000003</v>
      </c>
    </row>
    <row r="31" spans="2:16" x14ac:dyDescent="0.3">
      <c r="B31">
        <v>28</v>
      </c>
      <c r="C31" s="15">
        <f>_xlfn.XLOOKUP(B31,InputData[WEEK],InputData[SALES])</f>
        <v>334.11</v>
      </c>
      <c r="E31" t="str">
        <v>India</v>
      </c>
      <c r="F31" s="15">
        <f>SUMIFS(Country[Sales],Country[Country],Functions!E31)</f>
        <v>17252.329999999998</v>
      </c>
      <c r="L31" t="str">
        <v>Customer27</v>
      </c>
      <c r="M31" s="15">
        <f>SUMIFS(InputData[SALES],InputData[CUSTOMER NAME],Functions!L31)</f>
        <v>14192.22</v>
      </c>
      <c r="O31" t="str">
        <v>Product23</v>
      </c>
      <c r="P31" s="15">
        <f>SUMIFS(InputData[SALES],InputData[PRODUCT],Functions!O31)</f>
        <v>19280.34</v>
      </c>
    </row>
    <row r="32" spans="2:16" x14ac:dyDescent="0.3">
      <c r="B32">
        <v>29</v>
      </c>
      <c r="C32" s="15">
        <f>_xlfn.XLOOKUP(B32,InputData[WEEK],InputData[SALES])</f>
        <v>31.439999999999998</v>
      </c>
      <c r="E32" t="str">
        <v>Saudi Arabia</v>
      </c>
      <c r="F32" s="15">
        <f>SUMIFS(Country[Sales],Country[Country],Functions!E32)</f>
        <v>1488</v>
      </c>
      <c r="L32" t="str">
        <v>Customer15</v>
      </c>
      <c r="M32" s="15">
        <f>SUMIFS(InputData[SALES],InputData[CUSTOMER NAME],Functions!L32)</f>
        <v>33187.040000000008</v>
      </c>
      <c r="O32" t="str">
        <v>Product44</v>
      </c>
      <c r="P32" s="15">
        <f>SUMIFS(InputData[SALES],InputData[PRODUCT],Functions!O32)</f>
        <v>23556.959999999995</v>
      </c>
    </row>
    <row r="33" spans="2:16" x14ac:dyDescent="0.3">
      <c r="B33">
        <v>30</v>
      </c>
      <c r="C33" s="15">
        <f>_xlfn.XLOOKUP(B33,InputData[WEEK],InputData[SALES])</f>
        <v>799.68000000000006</v>
      </c>
      <c r="E33" t="str">
        <v>Pakistan</v>
      </c>
      <c r="F33" s="15">
        <f>SUMIFS(Country[Sales],Country[Country],Functions!E33)</f>
        <v>2520.1899999999996</v>
      </c>
      <c r="L33" t="str">
        <v>Customer22</v>
      </c>
      <c r="M33" s="15">
        <f>SUMIFS(InputData[SALES],InputData[CUSTOMER NAME],Functions!L33)</f>
        <v>45112.94999999999</v>
      </c>
      <c r="O33" t="str">
        <v>Product20</v>
      </c>
      <c r="P33" s="15">
        <f>SUMIFS(InputData[SALES],InputData[PRODUCT],Functions!O33)</f>
        <v>13267.5</v>
      </c>
    </row>
    <row r="34" spans="2:16" x14ac:dyDescent="0.3">
      <c r="B34">
        <v>31</v>
      </c>
      <c r="C34" s="15">
        <f>_xlfn.XLOOKUP(B34,InputData[WEEK],InputData[SALES])</f>
        <v>1052.22</v>
      </c>
      <c r="E34" t="str">
        <v>Indonesia</v>
      </c>
      <c r="F34" s="15">
        <f>SUMIFS(Country[Sales],Country[Country],Functions!E34)</f>
        <v>2464.1999999999998</v>
      </c>
      <c r="L34" t="str">
        <v>Customer30</v>
      </c>
      <c r="M34" s="15">
        <f>SUMIFS(InputData[SALES],InputData[CUSTOMER NAME],Functions!L34)</f>
        <v>35431.860000000008</v>
      </c>
      <c r="O34" t="str">
        <v>Product21</v>
      </c>
      <c r="P34" s="15">
        <f>SUMIFS(InputData[SALES],InputData[PRODUCT],Functions!O34)</f>
        <v>39659.759999999995</v>
      </c>
    </row>
    <row r="35" spans="2:16" x14ac:dyDescent="0.3">
      <c r="B35">
        <v>32</v>
      </c>
      <c r="C35" s="15">
        <f>_xlfn.XLOOKUP(B35,InputData[WEEK],InputData[SALES])</f>
        <v>1142.6799999999998</v>
      </c>
      <c r="E35" t="str">
        <v>United Kingdom</v>
      </c>
      <c r="F35" s="15">
        <f>SUMIFS(Country[Sales],Country[Country],Functions!E35)</f>
        <v>2938.32</v>
      </c>
      <c r="L35" t="str">
        <v>Customer04</v>
      </c>
      <c r="M35" s="15">
        <f>SUMIFS(InputData[SALES],InputData[CUSTOMER NAME],Functions!L35)</f>
        <v>21712.2</v>
      </c>
      <c r="O35" t="str">
        <v>Product01</v>
      </c>
      <c r="P35" s="15">
        <f>SUMIFS(InputData[SALES],InputData[PRODUCT],Functions!O35)</f>
        <v>33760.999999999993</v>
      </c>
    </row>
    <row r="36" spans="2:16" x14ac:dyDescent="0.3">
      <c r="B36">
        <v>33</v>
      </c>
      <c r="C36" s="15">
        <f>_xlfn.XLOOKUP(B36,InputData[WEEK],InputData[SALES])</f>
        <v>1787.9399999999998</v>
      </c>
      <c r="E36" t="str">
        <v>Russia</v>
      </c>
      <c r="F36" s="15">
        <f>SUMIFS(Country[Sales],Country[Country],Functions!E36)</f>
        <v>3774</v>
      </c>
      <c r="L36" t="str">
        <v>Customer12</v>
      </c>
      <c r="M36" s="15">
        <f>SUMIFS(InputData[SALES],InputData[CUSTOMER NAME],Functions!L36)</f>
        <v>34247.450000000004</v>
      </c>
      <c r="O36" t="str">
        <v>Product30</v>
      </c>
      <c r="P36" s="15">
        <f>SUMIFS(InputData[SALES],InputData[PRODUCT],Functions!O36)</f>
        <v>57968.639999999992</v>
      </c>
    </row>
    <row r="37" spans="2:16" x14ac:dyDescent="0.3">
      <c r="B37">
        <v>34</v>
      </c>
      <c r="C37" s="15">
        <f>_xlfn.XLOOKUP(B37,InputData[WEEK],InputData[SALES])</f>
        <v>110.03999999999999</v>
      </c>
      <c r="E37" t="str">
        <v>Mexico</v>
      </c>
      <c r="F37" s="15">
        <f>SUMIFS(Country[Sales],Country[Country],Functions!E37)</f>
        <v>1483.6399999999999</v>
      </c>
      <c r="L37" t="str">
        <v>Customer02</v>
      </c>
      <c r="M37" s="15">
        <f>SUMIFS(InputData[SALES],InputData[CUSTOMER NAME],Functions!L37)</f>
        <v>31336.229999999992</v>
      </c>
      <c r="O37" t="str">
        <v>Product17</v>
      </c>
      <c r="P37" s="15">
        <f>SUMIFS(InputData[SALES],InputData[PRODUCT],Functions!O37)</f>
        <v>25555.140000000003</v>
      </c>
    </row>
    <row r="38" spans="2:16" x14ac:dyDescent="0.3">
      <c r="B38">
        <v>35</v>
      </c>
      <c r="C38" s="15">
        <f>_xlfn.XLOOKUP(B38,InputData[WEEK],InputData[SALES])</f>
        <v>2956.59</v>
      </c>
      <c r="E38" t="str">
        <v>Brazil</v>
      </c>
      <c r="F38" s="15">
        <f>SUMIFS(Country[Sales],Country[Country],Functions!E38)</f>
        <v>1492.48</v>
      </c>
      <c r="L38" t="str">
        <v>Customer23</v>
      </c>
      <c r="M38" s="15">
        <f>SUMIFS(InputData[SALES],InputData[CUSTOMER NAME],Functions!L38)</f>
        <v>43062.83</v>
      </c>
      <c r="O38" t="str">
        <v>Product06</v>
      </c>
      <c r="P38" s="15">
        <f>SUMIFS(InputData[SALES],InputData[PRODUCT],Functions!O38)</f>
        <v>16843.5</v>
      </c>
    </row>
    <row r="39" spans="2:16" x14ac:dyDescent="0.3">
      <c r="B39">
        <v>36</v>
      </c>
      <c r="C39" s="15">
        <f>_xlfn.XLOOKUP(B39,InputData[WEEK],InputData[SALES])</f>
        <v>699.59999999999991</v>
      </c>
      <c r="E39" t="str">
        <v>South Africa</v>
      </c>
      <c r="F39" s="15">
        <f>SUMIFS(Country[Sales],Country[Country],Functions!E39)</f>
        <v>816.19999999999993</v>
      </c>
      <c r="L39" t="str">
        <v>Customer28</v>
      </c>
      <c r="M39" s="15">
        <f>SUMIFS(InputData[SALES],InputData[CUSTOMER NAME],Functions!L39)</f>
        <v>14337.400000000003</v>
      </c>
      <c r="O39" t="str">
        <v>Product05</v>
      </c>
      <c r="P39" s="15">
        <f>SUMIFS(InputData[SALES],InputData[PRODUCT],Functions!O39)</f>
        <v>38591.280000000006</v>
      </c>
    </row>
    <row r="40" spans="2:16" x14ac:dyDescent="0.3">
      <c r="B40">
        <v>37</v>
      </c>
      <c r="C40" s="15">
        <f>_xlfn.XLOOKUP(B40,InputData[WEEK],InputData[SALES])</f>
        <v>117.48</v>
      </c>
      <c r="E40" t="str">
        <v>Ethiopia</v>
      </c>
      <c r="F40" s="15">
        <f>SUMIFS(Country[Sales],Country[Country],Functions!E40)</f>
        <v>1027.04</v>
      </c>
      <c r="L40" t="str">
        <v>Customer10</v>
      </c>
      <c r="M40" s="15">
        <f>SUMIFS(InputData[SALES],InputData[CUSTOMER NAME],Functions!L40)</f>
        <v>14222.83</v>
      </c>
      <c r="O40" t="str">
        <v>Product27</v>
      </c>
      <c r="P40" s="15">
        <f>SUMIFS(InputData[SALES],InputData[PRODUCT],Functions!O40)</f>
        <v>13880.160000000002</v>
      </c>
    </row>
    <row r="41" spans="2:16" x14ac:dyDescent="0.3">
      <c r="B41">
        <v>38</v>
      </c>
      <c r="C41" s="15">
        <f>_xlfn.XLOOKUP(B41,InputData[WEEK],InputData[SALES])</f>
        <v>1217.1599999999999</v>
      </c>
      <c r="E41" t="str">
        <v>France</v>
      </c>
      <c r="F41" s="15">
        <f>SUMIFS(Country[Sales],Country[Country],Functions!E41)</f>
        <v>62.879999999999995</v>
      </c>
      <c r="L41" t="str">
        <v>Customer07</v>
      </c>
      <c r="M41" s="15">
        <f>SUMIFS(InputData[SALES],InputData[CUSTOMER NAME],Functions!L41)</f>
        <v>8394.32</v>
      </c>
      <c r="O41" t="str">
        <v>Product28</v>
      </c>
      <c r="P41" s="15">
        <f>SUMIFS(InputData[SALES],InputData[PRODUCT],Functions!O41)</f>
        <v>6731.41</v>
      </c>
    </row>
    <row r="42" spans="2:16" x14ac:dyDescent="0.3">
      <c r="B42">
        <v>39</v>
      </c>
      <c r="C42" s="15">
        <f>_xlfn.XLOOKUP(B42,InputData[WEEK],InputData[SALES])</f>
        <v>957.6</v>
      </c>
      <c r="E42" t="str">
        <v>United States of America</v>
      </c>
      <c r="F42" s="15">
        <f>SUMIFS(Country[Sales],Country[Country],Functions!E42)</f>
        <v>1914.7500000000002</v>
      </c>
      <c r="L42" t="str">
        <v>Customer13</v>
      </c>
      <c r="M42" s="15">
        <f>SUMIFS(InputData[SALES],InputData[CUSTOMER NAME],Functions!L42)</f>
        <v>6251.4</v>
      </c>
      <c r="O42" t="str">
        <v>Product41</v>
      </c>
      <c r="P42" s="15">
        <f>SUMIFS(InputData[SALES],InputData[PRODUCT],Functions!O42)</f>
        <v>57554.28</v>
      </c>
    </row>
    <row r="43" spans="2:16" x14ac:dyDescent="0.3">
      <c r="B43">
        <v>40</v>
      </c>
      <c r="C43" s="15">
        <f>_xlfn.XLOOKUP(B43,InputData[WEEK],InputData[SALES])</f>
        <v>58.3</v>
      </c>
      <c r="E43" t="str">
        <v>Germany</v>
      </c>
      <c r="F43" s="15">
        <f>SUMIFS(Country[Sales],Country[Country],Functions!E43)</f>
        <v>393</v>
      </c>
      <c r="L43" t="str">
        <v>Customer40</v>
      </c>
      <c r="M43" s="15">
        <f>SUMIFS(InputData[SALES],InputData[CUSTOMER NAME],Functions!L43)</f>
        <v>7572.2500000000009</v>
      </c>
      <c r="O43" t="str">
        <v>Product39</v>
      </c>
      <c r="P43" s="15">
        <f>SUMIFS(InputData[SALES],InputData[PRODUCT],Functions!O43)</f>
        <v>11786.350000000002</v>
      </c>
    </row>
    <row r="44" spans="2:16" x14ac:dyDescent="0.3">
      <c r="B44">
        <v>41</v>
      </c>
      <c r="C44" s="15">
        <f>_xlfn.XLOOKUP(B44,InputData[WEEK],InputData[SALES])</f>
        <v>1890</v>
      </c>
      <c r="O44" t="str">
        <v>Product18</v>
      </c>
      <c r="P44" s="15">
        <f>SUMIFS(InputData[SALES],InputData[PRODUCT],Functions!O44)</f>
        <v>10284.890000000001</v>
      </c>
    </row>
    <row r="45" spans="2:16" x14ac:dyDescent="0.3">
      <c r="B45">
        <v>42</v>
      </c>
      <c r="C45" s="15">
        <f>_xlfn.XLOOKUP(B45,InputData[WEEK],InputData[SALES])</f>
        <v>93.8</v>
      </c>
      <c r="O45" t="str">
        <v>Product09</v>
      </c>
      <c r="P45" s="15">
        <f>SUMIFS(InputData[SALES],InputData[PRODUCT],Functions!O45)</f>
        <v>2082.8999999999996</v>
      </c>
    </row>
    <row r="46" spans="2:16" x14ac:dyDescent="0.3">
      <c r="B46">
        <v>43</v>
      </c>
      <c r="C46" s="15">
        <f>_xlfn.XLOOKUP(B46,InputData[WEEK],InputData[SALES])</f>
        <v>1350.44</v>
      </c>
      <c r="O46" t="str">
        <v>Product26</v>
      </c>
      <c r="P46" s="15">
        <f>SUMIFS(InputData[SALES],InputData[PRODUCT],Functions!O46)</f>
        <v>5227.920000000001</v>
      </c>
    </row>
    <row r="47" spans="2:16" x14ac:dyDescent="0.3">
      <c r="B47">
        <v>44</v>
      </c>
      <c r="C47" s="15">
        <f>_xlfn.XLOOKUP(B47,InputData[WEEK],InputData[SALES])</f>
        <v>2118.6</v>
      </c>
      <c r="O47" t="str">
        <v>Product36</v>
      </c>
      <c r="P47" s="15">
        <f>SUMIFS(InputData[SALES],InputData[PRODUCT],Functions!O47)</f>
        <v>28601.1</v>
      </c>
    </row>
    <row r="48" spans="2:16" x14ac:dyDescent="0.3">
      <c r="B48">
        <v>45</v>
      </c>
      <c r="C48" s="15">
        <f>_xlfn.XLOOKUP(B48,InputData[WEEK],InputData[SALES])</f>
        <v>639.36</v>
      </c>
    </row>
    <row r="49" spans="2:3" x14ac:dyDescent="0.3">
      <c r="B49">
        <v>46</v>
      </c>
      <c r="C49" s="15">
        <f>_xlfn.XLOOKUP(B49,InputData[WEEK],InputData[SALES])</f>
        <v>2214.08</v>
      </c>
    </row>
    <row r="50" spans="2:3" x14ac:dyDescent="0.3">
      <c r="B50">
        <v>47</v>
      </c>
      <c r="C50" s="15">
        <f>_xlfn.XLOOKUP(B50,InputData[WEEK],InputData[SALES])</f>
        <v>142.80000000000001</v>
      </c>
    </row>
    <row r="51" spans="2:3" x14ac:dyDescent="0.3">
      <c r="B51">
        <v>48</v>
      </c>
      <c r="C51" s="15">
        <f>_xlfn.XLOOKUP(B51,InputData[WEEK],InputData[SALES])</f>
        <v>85.5</v>
      </c>
    </row>
    <row r="52" spans="2:3" x14ac:dyDescent="0.3">
      <c r="B52">
        <v>49</v>
      </c>
      <c r="C52" s="15">
        <f>_xlfn.XLOOKUP(B52,InputData[WEEK],InputData[SALES])</f>
        <v>376.29</v>
      </c>
    </row>
    <row r="53" spans="2:3" x14ac:dyDescent="0.3">
      <c r="B53">
        <v>50</v>
      </c>
      <c r="C53" s="15">
        <f>_xlfn.XLOOKUP(B53,InputData[WEEK],InputData[SALES])</f>
        <v>99.960000000000008</v>
      </c>
    </row>
    <row r="54" spans="2:3" x14ac:dyDescent="0.3">
      <c r="B54">
        <v>51</v>
      </c>
      <c r="C54" s="15">
        <f>_xlfn.XLOOKUP(B54,InputData[WEEK],InputData[SALES])</f>
        <v>1738.8</v>
      </c>
    </row>
    <row r="55" spans="2:3" x14ac:dyDescent="0.3">
      <c r="B55">
        <v>52</v>
      </c>
      <c r="C55" s="15">
        <f>_xlfn.XLOOKUP(B55,InputData[WEEK],InputData[SALES])</f>
        <v>134</v>
      </c>
    </row>
    <row r="56" spans="2:3" x14ac:dyDescent="0.3">
      <c r="B56">
        <v>53</v>
      </c>
      <c r="C56" s="15">
        <f>_xlfn.XLOOKUP(B56,InputData[WEEK],InputData[SALES])</f>
        <v>2434.3199999999997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B498-554A-47F8-9B4E-EB9638583060}">
  <dimension ref="C3:K57"/>
  <sheetViews>
    <sheetView zoomScale="79" zoomScaleNormal="100" workbookViewId="0">
      <selection activeCell="M7" sqref="M7"/>
    </sheetView>
  </sheetViews>
  <sheetFormatPr defaultRowHeight="14.4" x14ac:dyDescent="0.3"/>
  <cols>
    <col min="3" max="3" width="11.109375" bestFit="1" customWidth="1"/>
    <col min="4" max="4" width="12.21875" bestFit="1" customWidth="1"/>
    <col min="6" max="6" width="22.88671875" bestFit="1" customWidth="1"/>
    <col min="7" max="7" width="11.88671875" bestFit="1" customWidth="1"/>
    <col min="8" max="8" width="13.88671875" bestFit="1" customWidth="1"/>
    <col min="9" max="9" width="22.88671875" bestFit="1" customWidth="1"/>
    <col min="10" max="11" width="12.21875" bestFit="1" customWidth="1"/>
    <col min="13" max="13" width="12.5546875" bestFit="1" customWidth="1"/>
    <col min="14" max="14" width="11.6640625" bestFit="1" customWidth="1"/>
    <col min="15" max="15" width="9.109375" bestFit="1" customWidth="1"/>
    <col min="16" max="16" width="12.5546875" bestFit="1" customWidth="1"/>
    <col min="18" max="18" width="12.5546875" bestFit="1" customWidth="1"/>
    <col min="19" max="19" width="10" bestFit="1" customWidth="1"/>
    <col min="20" max="20" width="21.5546875" bestFit="1" customWidth="1"/>
    <col min="21" max="21" width="11.6640625" bestFit="1" customWidth="1"/>
    <col min="23" max="23" width="10.88671875" bestFit="1" customWidth="1"/>
    <col min="24" max="24" width="10" bestFit="1" customWidth="1"/>
  </cols>
  <sheetData>
    <row r="3" spans="3:11" ht="15" thickBot="1" x14ac:dyDescent="0.35">
      <c r="C3" s="23" t="s">
        <v>134</v>
      </c>
      <c r="D3" s="24" t="s">
        <v>129</v>
      </c>
      <c r="F3" s="10" t="s">
        <v>119</v>
      </c>
      <c r="G3" s="11" t="s">
        <v>139</v>
      </c>
      <c r="H3" s="11" t="s">
        <v>133</v>
      </c>
      <c r="J3" s="8" t="s">
        <v>129</v>
      </c>
    </row>
    <row r="4" spans="3:11" x14ac:dyDescent="0.3">
      <c r="C4" s="8">
        <v>1</v>
      </c>
      <c r="D4" s="15">
        <v>5179.59</v>
      </c>
      <c r="F4" s="8" t="s">
        <v>47</v>
      </c>
      <c r="G4" s="15">
        <v>92118.789999999964</v>
      </c>
      <c r="H4" s="18">
        <v>90000</v>
      </c>
      <c r="J4" s="15">
        <v>984571.05999999924</v>
      </c>
    </row>
    <row r="5" spans="3:11" x14ac:dyDescent="0.3">
      <c r="C5" s="8">
        <v>2</v>
      </c>
      <c r="D5" s="15">
        <v>21116.729999999996</v>
      </c>
      <c r="F5" s="8" t="s">
        <v>48</v>
      </c>
      <c r="G5" s="15">
        <v>91137.049999999988</v>
      </c>
      <c r="H5" s="18">
        <v>100000</v>
      </c>
    </row>
    <row r="6" spans="3:11" x14ac:dyDescent="0.3">
      <c r="C6" s="8">
        <v>3</v>
      </c>
      <c r="D6" s="15">
        <v>14261.190000000004</v>
      </c>
      <c r="F6" s="8" t="s">
        <v>49</v>
      </c>
      <c r="G6" s="15">
        <v>97920.72</v>
      </c>
      <c r="H6" s="18">
        <v>100000</v>
      </c>
    </row>
    <row r="7" spans="3:11" ht="15" thickBot="1" x14ac:dyDescent="0.35">
      <c r="C7" s="8">
        <v>4</v>
      </c>
      <c r="D7" s="15">
        <v>11433.2</v>
      </c>
      <c r="F7" s="8" t="s">
        <v>50</v>
      </c>
      <c r="G7" s="15">
        <v>72320.89</v>
      </c>
      <c r="H7" s="18">
        <v>100000</v>
      </c>
      <c r="J7" s="23" t="s">
        <v>135</v>
      </c>
      <c r="K7" s="8" t="s">
        <v>129</v>
      </c>
    </row>
    <row r="8" spans="3:11" x14ac:dyDescent="0.3">
      <c r="C8" s="8">
        <v>5</v>
      </c>
      <c r="D8" s="15">
        <v>33727.55000000001</v>
      </c>
      <c r="F8" s="8" t="s">
        <v>51</v>
      </c>
      <c r="G8" s="15">
        <v>70511.75999999998</v>
      </c>
      <c r="H8" s="18">
        <v>90000</v>
      </c>
      <c r="J8" s="8" t="s">
        <v>110</v>
      </c>
      <c r="K8" s="15">
        <v>60929.149999999994</v>
      </c>
    </row>
    <row r="9" spans="3:11" x14ac:dyDescent="0.3">
      <c r="C9" s="8">
        <v>6</v>
      </c>
      <c r="D9" s="15">
        <v>34794.820000000007</v>
      </c>
      <c r="F9" s="8" t="s">
        <v>52</v>
      </c>
      <c r="G9" s="15">
        <v>66727.399999999994</v>
      </c>
      <c r="H9" s="18">
        <v>90000</v>
      </c>
      <c r="J9" s="8" t="s">
        <v>81</v>
      </c>
      <c r="K9" s="15">
        <v>45112.94999999999</v>
      </c>
    </row>
    <row r="10" spans="3:11" x14ac:dyDescent="0.3">
      <c r="C10" s="8">
        <v>7</v>
      </c>
      <c r="D10" s="15">
        <v>32107.100000000006</v>
      </c>
      <c r="F10" s="8" t="s">
        <v>53</v>
      </c>
      <c r="G10" s="15">
        <v>92661.550000000017</v>
      </c>
      <c r="H10" s="18">
        <v>90000</v>
      </c>
      <c r="J10" s="8" t="s">
        <v>82</v>
      </c>
      <c r="K10" s="15">
        <v>43062.83</v>
      </c>
    </row>
    <row r="11" spans="3:11" ht="15" thickBot="1" x14ac:dyDescent="0.35">
      <c r="C11" s="8">
        <v>8</v>
      </c>
      <c r="D11" s="15">
        <v>11777.67</v>
      </c>
      <c r="F11" s="8" t="s">
        <v>54</v>
      </c>
      <c r="G11" s="15">
        <v>69125.749999999985</v>
      </c>
      <c r="H11" s="18">
        <v>90000</v>
      </c>
      <c r="J11" s="21" t="s">
        <v>138</v>
      </c>
      <c r="K11" s="22">
        <v>149104.93</v>
      </c>
    </row>
    <row r="12" spans="3:11" x14ac:dyDescent="0.3">
      <c r="C12" s="8">
        <v>9</v>
      </c>
      <c r="D12" s="15">
        <v>17571.589999999997</v>
      </c>
      <c r="F12" s="8" t="s">
        <v>55</v>
      </c>
      <c r="G12" s="15">
        <v>78253.529999999984</v>
      </c>
      <c r="H12" s="18">
        <v>90000</v>
      </c>
    </row>
    <row r="13" spans="3:11" x14ac:dyDescent="0.3">
      <c r="C13" s="8">
        <v>10</v>
      </c>
      <c r="D13" s="15">
        <v>17413.299999999996</v>
      </c>
      <c r="F13" s="8" t="s">
        <v>56</v>
      </c>
      <c r="G13" s="15">
        <v>87136.37</v>
      </c>
      <c r="H13" s="18">
        <v>80000</v>
      </c>
    </row>
    <row r="14" spans="3:11" ht="15" thickBot="1" x14ac:dyDescent="0.35">
      <c r="C14" s="8">
        <v>11</v>
      </c>
      <c r="D14" s="15">
        <v>18811.389999999996</v>
      </c>
      <c r="F14" s="8" t="s">
        <v>57</v>
      </c>
      <c r="G14" s="15">
        <v>75659.86</v>
      </c>
      <c r="H14" s="18">
        <v>80000</v>
      </c>
      <c r="J14" s="21" t="s">
        <v>137</v>
      </c>
      <c r="K14" s="21" t="s">
        <v>129</v>
      </c>
    </row>
    <row r="15" spans="3:11" x14ac:dyDescent="0.3">
      <c r="C15" s="8">
        <v>12</v>
      </c>
      <c r="D15" s="15">
        <v>29446.460000000003</v>
      </c>
      <c r="F15" s="8" t="s">
        <v>58</v>
      </c>
      <c r="G15" s="15">
        <v>90997.389999999985</v>
      </c>
      <c r="H15" s="18">
        <v>80000</v>
      </c>
      <c r="J15" s="8" t="s">
        <v>30</v>
      </c>
      <c r="K15" s="15">
        <v>57968.639999999992</v>
      </c>
    </row>
    <row r="16" spans="3:11" ht="15" thickBot="1" x14ac:dyDescent="0.35">
      <c r="C16" s="8">
        <v>13</v>
      </c>
      <c r="D16" s="15">
        <v>22723.600000000002</v>
      </c>
      <c r="F16" s="10" t="s">
        <v>138</v>
      </c>
      <c r="G16" s="19">
        <v>984571.06</v>
      </c>
      <c r="H16" s="20">
        <v>1080000</v>
      </c>
      <c r="J16" s="8" t="s">
        <v>41</v>
      </c>
      <c r="K16" s="15">
        <v>57554.28</v>
      </c>
    </row>
    <row r="17" spans="3:11" x14ac:dyDescent="0.3">
      <c r="C17" s="8">
        <v>14</v>
      </c>
      <c r="D17" s="15">
        <v>13729.810000000001</v>
      </c>
      <c r="J17" s="8" t="s">
        <v>24</v>
      </c>
      <c r="K17" s="15">
        <v>49599.360000000008</v>
      </c>
    </row>
    <row r="18" spans="3:11" x14ac:dyDescent="0.3">
      <c r="C18" s="8">
        <v>15</v>
      </c>
      <c r="D18" s="15">
        <v>27820.09</v>
      </c>
      <c r="J18" s="8" t="s">
        <v>19</v>
      </c>
      <c r="K18" s="15">
        <v>41580</v>
      </c>
    </row>
    <row r="19" spans="3:11" ht="15" thickBot="1" x14ac:dyDescent="0.35">
      <c r="C19" s="8">
        <v>16</v>
      </c>
      <c r="D19" s="15">
        <v>9407.51</v>
      </c>
      <c r="F19" s="21" t="s">
        <v>120</v>
      </c>
      <c r="G19" s="21" t="s">
        <v>140</v>
      </c>
      <c r="J19" s="8" t="s">
        <v>22</v>
      </c>
      <c r="K19" s="15">
        <v>41055.299999999996</v>
      </c>
    </row>
    <row r="20" spans="3:11" x14ac:dyDescent="0.3">
      <c r="C20" s="8">
        <v>17</v>
      </c>
      <c r="D20" s="15">
        <v>22127.300000000003</v>
      </c>
      <c r="F20" s="8" t="s">
        <v>121</v>
      </c>
      <c r="G20" s="15">
        <v>3283.91</v>
      </c>
      <c r="J20" s="8" t="s">
        <v>32</v>
      </c>
      <c r="K20" s="15">
        <v>40883.039999999994</v>
      </c>
    </row>
    <row r="21" spans="3:11" x14ac:dyDescent="0.3">
      <c r="C21" s="8">
        <v>18</v>
      </c>
      <c r="D21" s="15">
        <v>11809.4</v>
      </c>
      <c r="F21" s="8" t="s">
        <v>122</v>
      </c>
      <c r="G21" s="15">
        <v>2280.87</v>
      </c>
      <c r="J21" s="8" t="s">
        <v>21</v>
      </c>
      <c r="K21" s="15">
        <v>39659.759999999995</v>
      </c>
    </row>
    <row r="22" spans="3:11" x14ac:dyDescent="0.3">
      <c r="C22" s="8">
        <v>19</v>
      </c>
      <c r="D22" s="15">
        <v>12750.539999999997</v>
      </c>
      <c r="F22" s="8" t="s">
        <v>127</v>
      </c>
      <c r="G22" s="15">
        <v>23052.079999999998</v>
      </c>
      <c r="J22" s="8" t="s">
        <v>5</v>
      </c>
      <c r="K22" s="15">
        <v>38591.280000000006</v>
      </c>
    </row>
    <row r="23" spans="3:11" x14ac:dyDescent="0.3">
      <c r="C23" s="8">
        <v>20</v>
      </c>
      <c r="D23" s="15">
        <v>19691.759999999998</v>
      </c>
      <c r="F23" s="8" t="s">
        <v>123</v>
      </c>
      <c r="G23" s="15">
        <v>3415.8</v>
      </c>
      <c r="J23" s="8" t="s">
        <v>42</v>
      </c>
      <c r="K23" s="15">
        <v>38232</v>
      </c>
    </row>
    <row r="24" spans="3:11" x14ac:dyDescent="0.3">
      <c r="C24" s="8">
        <v>21</v>
      </c>
      <c r="D24" s="15">
        <v>19171.71</v>
      </c>
      <c r="F24" s="8" t="s">
        <v>124</v>
      </c>
      <c r="G24" s="15">
        <v>4045.14</v>
      </c>
      <c r="J24" s="8" t="s">
        <v>10</v>
      </c>
      <c r="K24" s="15">
        <v>34991.64</v>
      </c>
    </row>
    <row r="25" spans="3:11" ht="15" thickBot="1" x14ac:dyDescent="0.35">
      <c r="C25" s="8">
        <v>22</v>
      </c>
      <c r="D25" s="15">
        <v>11617.86</v>
      </c>
      <c r="F25" s="8" t="s">
        <v>125</v>
      </c>
      <c r="G25" s="15">
        <v>812.01</v>
      </c>
      <c r="J25" s="21" t="s">
        <v>138</v>
      </c>
      <c r="K25" s="22">
        <v>440115.30000000005</v>
      </c>
    </row>
    <row r="26" spans="3:11" x14ac:dyDescent="0.3">
      <c r="C26" s="8">
        <v>23</v>
      </c>
      <c r="D26" s="15">
        <v>17000.620000000003</v>
      </c>
      <c r="F26" s="8" t="s">
        <v>126</v>
      </c>
      <c r="G26" s="15">
        <v>3414.6000000000004</v>
      </c>
    </row>
    <row r="27" spans="3:11" ht="15" thickBot="1" x14ac:dyDescent="0.35">
      <c r="C27" s="8">
        <v>24</v>
      </c>
      <c r="D27" s="15">
        <v>15273.349999999999</v>
      </c>
      <c r="F27" s="21" t="s">
        <v>138</v>
      </c>
      <c r="G27" s="22">
        <v>40304.409999999996</v>
      </c>
    </row>
    <row r="28" spans="3:11" x14ac:dyDescent="0.3">
      <c r="C28" s="8">
        <v>25</v>
      </c>
      <c r="D28" s="15">
        <v>23043.470000000005</v>
      </c>
    </row>
    <row r="29" spans="3:11" x14ac:dyDescent="0.3">
      <c r="C29" s="8">
        <v>26</v>
      </c>
      <c r="D29" s="15">
        <v>13593.79</v>
      </c>
    </row>
    <row r="30" spans="3:11" ht="15" thickBot="1" x14ac:dyDescent="0.35">
      <c r="C30" s="8">
        <v>27</v>
      </c>
      <c r="D30" s="15">
        <v>13197.89</v>
      </c>
      <c r="F30" s="21" t="s">
        <v>141</v>
      </c>
      <c r="G30" s="21" t="s">
        <v>140</v>
      </c>
    </row>
    <row r="31" spans="3:11" x14ac:dyDescent="0.3">
      <c r="C31" s="8">
        <v>28</v>
      </c>
      <c r="D31" s="15">
        <v>13311.339999999998</v>
      </c>
      <c r="F31" s="8" t="s">
        <v>90</v>
      </c>
      <c r="G31" s="15">
        <v>1436.4</v>
      </c>
      <c r="I31" t="str" cm="1">
        <f t="array" aca="1" ref="I31:J45" ca="1">OFFSET($F$30,1,0,COUNT($G$31:$G$45),2)</f>
        <v>Bangladesh</v>
      </c>
      <c r="J31">
        <f ca="1"/>
        <v>1436.4</v>
      </c>
    </row>
    <row r="32" spans="3:11" x14ac:dyDescent="0.3">
      <c r="C32" s="8">
        <v>29</v>
      </c>
      <c r="D32" s="15">
        <v>26662.809999999998</v>
      </c>
      <c r="F32" s="8" t="s">
        <v>91</v>
      </c>
      <c r="G32" s="15">
        <v>1492.48</v>
      </c>
      <c r="I32" t="str">
        <f ca="1"/>
        <v>Brazil</v>
      </c>
      <c r="J32">
        <f ca="1"/>
        <v>1492.48</v>
      </c>
    </row>
    <row r="33" spans="3:10" x14ac:dyDescent="0.3">
      <c r="C33" s="8">
        <v>30</v>
      </c>
      <c r="D33" s="15">
        <v>15652.32</v>
      </c>
      <c r="F33" s="8" t="s">
        <v>92</v>
      </c>
      <c r="G33" s="15">
        <v>1027.04</v>
      </c>
      <c r="I33" t="str">
        <f ca="1"/>
        <v>Ethiopia</v>
      </c>
      <c r="J33">
        <f ca="1"/>
        <v>1027.04</v>
      </c>
    </row>
    <row r="34" spans="3:10" x14ac:dyDescent="0.3">
      <c r="C34" s="8">
        <v>31</v>
      </c>
      <c r="D34" s="15">
        <v>27172.400000000001</v>
      </c>
      <c r="F34" s="8" t="s">
        <v>93</v>
      </c>
      <c r="G34" s="15">
        <v>62.879999999999995</v>
      </c>
      <c r="I34" t="str">
        <f ca="1"/>
        <v>France</v>
      </c>
      <c r="J34">
        <f ca="1"/>
        <v>62.879999999999995</v>
      </c>
    </row>
    <row r="35" spans="3:10" x14ac:dyDescent="0.3">
      <c r="C35" s="8">
        <v>32</v>
      </c>
      <c r="D35" s="15">
        <v>6991.1000000000013</v>
      </c>
      <c r="F35" s="8" t="s">
        <v>94</v>
      </c>
      <c r="G35" s="15">
        <v>393</v>
      </c>
      <c r="I35" t="str">
        <f ca="1"/>
        <v>Germany</v>
      </c>
      <c r="J35">
        <f ca="1"/>
        <v>393</v>
      </c>
    </row>
    <row r="36" spans="3:10" x14ac:dyDescent="0.3">
      <c r="C36" s="8">
        <v>33</v>
      </c>
      <c r="D36" s="15">
        <v>17406.18</v>
      </c>
      <c r="F36" s="8" t="s">
        <v>95</v>
      </c>
      <c r="G36" s="15">
        <v>17252.329999999998</v>
      </c>
      <c r="I36" t="str">
        <f ca="1"/>
        <v>India</v>
      </c>
      <c r="J36">
        <f ca="1"/>
        <v>17252.329999999998</v>
      </c>
    </row>
    <row r="37" spans="3:10" x14ac:dyDescent="0.3">
      <c r="C37" s="8">
        <v>34</v>
      </c>
      <c r="D37" s="15">
        <v>10403.35</v>
      </c>
      <c r="F37" s="8" t="s">
        <v>96</v>
      </c>
      <c r="G37" s="15">
        <v>2464.1999999999998</v>
      </c>
      <c r="I37" t="str">
        <f ca="1"/>
        <v>Indonesia</v>
      </c>
      <c r="J37">
        <f ca="1"/>
        <v>2464.1999999999998</v>
      </c>
    </row>
    <row r="38" spans="3:10" x14ac:dyDescent="0.3">
      <c r="C38" s="8">
        <v>35</v>
      </c>
      <c r="D38" s="15">
        <v>29524.29</v>
      </c>
      <c r="F38" s="8" t="s">
        <v>97</v>
      </c>
      <c r="G38" s="15">
        <v>1483.6399999999999</v>
      </c>
      <c r="I38" t="str">
        <f ca="1"/>
        <v>Mexico</v>
      </c>
      <c r="J38">
        <f ca="1"/>
        <v>1483.6399999999999</v>
      </c>
    </row>
    <row r="39" spans="3:10" x14ac:dyDescent="0.3">
      <c r="C39" s="8">
        <v>36</v>
      </c>
      <c r="D39" s="15">
        <v>14336.82</v>
      </c>
      <c r="F39" s="8" t="s">
        <v>98</v>
      </c>
      <c r="G39" s="15">
        <v>1240.98</v>
      </c>
      <c r="I39" t="str">
        <f ca="1"/>
        <v>Nigeria</v>
      </c>
      <c r="J39">
        <f ca="1"/>
        <v>1240.98</v>
      </c>
    </row>
    <row r="40" spans="3:10" x14ac:dyDescent="0.3">
      <c r="C40" s="8">
        <v>37</v>
      </c>
      <c r="D40" s="15">
        <v>15584.3</v>
      </c>
      <c r="F40" s="8" t="s">
        <v>99</v>
      </c>
      <c r="G40" s="15">
        <v>2520.1899999999996</v>
      </c>
      <c r="I40" t="str">
        <f ca="1"/>
        <v>Pakistan</v>
      </c>
      <c r="J40">
        <f ca="1"/>
        <v>2520.1899999999996</v>
      </c>
    </row>
    <row r="41" spans="3:10" x14ac:dyDescent="0.3">
      <c r="C41" s="8">
        <v>38</v>
      </c>
      <c r="D41" s="15">
        <v>13437.32</v>
      </c>
      <c r="F41" s="8" t="s">
        <v>100</v>
      </c>
      <c r="G41" s="15">
        <v>3774</v>
      </c>
      <c r="I41" t="str">
        <f ca="1"/>
        <v>Russia</v>
      </c>
      <c r="J41">
        <f ca="1"/>
        <v>3774</v>
      </c>
    </row>
    <row r="42" spans="3:10" x14ac:dyDescent="0.3">
      <c r="C42" s="8">
        <v>39</v>
      </c>
      <c r="D42" s="15">
        <v>30057.11</v>
      </c>
      <c r="F42" s="8" t="s">
        <v>101</v>
      </c>
      <c r="G42" s="15">
        <v>1488</v>
      </c>
      <c r="I42" t="str">
        <f ca="1"/>
        <v>Saudi Arabia</v>
      </c>
      <c r="J42">
        <f ca="1"/>
        <v>1488</v>
      </c>
    </row>
    <row r="43" spans="3:10" x14ac:dyDescent="0.3">
      <c r="C43" s="8">
        <v>40</v>
      </c>
      <c r="D43" s="15">
        <v>17799.129999999997</v>
      </c>
      <c r="F43" s="8" t="s">
        <v>102</v>
      </c>
      <c r="G43" s="15">
        <v>816.19999999999993</v>
      </c>
      <c r="I43" t="str">
        <f ca="1"/>
        <v>South Africa</v>
      </c>
      <c r="J43">
        <f ca="1"/>
        <v>816.19999999999993</v>
      </c>
    </row>
    <row r="44" spans="3:10" x14ac:dyDescent="0.3">
      <c r="C44" s="8">
        <v>41</v>
      </c>
      <c r="D44" s="15">
        <v>25449.57</v>
      </c>
      <c r="F44" s="8" t="s">
        <v>103</v>
      </c>
      <c r="G44" s="15">
        <v>2938.32</v>
      </c>
      <c r="I44" t="str">
        <f ca="1"/>
        <v>United Kingdom</v>
      </c>
      <c r="J44">
        <f ca="1"/>
        <v>2938.32</v>
      </c>
    </row>
    <row r="45" spans="3:10" x14ac:dyDescent="0.3">
      <c r="C45" s="8">
        <v>42</v>
      </c>
      <c r="D45" s="15">
        <v>14658.500000000002</v>
      </c>
      <c r="F45" s="8" t="s">
        <v>104</v>
      </c>
      <c r="G45" s="15">
        <v>1914.7500000000002</v>
      </c>
      <c r="I45" t="str">
        <f ca="1"/>
        <v>United States of America</v>
      </c>
      <c r="J45">
        <f ca="1"/>
        <v>1914.7500000000002</v>
      </c>
    </row>
    <row r="46" spans="3:10" ht="15" thickBot="1" x14ac:dyDescent="0.35">
      <c r="C46" s="8">
        <v>43</v>
      </c>
      <c r="D46" s="15">
        <v>19795.28</v>
      </c>
      <c r="F46" s="21" t="s">
        <v>138</v>
      </c>
      <c r="G46" s="22">
        <v>40304.409999999996</v>
      </c>
    </row>
    <row r="47" spans="3:10" x14ac:dyDescent="0.3">
      <c r="C47" s="8">
        <v>44</v>
      </c>
      <c r="D47" s="15">
        <v>17458.100000000002</v>
      </c>
    </row>
    <row r="48" spans="3:10" x14ac:dyDescent="0.3">
      <c r="C48" s="8">
        <v>45</v>
      </c>
      <c r="D48" s="15">
        <v>17068.960000000003</v>
      </c>
    </row>
    <row r="49" spans="3:4" x14ac:dyDescent="0.3">
      <c r="C49" s="8">
        <v>46</v>
      </c>
      <c r="D49" s="15">
        <v>16104.110000000002</v>
      </c>
    </row>
    <row r="50" spans="3:4" x14ac:dyDescent="0.3">
      <c r="C50" s="8">
        <v>47</v>
      </c>
      <c r="D50" s="15">
        <v>16390.38</v>
      </c>
    </row>
    <row r="51" spans="3:4" x14ac:dyDescent="0.3">
      <c r="C51" s="8">
        <v>48</v>
      </c>
      <c r="D51" s="15">
        <v>25601.349999999995</v>
      </c>
    </row>
    <row r="52" spans="3:4" x14ac:dyDescent="0.3">
      <c r="C52" s="8">
        <v>49</v>
      </c>
      <c r="D52" s="15">
        <v>7322.39</v>
      </c>
    </row>
    <row r="53" spans="3:4" x14ac:dyDescent="0.3">
      <c r="C53" s="8">
        <v>50</v>
      </c>
      <c r="D53" s="15">
        <v>18755.54</v>
      </c>
    </row>
    <row r="54" spans="3:4" x14ac:dyDescent="0.3">
      <c r="C54" s="8">
        <v>51</v>
      </c>
      <c r="D54" s="15">
        <v>15496.2</v>
      </c>
    </row>
    <row r="55" spans="3:4" x14ac:dyDescent="0.3">
      <c r="C55" s="8">
        <v>52</v>
      </c>
      <c r="D55" s="15">
        <v>24337.019999999997</v>
      </c>
    </row>
    <row r="56" spans="3:4" x14ac:dyDescent="0.3">
      <c r="C56" s="8">
        <v>53</v>
      </c>
      <c r="D56" s="15">
        <v>27195.9</v>
      </c>
    </row>
    <row r="57" spans="3:4" ht="15" thickBot="1" x14ac:dyDescent="0.35">
      <c r="C57" s="21" t="s">
        <v>138</v>
      </c>
      <c r="D57" s="22">
        <v>984571.05999999994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8E60-049F-439E-90E0-BC2BC032FBCA}">
  <dimension ref="A1"/>
  <sheetViews>
    <sheetView tabSelected="1" topLeftCell="A3" zoomScale="71" workbookViewId="0">
      <selection activeCell="N43" sqref="N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896644BA-CCA0-4BD6-A49D-D85B6678F7A9}">
  <ds:schemaRefs/>
</ds:datastoreItem>
</file>

<file path=customXml/itemProps2.xml><?xml version="1.0" encoding="utf-8"?>
<ds:datastoreItem xmlns:ds="http://schemas.openxmlformats.org/officeDocument/2006/customXml" ds:itemID="{A32B4FDA-E599-4A7B-BE04-C10F0179D2E7}">
  <ds:schemaRefs/>
</ds:datastoreItem>
</file>

<file path=customXml/itemProps3.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603563F8-3C35-45E3-9C5D-CBB35342FE00}">
  <ds:schemaRefs/>
</ds:datastoreItem>
</file>

<file path=customXml/itemProps5.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4E69C812-0ABA-4476-AC80-1C04A66FCF87}">
  <ds:schemaRefs>
    <ds:schemaRef ds:uri="http://schemas.microsoft.com/DataMashup"/>
  </ds:schemaRefs>
</ds:datastoreItem>
</file>

<file path=customXml/itemProps7.xml><?xml version="1.0" encoding="utf-8"?>
<ds:datastoreItem xmlns:ds="http://schemas.openxmlformats.org/officeDocument/2006/customXml" ds:itemID="{EEF80A10-7602-4BED-92DE-24325BDAD447}">
  <ds:schemaRefs/>
</ds:datastoreItem>
</file>

<file path=customXml/itemProps8.xml><?xml version="1.0" encoding="utf-8"?>
<ds:datastoreItem xmlns:ds="http://schemas.openxmlformats.org/officeDocument/2006/customXml" ds:itemID="{1BBD2C6D-6F66-4F78-912A-BCCC90D225BC}">
  <ds:schemaRefs/>
</ds:datastoreItem>
</file>

<file path=customXml/itemProps9.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Target</vt:lpstr>
      <vt:lpstr>Customer</vt:lpstr>
      <vt:lpstr>Functions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Nourhan Khalifa</dc:creator>
  <cp:lastModifiedBy>Nourhan Khalifa</cp:lastModifiedBy>
  <dcterms:created xsi:type="dcterms:W3CDTF">2021-11-03T11:40:02Z</dcterms:created>
  <dcterms:modified xsi:type="dcterms:W3CDTF">2025-12-15T11:24:52Z</dcterms:modified>
</cp:coreProperties>
</file>