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tafa\Desktop\thesis Codes\analysis\"/>
    </mc:Choice>
  </mc:AlternateContent>
  <bookViews>
    <workbookView xWindow="0" yWindow="0" windowWidth="16380" windowHeight="8196" tabRatio="991" activeTab="2"/>
  </bookViews>
  <sheets>
    <sheet name="TF.IDF" sheetId="1" r:id="rId1"/>
    <sheet name="TF.IDF(2theta2)" sheetId="2" r:id="rId2"/>
    <sheet name="TF.IDF(2theta2,-0.1theta1)" sheetId="3" r:id="rId3"/>
    <sheet name="Sheet1" sheetId="4" r:id="rId4"/>
    <sheet name="TF" sheetId="5" r:id="rId5"/>
    <sheet name="IDF" sheetId="6" r:id="rId6"/>
    <sheet name="Data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5" i="6" l="1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O6" i="6"/>
  <c r="M6" i="6"/>
  <c r="L6" i="6"/>
  <c r="M5" i="6"/>
  <c r="L5" i="6"/>
  <c r="M4" i="6"/>
  <c r="L4" i="6"/>
  <c r="O5" i="6" s="1"/>
  <c r="M3" i="6"/>
  <c r="L3" i="6"/>
  <c r="M2" i="6"/>
  <c r="O3" i="6" s="1"/>
  <c r="L2" i="6"/>
  <c r="O7" i="6" s="1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O5" i="5"/>
  <c r="M5" i="5"/>
  <c r="L5" i="5"/>
  <c r="M4" i="5"/>
  <c r="L4" i="5"/>
  <c r="M3" i="5"/>
  <c r="O6" i="5" s="1"/>
  <c r="L3" i="5"/>
  <c r="M2" i="5"/>
  <c r="L2" i="5"/>
  <c r="O7" i="5" s="1"/>
  <c r="B30" i="4"/>
  <c r="B21" i="4"/>
  <c r="B17" i="4"/>
  <c r="B22" i="4" s="1"/>
  <c r="B14" i="4"/>
  <c r="B15" i="4" s="1"/>
  <c r="B11" i="4"/>
  <c r="B10" i="4"/>
  <c r="O105" i="3"/>
  <c r="N105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O6" i="2" s="1"/>
  <c r="L6" i="2"/>
  <c r="M5" i="2"/>
  <c r="L5" i="2"/>
  <c r="M4" i="2"/>
  <c r="L4" i="2"/>
  <c r="O3" i="2"/>
  <c r="M3" i="2"/>
  <c r="L3" i="2"/>
  <c r="O5" i="2" s="1"/>
  <c r="M2" i="2"/>
  <c r="L2" i="2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O5" i="1"/>
  <c r="M5" i="1"/>
  <c r="L5" i="1"/>
  <c r="M4" i="1"/>
  <c r="L4" i="1"/>
  <c r="M3" i="1"/>
  <c r="O6" i="1" s="1"/>
  <c r="L3" i="1"/>
  <c r="O7" i="1" s="1"/>
  <c r="M2" i="1"/>
  <c r="L2" i="1"/>
  <c r="O4" i="1" s="1"/>
  <c r="B6" i="4" l="1"/>
  <c r="B5" i="4"/>
  <c r="B3" i="4"/>
  <c r="B4" i="4"/>
  <c r="B7" i="4"/>
  <c r="O3" i="5"/>
  <c r="O3" i="1"/>
  <c r="O8" i="1" s="1"/>
  <c r="O4" i="6"/>
  <c r="O8" i="6" s="1"/>
  <c r="O4" i="2"/>
  <c r="O8" i="2" s="1"/>
  <c r="O7" i="2"/>
  <c r="O4" i="5"/>
  <c r="B8" i="4" l="1"/>
  <c r="O8" i="5"/>
</calcChain>
</file>

<file path=xl/sharedStrings.xml><?xml version="1.0" encoding="utf-8"?>
<sst xmlns="http://schemas.openxmlformats.org/spreadsheetml/2006/main" count="1285" uniqueCount="45">
  <si>
    <t>row</t>
  </si>
  <si>
    <t>id</t>
  </si>
  <si>
    <t>khabar.gozari</t>
  </si>
  <si>
    <t>c.comment</t>
  </si>
  <si>
    <t>tag</t>
  </si>
  <si>
    <t>TF.IDF</t>
  </si>
  <si>
    <t>TF</t>
  </si>
  <si>
    <t>IDF</t>
  </si>
  <si>
    <t>KhabarGozaryMatch</t>
  </si>
  <si>
    <t>TimeDiff</t>
  </si>
  <si>
    <t>row.id</t>
  </si>
  <si>
    <t>Theata1(miss)</t>
  </si>
  <si>
    <t>Theta2</t>
  </si>
  <si>
    <t>Khabaronline</t>
  </si>
  <si>
    <t>new</t>
  </si>
  <si>
    <t>Fardanews</t>
  </si>
  <si>
    <t>old</t>
  </si>
  <si>
    <t>TP</t>
  </si>
  <si>
    <t>TN</t>
  </si>
  <si>
    <t>FN</t>
  </si>
  <si>
    <t>Tabnak</t>
  </si>
  <si>
    <t>FP</t>
  </si>
  <si>
    <t>no-decision</t>
  </si>
  <si>
    <t>Total</t>
  </si>
  <si>
    <t>sum</t>
  </si>
  <si>
    <t>ID_KHABAR</t>
  </si>
  <si>
    <t>new_ID</t>
  </si>
  <si>
    <t>NE</t>
  </si>
  <si>
    <t>KeyWordOverLap(0-25)</t>
  </si>
  <si>
    <t>Theta2(fa)</t>
  </si>
  <si>
    <t>MaxIndex</t>
  </si>
  <si>
    <t>MaxDocId</t>
  </si>
  <si>
    <t>به نظر برچسب اشتباه خورده</t>
  </si>
  <si>
    <t>گلا این سند حذف خواهد شد</t>
  </si>
  <si>
    <t>سخت/برچسب اشتباه/توافق پایین</t>
  </si>
  <si>
    <t>سخت/برچسب اشتباه</t>
  </si>
  <si>
    <t>سخت</t>
  </si>
  <si>
    <t>اشتباه برچسب</t>
  </si>
  <si>
    <t>همه چیز درسته/ سخته اما شباهت خبرگذاری عجیبه</t>
  </si>
  <si>
    <t>برچسب اشتباه</t>
  </si>
  <si>
    <t>simple 2 threshold</t>
  </si>
  <si>
    <t>after Agency match</t>
  </si>
  <si>
    <t>after NE Sim</t>
  </si>
  <si>
    <t>after NE Sim(2)</t>
  </si>
  <si>
    <t>WMD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</si>
</sst>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6" borderId="0" xfId="0" applyFont="1" applyFill="1" applyBorder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60" zoomScaleNormal="60" workbookViewId="0">
      <selection activeCell="N3" activeCellId="1" sqref="S1:Y1048576 N3"/>
    </sheetView>
  </sheetViews>
  <sheetFormatPr defaultRowHeight="14.4" x14ac:dyDescent="0.3"/>
  <cols>
    <col min="1" max="11" width="8.5546875"/>
    <col min="12" max="12" width="13.33203125"/>
    <col min="13" max="14" width="12.21875"/>
    <col min="15" max="1025" width="8.5546875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>
        <v>7</v>
      </c>
      <c r="B2">
        <v>1141599</v>
      </c>
      <c r="C2" t="s">
        <v>13</v>
      </c>
      <c r="D2">
        <v>110</v>
      </c>
      <c r="E2" t="s">
        <v>14</v>
      </c>
      <c r="F2">
        <v>8.9175157000000005E-2</v>
      </c>
      <c r="G2">
        <v>0.228385068</v>
      </c>
      <c r="H2">
        <v>7.9642045999999994E-2</v>
      </c>
      <c r="I2">
        <v>0</v>
      </c>
      <c r="J2">
        <v>6402360</v>
      </c>
      <c r="K2">
        <v>6</v>
      </c>
      <c r="L2" t="str">
        <f t="shared" ref="L2:L33" si="0">IF(F2&gt;0.6414,"old","no-decision")</f>
        <v>no-decision</v>
      </c>
      <c r="M2" t="str">
        <f t="shared" ref="M2:M33" si="1">IF(F2&lt;0.1664,"new","no-decision")</f>
        <v>new</v>
      </c>
      <c r="N2" s="2"/>
      <c r="O2" s="2"/>
    </row>
    <row r="3" spans="1:15" x14ac:dyDescent="0.3">
      <c r="A3">
        <v>8</v>
      </c>
      <c r="B3">
        <v>163323</v>
      </c>
      <c r="C3" t="s">
        <v>15</v>
      </c>
      <c r="D3">
        <v>47</v>
      </c>
      <c r="E3" t="s">
        <v>16</v>
      </c>
      <c r="F3">
        <v>0.380084227</v>
      </c>
      <c r="G3">
        <v>0.60590316399999999</v>
      </c>
      <c r="H3">
        <v>0.39307884999999998</v>
      </c>
      <c r="I3">
        <v>0</v>
      </c>
      <c r="J3">
        <v>3600</v>
      </c>
      <c r="K3">
        <v>7</v>
      </c>
      <c r="L3" t="str">
        <f t="shared" si="0"/>
        <v>no-decision</v>
      </c>
      <c r="M3" t="str">
        <f t="shared" si="1"/>
        <v>no-decision</v>
      </c>
      <c r="N3" t="s">
        <v>17</v>
      </c>
      <c r="O3">
        <f>SUMPRODUCT(--(E2:E105=M2:M105))</f>
        <v>4</v>
      </c>
    </row>
    <row r="4" spans="1:15" x14ac:dyDescent="0.3">
      <c r="A4">
        <v>9</v>
      </c>
      <c r="B4">
        <v>1141618</v>
      </c>
      <c r="C4" t="s">
        <v>13</v>
      </c>
      <c r="D4">
        <v>187</v>
      </c>
      <c r="E4" t="s">
        <v>14</v>
      </c>
      <c r="F4">
        <v>0.495691985</v>
      </c>
      <c r="G4">
        <v>0.65243031200000001</v>
      </c>
      <c r="H4">
        <v>0.52518652399999999</v>
      </c>
      <c r="I4">
        <v>0</v>
      </c>
      <c r="J4">
        <v>7740</v>
      </c>
      <c r="K4">
        <v>8</v>
      </c>
      <c r="L4" t="str">
        <f t="shared" si="0"/>
        <v>no-decision</v>
      </c>
      <c r="M4" t="str">
        <f t="shared" si="1"/>
        <v>no-decision</v>
      </c>
      <c r="N4" t="s">
        <v>18</v>
      </c>
      <c r="O4">
        <f>SUMPRODUCT(--(E2:E105=L2:L105))</f>
        <v>44</v>
      </c>
    </row>
    <row r="5" spans="1:15" x14ac:dyDescent="0.3">
      <c r="A5">
        <v>10</v>
      </c>
      <c r="B5">
        <v>1141631</v>
      </c>
      <c r="C5" t="s">
        <v>13</v>
      </c>
      <c r="D5">
        <v>446</v>
      </c>
      <c r="E5" t="s">
        <v>14</v>
      </c>
      <c r="F5">
        <v>0.38999905899999998</v>
      </c>
      <c r="G5">
        <v>0.603856222</v>
      </c>
      <c r="H5">
        <v>0.40715434499999997</v>
      </c>
      <c r="I5">
        <v>1</v>
      </c>
      <c r="J5">
        <v>15900</v>
      </c>
      <c r="K5">
        <v>9</v>
      </c>
      <c r="L5" t="str">
        <f t="shared" si="0"/>
        <v>no-decision</v>
      </c>
      <c r="M5" t="str">
        <f t="shared" si="1"/>
        <v>no-decision</v>
      </c>
      <c r="N5" t="s">
        <v>19</v>
      </c>
      <c r="O5">
        <f>COUNTIF(L2:L105,"&lt;&gt;no-decision")-SUMPRODUCT(--(E2:E105=L2:L105))</f>
        <v>1</v>
      </c>
    </row>
    <row r="6" spans="1:15" x14ac:dyDescent="0.3">
      <c r="A6">
        <v>11</v>
      </c>
      <c r="B6">
        <v>943361</v>
      </c>
      <c r="C6" t="s">
        <v>20</v>
      </c>
      <c r="D6">
        <v>0</v>
      </c>
      <c r="E6" t="s">
        <v>16</v>
      </c>
      <c r="F6">
        <v>0.91432686900000004</v>
      </c>
      <c r="G6">
        <v>0.92696516399999995</v>
      </c>
      <c r="H6">
        <v>0.92062401999999999</v>
      </c>
      <c r="I6">
        <v>0</v>
      </c>
      <c r="J6">
        <v>5280</v>
      </c>
      <c r="K6">
        <v>10</v>
      </c>
      <c r="L6" t="str">
        <f t="shared" si="0"/>
        <v>old</v>
      </c>
      <c r="M6" t="str">
        <f t="shared" si="1"/>
        <v>no-decision</v>
      </c>
      <c r="N6" t="s">
        <v>21</v>
      </c>
      <c r="O6">
        <f>COUNTIF(M2:M105,"&lt;&gt;no-decision")-SUMPRODUCT(--(E2:E105=M2:M105))</f>
        <v>0</v>
      </c>
    </row>
    <row r="7" spans="1:15" x14ac:dyDescent="0.3">
      <c r="A7">
        <v>12</v>
      </c>
      <c r="B7">
        <v>1141659</v>
      </c>
      <c r="C7" t="s">
        <v>13</v>
      </c>
      <c r="D7">
        <v>145</v>
      </c>
      <c r="E7" t="s">
        <v>14</v>
      </c>
      <c r="F7">
        <v>0.36109781299999999</v>
      </c>
      <c r="G7">
        <v>0.67234178899999997</v>
      </c>
      <c r="H7">
        <v>0.494177386</v>
      </c>
      <c r="I7">
        <v>1</v>
      </c>
      <c r="J7">
        <v>10080</v>
      </c>
      <c r="K7">
        <v>11</v>
      </c>
      <c r="L7" t="str">
        <f t="shared" si="0"/>
        <v>no-decision</v>
      </c>
      <c r="M7" t="str">
        <f t="shared" si="1"/>
        <v>no-decision</v>
      </c>
      <c r="N7" t="s">
        <v>22</v>
      </c>
      <c r="O7">
        <f>SUMPRODUCT(--(L2:L105=M2:M105))</f>
        <v>55</v>
      </c>
    </row>
    <row r="8" spans="1:15" x14ac:dyDescent="0.3">
      <c r="A8">
        <v>13</v>
      </c>
      <c r="B8">
        <v>943385</v>
      </c>
      <c r="C8" t="s">
        <v>20</v>
      </c>
      <c r="D8">
        <v>0</v>
      </c>
      <c r="E8" t="s">
        <v>16</v>
      </c>
      <c r="F8">
        <v>0.98240227499999999</v>
      </c>
      <c r="G8">
        <v>0.96093407200000003</v>
      </c>
      <c r="H8">
        <v>0.96846251100000003</v>
      </c>
      <c r="I8">
        <v>0</v>
      </c>
      <c r="J8">
        <v>22800</v>
      </c>
      <c r="K8">
        <v>12</v>
      </c>
      <c r="L8" t="str">
        <f t="shared" si="0"/>
        <v>old</v>
      </c>
      <c r="M8" t="str">
        <f t="shared" si="1"/>
        <v>no-decision</v>
      </c>
      <c r="N8" t="s">
        <v>23</v>
      </c>
      <c r="O8">
        <f>SUM(O3:O7)</f>
        <v>104</v>
      </c>
    </row>
    <row r="9" spans="1:15" x14ac:dyDescent="0.3">
      <c r="A9">
        <v>14</v>
      </c>
      <c r="B9">
        <v>163358</v>
      </c>
      <c r="C9" t="s">
        <v>15</v>
      </c>
      <c r="D9">
        <v>47</v>
      </c>
      <c r="E9" t="s">
        <v>16</v>
      </c>
      <c r="F9">
        <v>0.98448500500000002</v>
      </c>
      <c r="G9">
        <v>0.99696877100000003</v>
      </c>
      <c r="H9">
        <v>0.99129460400000002</v>
      </c>
      <c r="I9">
        <v>0</v>
      </c>
      <c r="J9">
        <v>11220</v>
      </c>
      <c r="K9">
        <v>13</v>
      </c>
      <c r="L9" t="str">
        <f t="shared" si="0"/>
        <v>old</v>
      </c>
      <c r="M9" t="str">
        <f t="shared" si="1"/>
        <v>no-decision</v>
      </c>
    </row>
    <row r="10" spans="1:15" x14ac:dyDescent="0.3">
      <c r="A10">
        <v>15</v>
      </c>
      <c r="B10">
        <v>943445</v>
      </c>
      <c r="C10" t="s">
        <v>20</v>
      </c>
      <c r="D10">
        <v>121</v>
      </c>
      <c r="E10" t="s">
        <v>14</v>
      </c>
      <c r="F10">
        <v>0.56418967600000003</v>
      </c>
      <c r="G10">
        <v>0.78643131200000005</v>
      </c>
      <c r="H10">
        <v>0.66679751099999995</v>
      </c>
      <c r="I10">
        <v>0</v>
      </c>
      <c r="J10">
        <v>39180</v>
      </c>
      <c r="K10">
        <v>14</v>
      </c>
      <c r="L10" t="str">
        <f t="shared" si="0"/>
        <v>no-decision</v>
      </c>
      <c r="M10" t="str">
        <f t="shared" si="1"/>
        <v>no-decision</v>
      </c>
    </row>
    <row r="11" spans="1:15" x14ac:dyDescent="0.3">
      <c r="A11">
        <v>16</v>
      </c>
      <c r="B11">
        <v>1141744</v>
      </c>
      <c r="C11" t="s">
        <v>13</v>
      </c>
      <c r="D11">
        <v>50</v>
      </c>
      <c r="E11" t="s">
        <v>16</v>
      </c>
      <c r="F11">
        <v>0.59168708000000003</v>
      </c>
      <c r="G11">
        <v>0.72460316700000005</v>
      </c>
      <c r="H11">
        <v>0.52150440499999995</v>
      </c>
      <c r="I11">
        <v>0</v>
      </c>
      <c r="J11">
        <v>65100</v>
      </c>
      <c r="K11">
        <v>15</v>
      </c>
      <c r="L11" t="str">
        <f t="shared" si="0"/>
        <v>no-decision</v>
      </c>
      <c r="M11" t="str">
        <f t="shared" si="1"/>
        <v>no-decision</v>
      </c>
    </row>
    <row r="12" spans="1:15" x14ac:dyDescent="0.3">
      <c r="A12">
        <v>20</v>
      </c>
      <c r="B12">
        <v>1141752</v>
      </c>
      <c r="C12" t="s">
        <v>13</v>
      </c>
      <c r="D12">
        <v>136</v>
      </c>
      <c r="E12" t="s">
        <v>14</v>
      </c>
      <c r="F12">
        <v>0.20370063099999999</v>
      </c>
      <c r="G12">
        <v>0.574363964</v>
      </c>
      <c r="H12">
        <v>0.31023440400000002</v>
      </c>
      <c r="I12">
        <v>0</v>
      </c>
      <c r="J12">
        <v>62760</v>
      </c>
      <c r="K12">
        <v>19</v>
      </c>
      <c r="L12" t="str">
        <f t="shared" si="0"/>
        <v>no-decision</v>
      </c>
      <c r="M12" t="str">
        <f t="shared" si="1"/>
        <v>no-decision</v>
      </c>
    </row>
    <row r="13" spans="1:15" x14ac:dyDescent="0.3">
      <c r="A13">
        <v>21</v>
      </c>
      <c r="B13">
        <v>163393</v>
      </c>
      <c r="C13" t="s">
        <v>15</v>
      </c>
      <c r="D13">
        <v>99</v>
      </c>
      <c r="E13" t="s">
        <v>16</v>
      </c>
      <c r="F13">
        <v>0.95912733800000005</v>
      </c>
      <c r="G13">
        <v>0.96791633300000002</v>
      </c>
      <c r="H13">
        <v>0.95949982099999997</v>
      </c>
      <c r="I13">
        <v>0</v>
      </c>
      <c r="J13">
        <v>78660</v>
      </c>
      <c r="K13">
        <v>20</v>
      </c>
      <c r="L13" t="str">
        <f t="shared" si="0"/>
        <v>old</v>
      </c>
      <c r="M13" t="str">
        <f t="shared" si="1"/>
        <v>no-decision</v>
      </c>
    </row>
    <row r="14" spans="1:15" x14ac:dyDescent="0.3">
      <c r="A14">
        <v>23</v>
      </c>
      <c r="B14">
        <v>943508</v>
      </c>
      <c r="C14" t="s">
        <v>20</v>
      </c>
      <c r="D14">
        <v>0</v>
      </c>
      <c r="E14" t="s">
        <v>14</v>
      </c>
      <c r="F14">
        <v>0.39218658200000001</v>
      </c>
      <c r="G14">
        <v>0.60504628900000001</v>
      </c>
      <c r="H14">
        <v>0.42867883200000001</v>
      </c>
      <c r="I14">
        <v>1</v>
      </c>
      <c r="J14">
        <v>41460</v>
      </c>
      <c r="K14">
        <v>22</v>
      </c>
      <c r="L14" t="str">
        <f t="shared" si="0"/>
        <v>no-decision</v>
      </c>
      <c r="M14" t="str">
        <f t="shared" si="1"/>
        <v>no-decision</v>
      </c>
    </row>
    <row r="15" spans="1:15" x14ac:dyDescent="0.3">
      <c r="A15">
        <v>24</v>
      </c>
      <c r="B15">
        <v>943506</v>
      </c>
      <c r="C15" t="s">
        <v>20</v>
      </c>
      <c r="D15">
        <v>10</v>
      </c>
      <c r="E15" t="s">
        <v>16</v>
      </c>
      <c r="F15">
        <v>0.97476917399999996</v>
      </c>
      <c r="G15">
        <v>0.96726954499999995</v>
      </c>
      <c r="H15">
        <v>0.98013882900000004</v>
      </c>
      <c r="I15">
        <v>1</v>
      </c>
      <c r="J15">
        <v>360</v>
      </c>
      <c r="K15">
        <v>23</v>
      </c>
      <c r="L15" t="str">
        <f t="shared" si="0"/>
        <v>old</v>
      </c>
      <c r="M15" t="str">
        <f t="shared" si="1"/>
        <v>no-decision</v>
      </c>
    </row>
    <row r="16" spans="1:15" x14ac:dyDescent="0.3">
      <c r="A16">
        <v>25</v>
      </c>
      <c r="B16">
        <v>163402</v>
      </c>
      <c r="C16" t="s">
        <v>15</v>
      </c>
      <c r="D16">
        <v>253</v>
      </c>
      <c r="E16" t="s">
        <v>16</v>
      </c>
      <c r="F16">
        <v>0.90670810800000001</v>
      </c>
      <c r="G16">
        <v>0.96061688999999995</v>
      </c>
      <c r="H16">
        <v>0.91533543699999997</v>
      </c>
      <c r="I16">
        <v>0</v>
      </c>
      <c r="J16">
        <v>2640</v>
      </c>
      <c r="K16">
        <v>24</v>
      </c>
      <c r="L16" t="str">
        <f t="shared" si="0"/>
        <v>old</v>
      </c>
      <c r="M16" t="str">
        <f t="shared" si="1"/>
        <v>no-decision</v>
      </c>
    </row>
    <row r="17" spans="1:13" x14ac:dyDescent="0.3">
      <c r="A17">
        <v>28</v>
      </c>
      <c r="B17">
        <v>943549</v>
      </c>
      <c r="C17" t="s">
        <v>20</v>
      </c>
      <c r="D17">
        <v>0</v>
      </c>
      <c r="E17" t="s">
        <v>16</v>
      </c>
      <c r="F17">
        <v>0.56021795200000002</v>
      </c>
      <c r="G17">
        <v>0.67657740799999999</v>
      </c>
      <c r="H17">
        <v>0.598579588</v>
      </c>
      <c r="I17">
        <v>1</v>
      </c>
      <c r="J17">
        <v>46680</v>
      </c>
      <c r="K17">
        <v>27</v>
      </c>
      <c r="L17" t="str">
        <f t="shared" si="0"/>
        <v>no-decision</v>
      </c>
      <c r="M17" t="str">
        <f t="shared" si="1"/>
        <v>no-decision</v>
      </c>
    </row>
    <row r="18" spans="1:13" x14ac:dyDescent="0.3">
      <c r="A18">
        <v>29</v>
      </c>
      <c r="B18">
        <v>1141775</v>
      </c>
      <c r="C18" t="s">
        <v>13</v>
      </c>
      <c r="D18">
        <v>73</v>
      </c>
      <c r="E18" t="s">
        <v>14</v>
      </c>
      <c r="F18">
        <v>0.363703579</v>
      </c>
      <c r="G18">
        <v>0.65485749000000004</v>
      </c>
      <c r="H18">
        <v>0.46695872399999999</v>
      </c>
      <c r="I18">
        <v>0</v>
      </c>
      <c r="J18">
        <v>7500</v>
      </c>
      <c r="K18">
        <v>28</v>
      </c>
      <c r="L18" t="str">
        <f t="shared" si="0"/>
        <v>no-decision</v>
      </c>
      <c r="M18" t="str">
        <f t="shared" si="1"/>
        <v>no-decision</v>
      </c>
    </row>
    <row r="19" spans="1:13" x14ac:dyDescent="0.3">
      <c r="A19">
        <v>30</v>
      </c>
      <c r="B19">
        <v>943593</v>
      </c>
      <c r="C19" t="s">
        <v>20</v>
      </c>
      <c r="D19">
        <v>0</v>
      </c>
      <c r="E19" t="s">
        <v>16</v>
      </c>
      <c r="F19">
        <v>0.48024349999999999</v>
      </c>
      <c r="G19">
        <v>0.62591745700000001</v>
      </c>
      <c r="H19">
        <v>0.506358541</v>
      </c>
      <c r="I19">
        <v>1</v>
      </c>
      <c r="J19">
        <v>10260</v>
      </c>
      <c r="K19">
        <v>29</v>
      </c>
      <c r="L19" t="str">
        <f t="shared" si="0"/>
        <v>no-decision</v>
      </c>
      <c r="M19" t="str">
        <f t="shared" si="1"/>
        <v>no-decision</v>
      </c>
    </row>
    <row r="20" spans="1:13" x14ac:dyDescent="0.3">
      <c r="A20">
        <v>31</v>
      </c>
      <c r="B20">
        <v>943601</v>
      </c>
      <c r="C20" t="s">
        <v>20</v>
      </c>
      <c r="D20">
        <v>48</v>
      </c>
      <c r="E20" t="s">
        <v>14</v>
      </c>
      <c r="F20">
        <v>0.39950619599999998</v>
      </c>
      <c r="G20">
        <v>0.59917828699999998</v>
      </c>
      <c r="H20">
        <v>0.447931735</v>
      </c>
      <c r="I20">
        <v>0</v>
      </c>
      <c r="J20">
        <v>82920</v>
      </c>
      <c r="K20">
        <v>30</v>
      </c>
      <c r="L20" t="str">
        <f t="shared" si="0"/>
        <v>no-decision</v>
      </c>
      <c r="M20" t="str">
        <f t="shared" si="1"/>
        <v>no-decision</v>
      </c>
    </row>
    <row r="21" spans="1:13" x14ac:dyDescent="0.3">
      <c r="A21">
        <v>32</v>
      </c>
      <c r="B21">
        <v>1141800</v>
      </c>
      <c r="C21" t="s">
        <v>13</v>
      </c>
      <c r="D21">
        <v>18</v>
      </c>
      <c r="E21" t="s">
        <v>16</v>
      </c>
      <c r="F21">
        <v>0.89016478799999998</v>
      </c>
      <c r="G21">
        <v>0.93148926399999998</v>
      </c>
      <c r="H21">
        <v>0.90334526000000004</v>
      </c>
      <c r="I21">
        <v>0</v>
      </c>
      <c r="J21">
        <v>1560</v>
      </c>
      <c r="K21">
        <v>31</v>
      </c>
      <c r="L21" t="str">
        <f t="shared" si="0"/>
        <v>old</v>
      </c>
      <c r="M21" t="str">
        <f t="shared" si="1"/>
        <v>no-decision</v>
      </c>
    </row>
    <row r="22" spans="1:13" x14ac:dyDescent="0.3">
      <c r="A22">
        <v>33</v>
      </c>
      <c r="B22">
        <v>1141798</v>
      </c>
      <c r="C22" t="s">
        <v>13</v>
      </c>
      <c r="D22">
        <v>93</v>
      </c>
      <c r="E22" t="s">
        <v>16</v>
      </c>
      <c r="F22">
        <v>0.36953589399999998</v>
      </c>
      <c r="G22">
        <v>0.65147490900000005</v>
      </c>
      <c r="H22">
        <v>0.45042058000000001</v>
      </c>
      <c r="I22">
        <v>0</v>
      </c>
      <c r="J22">
        <v>840</v>
      </c>
      <c r="K22">
        <v>32</v>
      </c>
      <c r="L22" t="str">
        <f t="shared" si="0"/>
        <v>no-decision</v>
      </c>
      <c r="M22" t="str">
        <f t="shared" si="1"/>
        <v>no-decision</v>
      </c>
    </row>
    <row r="23" spans="1:13" x14ac:dyDescent="0.3">
      <c r="A23">
        <v>34</v>
      </c>
      <c r="B23">
        <v>1141806</v>
      </c>
      <c r="C23" t="s">
        <v>13</v>
      </c>
      <c r="D23">
        <v>413</v>
      </c>
      <c r="E23" t="s">
        <v>14</v>
      </c>
      <c r="F23">
        <v>0.60334557200000005</v>
      </c>
      <c r="G23">
        <v>0.72579485099999996</v>
      </c>
      <c r="H23">
        <v>0.62635816099999997</v>
      </c>
      <c r="I23">
        <v>0</v>
      </c>
      <c r="J23">
        <v>3120</v>
      </c>
      <c r="K23">
        <v>33</v>
      </c>
      <c r="L23" t="str">
        <f t="shared" si="0"/>
        <v>no-decision</v>
      </c>
      <c r="M23" t="str">
        <f t="shared" si="1"/>
        <v>no-decision</v>
      </c>
    </row>
    <row r="24" spans="1:13" x14ac:dyDescent="0.3">
      <c r="A24">
        <v>36</v>
      </c>
      <c r="B24">
        <v>1141838</v>
      </c>
      <c r="C24" t="s">
        <v>13</v>
      </c>
      <c r="D24">
        <v>46</v>
      </c>
      <c r="E24" t="s">
        <v>14</v>
      </c>
      <c r="F24">
        <v>0.38471006800000002</v>
      </c>
      <c r="G24">
        <v>0.62444271100000004</v>
      </c>
      <c r="H24">
        <v>0.51988306100000004</v>
      </c>
      <c r="I24">
        <v>1</v>
      </c>
      <c r="J24">
        <v>98640</v>
      </c>
      <c r="K24">
        <v>35</v>
      </c>
      <c r="L24" t="str">
        <f t="shared" si="0"/>
        <v>no-decision</v>
      </c>
      <c r="M24" t="str">
        <f t="shared" si="1"/>
        <v>no-decision</v>
      </c>
    </row>
    <row r="25" spans="1:13" x14ac:dyDescent="0.3">
      <c r="A25">
        <v>37</v>
      </c>
      <c r="B25">
        <v>163472</v>
      </c>
      <c r="C25" t="s">
        <v>15</v>
      </c>
      <c r="D25">
        <v>25</v>
      </c>
      <c r="E25" t="s">
        <v>16</v>
      </c>
      <c r="F25">
        <v>0.95665452500000003</v>
      </c>
      <c r="G25">
        <v>0.97424267899999994</v>
      </c>
      <c r="H25">
        <v>0.96946688199999997</v>
      </c>
      <c r="I25">
        <v>0</v>
      </c>
      <c r="J25">
        <v>13740</v>
      </c>
      <c r="K25">
        <v>36</v>
      </c>
      <c r="L25" t="str">
        <f t="shared" si="0"/>
        <v>old</v>
      </c>
      <c r="M25" t="str">
        <f t="shared" si="1"/>
        <v>no-decision</v>
      </c>
    </row>
    <row r="26" spans="1:13" x14ac:dyDescent="0.3">
      <c r="A26">
        <v>40</v>
      </c>
      <c r="B26">
        <v>943776</v>
      </c>
      <c r="C26" t="s">
        <v>20</v>
      </c>
      <c r="D26">
        <v>0</v>
      </c>
      <c r="E26" t="s">
        <v>14</v>
      </c>
      <c r="F26">
        <v>0.173163333</v>
      </c>
      <c r="G26">
        <v>0.48493989500000001</v>
      </c>
      <c r="H26">
        <v>0.20815472500000001</v>
      </c>
      <c r="I26">
        <v>0</v>
      </c>
      <c r="J26">
        <v>90120</v>
      </c>
      <c r="K26">
        <v>39</v>
      </c>
      <c r="L26" t="str">
        <f t="shared" si="0"/>
        <v>no-decision</v>
      </c>
      <c r="M26" t="str">
        <f t="shared" si="1"/>
        <v>no-decision</v>
      </c>
    </row>
    <row r="27" spans="1:13" x14ac:dyDescent="0.3">
      <c r="A27">
        <v>41</v>
      </c>
      <c r="B27">
        <v>1141920</v>
      </c>
      <c r="C27" t="s">
        <v>13</v>
      </c>
      <c r="D27">
        <v>0</v>
      </c>
      <c r="E27" t="s">
        <v>14</v>
      </c>
      <c r="F27">
        <v>0.11050291800000001</v>
      </c>
      <c r="G27">
        <v>0.31265217299999998</v>
      </c>
      <c r="H27">
        <v>0.13227145600000001</v>
      </c>
      <c r="I27">
        <v>1</v>
      </c>
      <c r="J27">
        <v>105480</v>
      </c>
      <c r="K27">
        <v>40</v>
      </c>
      <c r="L27" t="str">
        <f t="shared" si="0"/>
        <v>no-decision</v>
      </c>
      <c r="M27" t="str">
        <f t="shared" si="1"/>
        <v>new</v>
      </c>
    </row>
    <row r="28" spans="1:13" x14ac:dyDescent="0.3">
      <c r="A28">
        <v>49</v>
      </c>
      <c r="B28">
        <v>1142008</v>
      </c>
      <c r="C28" t="s">
        <v>13</v>
      </c>
      <c r="D28">
        <v>96</v>
      </c>
      <c r="E28" t="s">
        <v>14</v>
      </c>
      <c r="F28">
        <v>0.11184010899999999</v>
      </c>
      <c r="G28">
        <v>0.21728995000000001</v>
      </c>
      <c r="H28">
        <v>0.108622396</v>
      </c>
      <c r="I28">
        <v>0</v>
      </c>
      <c r="J28">
        <v>156780</v>
      </c>
      <c r="K28">
        <v>48</v>
      </c>
      <c r="L28" t="str">
        <f t="shared" si="0"/>
        <v>no-decision</v>
      </c>
      <c r="M28" t="str">
        <f t="shared" si="1"/>
        <v>new</v>
      </c>
    </row>
    <row r="29" spans="1:13" x14ac:dyDescent="0.3">
      <c r="A29">
        <v>50</v>
      </c>
      <c r="B29">
        <v>163595</v>
      </c>
      <c r="C29" t="s">
        <v>15</v>
      </c>
      <c r="D29">
        <v>92</v>
      </c>
      <c r="E29" t="s">
        <v>14</v>
      </c>
      <c r="F29">
        <v>0.253948642</v>
      </c>
      <c r="G29">
        <v>0.50924354900000002</v>
      </c>
      <c r="H29">
        <v>0.32443734800000001</v>
      </c>
      <c r="I29">
        <v>0</v>
      </c>
      <c r="J29">
        <v>178260</v>
      </c>
      <c r="K29">
        <v>49</v>
      </c>
      <c r="L29" t="str">
        <f t="shared" si="0"/>
        <v>no-decision</v>
      </c>
      <c r="M29" t="str">
        <f t="shared" si="1"/>
        <v>no-decision</v>
      </c>
    </row>
    <row r="30" spans="1:13" x14ac:dyDescent="0.3">
      <c r="A30">
        <v>52</v>
      </c>
      <c r="B30">
        <v>944012</v>
      </c>
      <c r="C30" t="s">
        <v>20</v>
      </c>
      <c r="D30">
        <v>3</v>
      </c>
      <c r="E30" t="s">
        <v>14</v>
      </c>
      <c r="F30">
        <v>0.29728205600000002</v>
      </c>
      <c r="G30">
        <v>0.64906101699999996</v>
      </c>
      <c r="H30">
        <v>0.39898019400000001</v>
      </c>
      <c r="I30">
        <v>1</v>
      </c>
      <c r="J30">
        <v>211440</v>
      </c>
      <c r="K30">
        <v>51</v>
      </c>
      <c r="L30" t="str">
        <f t="shared" si="0"/>
        <v>no-decision</v>
      </c>
      <c r="M30" t="str">
        <f t="shared" si="1"/>
        <v>no-decision</v>
      </c>
    </row>
    <row r="31" spans="1:13" x14ac:dyDescent="0.3">
      <c r="A31">
        <v>54</v>
      </c>
      <c r="B31">
        <v>944099</v>
      </c>
      <c r="C31" t="s">
        <v>20</v>
      </c>
      <c r="D31">
        <v>0</v>
      </c>
      <c r="E31" t="s">
        <v>14</v>
      </c>
      <c r="F31">
        <v>0.204022442</v>
      </c>
      <c r="G31">
        <v>0.41186001</v>
      </c>
      <c r="H31">
        <v>0.28658138700000002</v>
      </c>
      <c r="I31">
        <v>0</v>
      </c>
      <c r="J31">
        <v>84600</v>
      </c>
      <c r="K31">
        <v>53</v>
      </c>
      <c r="L31" t="str">
        <f t="shared" si="0"/>
        <v>no-decision</v>
      </c>
      <c r="M31" t="str">
        <f t="shared" si="1"/>
        <v>no-decision</v>
      </c>
    </row>
    <row r="32" spans="1:13" x14ac:dyDescent="0.3">
      <c r="A32">
        <v>55</v>
      </c>
      <c r="B32">
        <v>1142134</v>
      </c>
      <c r="C32" t="s">
        <v>13</v>
      </c>
      <c r="D32">
        <v>3</v>
      </c>
      <c r="E32" t="s">
        <v>14</v>
      </c>
      <c r="F32">
        <v>0.28588976300000002</v>
      </c>
      <c r="G32">
        <v>0.49558696099999999</v>
      </c>
      <c r="H32">
        <v>0.33633079500000002</v>
      </c>
      <c r="I32">
        <v>1</v>
      </c>
      <c r="J32">
        <v>85680</v>
      </c>
      <c r="K32">
        <v>54</v>
      </c>
      <c r="L32" t="str">
        <f t="shared" si="0"/>
        <v>no-decision</v>
      </c>
      <c r="M32" t="str">
        <f t="shared" si="1"/>
        <v>no-decision</v>
      </c>
    </row>
    <row r="33" spans="1:13" x14ac:dyDescent="0.3">
      <c r="A33">
        <v>56</v>
      </c>
      <c r="B33">
        <v>1142140</v>
      </c>
      <c r="C33" t="s">
        <v>13</v>
      </c>
      <c r="D33">
        <v>8</v>
      </c>
      <c r="E33" t="s">
        <v>14</v>
      </c>
      <c r="F33">
        <v>0.40095847000000001</v>
      </c>
      <c r="G33">
        <v>0.53706176100000003</v>
      </c>
      <c r="H33">
        <v>0.45114519400000003</v>
      </c>
      <c r="I33">
        <v>0</v>
      </c>
      <c r="J33">
        <v>3240</v>
      </c>
      <c r="K33">
        <v>55</v>
      </c>
      <c r="L33" t="str">
        <f t="shared" si="0"/>
        <v>no-decision</v>
      </c>
      <c r="M33" t="str">
        <f t="shared" si="1"/>
        <v>no-decision</v>
      </c>
    </row>
    <row r="34" spans="1:13" x14ac:dyDescent="0.3">
      <c r="A34">
        <v>61</v>
      </c>
      <c r="B34">
        <v>163703</v>
      </c>
      <c r="C34" t="s">
        <v>15</v>
      </c>
      <c r="D34">
        <v>7</v>
      </c>
      <c r="E34" t="s">
        <v>14</v>
      </c>
      <c r="F34">
        <v>0.212154063</v>
      </c>
      <c r="G34">
        <v>0.53895213099999995</v>
      </c>
      <c r="H34">
        <v>0.30107340900000001</v>
      </c>
      <c r="I34">
        <v>0</v>
      </c>
      <c r="J34">
        <v>295440</v>
      </c>
      <c r="K34">
        <v>60</v>
      </c>
      <c r="L34" t="str">
        <f t="shared" ref="L34:L65" si="2">IF(F34&gt;0.6414,"old","no-decision")</f>
        <v>no-decision</v>
      </c>
      <c r="M34" t="str">
        <f t="shared" ref="M34:M65" si="3">IF(F34&lt;0.1664,"new","no-decision")</f>
        <v>no-decision</v>
      </c>
    </row>
    <row r="35" spans="1:13" x14ac:dyDescent="0.3">
      <c r="A35">
        <v>63</v>
      </c>
      <c r="B35">
        <v>944271</v>
      </c>
      <c r="C35" t="s">
        <v>20</v>
      </c>
      <c r="D35">
        <v>0</v>
      </c>
      <c r="E35" t="s">
        <v>16</v>
      </c>
      <c r="F35">
        <v>0.98131803100000004</v>
      </c>
      <c r="G35">
        <v>0.99796278400000005</v>
      </c>
      <c r="H35">
        <v>0.99024743199999998</v>
      </c>
      <c r="I35">
        <v>0</v>
      </c>
      <c r="J35">
        <v>3120</v>
      </c>
      <c r="K35">
        <v>62</v>
      </c>
      <c r="L35" t="str">
        <f t="shared" si="2"/>
        <v>old</v>
      </c>
      <c r="M35" t="str">
        <f t="shared" si="3"/>
        <v>no-decision</v>
      </c>
    </row>
    <row r="36" spans="1:13" x14ac:dyDescent="0.3">
      <c r="A36">
        <v>66</v>
      </c>
      <c r="B36">
        <v>944301</v>
      </c>
      <c r="C36" t="s">
        <v>20</v>
      </c>
      <c r="D36">
        <v>0</v>
      </c>
      <c r="E36" t="s">
        <v>16</v>
      </c>
      <c r="F36">
        <v>1</v>
      </c>
      <c r="G36">
        <v>1</v>
      </c>
      <c r="H36">
        <v>1</v>
      </c>
      <c r="I36">
        <v>0</v>
      </c>
      <c r="J36">
        <v>11400</v>
      </c>
      <c r="K36">
        <v>65</v>
      </c>
      <c r="L36" t="str">
        <f t="shared" si="2"/>
        <v>old</v>
      </c>
      <c r="M36" t="str">
        <f t="shared" si="3"/>
        <v>no-decision</v>
      </c>
    </row>
    <row r="37" spans="1:13" x14ac:dyDescent="0.3">
      <c r="A37">
        <v>68</v>
      </c>
      <c r="B37">
        <v>944346</v>
      </c>
      <c r="C37" t="s">
        <v>20</v>
      </c>
      <c r="D37">
        <v>0</v>
      </c>
      <c r="E37" t="s">
        <v>14</v>
      </c>
      <c r="F37">
        <v>0.274560582</v>
      </c>
      <c r="G37">
        <v>0.581773023</v>
      </c>
      <c r="H37">
        <v>0.40427409199999997</v>
      </c>
      <c r="I37">
        <v>0</v>
      </c>
      <c r="J37">
        <v>256200</v>
      </c>
      <c r="K37">
        <v>67</v>
      </c>
      <c r="L37" t="str">
        <f t="shared" si="2"/>
        <v>no-decision</v>
      </c>
      <c r="M37" t="str">
        <f t="shared" si="3"/>
        <v>no-decision</v>
      </c>
    </row>
    <row r="38" spans="1:13" x14ac:dyDescent="0.3">
      <c r="A38">
        <v>69</v>
      </c>
      <c r="B38">
        <v>163749</v>
      </c>
      <c r="C38" t="s">
        <v>15</v>
      </c>
      <c r="D38">
        <v>2</v>
      </c>
      <c r="E38" t="s">
        <v>16</v>
      </c>
      <c r="F38">
        <v>0.389797226</v>
      </c>
      <c r="G38">
        <v>0.60686844399999995</v>
      </c>
      <c r="H38">
        <v>0.472938464</v>
      </c>
      <c r="I38">
        <v>0</v>
      </c>
      <c r="J38">
        <v>260760</v>
      </c>
      <c r="K38">
        <v>68</v>
      </c>
      <c r="L38" t="str">
        <f t="shared" si="2"/>
        <v>no-decision</v>
      </c>
      <c r="M38" t="str">
        <f t="shared" si="3"/>
        <v>no-decision</v>
      </c>
    </row>
    <row r="39" spans="1:13" x14ac:dyDescent="0.3">
      <c r="A39">
        <v>70</v>
      </c>
      <c r="B39">
        <v>1142253</v>
      </c>
      <c r="C39" t="s">
        <v>13</v>
      </c>
      <c r="D39">
        <v>81</v>
      </c>
      <c r="E39" t="s">
        <v>16</v>
      </c>
      <c r="F39">
        <v>0.85388808100000002</v>
      </c>
      <c r="G39">
        <v>0.85329054400000004</v>
      </c>
      <c r="H39">
        <v>0.86851928599999995</v>
      </c>
      <c r="I39">
        <v>0</v>
      </c>
      <c r="J39">
        <v>180</v>
      </c>
      <c r="K39">
        <v>69</v>
      </c>
      <c r="L39" t="str">
        <f t="shared" si="2"/>
        <v>old</v>
      </c>
      <c r="M39" t="str">
        <f t="shared" si="3"/>
        <v>no-decision</v>
      </c>
    </row>
    <row r="40" spans="1:13" x14ac:dyDescent="0.3">
      <c r="A40">
        <v>71</v>
      </c>
      <c r="B40">
        <v>944367</v>
      </c>
      <c r="C40" t="s">
        <v>20</v>
      </c>
      <c r="D40">
        <v>0</v>
      </c>
      <c r="E40" t="s">
        <v>16</v>
      </c>
      <c r="F40">
        <v>0.990007674</v>
      </c>
      <c r="G40">
        <v>0.993452738</v>
      </c>
      <c r="H40">
        <v>0.99353009000000003</v>
      </c>
      <c r="I40">
        <v>0</v>
      </c>
      <c r="J40">
        <v>4860</v>
      </c>
      <c r="K40">
        <v>70</v>
      </c>
      <c r="L40" t="str">
        <f t="shared" si="2"/>
        <v>old</v>
      </c>
      <c r="M40" t="str">
        <f t="shared" si="3"/>
        <v>no-decision</v>
      </c>
    </row>
    <row r="41" spans="1:13" x14ac:dyDescent="0.3">
      <c r="A41">
        <v>72</v>
      </c>
      <c r="B41">
        <v>1142294</v>
      </c>
      <c r="C41" t="s">
        <v>13</v>
      </c>
      <c r="D41">
        <v>197</v>
      </c>
      <c r="E41" t="s">
        <v>16</v>
      </c>
      <c r="F41">
        <v>0.166449553</v>
      </c>
      <c r="G41">
        <v>0.49232567500000002</v>
      </c>
      <c r="H41">
        <v>0.214757793</v>
      </c>
      <c r="I41">
        <v>0</v>
      </c>
      <c r="J41">
        <v>345240</v>
      </c>
      <c r="K41">
        <v>71</v>
      </c>
      <c r="L41" t="str">
        <f t="shared" si="2"/>
        <v>no-decision</v>
      </c>
      <c r="M41" t="str">
        <f t="shared" si="3"/>
        <v>no-decision</v>
      </c>
    </row>
    <row r="42" spans="1:13" x14ac:dyDescent="0.3">
      <c r="A42">
        <v>73</v>
      </c>
      <c r="B42">
        <v>1142295</v>
      </c>
      <c r="C42" t="s">
        <v>13</v>
      </c>
      <c r="D42">
        <v>39</v>
      </c>
      <c r="E42" t="s">
        <v>16</v>
      </c>
      <c r="F42">
        <v>0.94892120099999999</v>
      </c>
      <c r="G42">
        <v>0.93474317100000004</v>
      </c>
      <c r="H42">
        <v>0.95938891699999995</v>
      </c>
      <c r="I42">
        <v>0</v>
      </c>
      <c r="J42">
        <v>69840</v>
      </c>
      <c r="K42">
        <v>72</v>
      </c>
      <c r="L42" t="str">
        <f t="shared" si="2"/>
        <v>old</v>
      </c>
      <c r="M42" t="str">
        <f t="shared" si="3"/>
        <v>no-decision</v>
      </c>
    </row>
    <row r="43" spans="1:13" x14ac:dyDescent="0.3">
      <c r="A43">
        <v>74</v>
      </c>
      <c r="B43">
        <v>1142358</v>
      </c>
      <c r="C43" t="s">
        <v>13</v>
      </c>
      <c r="D43">
        <v>51</v>
      </c>
      <c r="E43" t="s">
        <v>16</v>
      </c>
      <c r="F43">
        <v>0.29066181400000002</v>
      </c>
      <c r="G43">
        <v>0.48787420799999998</v>
      </c>
      <c r="H43">
        <v>0.33344528499999998</v>
      </c>
      <c r="I43">
        <v>1</v>
      </c>
      <c r="J43">
        <v>184080</v>
      </c>
      <c r="K43">
        <v>73</v>
      </c>
      <c r="L43" t="str">
        <f t="shared" si="2"/>
        <v>no-decision</v>
      </c>
      <c r="M43" t="str">
        <f t="shared" si="3"/>
        <v>no-decision</v>
      </c>
    </row>
    <row r="44" spans="1:13" x14ac:dyDescent="0.3">
      <c r="A44">
        <v>76</v>
      </c>
      <c r="B44">
        <v>1142425</v>
      </c>
      <c r="C44" t="s">
        <v>13</v>
      </c>
      <c r="D44">
        <v>102</v>
      </c>
      <c r="E44" t="s">
        <v>14</v>
      </c>
      <c r="F44">
        <v>0.25732704699999998</v>
      </c>
      <c r="G44">
        <v>0.57576496899999996</v>
      </c>
      <c r="H44">
        <v>0.36046102499999999</v>
      </c>
      <c r="I44">
        <v>0</v>
      </c>
      <c r="J44">
        <v>415380</v>
      </c>
      <c r="K44">
        <v>75</v>
      </c>
      <c r="L44" t="str">
        <f t="shared" si="2"/>
        <v>no-decision</v>
      </c>
      <c r="M44" t="str">
        <f t="shared" si="3"/>
        <v>no-decision</v>
      </c>
    </row>
    <row r="45" spans="1:13" x14ac:dyDescent="0.3">
      <c r="A45">
        <v>77</v>
      </c>
      <c r="B45">
        <v>944561</v>
      </c>
      <c r="C45" t="s">
        <v>20</v>
      </c>
      <c r="D45">
        <v>0</v>
      </c>
      <c r="E45" t="s">
        <v>16</v>
      </c>
      <c r="F45">
        <v>0.88637713900000004</v>
      </c>
      <c r="G45">
        <v>0.96291687999999998</v>
      </c>
      <c r="H45">
        <v>0.909097182</v>
      </c>
      <c r="I45">
        <v>0</v>
      </c>
      <c r="J45">
        <v>3840</v>
      </c>
      <c r="K45">
        <v>76</v>
      </c>
      <c r="L45" t="str">
        <f t="shared" si="2"/>
        <v>old</v>
      </c>
      <c r="M45" t="str">
        <f t="shared" si="3"/>
        <v>no-decision</v>
      </c>
    </row>
    <row r="46" spans="1:13" x14ac:dyDescent="0.3">
      <c r="A46">
        <v>78</v>
      </c>
      <c r="B46">
        <v>944569</v>
      </c>
      <c r="C46" t="s">
        <v>20</v>
      </c>
      <c r="D46">
        <v>27</v>
      </c>
      <c r="E46" t="s">
        <v>16</v>
      </c>
      <c r="F46">
        <v>0.99299753099999999</v>
      </c>
      <c r="G46">
        <v>0.99686892900000001</v>
      </c>
      <c r="H46">
        <v>0.99438476799999997</v>
      </c>
      <c r="I46">
        <v>1</v>
      </c>
      <c r="J46">
        <v>960</v>
      </c>
      <c r="K46">
        <v>77</v>
      </c>
      <c r="L46" t="str">
        <f t="shared" si="2"/>
        <v>old</v>
      </c>
      <c r="M46" t="str">
        <f t="shared" si="3"/>
        <v>no-decision</v>
      </c>
    </row>
    <row r="47" spans="1:13" x14ac:dyDescent="0.3">
      <c r="A47">
        <v>79</v>
      </c>
      <c r="B47">
        <v>163832</v>
      </c>
      <c r="C47" t="s">
        <v>15</v>
      </c>
      <c r="D47">
        <v>53</v>
      </c>
      <c r="E47" t="s">
        <v>16</v>
      </c>
      <c r="F47">
        <v>0.999248574</v>
      </c>
      <c r="G47">
        <v>0.99937519900000005</v>
      </c>
      <c r="H47">
        <v>0.999175492</v>
      </c>
      <c r="I47">
        <v>0</v>
      </c>
      <c r="J47">
        <v>840</v>
      </c>
      <c r="K47">
        <v>78</v>
      </c>
      <c r="L47" t="str">
        <f t="shared" si="2"/>
        <v>old</v>
      </c>
      <c r="M47" t="str">
        <f t="shared" si="3"/>
        <v>no-decision</v>
      </c>
    </row>
    <row r="48" spans="1:13" x14ac:dyDescent="0.3">
      <c r="A48">
        <v>80</v>
      </c>
      <c r="B48">
        <v>944587</v>
      </c>
      <c r="C48" t="s">
        <v>20</v>
      </c>
      <c r="D48">
        <v>0</v>
      </c>
      <c r="E48" t="s">
        <v>16</v>
      </c>
      <c r="F48">
        <v>1</v>
      </c>
      <c r="G48">
        <v>1</v>
      </c>
      <c r="H48">
        <v>1</v>
      </c>
      <c r="I48">
        <v>0</v>
      </c>
      <c r="J48">
        <v>1260</v>
      </c>
      <c r="K48">
        <v>79</v>
      </c>
      <c r="L48" t="str">
        <f t="shared" si="2"/>
        <v>old</v>
      </c>
      <c r="M48" t="str">
        <f t="shared" si="3"/>
        <v>no-decision</v>
      </c>
    </row>
    <row r="49" spans="1:13" x14ac:dyDescent="0.3">
      <c r="A49">
        <v>89</v>
      </c>
      <c r="B49">
        <v>944820</v>
      </c>
      <c r="C49" t="s">
        <v>20</v>
      </c>
      <c r="D49">
        <v>0</v>
      </c>
      <c r="E49" t="s">
        <v>14</v>
      </c>
      <c r="F49">
        <v>0.21659529899999999</v>
      </c>
      <c r="G49">
        <v>0.39770318700000001</v>
      </c>
      <c r="H49">
        <v>0.22090251899999999</v>
      </c>
      <c r="I49">
        <v>0</v>
      </c>
      <c r="J49">
        <v>432180</v>
      </c>
      <c r="K49">
        <v>88</v>
      </c>
      <c r="L49" t="str">
        <f t="shared" si="2"/>
        <v>no-decision</v>
      </c>
      <c r="M49" t="str">
        <f t="shared" si="3"/>
        <v>no-decision</v>
      </c>
    </row>
    <row r="50" spans="1:13" x14ac:dyDescent="0.3">
      <c r="A50">
        <v>90</v>
      </c>
      <c r="B50">
        <v>1142618</v>
      </c>
      <c r="C50" t="s">
        <v>13</v>
      </c>
      <c r="D50">
        <v>11</v>
      </c>
      <c r="E50" t="s">
        <v>16</v>
      </c>
      <c r="F50">
        <v>0.299429269</v>
      </c>
      <c r="G50">
        <v>0.50710027099999999</v>
      </c>
      <c r="H50">
        <v>0.36270401899999999</v>
      </c>
      <c r="I50">
        <v>0</v>
      </c>
      <c r="J50">
        <v>297780</v>
      </c>
      <c r="K50">
        <v>89</v>
      </c>
      <c r="L50" t="str">
        <f t="shared" si="2"/>
        <v>no-decision</v>
      </c>
      <c r="M50" t="str">
        <f t="shared" si="3"/>
        <v>no-decision</v>
      </c>
    </row>
    <row r="51" spans="1:13" x14ac:dyDescent="0.3">
      <c r="A51">
        <v>94</v>
      </c>
      <c r="B51">
        <v>1142686</v>
      </c>
      <c r="C51" t="s">
        <v>13</v>
      </c>
      <c r="D51">
        <v>78</v>
      </c>
      <c r="E51" t="s">
        <v>14</v>
      </c>
      <c r="F51">
        <v>0.25372044199999999</v>
      </c>
      <c r="G51">
        <v>0.51774181799999996</v>
      </c>
      <c r="H51">
        <v>0.27244843000000002</v>
      </c>
      <c r="I51">
        <v>0</v>
      </c>
      <c r="J51">
        <v>478080</v>
      </c>
      <c r="K51">
        <v>93</v>
      </c>
      <c r="L51" t="str">
        <f t="shared" si="2"/>
        <v>no-decision</v>
      </c>
      <c r="M51" t="str">
        <f t="shared" si="3"/>
        <v>no-decision</v>
      </c>
    </row>
    <row r="52" spans="1:13" x14ac:dyDescent="0.3">
      <c r="A52">
        <v>98</v>
      </c>
      <c r="B52">
        <v>164068</v>
      </c>
      <c r="C52" t="s">
        <v>15</v>
      </c>
      <c r="D52">
        <v>49</v>
      </c>
      <c r="E52" t="s">
        <v>14</v>
      </c>
      <c r="F52">
        <v>0.187387839</v>
      </c>
      <c r="G52">
        <v>0.478219108</v>
      </c>
      <c r="H52">
        <v>0.23277896000000001</v>
      </c>
      <c r="I52">
        <v>0</v>
      </c>
      <c r="J52">
        <v>547080</v>
      </c>
      <c r="K52">
        <v>97</v>
      </c>
      <c r="L52" t="str">
        <f t="shared" si="2"/>
        <v>no-decision</v>
      </c>
      <c r="M52" t="str">
        <f t="shared" si="3"/>
        <v>no-decision</v>
      </c>
    </row>
    <row r="53" spans="1:13" x14ac:dyDescent="0.3">
      <c r="A53">
        <v>107</v>
      </c>
      <c r="B53">
        <v>945427</v>
      </c>
      <c r="C53" t="s">
        <v>20</v>
      </c>
      <c r="D53">
        <v>0</v>
      </c>
      <c r="E53" t="s">
        <v>14</v>
      </c>
      <c r="F53">
        <v>0.30290123899999999</v>
      </c>
      <c r="G53">
        <v>0.36824688100000003</v>
      </c>
      <c r="H53">
        <v>0.28700302</v>
      </c>
      <c r="I53">
        <v>0</v>
      </c>
      <c r="J53">
        <v>181560</v>
      </c>
      <c r="K53">
        <v>106</v>
      </c>
      <c r="L53" t="str">
        <f t="shared" si="2"/>
        <v>no-decision</v>
      </c>
      <c r="M53" t="str">
        <f t="shared" si="3"/>
        <v>no-decision</v>
      </c>
    </row>
    <row r="54" spans="1:13" x14ac:dyDescent="0.3">
      <c r="A54">
        <v>108</v>
      </c>
      <c r="B54">
        <v>1143086</v>
      </c>
      <c r="C54" t="s">
        <v>13</v>
      </c>
      <c r="D54">
        <v>62</v>
      </c>
      <c r="E54" t="s">
        <v>16</v>
      </c>
      <c r="F54">
        <v>0.76956408300000001</v>
      </c>
      <c r="G54">
        <v>0.86886264199999996</v>
      </c>
      <c r="H54">
        <v>0.81231210799999998</v>
      </c>
      <c r="I54">
        <v>0</v>
      </c>
      <c r="J54">
        <v>4200</v>
      </c>
      <c r="K54">
        <v>107</v>
      </c>
      <c r="L54" t="str">
        <f t="shared" si="2"/>
        <v>old</v>
      </c>
      <c r="M54" t="str">
        <f t="shared" si="3"/>
        <v>no-decision</v>
      </c>
    </row>
    <row r="55" spans="1:13" x14ac:dyDescent="0.3">
      <c r="A55">
        <v>112</v>
      </c>
      <c r="B55">
        <v>1143280</v>
      </c>
      <c r="C55" t="s">
        <v>13</v>
      </c>
      <c r="D55">
        <v>30</v>
      </c>
      <c r="E55" t="s">
        <v>14</v>
      </c>
      <c r="F55">
        <v>0.17499672899999999</v>
      </c>
      <c r="G55">
        <v>0.45084816799999999</v>
      </c>
      <c r="H55">
        <v>0.257689636</v>
      </c>
      <c r="I55">
        <v>1</v>
      </c>
      <c r="J55">
        <v>279900</v>
      </c>
      <c r="K55">
        <v>111</v>
      </c>
      <c r="L55" t="str">
        <f t="shared" si="2"/>
        <v>no-decision</v>
      </c>
      <c r="M55" t="str">
        <f t="shared" si="3"/>
        <v>no-decision</v>
      </c>
    </row>
    <row r="56" spans="1:13" x14ac:dyDescent="0.3">
      <c r="A56">
        <v>117</v>
      </c>
      <c r="B56">
        <v>164463</v>
      </c>
      <c r="C56" t="s">
        <v>15</v>
      </c>
      <c r="D56">
        <v>1</v>
      </c>
      <c r="E56" t="s">
        <v>14</v>
      </c>
      <c r="F56">
        <v>0.19904703800000001</v>
      </c>
      <c r="G56">
        <v>0.50643930800000003</v>
      </c>
      <c r="H56">
        <v>0.26100790200000001</v>
      </c>
      <c r="I56">
        <v>1</v>
      </c>
      <c r="J56">
        <v>986700</v>
      </c>
      <c r="K56">
        <v>116</v>
      </c>
      <c r="L56" t="str">
        <f t="shared" si="2"/>
        <v>no-decision</v>
      </c>
      <c r="M56" t="str">
        <f t="shared" si="3"/>
        <v>no-decision</v>
      </c>
    </row>
    <row r="57" spans="1:13" x14ac:dyDescent="0.3">
      <c r="A57">
        <v>118</v>
      </c>
      <c r="B57">
        <v>164503</v>
      </c>
      <c r="C57" t="s">
        <v>15</v>
      </c>
      <c r="D57">
        <v>23</v>
      </c>
      <c r="E57" t="s">
        <v>14</v>
      </c>
      <c r="F57">
        <v>7.3304953000000006E-2</v>
      </c>
      <c r="G57">
        <v>0.31005847800000003</v>
      </c>
      <c r="H57">
        <v>7.9515602000000005E-2</v>
      </c>
      <c r="I57">
        <v>0</v>
      </c>
      <c r="J57">
        <v>814740</v>
      </c>
      <c r="K57">
        <v>117</v>
      </c>
      <c r="L57" t="str">
        <f t="shared" si="2"/>
        <v>no-decision</v>
      </c>
      <c r="M57" t="str">
        <f t="shared" si="3"/>
        <v>new</v>
      </c>
    </row>
    <row r="58" spans="1:13" x14ac:dyDescent="0.3">
      <c r="A58">
        <v>119</v>
      </c>
      <c r="B58">
        <v>946060</v>
      </c>
      <c r="C58" t="s">
        <v>20</v>
      </c>
      <c r="D58">
        <v>0</v>
      </c>
      <c r="E58" t="s">
        <v>16</v>
      </c>
      <c r="F58">
        <v>1</v>
      </c>
      <c r="G58">
        <v>1</v>
      </c>
      <c r="H58">
        <v>1</v>
      </c>
      <c r="I58">
        <v>0</v>
      </c>
      <c r="J58">
        <v>3420</v>
      </c>
      <c r="K58">
        <v>118</v>
      </c>
      <c r="L58" t="str">
        <f t="shared" si="2"/>
        <v>old</v>
      </c>
      <c r="M58" t="str">
        <f t="shared" si="3"/>
        <v>no-decision</v>
      </c>
    </row>
    <row r="59" spans="1:13" x14ac:dyDescent="0.3">
      <c r="A59">
        <v>132</v>
      </c>
      <c r="B59">
        <v>947514</v>
      </c>
      <c r="C59" t="s">
        <v>20</v>
      </c>
      <c r="D59">
        <v>0</v>
      </c>
      <c r="E59" t="s">
        <v>14</v>
      </c>
      <c r="F59">
        <v>0.64142222400000004</v>
      </c>
      <c r="G59">
        <v>0.72605459800000005</v>
      </c>
      <c r="H59">
        <v>0.67202488100000002</v>
      </c>
      <c r="I59">
        <v>0</v>
      </c>
      <c r="J59">
        <v>1126140</v>
      </c>
      <c r="K59">
        <v>131</v>
      </c>
      <c r="L59" s="3" t="str">
        <f t="shared" si="2"/>
        <v>old</v>
      </c>
      <c r="M59" t="str">
        <f t="shared" si="3"/>
        <v>no-decision</v>
      </c>
    </row>
    <row r="60" spans="1:13" x14ac:dyDescent="0.3">
      <c r="A60">
        <v>133</v>
      </c>
      <c r="B60">
        <v>165257</v>
      </c>
      <c r="C60" t="s">
        <v>15</v>
      </c>
      <c r="D60">
        <v>1</v>
      </c>
      <c r="E60" t="s">
        <v>16</v>
      </c>
      <c r="F60">
        <v>0.969526094</v>
      </c>
      <c r="G60">
        <v>0.99110581799999997</v>
      </c>
      <c r="H60">
        <v>0.97710080799999999</v>
      </c>
      <c r="I60">
        <v>0</v>
      </c>
      <c r="J60">
        <v>1500</v>
      </c>
      <c r="K60">
        <v>132</v>
      </c>
      <c r="L60" t="str">
        <f t="shared" si="2"/>
        <v>old</v>
      </c>
      <c r="M60" t="str">
        <f t="shared" si="3"/>
        <v>no-decision</v>
      </c>
    </row>
    <row r="61" spans="1:13" x14ac:dyDescent="0.3">
      <c r="A61">
        <v>134</v>
      </c>
      <c r="B61">
        <v>947529</v>
      </c>
      <c r="C61" t="s">
        <v>20</v>
      </c>
      <c r="D61">
        <v>0</v>
      </c>
      <c r="E61" t="s">
        <v>16</v>
      </c>
      <c r="F61">
        <v>0.98559816</v>
      </c>
      <c r="G61">
        <v>0.98379024100000001</v>
      </c>
      <c r="H61">
        <v>0.98229818999999996</v>
      </c>
      <c r="I61">
        <v>1</v>
      </c>
      <c r="J61">
        <v>1620</v>
      </c>
      <c r="K61">
        <v>133</v>
      </c>
      <c r="L61" t="str">
        <f t="shared" si="2"/>
        <v>old</v>
      </c>
      <c r="M61" t="str">
        <f t="shared" si="3"/>
        <v>no-decision</v>
      </c>
    </row>
    <row r="62" spans="1:13" x14ac:dyDescent="0.3">
      <c r="A62">
        <v>135</v>
      </c>
      <c r="B62">
        <v>1144651</v>
      </c>
      <c r="C62" t="s">
        <v>13</v>
      </c>
      <c r="D62">
        <v>0</v>
      </c>
      <c r="E62" t="s">
        <v>16</v>
      </c>
      <c r="F62">
        <v>0.98214729899999997</v>
      </c>
      <c r="G62">
        <v>0.98070458199999999</v>
      </c>
      <c r="H62">
        <v>0.98064477800000005</v>
      </c>
      <c r="I62">
        <v>0</v>
      </c>
      <c r="J62">
        <v>780</v>
      </c>
      <c r="K62">
        <v>134</v>
      </c>
      <c r="L62" t="str">
        <f t="shared" si="2"/>
        <v>old</v>
      </c>
      <c r="M62" t="str">
        <f t="shared" si="3"/>
        <v>no-decision</v>
      </c>
    </row>
    <row r="63" spans="1:13" x14ac:dyDescent="0.3">
      <c r="A63">
        <v>136</v>
      </c>
      <c r="B63">
        <v>947598</v>
      </c>
      <c r="C63" t="s">
        <v>20</v>
      </c>
      <c r="D63">
        <v>0</v>
      </c>
      <c r="E63" t="s">
        <v>16</v>
      </c>
      <c r="F63">
        <v>0.19486082299999999</v>
      </c>
      <c r="G63">
        <v>0.45053134</v>
      </c>
      <c r="H63">
        <v>0.28169217400000002</v>
      </c>
      <c r="I63">
        <v>1</v>
      </c>
      <c r="J63">
        <v>13380</v>
      </c>
      <c r="K63">
        <v>135</v>
      </c>
      <c r="L63" t="str">
        <f t="shared" si="2"/>
        <v>no-decision</v>
      </c>
      <c r="M63" t="str">
        <f t="shared" si="3"/>
        <v>no-decision</v>
      </c>
    </row>
    <row r="64" spans="1:13" x14ac:dyDescent="0.3">
      <c r="A64">
        <v>137</v>
      </c>
      <c r="B64">
        <v>165279</v>
      </c>
      <c r="C64" t="s">
        <v>15</v>
      </c>
      <c r="D64">
        <v>4</v>
      </c>
      <c r="E64" t="s">
        <v>16</v>
      </c>
      <c r="F64">
        <v>0.99097017099999996</v>
      </c>
      <c r="G64">
        <v>0.98543205700000003</v>
      </c>
      <c r="H64">
        <v>0.98662595600000003</v>
      </c>
      <c r="I64">
        <v>0</v>
      </c>
      <c r="J64">
        <v>120</v>
      </c>
      <c r="K64">
        <v>136</v>
      </c>
      <c r="L64" t="str">
        <f t="shared" si="2"/>
        <v>old</v>
      </c>
      <c r="M64" t="str">
        <f t="shared" si="3"/>
        <v>no-decision</v>
      </c>
    </row>
    <row r="65" spans="1:13" x14ac:dyDescent="0.3">
      <c r="A65">
        <v>138</v>
      </c>
      <c r="B65">
        <v>947637</v>
      </c>
      <c r="C65" t="s">
        <v>20</v>
      </c>
      <c r="D65">
        <v>0</v>
      </c>
      <c r="E65" t="s">
        <v>16</v>
      </c>
      <c r="F65">
        <v>0.998944253</v>
      </c>
      <c r="G65">
        <v>0.99874921800000005</v>
      </c>
      <c r="H65">
        <v>0.99931639000000005</v>
      </c>
      <c r="I65">
        <v>0</v>
      </c>
      <c r="J65">
        <v>3900</v>
      </c>
      <c r="K65">
        <v>137</v>
      </c>
      <c r="L65" t="str">
        <f t="shared" si="2"/>
        <v>old</v>
      </c>
      <c r="M65" t="str">
        <f t="shared" si="3"/>
        <v>no-decision</v>
      </c>
    </row>
    <row r="66" spans="1:13" x14ac:dyDescent="0.3">
      <c r="A66">
        <v>139</v>
      </c>
      <c r="B66">
        <v>1144720</v>
      </c>
      <c r="C66" t="s">
        <v>13</v>
      </c>
      <c r="D66">
        <v>6</v>
      </c>
      <c r="E66" t="s">
        <v>16</v>
      </c>
      <c r="F66">
        <v>0.99671508099999995</v>
      </c>
      <c r="G66">
        <v>0.99903428299999997</v>
      </c>
      <c r="H66">
        <v>0.99808516400000002</v>
      </c>
      <c r="I66">
        <v>0</v>
      </c>
      <c r="J66">
        <v>5160</v>
      </c>
      <c r="K66">
        <v>138</v>
      </c>
      <c r="L66" t="str">
        <f t="shared" ref="L66:L97" si="4">IF(F66&gt;0.6414,"old","no-decision")</f>
        <v>old</v>
      </c>
      <c r="M66" t="str">
        <f t="shared" ref="M66:M97" si="5">IF(F66&lt;0.1664,"new","no-decision")</f>
        <v>no-decision</v>
      </c>
    </row>
    <row r="67" spans="1:13" x14ac:dyDescent="0.3">
      <c r="A67">
        <v>141</v>
      </c>
      <c r="B67">
        <v>1144804</v>
      </c>
      <c r="C67" t="s">
        <v>13</v>
      </c>
      <c r="D67">
        <v>57</v>
      </c>
      <c r="E67" t="s">
        <v>14</v>
      </c>
      <c r="F67">
        <v>0.34080759300000002</v>
      </c>
      <c r="G67">
        <v>0.63851882699999996</v>
      </c>
      <c r="H67">
        <v>0.44101612099999998</v>
      </c>
      <c r="I67">
        <v>0</v>
      </c>
      <c r="J67">
        <v>1281180</v>
      </c>
      <c r="K67">
        <v>140</v>
      </c>
      <c r="L67" t="str">
        <f t="shared" si="4"/>
        <v>no-decision</v>
      </c>
      <c r="M67" t="str">
        <f t="shared" si="5"/>
        <v>no-decision</v>
      </c>
    </row>
    <row r="68" spans="1:13" x14ac:dyDescent="0.3">
      <c r="A68">
        <v>142</v>
      </c>
      <c r="B68">
        <v>947728</v>
      </c>
      <c r="C68" t="s">
        <v>20</v>
      </c>
      <c r="D68">
        <v>0</v>
      </c>
      <c r="E68" t="s">
        <v>16</v>
      </c>
      <c r="F68">
        <v>0.92525320099999997</v>
      </c>
      <c r="G68">
        <v>0.97340051500000002</v>
      </c>
      <c r="H68">
        <v>0.96130875500000001</v>
      </c>
      <c r="I68">
        <v>0</v>
      </c>
      <c r="J68">
        <v>13980</v>
      </c>
      <c r="K68">
        <v>141</v>
      </c>
      <c r="L68" t="str">
        <f t="shared" si="4"/>
        <v>old</v>
      </c>
      <c r="M68" t="str">
        <f t="shared" si="5"/>
        <v>no-decision</v>
      </c>
    </row>
    <row r="69" spans="1:13" x14ac:dyDescent="0.3">
      <c r="A69">
        <v>147</v>
      </c>
      <c r="B69">
        <v>1145553</v>
      </c>
      <c r="C69" t="s">
        <v>13</v>
      </c>
      <c r="D69">
        <v>2</v>
      </c>
      <c r="E69" t="s">
        <v>14</v>
      </c>
      <c r="F69">
        <v>0.26063918200000002</v>
      </c>
      <c r="G69">
        <v>0.43364414800000001</v>
      </c>
      <c r="H69">
        <v>0.27454850800000002</v>
      </c>
      <c r="I69">
        <v>1</v>
      </c>
      <c r="J69">
        <v>1447980</v>
      </c>
      <c r="K69">
        <v>146</v>
      </c>
      <c r="L69" t="str">
        <f t="shared" si="4"/>
        <v>no-decision</v>
      </c>
      <c r="M69" t="str">
        <f t="shared" si="5"/>
        <v>no-decision</v>
      </c>
    </row>
    <row r="70" spans="1:13" x14ac:dyDescent="0.3">
      <c r="A70">
        <v>149</v>
      </c>
      <c r="B70">
        <v>1145808</v>
      </c>
      <c r="C70" t="s">
        <v>13</v>
      </c>
      <c r="D70">
        <v>6</v>
      </c>
      <c r="E70" t="s">
        <v>16</v>
      </c>
      <c r="F70">
        <v>0.91714147300000004</v>
      </c>
      <c r="G70">
        <v>0.93767107900000002</v>
      </c>
      <c r="H70">
        <v>0.91836897100000003</v>
      </c>
      <c r="I70">
        <v>1</v>
      </c>
      <c r="J70">
        <v>100500</v>
      </c>
      <c r="K70">
        <v>148</v>
      </c>
      <c r="L70" t="str">
        <f t="shared" si="4"/>
        <v>old</v>
      </c>
      <c r="M70" t="str">
        <f t="shared" si="5"/>
        <v>no-decision</v>
      </c>
    </row>
    <row r="71" spans="1:13" x14ac:dyDescent="0.3">
      <c r="A71">
        <v>150</v>
      </c>
      <c r="B71">
        <v>166134</v>
      </c>
      <c r="C71" t="s">
        <v>15</v>
      </c>
      <c r="D71">
        <v>0</v>
      </c>
      <c r="E71" t="s">
        <v>16</v>
      </c>
      <c r="F71">
        <v>0.95101549299999999</v>
      </c>
      <c r="G71">
        <v>0.95964610299999997</v>
      </c>
      <c r="H71">
        <v>0.94737958799999999</v>
      </c>
      <c r="I71">
        <v>0</v>
      </c>
      <c r="J71">
        <v>18300</v>
      </c>
      <c r="K71">
        <v>149</v>
      </c>
      <c r="L71" t="str">
        <f t="shared" si="4"/>
        <v>old</v>
      </c>
      <c r="M71" t="str">
        <f t="shared" si="5"/>
        <v>no-decision</v>
      </c>
    </row>
    <row r="72" spans="1:13" x14ac:dyDescent="0.3">
      <c r="A72">
        <v>152</v>
      </c>
      <c r="B72">
        <v>1146264</v>
      </c>
      <c r="C72" t="s">
        <v>13</v>
      </c>
      <c r="D72">
        <v>1</v>
      </c>
      <c r="E72" t="s">
        <v>14</v>
      </c>
      <c r="F72">
        <v>0.20079060700000001</v>
      </c>
      <c r="G72">
        <v>0.36785989299999999</v>
      </c>
      <c r="H72">
        <v>0.28261719600000001</v>
      </c>
      <c r="I72">
        <v>1</v>
      </c>
      <c r="J72">
        <v>1828560</v>
      </c>
      <c r="K72">
        <v>151</v>
      </c>
      <c r="L72" t="str">
        <f t="shared" si="4"/>
        <v>no-decision</v>
      </c>
      <c r="M72" t="str">
        <f t="shared" si="5"/>
        <v>no-decision</v>
      </c>
    </row>
    <row r="73" spans="1:13" x14ac:dyDescent="0.3">
      <c r="A73">
        <v>153</v>
      </c>
      <c r="B73">
        <v>1146265</v>
      </c>
      <c r="C73" t="s">
        <v>13</v>
      </c>
      <c r="D73">
        <v>10</v>
      </c>
      <c r="E73" t="s">
        <v>16</v>
      </c>
      <c r="F73">
        <v>0.99508160099999998</v>
      </c>
      <c r="G73">
        <v>0.99552570500000004</v>
      </c>
      <c r="H73">
        <v>0.99614026200000005</v>
      </c>
      <c r="I73">
        <v>1</v>
      </c>
      <c r="J73">
        <v>300</v>
      </c>
      <c r="K73">
        <v>152</v>
      </c>
      <c r="L73" t="str">
        <f t="shared" si="4"/>
        <v>old</v>
      </c>
      <c r="M73" t="str">
        <f t="shared" si="5"/>
        <v>no-decision</v>
      </c>
    </row>
    <row r="74" spans="1:13" x14ac:dyDescent="0.3">
      <c r="A74">
        <v>155</v>
      </c>
      <c r="B74">
        <v>1146313</v>
      </c>
      <c r="C74" t="s">
        <v>13</v>
      </c>
      <c r="D74">
        <v>0</v>
      </c>
      <c r="E74" t="s">
        <v>14</v>
      </c>
      <c r="F74">
        <v>0.33527829399999998</v>
      </c>
      <c r="G74">
        <v>0.56354451299999997</v>
      </c>
      <c r="H74">
        <v>0.38063904500000001</v>
      </c>
      <c r="I74">
        <v>1</v>
      </c>
      <c r="J74">
        <v>140400</v>
      </c>
      <c r="K74">
        <v>154</v>
      </c>
      <c r="L74" t="str">
        <f t="shared" si="4"/>
        <v>no-decision</v>
      </c>
      <c r="M74" t="str">
        <f t="shared" si="5"/>
        <v>no-decision</v>
      </c>
    </row>
    <row r="75" spans="1:13" x14ac:dyDescent="0.3">
      <c r="A75">
        <v>157</v>
      </c>
      <c r="B75">
        <v>1146971</v>
      </c>
      <c r="C75" t="s">
        <v>13</v>
      </c>
      <c r="D75">
        <v>24</v>
      </c>
      <c r="E75" t="s">
        <v>14</v>
      </c>
      <c r="F75">
        <v>0.25618709699999997</v>
      </c>
      <c r="G75">
        <v>0.50848301399999996</v>
      </c>
      <c r="H75">
        <v>0.28951649600000001</v>
      </c>
      <c r="I75">
        <v>0</v>
      </c>
      <c r="J75">
        <v>2347740</v>
      </c>
      <c r="K75">
        <v>156</v>
      </c>
      <c r="L75" t="str">
        <f t="shared" si="4"/>
        <v>no-decision</v>
      </c>
      <c r="M75" t="str">
        <f t="shared" si="5"/>
        <v>no-decision</v>
      </c>
    </row>
    <row r="76" spans="1:13" x14ac:dyDescent="0.3">
      <c r="A76">
        <v>158</v>
      </c>
      <c r="B76">
        <v>950538</v>
      </c>
      <c r="C76" t="s">
        <v>20</v>
      </c>
      <c r="D76">
        <v>0</v>
      </c>
      <c r="E76" t="s">
        <v>16</v>
      </c>
      <c r="F76">
        <v>0.94059969300000001</v>
      </c>
      <c r="G76">
        <v>0.93607935600000003</v>
      </c>
      <c r="H76">
        <v>0.93013657299999997</v>
      </c>
      <c r="I76">
        <v>0</v>
      </c>
      <c r="J76">
        <v>1260</v>
      </c>
      <c r="K76">
        <v>157</v>
      </c>
      <c r="L76" t="str">
        <f t="shared" si="4"/>
        <v>old</v>
      </c>
      <c r="M76" t="str">
        <f t="shared" si="5"/>
        <v>no-decision</v>
      </c>
    </row>
    <row r="77" spans="1:13" x14ac:dyDescent="0.3">
      <c r="A77">
        <v>159</v>
      </c>
      <c r="B77">
        <v>168189</v>
      </c>
      <c r="C77" t="s">
        <v>15</v>
      </c>
      <c r="D77">
        <v>0</v>
      </c>
      <c r="E77" t="s">
        <v>14</v>
      </c>
      <c r="F77">
        <v>0.276557259</v>
      </c>
      <c r="G77">
        <v>0.59131708900000002</v>
      </c>
      <c r="H77">
        <v>0.405187766</v>
      </c>
      <c r="I77">
        <v>0</v>
      </c>
      <c r="J77">
        <v>2462160</v>
      </c>
      <c r="K77">
        <v>158</v>
      </c>
      <c r="L77" t="str">
        <f t="shared" si="4"/>
        <v>no-decision</v>
      </c>
      <c r="M77" t="str">
        <f t="shared" si="5"/>
        <v>no-decision</v>
      </c>
    </row>
    <row r="78" spans="1:13" x14ac:dyDescent="0.3">
      <c r="A78">
        <v>160</v>
      </c>
      <c r="B78">
        <v>953969</v>
      </c>
      <c r="C78" t="s">
        <v>20</v>
      </c>
      <c r="D78">
        <v>0</v>
      </c>
      <c r="E78" t="s">
        <v>16</v>
      </c>
      <c r="F78">
        <v>1</v>
      </c>
      <c r="G78">
        <v>1</v>
      </c>
      <c r="H78">
        <v>1</v>
      </c>
      <c r="I78">
        <v>0</v>
      </c>
      <c r="J78">
        <v>6420</v>
      </c>
      <c r="K78">
        <v>159</v>
      </c>
      <c r="L78" t="str">
        <f t="shared" si="4"/>
        <v>old</v>
      </c>
      <c r="M78" t="str">
        <f t="shared" si="5"/>
        <v>no-decision</v>
      </c>
    </row>
    <row r="79" spans="1:13" x14ac:dyDescent="0.3">
      <c r="A79">
        <v>161</v>
      </c>
      <c r="B79">
        <v>1149505</v>
      </c>
      <c r="C79" t="s">
        <v>13</v>
      </c>
      <c r="D79">
        <v>13</v>
      </c>
      <c r="E79" t="s">
        <v>16</v>
      </c>
      <c r="F79">
        <v>0.60488864499999995</v>
      </c>
      <c r="G79">
        <v>0.690006958</v>
      </c>
      <c r="H79">
        <v>0.620674375</v>
      </c>
      <c r="I79">
        <v>0</v>
      </c>
      <c r="J79">
        <v>17820</v>
      </c>
      <c r="K79">
        <v>160</v>
      </c>
      <c r="L79" t="str">
        <f t="shared" si="4"/>
        <v>no-decision</v>
      </c>
      <c r="M79" t="str">
        <f t="shared" si="5"/>
        <v>no-decision</v>
      </c>
    </row>
    <row r="80" spans="1:13" x14ac:dyDescent="0.3">
      <c r="A80">
        <v>162</v>
      </c>
      <c r="B80">
        <v>954031</v>
      </c>
      <c r="C80" t="s">
        <v>20</v>
      </c>
      <c r="D80">
        <v>0</v>
      </c>
      <c r="E80" t="s">
        <v>16</v>
      </c>
      <c r="F80">
        <v>0.90135670999999995</v>
      </c>
      <c r="G80">
        <v>0.91741678199999999</v>
      </c>
      <c r="H80">
        <v>0.91024055500000001</v>
      </c>
      <c r="I80">
        <v>0</v>
      </c>
      <c r="J80">
        <v>660</v>
      </c>
      <c r="K80">
        <v>161</v>
      </c>
      <c r="L80" t="str">
        <f t="shared" si="4"/>
        <v>old</v>
      </c>
      <c r="M80" t="str">
        <f t="shared" si="5"/>
        <v>no-decision</v>
      </c>
    </row>
    <row r="81" spans="1:13" x14ac:dyDescent="0.3">
      <c r="A81">
        <v>163</v>
      </c>
      <c r="B81">
        <v>954083</v>
      </c>
      <c r="C81" t="s">
        <v>20</v>
      </c>
      <c r="D81">
        <v>2</v>
      </c>
      <c r="E81" t="s">
        <v>16</v>
      </c>
      <c r="F81">
        <v>0.963737646</v>
      </c>
      <c r="G81">
        <v>0.98750000000000004</v>
      </c>
      <c r="H81">
        <v>0.97581063099999998</v>
      </c>
      <c r="I81">
        <v>0</v>
      </c>
      <c r="J81">
        <v>24300</v>
      </c>
      <c r="K81">
        <v>162</v>
      </c>
      <c r="L81" t="str">
        <f t="shared" si="4"/>
        <v>old</v>
      </c>
      <c r="M81" t="str">
        <f t="shared" si="5"/>
        <v>no-decision</v>
      </c>
    </row>
    <row r="82" spans="1:13" x14ac:dyDescent="0.3">
      <c r="A82">
        <v>164</v>
      </c>
      <c r="B82">
        <v>954124</v>
      </c>
      <c r="C82" t="s">
        <v>20</v>
      </c>
      <c r="D82">
        <v>0</v>
      </c>
      <c r="E82" t="s">
        <v>16</v>
      </c>
      <c r="F82">
        <v>0.71698581800000005</v>
      </c>
      <c r="G82">
        <v>0.78540429300000003</v>
      </c>
      <c r="H82">
        <v>0.72788307900000004</v>
      </c>
      <c r="I82">
        <v>1</v>
      </c>
      <c r="J82">
        <v>56040</v>
      </c>
      <c r="K82">
        <v>163</v>
      </c>
      <c r="L82" t="str">
        <f t="shared" si="4"/>
        <v>old</v>
      </c>
      <c r="M82" t="str">
        <f t="shared" si="5"/>
        <v>no-decision</v>
      </c>
    </row>
    <row r="83" spans="1:13" x14ac:dyDescent="0.3">
      <c r="A83">
        <v>166</v>
      </c>
      <c r="B83">
        <v>956850</v>
      </c>
      <c r="C83" t="s">
        <v>20</v>
      </c>
      <c r="D83">
        <v>0</v>
      </c>
      <c r="E83" t="s">
        <v>14</v>
      </c>
      <c r="F83">
        <v>0.45341396699999997</v>
      </c>
      <c r="G83">
        <v>0.56947981999999997</v>
      </c>
      <c r="H83">
        <v>0.45004869400000003</v>
      </c>
      <c r="I83">
        <v>0</v>
      </c>
      <c r="J83">
        <v>1204320</v>
      </c>
      <c r="K83">
        <v>165</v>
      </c>
      <c r="L83" t="str">
        <f t="shared" si="4"/>
        <v>no-decision</v>
      </c>
      <c r="M83" t="str">
        <f t="shared" si="5"/>
        <v>no-decision</v>
      </c>
    </row>
    <row r="84" spans="1:13" x14ac:dyDescent="0.3">
      <c r="A84">
        <v>168</v>
      </c>
      <c r="B84">
        <v>956998</v>
      </c>
      <c r="C84" t="s">
        <v>20</v>
      </c>
      <c r="D84">
        <v>0</v>
      </c>
      <c r="E84" t="s">
        <v>14</v>
      </c>
      <c r="F84">
        <v>0.19735814400000001</v>
      </c>
      <c r="G84">
        <v>0.50723504799999997</v>
      </c>
      <c r="H84">
        <v>0.25230388199999998</v>
      </c>
      <c r="I84">
        <v>0</v>
      </c>
      <c r="J84">
        <v>5332860</v>
      </c>
      <c r="K84">
        <v>167</v>
      </c>
      <c r="L84" t="str">
        <f t="shared" si="4"/>
        <v>no-decision</v>
      </c>
      <c r="M84" t="str">
        <f t="shared" si="5"/>
        <v>no-decision</v>
      </c>
    </row>
    <row r="85" spans="1:13" x14ac:dyDescent="0.3">
      <c r="A85">
        <v>169</v>
      </c>
      <c r="B85">
        <v>169624</v>
      </c>
      <c r="C85" t="s">
        <v>15</v>
      </c>
      <c r="D85">
        <v>2</v>
      </c>
      <c r="E85" t="s">
        <v>16</v>
      </c>
      <c r="F85">
        <v>0.835536575</v>
      </c>
      <c r="G85">
        <v>0.96262890700000003</v>
      </c>
      <c r="H85">
        <v>0.85571805099999998</v>
      </c>
      <c r="I85">
        <v>0</v>
      </c>
      <c r="J85">
        <v>1080</v>
      </c>
      <c r="K85">
        <v>168</v>
      </c>
      <c r="L85" t="str">
        <f t="shared" si="4"/>
        <v>old</v>
      </c>
      <c r="M85" t="str">
        <f t="shared" si="5"/>
        <v>no-decision</v>
      </c>
    </row>
    <row r="86" spans="1:13" x14ac:dyDescent="0.3">
      <c r="A86">
        <v>170</v>
      </c>
      <c r="B86">
        <v>1151657</v>
      </c>
      <c r="C86" t="s">
        <v>13</v>
      </c>
      <c r="D86">
        <v>46</v>
      </c>
      <c r="E86" t="s">
        <v>16</v>
      </c>
      <c r="F86">
        <v>0.52246292800000005</v>
      </c>
      <c r="G86">
        <v>0.58229121800000005</v>
      </c>
      <c r="H86">
        <v>0.50878982900000003</v>
      </c>
      <c r="I86">
        <v>0</v>
      </c>
      <c r="J86">
        <v>5446560</v>
      </c>
      <c r="K86">
        <v>169</v>
      </c>
      <c r="L86" t="str">
        <f t="shared" si="4"/>
        <v>no-decision</v>
      </c>
      <c r="M86" t="str">
        <f t="shared" si="5"/>
        <v>no-decision</v>
      </c>
    </row>
    <row r="87" spans="1:13" x14ac:dyDescent="0.3">
      <c r="A87">
        <v>171</v>
      </c>
      <c r="B87">
        <v>169650</v>
      </c>
      <c r="C87" t="s">
        <v>15</v>
      </c>
      <c r="D87">
        <v>51</v>
      </c>
      <c r="E87" t="s">
        <v>16</v>
      </c>
      <c r="F87">
        <v>0.33955511500000002</v>
      </c>
      <c r="G87">
        <v>0.55350930399999998</v>
      </c>
      <c r="H87">
        <v>0.44012227900000001</v>
      </c>
      <c r="I87">
        <v>0</v>
      </c>
      <c r="J87">
        <v>4902240</v>
      </c>
      <c r="K87">
        <v>170</v>
      </c>
      <c r="L87" t="str">
        <f t="shared" si="4"/>
        <v>no-decision</v>
      </c>
      <c r="M87" t="str">
        <f t="shared" si="5"/>
        <v>no-decision</v>
      </c>
    </row>
    <row r="88" spans="1:13" x14ac:dyDescent="0.3">
      <c r="A88">
        <v>172</v>
      </c>
      <c r="B88">
        <v>957043</v>
      </c>
      <c r="C88" t="s">
        <v>20</v>
      </c>
      <c r="D88">
        <v>0</v>
      </c>
      <c r="E88" t="s">
        <v>16</v>
      </c>
      <c r="F88">
        <v>1</v>
      </c>
      <c r="G88">
        <v>1</v>
      </c>
      <c r="H88">
        <v>1</v>
      </c>
      <c r="I88">
        <v>0</v>
      </c>
      <c r="J88">
        <v>15840</v>
      </c>
      <c r="K88">
        <v>171</v>
      </c>
      <c r="L88" t="str">
        <f t="shared" si="4"/>
        <v>old</v>
      </c>
      <c r="M88" t="str">
        <f t="shared" si="5"/>
        <v>no-decision</v>
      </c>
    </row>
    <row r="89" spans="1:13" x14ac:dyDescent="0.3">
      <c r="A89">
        <v>174</v>
      </c>
      <c r="B89">
        <v>169698</v>
      </c>
      <c r="C89" t="s">
        <v>15</v>
      </c>
      <c r="D89">
        <v>5</v>
      </c>
      <c r="E89" t="s">
        <v>16</v>
      </c>
      <c r="F89">
        <v>0.58001020800000003</v>
      </c>
      <c r="G89">
        <v>0.72711851599999999</v>
      </c>
      <c r="H89">
        <v>0.64136191600000003</v>
      </c>
      <c r="I89">
        <v>0</v>
      </c>
      <c r="J89">
        <v>1218600</v>
      </c>
      <c r="K89">
        <v>173</v>
      </c>
      <c r="L89" t="str">
        <f t="shared" si="4"/>
        <v>no-decision</v>
      </c>
      <c r="M89" t="str">
        <f t="shared" si="5"/>
        <v>no-decision</v>
      </c>
    </row>
    <row r="90" spans="1:13" x14ac:dyDescent="0.3">
      <c r="A90">
        <v>176</v>
      </c>
      <c r="B90">
        <v>1151875</v>
      </c>
      <c r="C90" t="s">
        <v>13</v>
      </c>
      <c r="D90">
        <v>26</v>
      </c>
      <c r="E90" t="s">
        <v>14</v>
      </c>
      <c r="F90">
        <v>0.176267968</v>
      </c>
      <c r="G90">
        <v>0.430527414</v>
      </c>
      <c r="H90">
        <v>0.22684157899999999</v>
      </c>
      <c r="I90">
        <v>0</v>
      </c>
      <c r="J90">
        <v>95640</v>
      </c>
      <c r="K90">
        <v>175</v>
      </c>
      <c r="L90" t="str">
        <f t="shared" si="4"/>
        <v>no-decision</v>
      </c>
      <c r="M90" t="str">
        <f t="shared" si="5"/>
        <v>no-decision</v>
      </c>
    </row>
    <row r="91" spans="1:13" x14ac:dyDescent="0.3">
      <c r="A91">
        <v>177</v>
      </c>
      <c r="B91">
        <v>957321</v>
      </c>
      <c r="C91" t="s">
        <v>20</v>
      </c>
      <c r="D91">
        <v>0</v>
      </c>
      <c r="E91" t="s">
        <v>16</v>
      </c>
      <c r="F91">
        <v>0.34619212999999999</v>
      </c>
      <c r="G91">
        <v>0.53181713600000002</v>
      </c>
      <c r="H91">
        <v>0.41050765700000003</v>
      </c>
      <c r="I91">
        <v>0</v>
      </c>
      <c r="J91">
        <v>5447760</v>
      </c>
      <c r="K91">
        <v>176</v>
      </c>
      <c r="L91" t="str">
        <f t="shared" si="4"/>
        <v>no-decision</v>
      </c>
      <c r="M91" t="str">
        <f t="shared" si="5"/>
        <v>no-decision</v>
      </c>
    </row>
    <row r="92" spans="1:13" x14ac:dyDescent="0.3">
      <c r="A92">
        <v>178</v>
      </c>
      <c r="B92">
        <v>1151888</v>
      </c>
      <c r="C92" t="s">
        <v>13</v>
      </c>
      <c r="D92">
        <v>248</v>
      </c>
      <c r="E92" t="s">
        <v>14</v>
      </c>
      <c r="F92">
        <v>0.58229283200000004</v>
      </c>
      <c r="G92">
        <v>0.67347268299999996</v>
      </c>
      <c r="H92">
        <v>0.58600640000000004</v>
      </c>
      <c r="I92">
        <v>1</v>
      </c>
      <c r="J92">
        <v>126900</v>
      </c>
      <c r="K92">
        <v>177</v>
      </c>
      <c r="L92" t="str">
        <f t="shared" si="4"/>
        <v>no-decision</v>
      </c>
      <c r="M92" t="str">
        <f t="shared" si="5"/>
        <v>no-decision</v>
      </c>
    </row>
    <row r="93" spans="1:13" x14ac:dyDescent="0.3">
      <c r="A93">
        <v>179</v>
      </c>
      <c r="B93">
        <v>169795</v>
      </c>
      <c r="C93" t="s">
        <v>15</v>
      </c>
      <c r="D93">
        <v>15</v>
      </c>
      <c r="E93" t="s">
        <v>16</v>
      </c>
      <c r="F93">
        <v>0.39713290899999998</v>
      </c>
      <c r="G93">
        <v>0.61580312000000004</v>
      </c>
      <c r="H93">
        <v>0.43589210900000003</v>
      </c>
      <c r="I93">
        <v>1</v>
      </c>
      <c r="J93">
        <v>140940</v>
      </c>
      <c r="K93">
        <v>178</v>
      </c>
      <c r="L93" t="str">
        <f t="shared" si="4"/>
        <v>no-decision</v>
      </c>
      <c r="M93" t="str">
        <f t="shared" si="5"/>
        <v>no-decision</v>
      </c>
    </row>
    <row r="94" spans="1:13" x14ac:dyDescent="0.3">
      <c r="A94">
        <v>180</v>
      </c>
      <c r="B94">
        <v>169796</v>
      </c>
      <c r="C94" t="s">
        <v>15</v>
      </c>
      <c r="D94">
        <v>1</v>
      </c>
      <c r="E94" t="s">
        <v>16</v>
      </c>
      <c r="F94">
        <v>0.309154135</v>
      </c>
      <c r="G94">
        <v>0.50765412899999995</v>
      </c>
      <c r="H94">
        <v>0.39477678799999999</v>
      </c>
      <c r="I94">
        <v>0</v>
      </c>
      <c r="J94">
        <v>168300</v>
      </c>
      <c r="K94">
        <v>179</v>
      </c>
      <c r="L94" t="str">
        <f t="shared" si="4"/>
        <v>no-decision</v>
      </c>
      <c r="M94" t="str">
        <f t="shared" si="5"/>
        <v>no-decision</v>
      </c>
    </row>
    <row r="95" spans="1:13" x14ac:dyDescent="0.3">
      <c r="A95">
        <v>181</v>
      </c>
      <c r="B95">
        <v>957327</v>
      </c>
      <c r="C95" t="s">
        <v>20</v>
      </c>
      <c r="D95">
        <v>0</v>
      </c>
      <c r="E95" t="s">
        <v>16</v>
      </c>
      <c r="F95">
        <v>0.90144547900000005</v>
      </c>
      <c r="G95">
        <v>0.94881132999999995</v>
      </c>
      <c r="H95">
        <v>0.91805167300000001</v>
      </c>
      <c r="I95">
        <v>0</v>
      </c>
      <c r="J95">
        <v>2040</v>
      </c>
      <c r="K95">
        <v>180</v>
      </c>
      <c r="L95" t="str">
        <f t="shared" si="4"/>
        <v>old</v>
      </c>
      <c r="M95" t="str">
        <f t="shared" si="5"/>
        <v>no-decision</v>
      </c>
    </row>
    <row r="96" spans="1:13" x14ac:dyDescent="0.3">
      <c r="A96">
        <v>182</v>
      </c>
      <c r="B96">
        <v>957352</v>
      </c>
      <c r="C96" t="s">
        <v>20</v>
      </c>
      <c r="D96">
        <v>0</v>
      </c>
      <c r="E96" t="s">
        <v>16</v>
      </c>
      <c r="F96">
        <v>0.95209972700000001</v>
      </c>
      <c r="G96">
        <v>0.95463730599999996</v>
      </c>
      <c r="H96">
        <v>0.95324387300000002</v>
      </c>
      <c r="I96">
        <v>1</v>
      </c>
      <c r="J96">
        <v>2820</v>
      </c>
      <c r="K96">
        <v>181</v>
      </c>
      <c r="L96" t="str">
        <f t="shared" si="4"/>
        <v>old</v>
      </c>
      <c r="M96" t="str">
        <f t="shared" si="5"/>
        <v>no-decision</v>
      </c>
    </row>
    <row r="97" spans="1:13" x14ac:dyDescent="0.3">
      <c r="A97">
        <v>183</v>
      </c>
      <c r="B97">
        <v>957357</v>
      </c>
      <c r="C97" t="s">
        <v>20</v>
      </c>
      <c r="D97">
        <v>0</v>
      </c>
      <c r="E97" t="s">
        <v>16</v>
      </c>
      <c r="F97">
        <v>1</v>
      </c>
      <c r="G97">
        <v>1</v>
      </c>
      <c r="H97">
        <v>1</v>
      </c>
      <c r="I97">
        <v>0</v>
      </c>
      <c r="J97">
        <v>5280</v>
      </c>
      <c r="K97">
        <v>182</v>
      </c>
      <c r="L97" t="str">
        <f t="shared" si="4"/>
        <v>old</v>
      </c>
      <c r="M97" t="str">
        <f t="shared" si="5"/>
        <v>no-decision</v>
      </c>
    </row>
    <row r="98" spans="1:13" x14ac:dyDescent="0.3">
      <c r="A98">
        <v>184</v>
      </c>
      <c r="B98">
        <v>1151903</v>
      </c>
      <c r="C98" t="s">
        <v>13</v>
      </c>
      <c r="D98">
        <v>521</v>
      </c>
      <c r="E98" t="s">
        <v>14</v>
      </c>
      <c r="F98">
        <v>0.50439928199999995</v>
      </c>
      <c r="G98">
        <v>0.671255343</v>
      </c>
      <c r="H98">
        <v>0.55666318000000004</v>
      </c>
      <c r="I98">
        <v>0</v>
      </c>
      <c r="J98">
        <v>6720</v>
      </c>
      <c r="K98">
        <v>183</v>
      </c>
      <c r="L98" t="str">
        <f t="shared" ref="L98:L105" si="6">IF(F98&gt;0.6414,"old","no-decision")</f>
        <v>no-decision</v>
      </c>
      <c r="M98" t="str">
        <f t="shared" ref="M98:M105" si="7">IF(F98&lt;0.1664,"new","no-decision")</f>
        <v>no-decision</v>
      </c>
    </row>
    <row r="99" spans="1:13" x14ac:dyDescent="0.3">
      <c r="A99">
        <v>189</v>
      </c>
      <c r="B99">
        <v>1152844</v>
      </c>
      <c r="C99" t="s">
        <v>13</v>
      </c>
      <c r="D99">
        <v>159</v>
      </c>
      <c r="E99" t="s">
        <v>14</v>
      </c>
      <c r="F99">
        <v>0.20723802499999999</v>
      </c>
      <c r="G99">
        <v>0.449789834</v>
      </c>
      <c r="H99">
        <v>0.30173998400000002</v>
      </c>
      <c r="I99">
        <v>0</v>
      </c>
      <c r="J99">
        <v>455100</v>
      </c>
      <c r="K99">
        <v>188</v>
      </c>
      <c r="L99" t="str">
        <f t="shared" si="6"/>
        <v>no-decision</v>
      </c>
      <c r="M99" t="str">
        <f t="shared" si="7"/>
        <v>no-decision</v>
      </c>
    </row>
    <row r="100" spans="1:13" x14ac:dyDescent="0.3">
      <c r="A100">
        <v>190</v>
      </c>
      <c r="B100">
        <v>170227</v>
      </c>
      <c r="C100" t="s">
        <v>15</v>
      </c>
      <c r="D100">
        <v>2</v>
      </c>
      <c r="E100" t="s">
        <v>16</v>
      </c>
      <c r="F100">
        <v>0.92363187199999996</v>
      </c>
      <c r="G100">
        <v>0.96398427499999995</v>
      </c>
      <c r="H100">
        <v>0.93211153099999999</v>
      </c>
      <c r="I100">
        <v>0</v>
      </c>
      <c r="J100">
        <v>5220</v>
      </c>
      <c r="K100">
        <v>189</v>
      </c>
      <c r="L100" t="str">
        <f t="shared" si="6"/>
        <v>old</v>
      </c>
      <c r="M100" t="str">
        <f t="shared" si="7"/>
        <v>no-decision</v>
      </c>
    </row>
    <row r="101" spans="1:13" x14ac:dyDescent="0.3">
      <c r="A101">
        <v>191</v>
      </c>
      <c r="B101">
        <v>958180</v>
      </c>
      <c r="C101" t="s">
        <v>20</v>
      </c>
      <c r="D101">
        <v>0</v>
      </c>
      <c r="E101" t="s">
        <v>16</v>
      </c>
      <c r="F101">
        <v>1</v>
      </c>
      <c r="G101">
        <v>1</v>
      </c>
      <c r="H101">
        <v>1</v>
      </c>
      <c r="I101">
        <v>0</v>
      </c>
      <c r="J101">
        <v>9480</v>
      </c>
      <c r="K101">
        <v>190</v>
      </c>
      <c r="L101" t="str">
        <f t="shared" si="6"/>
        <v>old</v>
      </c>
      <c r="M101" t="str">
        <f t="shared" si="7"/>
        <v>no-decision</v>
      </c>
    </row>
    <row r="102" spans="1:13" x14ac:dyDescent="0.3">
      <c r="A102">
        <v>192</v>
      </c>
      <c r="B102">
        <v>170269</v>
      </c>
      <c r="C102" t="s">
        <v>15</v>
      </c>
      <c r="D102">
        <v>6</v>
      </c>
      <c r="E102" t="s">
        <v>16</v>
      </c>
      <c r="F102">
        <v>1</v>
      </c>
      <c r="G102">
        <v>1</v>
      </c>
      <c r="H102">
        <v>1</v>
      </c>
      <c r="I102">
        <v>1</v>
      </c>
      <c r="J102">
        <v>46200</v>
      </c>
      <c r="K102">
        <v>191</v>
      </c>
      <c r="L102" t="str">
        <f t="shared" si="6"/>
        <v>old</v>
      </c>
      <c r="M102" t="str">
        <f t="shared" si="7"/>
        <v>no-decision</v>
      </c>
    </row>
    <row r="103" spans="1:13" x14ac:dyDescent="0.3">
      <c r="A103">
        <v>193</v>
      </c>
      <c r="B103">
        <v>958252</v>
      </c>
      <c r="C103" t="s">
        <v>20</v>
      </c>
      <c r="D103">
        <v>0</v>
      </c>
      <c r="E103" t="s">
        <v>16</v>
      </c>
      <c r="F103">
        <v>1</v>
      </c>
      <c r="G103">
        <v>1</v>
      </c>
      <c r="H103">
        <v>1</v>
      </c>
      <c r="I103">
        <v>0</v>
      </c>
      <c r="J103">
        <v>56460</v>
      </c>
      <c r="K103">
        <v>192</v>
      </c>
      <c r="L103" t="str">
        <f t="shared" si="6"/>
        <v>old</v>
      </c>
      <c r="M103" t="str">
        <f t="shared" si="7"/>
        <v>no-decision</v>
      </c>
    </row>
    <row r="104" spans="1:13" x14ac:dyDescent="0.3">
      <c r="A104">
        <v>195</v>
      </c>
      <c r="B104">
        <v>170298</v>
      </c>
      <c r="C104" t="s">
        <v>15</v>
      </c>
      <c r="D104">
        <v>19</v>
      </c>
      <c r="E104" t="s">
        <v>14</v>
      </c>
      <c r="F104">
        <v>0.29854402299999999</v>
      </c>
      <c r="G104">
        <v>0.62230591400000002</v>
      </c>
      <c r="H104">
        <v>0.45359880200000002</v>
      </c>
      <c r="I104">
        <v>1</v>
      </c>
      <c r="J104">
        <v>57660</v>
      </c>
      <c r="K104">
        <v>194</v>
      </c>
      <c r="L104" t="str">
        <f t="shared" si="6"/>
        <v>no-decision</v>
      </c>
      <c r="M104" t="str">
        <f t="shared" si="7"/>
        <v>no-decision</v>
      </c>
    </row>
    <row r="105" spans="1:13" x14ac:dyDescent="0.3">
      <c r="A105">
        <v>196</v>
      </c>
      <c r="B105">
        <v>958329</v>
      </c>
      <c r="C105" t="s">
        <v>20</v>
      </c>
      <c r="D105">
        <v>0</v>
      </c>
      <c r="E105" t="s">
        <v>16</v>
      </c>
      <c r="F105">
        <v>1</v>
      </c>
      <c r="G105">
        <v>1</v>
      </c>
      <c r="H105">
        <v>1</v>
      </c>
      <c r="I105">
        <v>0</v>
      </c>
      <c r="J105">
        <v>13140</v>
      </c>
      <c r="K105">
        <v>195</v>
      </c>
      <c r="L105" t="str">
        <f t="shared" si="6"/>
        <v>old</v>
      </c>
      <c r="M105" t="str">
        <f t="shared" si="7"/>
        <v>no-decision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60" zoomScaleNormal="60" workbookViewId="0">
      <selection activeCell="B23" activeCellId="1" sqref="S1:Y1048576 B23"/>
    </sheetView>
  </sheetViews>
  <sheetFormatPr defaultRowHeight="14.4" x14ac:dyDescent="0.3"/>
  <cols>
    <col min="1" max="12" width="8.5546875"/>
    <col min="13" max="13" width="13.33203125"/>
    <col min="14" max="14" width="11.33203125"/>
    <col min="15" max="1025" width="8.5546875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>
        <v>7</v>
      </c>
      <c r="B2">
        <v>1141599</v>
      </c>
      <c r="C2" t="s">
        <v>13</v>
      </c>
      <c r="D2">
        <v>110</v>
      </c>
      <c r="E2" t="s">
        <v>14</v>
      </c>
      <c r="F2">
        <v>8.9175157000000005E-2</v>
      </c>
      <c r="G2">
        <v>0.228385068</v>
      </c>
      <c r="H2">
        <v>7.9642045999999994E-2</v>
      </c>
      <c r="I2">
        <v>0</v>
      </c>
      <c r="J2">
        <v>6402360</v>
      </c>
      <c r="K2">
        <v>6</v>
      </c>
      <c r="L2" t="str">
        <f t="shared" ref="L2:L33" si="0">IF(F2&gt;0.6414,"old","no-decision")</f>
        <v>no-decision</v>
      </c>
      <c r="M2" t="str">
        <f t="shared" ref="M2:M33" si="1">IF(F2&lt;0.3328,"new","no-decision")</f>
        <v>new</v>
      </c>
      <c r="N2" s="2"/>
      <c r="O2" s="2"/>
    </row>
    <row r="3" spans="1:15" x14ac:dyDescent="0.3">
      <c r="A3">
        <v>8</v>
      </c>
      <c r="B3">
        <v>163323</v>
      </c>
      <c r="C3" t="s">
        <v>15</v>
      </c>
      <c r="D3">
        <v>47</v>
      </c>
      <c r="E3" t="s">
        <v>16</v>
      </c>
      <c r="F3">
        <v>0.380084227</v>
      </c>
      <c r="G3">
        <v>0.60590316399999999</v>
      </c>
      <c r="H3">
        <v>0.39307884999999998</v>
      </c>
      <c r="I3">
        <v>0</v>
      </c>
      <c r="J3">
        <v>3600</v>
      </c>
      <c r="K3">
        <v>7</v>
      </c>
      <c r="L3" t="str">
        <f t="shared" si="0"/>
        <v>no-decision</v>
      </c>
      <c r="M3" t="str">
        <f t="shared" si="1"/>
        <v>no-decision</v>
      </c>
      <c r="N3" t="s">
        <v>17</v>
      </c>
      <c r="O3">
        <f>SUMPRODUCT(--(E2:E105=M2:M105))</f>
        <v>27</v>
      </c>
    </row>
    <row r="4" spans="1:15" x14ac:dyDescent="0.3">
      <c r="A4">
        <v>9</v>
      </c>
      <c r="B4">
        <v>1141618</v>
      </c>
      <c r="C4" t="s">
        <v>13</v>
      </c>
      <c r="D4">
        <v>187</v>
      </c>
      <c r="E4" t="s">
        <v>14</v>
      </c>
      <c r="F4">
        <v>0.495691985</v>
      </c>
      <c r="G4">
        <v>0.65243031200000001</v>
      </c>
      <c r="H4">
        <v>0.52518652399999999</v>
      </c>
      <c r="I4">
        <v>0</v>
      </c>
      <c r="J4">
        <v>7740</v>
      </c>
      <c r="K4">
        <v>8</v>
      </c>
      <c r="L4" t="str">
        <f t="shared" si="0"/>
        <v>no-decision</v>
      </c>
      <c r="M4" t="str">
        <f t="shared" si="1"/>
        <v>no-decision</v>
      </c>
      <c r="N4" t="s">
        <v>18</v>
      </c>
      <c r="O4">
        <f>SUMPRODUCT(--(E2:E105=L2:L105))</f>
        <v>44</v>
      </c>
    </row>
    <row r="5" spans="1:15" x14ac:dyDescent="0.3">
      <c r="A5">
        <v>10</v>
      </c>
      <c r="B5">
        <v>1141631</v>
      </c>
      <c r="C5" t="s">
        <v>13</v>
      </c>
      <c r="D5">
        <v>446</v>
      </c>
      <c r="E5" t="s">
        <v>14</v>
      </c>
      <c r="F5">
        <v>0.38999905899999998</v>
      </c>
      <c r="G5">
        <v>0.603856222</v>
      </c>
      <c r="H5">
        <v>0.40715434499999997</v>
      </c>
      <c r="I5">
        <v>1</v>
      </c>
      <c r="J5">
        <v>15900</v>
      </c>
      <c r="K5">
        <v>9</v>
      </c>
      <c r="L5" t="str">
        <f t="shared" si="0"/>
        <v>no-decision</v>
      </c>
      <c r="M5" t="str">
        <f t="shared" si="1"/>
        <v>no-decision</v>
      </c>
      <c r="N5" t="s">
        <v>19</v>
      </c>
      <c r="O5">
        <f>COUNTIF(L2:L105,"&lt;&gt;no-decision")-SUMPRODUCT(--(E2:E105=L2:L105))</f>
        <v>1</v>
      </c>
    </row>
    <row r="6" spans="1:15" x14ac:dyDescent="0.3">
      <c r="A6">
        <v>11</v>
      </c>
      <c r="B6">
        <v>943361</v>
      </c>
      <c r="C6" t="s">
        <v>20</v>
      </c>
      <c r="D6">
        <v>0</v>
      </c>
      <c r="E6" t="s">
        <v>16</v>
      </c>
      <c r="F6">
        <v>0.91432686900000004</v>
      </c>
      <c r="G6">
        <v>0.92696516399999995</v>
      </c>
      <c r="H6">
        <v>0.92062401999999999</v>
      </c>
      <c r="I6">
        <v>0</v>
      </c>
      <c r="J6">
        <v>5280</v>
      </c>
      <c r="K6">
        <v>10</v>
      </c>
      <c r="L6" t="str">
        <f t="shared" si="0"/>
        <v>old</v>
      </c>
      <c r="M6" t="str">
        <f t="shared" si="1"/>
        <v>no-decision</v>
      </c>
      <c r="N6" t="s">
        <v>21</v>
      </c>
      <c r="O6">
        <f>COUNTIF(M2:M105,"&lt;&gt;no-decision")-SUMPRODUCT(--(E2:E105=M2:M105))</f>
        <v>5</v>
      </c>
    </row>
    <row r="7" spans="1:15" x14ac:dyDescent="0.3">
      <c r="A7">
        <v>12</v>
      </c>
      <c r="B7">
        <v>1141659</v>
      </c>
      <c r="C7" t="s">
        <v>13</v>
      </c>
      <c r="D7">
        <v>145</v>
      </c>
      <c r="E7" t="s">
        <v>14</v>
      </c>
      <c r="F7">
        <v>0.36109781299999999</v>
      </c>
      <c r="G7">
        <v>0.67234178899999997</v>
      </c>
      <c r="H7">
        <v>0.494177386</v>
      </c>
      <c r="I7">
        <v>1</v>
      </c>
      <c r="J7">
        <v>10080</v>
      </c>
      <c r="K7">
        <v>11</v>
      </c>
      <c r="L7" t="str">
        <f t="shared" si="0"/>
        <v>no-decision</v>
      </c>
      <c r="M7" t="str">
        <f t="shared" si="1"/>
        <v>no-decision</v>
      </c>
      <c r="N7" t="s">
        <v>22</v>
      </c>
      <c r="O7">
        <f>SUMPRODUCT(--(L2:L105=M2:M105))</f>
        <v>27</v>
      </c>
    </row>
    <row r="8" spans="1:15" x14ac:dyDescent="0.3">
      <c r="A8">
        <v>13</v>
      </c>
      <c r="B8">
        <v>943385</v>
      </c>
      <c r="C8" t="s">
        <v>20</v>
      </c>
      <c r="D8">
        <v>0</v>
      </c>
      <c r="E8" t="s">
        <v>16</v>
      </c>
      <c r="F8">
        <v>0.98240227499999999</v>
      </c>
      <c r="G8">
        <v>0.96093407200000003</v>
      </c>
      <c r="H8">
        <v>0.96846251100000003</v>
      </c>
      <c r="I8">
        <v>0</v>
      </c>
      <c r="J8">
        <v>22800</v>
      </c>
      <c r="K8">
        <v>12</v>
      </c>
      <c r="L8" t="str">
        <f t="shared" si="0"/>
        <v>old</v>
      </c>
      <c r="M8" t="str">
        <f t="shared" si="1"/>
        <v>no-decision</v>
      </c>
      <c r="N8" t="s">
        <v>24</v>
      </c>
      <c r="O8">
        <f>SUM(O3:O7)</f>
        <v>104</v>
      </c>
    </row>
    <row r="9" spans="1:15" x14ac:dyDescent="0.3">
      <c r="A9">
        <v>14</v>
      </c>
      <c r="B9">
        <v>163358</v>
      </c>
      <c r="C9" t="s">
        <v>15</v>
      </c>
      <c r="D9">
        <v>47</v>
      </c>
      <c r="E9" t="s">
        <v>16</v>
      </c>
      <c r="F9">
        <v>0.98448500500000002</v>
      </c>
      <c r="G9">
        <v>0.99696877100000003</v>
      </c>
      <c r="H9">
        <v>0.99129460400000002</v>
      </c>
      <c r="I9">
        <v>0</v>
      </c>
      <c r="J9">
        <v>11220</v>
      </c>
      <c r="K9">
        <v>13</v>
      </c>
      <c r="L9" t="str">
        <f t="shared" si="0"/>
        <v>old</v>
      </c>
      <c r="M9" t="str">
        <f t="shared" si="1"/>
        <v>no-decision</v>
      </c>
    </row>
    <row r="10" spans="1:15" x14ac:dyDescent="0.3">
      <c r="A10">
        <v>15</v>
      </c>
      <c r="B10">
        <v>943445</v>
      </c>
      <c r="C10" t="s">
        <v>20</v>
      </c>
      <c r="D10">
        <v>121</v>
      </c>
      <c r="E10" t="s">
        <v>14</v>
      </c>
      <c r="F10">
        <v>0.56418967600000003</v>
      </c>
      <c r="G10">
        <v>0.78643131200000005</v>
      </c>
      <c r="H10">
        <v>0.66679751099999995</v>
      </c>
      <c r="I10">
        <v>0</v>
      </c>
      <c r="J10">
        <v>39180</v>
      </c>
      <c r="K10">
        <v>14</v>
      </c>
      <c r="L10" t="str">
        <f t="shared" si="0"/>
        <v>no-decision</v>
      </c>
      <c r="M10" t="str">
        <f t="shared" si="1"/>
        <v>no-decision</v>
      </c>
    </row>
    <row r="11" spans="1:15" x14ac:dyDescent="0.3">
      <c r="A11">
        <v>16</v>
      </c>
      <c r="B11">
        <v>1141744</v>
      </c>
      <c r="C11" t="s">
        <v>13</v>
      </c>
      <c r="D11">
        <v>50</v>
      </c>
      <c r="E11" t="s">
        <v>16</v>
      </c>
      <c r="F11">
        <v>0.59168708000000003</v>
      </c>
      <c r="G11">
        <v>0.72460316700000005</v>
      </c>
      <c r="H11">
        <v>0.52150440499999995</v>
      </c>
      <c r="I11">
        <v>0</v>
      </c>
      <c r="J11">
        <v>65100</v>
      </c>
      <c r="K11">
        <v>15</v>
      </c>
      <c r="L11" t="str">
        <f t="shared" si="0"/>
        <v>no-decision</v>
      </c>
      <c r="M11" t="str">
        <f t="shared" si="1"/>
        <v>no-decision</v>
      </c>
    </row>
    <row r="12" spans="1:15" x14ac:dyDescent="0.3">
      <c r="A12">
        <v>20</v>
      </c>
      <c r="B12">
        <v>1141752</v>
      </c>
      <c r="C12" t="s">
        <v>13</v>
      </c>
      <c r="D12">
        <v>136</v>
      </c>
      <c r="E12" t="s">
        <v>14</v>
      </c>
      <c r="F12">
        <v>0.20370063099999999</v>
      </c>
      <c r="G12">
        <v>0.574363964</v>
      </c>
      <c r="H12">
        <v>0.31023440400000002</v>
      </c>
      <c r="I12">
        <v>0</v>
      </c>
      <c r="J12">
        <v>62760</v>
      </c>
      <c r="K12">
        <v>19</v>
      </c>
      <c r="L12" t="str">
        <f t="shared" si="0"/>
        <v>no-decision</v>
      </c>
      <c r="M12" t="str">
        <f t="shared" si="1"/>
        <v>new</v>
      </c>
    </row>
    <row r="13" spans="1:15" x14ac:dyDescent="0.3">
      <c r="A13">
        <v>21</v>
      </c>
      <c r="B13">
        <v>163393</v>
      </c>
      <c r="C13" t="s">
        <v>15</v>
      </c>
      <c r="D13">
        <v>99</v>
      </c>
      <c r="E13" t="s">
        <v>16</v>
      </c>
      <c r="F13">
        <v>0.95912733800000005</v>
      </c>
      <c r="G13">
        <v>0.96791633300000002</v>
      </c>
      <c r="H13">
        <v>0.95949982099999997</v>
      </c>
      <c r="I13">
        <v>0</v>
      </c>
      <c r="J13">
        <v>78660</v>
      </c>
      <c r="K13">
        <v>20</v>
      </c>
      <c r="L13" t="str">
        <f t="shared" si="0"/>
        <v>old</v>
      </c>
      <c r="M13" t="str">
        <f t="shared" si="1"/>
        <v>no-decision</v>
      </c>
    </row>
    <row r="14" spans="1:15" x14ac:dyDescent="0.3">
      <c r="A14">
        <v>23</v>
      </c>
      <c r="B14">
        <v>943508</v>
      </c>
      <c r="C14" t="s">
        <v>20</v>
      </c>
      <c r="D14">
        <v>0</v>
      </c>
      <c r="E14" t="s">
        <v>14</v>
      </c>
      <c r="F14">
        <v>0.39218658200000001</v>
      </c>
      <c r="G14">
        <v>0.60504628900000001</v>
      </c>
      <c r="H14">
        <v>0.42867883200000001</v>
      </c>
      <c r="I14">
        <v>1</v>
      </c>
      <c r="J14">
        <v>41460</v>
      </c>
      <c r="K14">
        <v>22</v>
      </c>
      <c r="L14" t="str">
        <f t="shared" si="0"/>
        <v>no-decision</v>
      </c>
      <c r="M14" t="str">
        <f t="shared" si="1"/>
        <v>no-decision</v>
      </c>
    </row>
    <row r="15" spans="1:15" x14ac:dyDescent="0.3">
      <c r="A15">
        <v>24</v>
      </c>
      <c r="B15">
        <v>943506</v>
      </c>
      <c r="C15" t="s">
        <v>20</v>
      </c>
      <c r="D15">
        <v>10</v>
      </c>
      <c r="E15" t="s">
        <v>16</v>
      </c>
      <c r="F15">
        <v>0.97476917399999996</v>
      </c>
      <c r="G15">
        <v>0.96726954499999995</v>
      </c>
      <c r="H15">
        <v>0.98013882900000004</v>
      </c>
      <c r="I15">
        <v>1</v>
      </c>
      <c r="J15">
        <v>360</v>
      </c>
      <c r="K15">
        <v>23</v>
      </c>
      <c r="L15" t="str">
        <f t="shared" si="0"/>
        <v>old</v>
      </c>
      <c r="M15" t="str">
        <f t="shared" si="1"/>
        <v>no-decision</v>
      </c>
    </row>
    <row r="16" spans="1:15" x14ac:dyDescent="0.3">
      <c r="A16">
        <v>25</v>
      </c>
      <c r="B16">
        <v>163402</v>
      </c>
      <c r="C16" t="s">
        <v>15</v>
      </c>
      <c r="D16">
        <v>253</v>
      </c>
      <c r="E16" t="s">
        <v>16</v>
      </c>
      <c r="F16">
        <v>0.90670810800000001</v>
      </c>
      <c r="G16">
        <v>0.96061688999999995</v>
      </c>
      <c r="H16">
        <v>0.91533543699999997</v>
      </c>
      <c r="I16">
        <v>0</v>
      </c>
      <c r="J16">
        <v>2640</v>
      </c>
      <c r="K16">
        <v>24</v>
      </c>
      <c r="L16" t="str">
        <f t="shared" si="0"/>
        <v>old</v>
      </c>
      <c r="M16" t="str">
        <f t="shared" si="1"/>
        <v>no-decision</v>
      </c>
    </row>
    <row r="17" spans="1:13" x14ac:dyDescent="0.3">
      <c r="A17">
        <v>28</v>
      </c>
      <c r="B17">
        <v>943549</v>
      </c>
      <c r="C17" t="s">
        <v>20</v>
      </c>
      <c r="D17">
        <v>0</v>
      </c>
      <c r="E17" t="s">
        <v>16</v>
      </c>
      <c r="F17">
        <v>0.56021795200000002</v>
      </c>
      <c r="G17">
        <v>0.67657740799999999</v>
      </c>
      <c r="H17">
        <v>0.598579588</v>
      </c>
      <c r="I17">
        <v>1</v>
      </c>
      <c r="J17">
        <v>46680</v>
      </c>
      <c r="K17">
        <v>27</v>
      </c>
      <c r="L17" t="str">
        <f t="shared" si="0"/>
        <v>no-decision</v>
      </c>
      <c r="M17" t="str">
        <f t="shared" si="1"/>
        <v>no-decision</v>
      </c>
    </row>
    <row r="18" spans="1:13" x14ac:dyDescent="0.3">
      <c r="A18">
        <v>29</v>
      </c>
      <c r="B18">
        <v>1141775</v>
      </c>
      <c r="C18" t="s">
        <v>13</v>
      </c>
      <c r="D18">
        <v>73</v>
      </c>
      <c r="E18" t="s">
        <v>14</v>
      </c>
      <c r="F18">
        <v>0.363703579</v>
      </c>
      <c r="G18">
        <v>0.65485749000000004</v>
      </c>
      <c r="H18">
        <v>0.46695872399999999</v>
      </c>
      <c r="I18">
        <v>0</v>
      </c>
      <c r="J18">
        <v>7500</v>
      </c>
      <c r="K18">
        <v>28</v>
      </c>
      <c r="L18" t="str">
        <f t="shared" si="0"/>
        <v>no-decision</v>
      </c>
      <c r="M18" t="str">
        <f t="shared" si="1"/>
        <v>no-decision</v>
      </c>
    </row>
    <row r="19" spans="1:13" x14ac:dyDescent="0.3">
      <c r="A19">
        <v>30</v>
      </c>
      <c r="B19">
        <v>943593</v>
      </c>
      <c r="C19" t="s">
        <v>20</v>
      </c>
      <c r="D19">
        <v>0</v>
      </c>
      <c r="E19" t="s">
        <v>16</v>
      </c>
      <c r="F19">
        <v>0.48024349999999999</v>
      </c>
      <c r="G19">
        <v>0.62591745700000001</v>
      </c>
      <c r="H19">
        <v>0.506358541</v>
      </c>
      <c r="I19">
        <v>1</v>
      </c>
      <c r="J19">
        <v>10260</v>
      </c>
      <c r="K19">
        <v>29</v>
      </c>
      <c r="L19" t="str">
        <f t="shared" si="0"/>
        <v>no-decision</v>
      </c>
      <c r="M19" t="str">
        <f t="shared" si="1"/>
        <v>no-decision</v>
      </c>
    </row>
    <row r="20" spans="1:13" x14ac:dyDescent="0.3">
      <c r="A20">
        <v>31</v>
      </c>
      <c r="B20">
        <v>943601</v>
      </c>
      <c r="C20" t="s">
        <v>20</v>
      </c>
      <c r="D20">
        <v>48</v>
      </c>
      <c r="E20" t="s">
        <v>14</v>
      </c>
      <c r="F20">
        <v>0.39950619599999998</v>
      </c>
      <c r="G20">
        <v>0.59917828699999998</v>
      </c>
      <c r="H20">
        <v>0.447931735</v>
      </c>
      <c r="I20">
        <v>0</v>
      </c>
      <c r="J20">
        <v>82920</v>
      </c>
      <c r="K20">
        <v>30</v>
      </c>
      <c r="L20" t="str">
        <f t="shared" si="0"/>
        <v>no-decision</v>
      </c>
      <c r="M20" t="str">
        <f t="shared" si="1"/>
        <v>no-decision</v>
      </c>
    </row>
    <row r="21" spans="1:13" x14ac:dyDescent="0.3">
      <c r="A21">
        <v>32</v>
      </c>
      <c r="B21">
        <v>1141800</v>
      </c>
      <c r="C21" t="s">
        <v>13</v>
      </c>
      <c r="D21">
        <v>18</v>
      </c>
      <c r="E21" t="s">
        <v>16</v>
      </c>
      <c r="F21">
        <v>0.89016478799999998</v>
      </c>
      <c r="G21">
        <v>0.93148926399999998</v>
      </c>
      <c r="H21">
        <v>0.90334526000000004</v>
      </c>
      <c r="I21">
        <v>0</v>
      </c>
      <c r="J21">
        <v>1560</v>
      </c>
      <c r="K21">
        <v>31</v>
      </c>
      <c r="L21" t="str">
        <f t="shared" si="0"/>
        <v>old</v>
      </c>
      <c r="M21" t="str">
        <f t="shared" si="1"/>
        <v>no-decision</v>
      </c>
    </row>
    <row r="22" spans="1:13" x14ac:dyDescent="0.3">
      <c r="A22">
        <v>33</v>
      </c>
      <c r="B22">
        <v>1141798</v>
      </c>
      <c r="C22" t="s">
        <v>13</v>
      </c>
      <c r="D22">
        <v>93</v>
      </c>
      <c r="E22" t="s">
        <v>16</v>
      </c>
      <c r="F22">
        <v>0.36953589399999998</v>
      </c>
      <c r="G22">
        <v>0.65147490900000005</v>
      </c>
      <c r="H22">
        <v>0.45042058000000001</v>
      </c>
      <c r="I22">
        <v>0</v>
      </c>
      <c r="J22">
        <v>840</v>
      </c>
      <c r="K22">
        <v>32</v>
      </c>
      <c r="L22" t="str">
        <f t="shared" si="0"/>
        <v>no-decision</v>
      </c>
      <c r="M22" t="str">
        <f t="shared" si="1"/>
        <v>no-decision</v>
      </c>
    </row>
    <row r="23" spans="1:13" x14ac:dyDescent="0.3">
      <c r="A23">
        <v>34</v>
      </c>
      <c r="B23">
        <v>1141806</v>
      </c>
      <c r="C23" t="s">
        <v>13</v>
      </c>
      <c r="D23">
        <v>413</v>
      </c>
      <c r="E23" t="s">
        <v>14</v>
      </c>
      <c r="F23">
        <v>0.60334557200000005</v>
      </c>
      <c r="G23">
        <v>0.72579485099999996</v>
      </c>
      <c r="H23">
        <v>0.62635816099999997</v>
      </c>
      <c r="I23">
        <v>0</v>
      </c>
      <c r="J23">
        <v>3120</v>
      </c>
      <c r="K23">
        <v>33</v>
      </c>
      <c r="L23" t="str">
        <f t="shared" si="0"/>
        <v>no-decision</v>
      </c>
      <c r="M23" t="str">
        <f t="shared" si="1"/>
        <v>no-decision</v>
      </c>
    </row>
    <row r="24" spans="1:13" x14ac:dyDescent="0.3">
      <c r="A24">
        <v>36</v>
      </c>
      <c r="B24">
        <v>1141838</v>
      </c>
      <c r="C24" t="s">
        <v>13</v>
      </c>
      <c r="D24">
        <v>46</v>
      </c>
      <c r="E24" t="s">
        <v>14</v>
      </c>
      <c r="F24">
        <v>0.38471006800000002</v>
      </c>
      <c r="G24">
        <v>0.62444271100000004</v>
      </c>
      <c r="H24">
        <v>0.51988306100000004</v>
      </c>
      <c r="I24">
        <v>1</v>
      </c>
      <c r="J24">
        <v>98640</v>
      </c>
      <c r="K24">
        <v>35</v>
      </c>
      <c r="L24" t="str">
        <f t="shared" si="0"/>
        <v>no-decision</v>
      </c>
      <c r="M24" t="str">
        <f t="shared" si="1"/>
        <v>no-decision</v>
      </c>
    </row>
    <row r="25" spans="1:13" x14ac:dyDescent="0.3">
      <c r="A25">
        <v>37</v>
      </c>
      <c r="B25">
        <v>163472</v>
      </c>
      <c r="C25" t="s">
        <v>15</v>
      </c>
      <c r="D25">
        <v>25</v>
      </c>
      <c r="E25" t="s">
        <v>16</v>
      </c>
      <c r="F25">
        <v>0.95665452500000003</v>
      </c>
      <c r="G25">
        <v>0.97424267899999994</v>
      </c>
      <c r="H25">
        <v>0.96946688199999997</v>
      </c>
      <c r="I25">
        <v>0</v>
      </c>
      <c r="J25">
        <v>13740</v>
      </c>
      <c r="K25">
        <v>36</v>
      </c>
      <c r="L25" t="str">
        <f t="shared" si="0"/>
        <v>old</v>
      </c>
      <c r="M25" t="str">
        <f t="shared" si="1"/>
        <v>no-decision</v>
      </c>
    </row>
    <row r="26" spans="1:13" x14ac:dyDescent="0.3">
      <c r="A26">
        <v>40</v>
      </c>
      <c r="B26">
        <v>943776</v>
      </c>
      <c r="C26" t="s">
        <v>20</v>
      </c>
      <c r="D26">
        <v>0</v>
      </c>
      <c r="E26" t="s">
        <v>14</v>
      </c>
      <c r="F26">
        <v>0.173163333</v>
      </c>
      <c r="G26">
        <v>0.48493989500000001</v>
      </c>
      <c r="H26">
        <v>0.20815472500000001</v>
      </c>
      <c r="I26">
        <v>0</v>
      </c>
      <c r="J26">
        <v>90120</v>
      </c>
      <c r="K26">
        <v>39</v>
      </c>
      <c r="L26" t="str">
        <f t="shared" si="0"/>
        <v>no-decision</v>
      </c>
      <c r="M26" t="str">
        <f t="shared" si="1"/>
        <v>new</v>
      </c>
    </row>
    <row r="27" spans="1:13" x14ac:dyDescent="0.3">
      <c r="A27">
        <v>41</v>
      </c>
      <c r="B27">
        <v>1141920</v>
      </c>
      <c r="C27" t="s">
        <v>13</v>
      </c>
      <c r="D27">
        <v>0</v>
      </c>
      <c r="E27" t="s">
        <v>14</v>
      </c>
      <c r="F27">
        <v>0.11050291800000001</v>
      </c>
      <c r="G27">
        <v>0.31265217299999998</v>
      </c>
      <c r="H27">
        <v>0.13227145600000001</v>
      </c>
      <c r="I27">
        <v>1</v>
      </c>
      <c r="J27">
        <v>105480</v>
      </c>
      <c r="K27">
        <v>40</v>
      </c>
      <c r="L27" t="str">
        <f t="shared" si="0"/>
        <v>no-decision</v>
      </c>
      <c r="M27" t="str">
        <f t="shared" si="1"/>
        <v>new</v>
      </c>
    </row>
    <row r="28" spans="1:13" x14ac:dyDescent="0.3">
      <c r="A28">
        <v>49</v>
      </c>
      <c r="B28">
        <v>1142008</v>
      </c>
      <c r="C28" t="s">
        <v>13</v>
      </c>
      <c r="D28">
        <v>96</v>
      </c>
      <c r="E28" t="s">
        <v>14</v>
      </c>
      <c r="F28">
        <v>0.11184010899999999</v>
      </c>
      <c r="G28">
        <v>0.21728995000000001</v>
      </c>
      <c r="H28">
        <v>0.108622396</v>
      </c>
      <c r="I28">
        <v>0</v>
      </c>
      <c r="J28">
        <v>156780</v>
      </c>
      <c r="K28">
        <v>48</v>
      </c>
      <c r="L28" t="str">
        <f t="shared" si="0"/>
        <v>no-decision</v>
      </c>
      <c r="M28" t="str">
        <f t="shared" si="1"/>
        <v>new</v>
      </c>
    </row>
    <row r="29" spans="1:13" x14ac:dyDescent="0.3">
      <c r="A29">
        <v>50</v>
      </c>
      <c r="B29">
        <v>163595</v>
      </c>
      <c r="C29" t="s">
        <v>15</v>
      </c>
      <c r="D29">
        <v>92</v>
      </c>
      <c r="E29" t="s">
        <v>14</v>
      </c>
      <c r="F29">
        <v>0.253948642</v>
      </c>
      <c r="G29">
        <v>0.50924354900000002</v>
      </c>
      <c r="H29">
        <v>0.32443734800000001</v>
      </c>
      <c r="I29">
        <v>0</v>
      </c>
      <c r="J29">
        <v>178260</v>
      </c>
      <c r="K29">
        <v>49</v>
      </c>
      <c r="L29" t="str">
        <f t="shared" si="0"/>
        <v>no-decision</v>
      </c>
      <c r="M29" t="str">
        <f t="shared" si="1"/>
        <v>new</v>
      </c>
    </row>
    <row r="30" spans="1:13" x14ac:dyDescent="0.3">
      <c r="A30">
        <v>52</v>
      </c>
      <c r="B30">
        <v>944012</v>
      </c>
      <c r="C30" t="s">
        <v>20</v>
      </c>
      <c r="D30">
        <v>3</v>
      </c>
      <c r="E30" t="s">
        <v>14</v>
      </c>
      <c r="F30">
        <v>0.29728205600000002</v>
      </c>
      <c r="G30">
        <v>0.64906101699999996</v>
      </c>
      <c r="H30">
        <v>0.39898019400000001</v>
      </c>
      <c r="I30">
        <v>1</v>
      </c>
      <c r="J30">
        <v>211440</v>
      </c>
      <c r="K30">
        <v>51</v>
      </c>
      <c r="L30" t="str">
        <f t="shared" si="0"/>
        <v>no-decision</v>
      </c>
      <c r="M30" t="str">
        <f t="shared" si="1"/>
        <v>new</v>
      </c>
    </row>
    <row r="31" spans="1:13" x14ac:dyDescent="0.3">
      <c r="A31">
        <v>54</v>
      </c>
      <c r="B31">
        <v>944099</v>
      </c>
      <c r="C31" t="s">
        <v>20</v>
      </c>
      <c r="D31">
        <v>0</v>
      </c>
      <c r="E31" t="s">
        <v>14</v>
      </c>
      <c r="F31">
        <v>0.204022442</v>
      </c>
      <c r="G31">
        <v>0.41186001</v>
      </c>
      <c r="H31">
        <v>0.28658138700000002</v>
      </c>
      <c r="I31">
        <v>0</v>
      </c>
      <c r="J31">
        <v>84600</v>
      </c>
      <c r="K31">
        <v>53</v>
      </c>
      <c r="L31" t="str">
        <f t="shared" si="0"/>
        <v>no-decision</v>
      </c>
      <c r="M31" t="str">
        <f t="shared" si="1"/>
        <v>new</v>
      </c>
    </row>
    <row r="32" spans="1:13" x14ac:dyDescent="0.3">
      <c r="A32">
        <v>55</v>
      </c>
      <c r="B32">
        <v>1142134</v>
      </c>
      <c r="C32" t="s">
        <v>13</v>
      </c>
      <c r="D32">
        <v>3</v>
      </c>
      <c r="E32" t="s">
        <v>14</v>
      </c>
      <c r="F32">
        <v>0.28588976300000002</v>
      </c>
      <c r="G32">
        <v>0.49558696099999999</v>
      </c>
      <c r="H32">
        <v>0.33633079500000002</v>
      </c>
      <c r="I32">
        <v>1</v>
      </c>
      <c r="J32">
        <v>85680</v>
      </c>
      <c r="K32">
        <v>54</v>
      </c>
      <c r="L32" t="str">
        <f t="shared" si="0"/>
        <v>no-decision</v>
      </c>
      <c r="M32" t="str">
        <f t="shared" si="1"/>
        <v>new</v>
      </c>
    </row>
    <row r="33" spans="1:13" x14ac:dyDescent="0.3">
      <c r="A33">
        <v>56</v>
      </c>
      <c r="B33">
        <v>1142140</v>
      </c>
      <c r="C33" t="s">
        <v>13</v>
      </c>
      <c r="D33">
        <v>8</v>
      </c>
      <c r="E33" t="s">
        <v>14</v>
      </c>
      <c r="F33">
        <v>0.40095847000000001</v>
      </c>
      <c r="G33">
        <v>0.53706176100000003</v>
      </c>
      <c r="H33">
        <v>0.45114519400000003</v>
      </c>
      <c r="I33">
        <v>0</v>
      </c>
      <c r="J33">
        <v>3240</v>
      </c>
      <c r="K33">
        <v>55</v>
      </c>
      <c r="L33" t="str">
        <f t="shared" si="0"/>
        <v>no-decision</v>
      </c>
      <c r="M33" t="str">
        <f t="shared" si="1"/>
        <v>no-decision</v>
      </c>
    </row>
    <row r="34" spans="1:13" x14ac:dyDescent="0.3">
      <c r="A34">
        <v>61</v>
      </c>
      <c r="B34">
        <v>163703</v>
      </c>
      <c r="C34" t="s">
        <v>15</v>
      </c>
      <c r="D34">
        <v>7</v>
      </c>
      <c r="E34" t="s">
        <v>14</v>
      </c>
      <c r="F34">
        <v>0.212154063</v>
      </c>
      <c r="G34">
        <v>0.53895213099999995</v>
      </c>
      <c r="H34">
        <v>0.30107340900000001</v>
      </c>
      <c r="I34">
        <v>0</v>
      </c>
      <c r="J34">
        <v>295440</v>
      </c>
      <c r="K34">
        <v>60</v>
      </c>
      <c r="L34" t="str">
        <f t="shared" ref="L34:L65" si="2">IF(F34&gt;0.6414,"old","no-decision")</f>
        <v>no-decision</v>
      </c>
      <c r="M34" t="str">
        <f t="shared" ref="M34:M65" si="3">IF(F34&lt;0.3328,"new","no-decision")</f>
        <v>new</v>
      </c>
    </row>
    <row r="35" spans="1:13" x14ac:dyDescent="0.3">
      <c r="A35">
        <v>63</v>
      </c>
      <c r="B35">
        <v>944271</v>
      </c>
      <c r="C35" t="s">
        <v>20</v>
      </c>
      <c r="D35">
        <v>0</v>
      </c>
      <c r="E35" t="s">
        <v>16</v>
      </c>
      <c r="F35">
        <v>0.98131803100000004</v>
      </c>
      <c r="G35">
        <v>0.99796278400000005</v>
      </c>
      <c r="H35">
        <v>0.99024743199999998</v>
      </c>
      <c r="I35">
        <v>0</v>
      </c>
      <c r="J35">
        <v>3120</v>
      </c>
      <c r="K35">
        <v>62</v>
      </c>
      <c r="L35" t="str">
        <f t="shared" si="2"/>
        <v>old</v>
      </c>
      <c r="M35" t="str">
        <f t="shared" si="3"/>
        <v>no-decision</v>
      </c>
    </row>
    <row r="36" spans="1:13" x14ac:dyDescent="0.3">
      <c r="A36">
        <v>66</v>
      </c>
      <c r="B36">
        <v>944301</v>
      </c>
      <c r="C36" t="s">
        <v>20</v>
      </c>
      <c r="D36">
        <v>0</v>
      </c>
      <c r="E36" t="s">
        <v>16</v>
      </c>
      <c r="F36">
        <v>1</v>
      </c>
      <c r="G36">
        <v>1</v>
      </c>
      <c r="H36">
        <v>1</v>
      </c>
      <c r="I36">
        <v>0</v>
      </c>
      <c r="J36">
        <v>11400</v>
      </c>
      <c r="K36">
        <v>65</v>
      </c>
      <c r="L36" t="str">
        <f t="shared" si="2"/>
        <v>old</v>
      </c>
      <c r="M36" t="str">
        <f t="shared" si="3"/>
        <v>no-decision</v>
      </c>
    </row>
    <row r="37" spans="1:13" x14ac:dyDescent="0.3">
      <c r="A37">
        <v>68</v>
      </c>
      <c r="B37">
        <v>944346</v>
      </c>
      <c r="C37" t="s">
        <v>20</v>
      </c>
      <c r="D37">
        <v>0</v>
      </c>
      <c r="E37" t="s">
        <v>14</v>
      </c>
      <c r="F37">
        <v>0.274560582</v>
      </c>
      <c r="G37">
        <v>0.581773023</v>
      </c>
      <c r="H37">
        <v>0.40427409199999997</v>
      </c>
      <c r="I37">
        <v>0</v>
      </c>
      <c r="J37">
        <v>256200</v>
      </c>
      <c r="K37">
        <v>67</v>
      </c>
      <c r="L37" t="str">
        <f t="shared" si="2"/>
        <v>no-decision</v>
      </c>
      <c r="M37" t="str">
        <f t="shared" si="3"/>
        <v>new</v>
      </c>
    </row>
    <row r="38" spans="1:13" x14ac:dyDescent="0.3">
      <c r="A38">
        <v>69</v>
      </c>
      <c r="B38">
        <v>163749</v>
      </c>
      <c r="C38" t="s">
        <v>15</v>
      </c>
      <c r="D38">
        <v>2</v>
      </c>
      <c r="E38" t="s">
        <v>16</v>
      </c>
      <c r="F38">
        <v>0.389797226</v>
      </c>
      <c r="G38">
        <v>0.60686844399999995</v>
      </c>
      <c r="H38">
        <v>0.472938464</v>
      </c>
      <c r="I38">
        <v>0</v>
      </c>
      <c r="J38">
        <v>260760</v>
      </c>
      <c r="K38">
        <v>68</v>
      </c>
      <c r="L38" t="str">
        <f t="shared" si="2"/>
        <v>no-decision</v>
      </c>
      <c r="M38" t="str">
        <f t="shared" si="3"/>
        <v>no-decision</v>
      </c>
    </row>
    <row r="39" spans="1:13" x14ac:dyDescent="0.3">
      <c r="A39">
        <v>70</v>
      </c>
      <c r="B39">
        <v>1142253</v>
      </c>
      <c r="C39" t="s">
        <v>13</v>
      </c>
      <c r="D39">
        <v>81</v>
      </c>
      <c r="E39" t="s">
        <v>16</v>
      </c>
      <c r="F39">
        <v>0.85388808100000002</v>
      </c>
      <c r="G39">
        <v>0.85329054400000004</v>
      </c>
      <c r="H39">
        <v>0.86851928599999995</v>
      </c>
      <c r="I39">
        <v>0</v>
      </c>
      <c r="J39">
        <v>180</v>
      </c>
      <c r="K39">
        <v>69</v>
      </c>
      <c r="L39" t="str">
        <f t="shared" si="2"/>
        <v>old</v>
      </c>
      <c r="M39" t="str">
        <f t="shared" si="3"/>
        <v>no-decision</v>
      </c>
    </row>
    <row r="40" spans="1:13" x14ac:dyDescent="0.3">
      <c r="A40">
        <v>71</v>
      </c>
      <c r="B40">
        <v>944367</v>
      </c>
      <c r="C40" t="s">
        <v>20</v>
      </c>
      <c r="D40">
        <v>0</v>
      </c>
      <c r="E40" t="s">
        <v>16</v>
      </c>
      <c r="F40">
        <v>0.990007674</v>
      </c>
      <c r="G40">
        <v>0.993452738</v>
      </c>
      <c r="H40">
        <v>0.99353009000000003</v>
      </c>
      <c r="I40">
        <v>0</v>
      </c>
      <c r="J40">
        <v>4860</v>
      </c>
      <c r="K40">
        <v>70</v>
      </c>
      <c r="L40" t="str">
        <f t="shared" si="2"/>
        <v>old</v>
      </c>
      <c r="M40" t="str">
        <f t="shared" si="3"/>
        <v>no-decision</v>
      </c>
    </row>
    <row r="41" spans="1:13" x14ac:dyDescent="0.3">
      <c r="A41">
        <v>72</v>
      </c>
      <c r="B41">
        <v>1142294</v>
      </c>
      <c r="C41" t="s">
        <v>13</v>
      </c>
      <c r="D41">
        <v>197</v>
      </c>
      <c r="E41" t="s">
        <v>16</v>
      </c>
      <c r="F41">
        <v>0.166449553</v>
      </c>
      <c r="G41">
        <v>0.49232567500000002</v>
      </c>
      <c r="H41">
        <v>0.214757793</v>
      </c>
      <c r="I41">
        <v>0</v>
      </c>
      <c r="J41">
        <v>345240</v>
      </c>
      <c r="K41">
        <v>71</v>
      </c>
      <c r="L41" t="str">
        <f t="shared" si="2"/>
        <v>no-decision</v>
      </c>
      <c r="M41" t="str">
        <f t="shared" si="3"/>
        <v>new</v>
      </c>
    </row>
    <row r="42" spans="1:13" x14ac:dyDescent="0.3">
      <c r="A42">
        <v>73</v>
      </c>
      <c r="B42">
        <v>1142295</v>
      </c>
      <c r="C42" t="s">
        <v>13</v>
      </c>
      <c r="D42">
        <v>39</v>
      </c>
      <c r="E42" t="s">
        <v>16</v>
      </c>
      <c r="F42">
        <v>0.94892120099999999</v>
      </c>
      <c r="G42">
        <v>0.93474317100000004</v>
      </c>
      <c r="H42">
        <v>0.95938891699999995</v>
      </c>
      <c r="I42">
        <v>0</v>
      </c>
      <c r="J42">
        <v>69840</v>
      </c>
      <c r="K42">
        <v>72</v>
      </c>
      <c r="L42" t="str">
        <f t="shared" si="2"/>
        <v>old</v>
      </c>
      <c r="M42" t="str">
        <f t="shared" si="3"/>
        <v>no-decision</v>
      </c>
    </row>
    <row r="43" spans="1:13" x14ac:dyDescent="0.3">
      <c r="A43">
        <v>74</v>
      </c>
      <c r="B43">
        <v>1142358</v>
      </c>
      <c r="C43" t="s">
        <v>13</v>
      </c>
      <c r="D43">
        <v>51</v>
      </c>
      <c r="E43" t="s">
        <v>16</v>
      </c>
      <c r="F43">
        <v>0.29066181400000002</v>
      </c>
      <c r="G43">
        <v>0.48787420799999998</v>
      </c>
      <c r="H43">
        <v>0.33344528499999998</v>
      </c>
      <c r="I43">
        <v>1</v>
      </c>
      <c r="J43">
        <v>184080</v>
      </c>
      <c r="K43">
        <v>73</v>
      </c>
      <c r="L43" t="str">
        <f t="shared" si="2"/>
        <v>no-decision</v>
      </c>
      <c r="M43" t="str">
        <f t="shared" si="3"/>
        <v>new</v>
      </c>
    </row>
    <row r="44" spans="1:13" x14ac:dyDescent="0.3">
      <c r="A44">
        <v>76</v>
      </c>
      <c r="B44">
        <v>1142425</v>
      </c>
      <c r="C44" t="s">
        <v>13</v>
      </c>
      <c r="D44">
        <v>102</v>
      </c>
      <c r="E44" t="s">
        <v>14</v>
      </c>
      <c r="F44">
        <v>0.25732704699999998</v>
      </c>
      <c r="G44">
        <v>0.57576496899999996</v>
      </c>
      <c r="H44">
        <v>0.36046102499999999</v>
      </c>
      <c r="I44">
        <v>0</v>
      </c>
      <c r="J44">
        <v>415380</v>
      </c>
      <c r="K44">
        <v>75</v>
      </c>
      <c r="L44" t="str">
        <f t="shared" si="2"/>
        <v>no-decision</v>
      </c>
      <c r="M44" t="str">
        <f t="shared" si="3"/>
        <v>new</v>
      </c>
    </row>
    <row r="45" spans="1:13" x14ac:dyDescent="0.3">
      <c r="A45">
        <v>77</v>
      </c>
      <c r="B45">
        <v>944561</v>
      </c>
      <c r="C45" t="s">
        <v>20</v>
      </c>
      <c r="D45">
        <v>0</v>
      </c>
      <c r="E45" t="s">
        <v>16</v>
      </c>
      <c r="F45">
        <v>0.88637713900000004</v>
      </c>
      <c r="G45">
        <v>0.96291687999999998</v>
      </c>
      <c r="H45">
        <v>0.909097182</v>
      </c>
      <c r="I45">
        <v>0</v>
      </c>
      <c r="J45">
        <v>3840</v>
      </c>
      <c r="K45">
        <v>76</v>
      </c>
      <c r="L45" t="str">
        <f t="shared" si="2"/>
        <v>old</v>
      </c>
      <c r="M45" t="str">
        <f t="shared" si="3"/>
        <v>no-decision</v>
      </c>
    </row>
    <row r="46" spans="1:13" x14ac:dyDescent="0.3">
      <c r="A46">
        <v>78</v>
      </c>
      <c r="B46">
        <v>944569</v>
      </c>
      <c r="C46" t="s">
        <v>20</v>
      </c>
      <c r="D46">
        <v>27</v>
      </c>
      <c r="E46" t="s">
        <v>16</v>
      </c>
      <c r="F46">
        <v>0.99299753099999999</v>
      </c>
      <c r="G46">
        <v>0.99686892900000001</v>
      </c>
      <c r="H46">
        <v>0.99438476799999997</v>
      </c>
      <c r="I46">
        <v>1</v>
      </c>
      <c r="J46">
        <v>960</v>
      </c>
      <c r="K46">
        <v>77</v>
      </c>
      <c r="L46" t="str">
        <f t="shared" si="2"/>
        <v>old</v>
      </c>
      <c r="M46" t="str">
        <f t="shared" si="3"/>
        <v>no-decision</v>
      </c>
    </row>
    <row r="47" spans="1:13" x14ac:dyDescent="0.3">
      <c r="A47">
        <v>79</v>
      </c>
      <c r="B47">
        <v>163832</v>
      </c>
      <c r="C47" t="s">
        <v>15</v>
      </c>
      <c r="D47">
        <v>53</v>
      </c>
      <c r="E47" t="s">
        <v>16</v>
      </c>
      <c r="F47">
        <v>0.999248574</v>
      </c>
      <c r="G47">
        <v>0.99937519900000005</v>
      </c>
      <c r="H47">
        <v>0.999175492</v>
      </c>
      <c r="I47">
        <v>0</v>
      </c>
      <c r="J47">
        <v>840</v>
      </c>
      <c r="K47">
        <v>78</v>
      </c>
      <c r="L47" t="str">
        <f t="shared" si="2"/>
        <v>old</v>
      </c>
      <c r="M47" t="str">
        <f t="shared" si="3"/>
        <v>no-decision</v>
      </c>
    </row>
    <row r="48" spans="1:13" x14ac:dyDescent="0.3">
      <c r="A48">
        <v>80</v>
      </c>
      <c r="B48">
        <v>944587</v>
      </c>
      <c r="C48" t="s">
        <v>20</v>
      </c>
      <c r="D48">
        <v>0</v>
      </c>
      <c r="E48" t="s">
        <v>16</v>
      </c>
      <c r="F48">
        <v>1</v>
      </c>
      <c r="G48">
        <v>1</v>
      </c>
      <c r="H48">
        <v>1</v>
      </c>
      <c r="I48">
        <v>0</v>
      </c>
      <c r="J48">
        <v>1260</v>
      </c>
      <c r="K48">
        <v>79</v>
      </c>
      <c r="L48" t="str">
        <f t="shared" si="2"/>
        <v>old</v>
      </c>
      <c r="M48" t="str">
        <f t="shared" si="3"/>
        <v>no-decision</v>
      </c>
    </row>
    <row r="49" spans="1:13" x14ac:dyDescent="0.3">
      <c r="A49">
        <v>89</v>
      </c>
      <c r="B49">
        <v>944820</v>
      </c>
      <c r="C49" t="s">
        <v>20</v>
      </c>
      <c r="D49">
        <v>0</v>
      </c>
      <c r="E49" t="s">
        <v>14</v>
      </c>
      <c r="F49">
        <v>0.21659529899999999</v>
      </c>
      <c r="G49">
        <v>0.39770318700000001</v>
      </c>
      <c r="H49">
        <v>0.22090251899999999</v>
      </c>
      <c r="I49">
        <v>0</v>
      </c>
      <c r="J49">
        <v>432180</v>
      </c>
      <c r="K49">
        <v>88</v>
      </c>
      <c r="L49" t="str">
        <f t="shared" si="2"/>
        <v>no-decision</v>
      </c>
      <c r="M49" t="str">
        <f t="shared" si="3"/>
        <v>new</v>
      </c>
    </row>
    <row r="50" spans="1:13" x14ac:dyDescent="0.3">
      <c r="A50">
        <v>90</v>
      </c>
      <c r="B50">
        <v>1142618</v>
      </c>
      <c r="C50" t="s">
        <v>13</v>
      </c>
      <c r="D50">
        <v>11</v>
      </c>
      <c r="E50" t="s">
        <v>16</v>
      </c>
      <c r="F50">
        <v>0.299429269</v>
      </c>
      <c r="G50">
        <v>0.50710027099999999</v>
      </c>
      <c r="H50">
        <v>0.36270401899999999</v>
      </c>
      <c r="I50">
        <v>0</v>
      </c>
      <c r="J50">
        <v>297780</v>
      </c>
      <c r="K50">
        <v>89</v>
      </c>
      <c r="L50" t="str">
        <f t="shared" si="2"/>
        <v>no-decision</v>
      </c>
      <c r="M50" t="str">
        <f t="shared" si="3"/>
        <v>new</v>
      </c>
    </row>
    <row r="51" spans="1:13" x14ac:dyDescent="0.3">
      <c r="A51">
        <v>94</v>
      </c>
      <c r="B51">
        <v>1142686</v>
      </c>
      <c r="C51" t="s">
        <v>13</v>
      </c>
      <c r="D51">
        <v>78</v>
      </c>
      <c r="E51" t="s">
        <v>14</v>
      </c>
      <c r="F51">
        <v>0.25372044199999999</v>
      </c>
      <c r="G51">
        <v>0.51774181799999996</v>
      </c>
      <c r="H51">
        <v>0.27244843000000002</v>
      </c>
      <c r="I51">
        <v>0</v>
      </c>
      <c r="J51">
        <v>478080</v>
      </c>
      <c r="K51">
        <v>93</v>
      </c>
      <c r="L51" t="str">
        <f t="shared" si="2"/>
        <v>no-decision</v>
      </c>
      <c r="M51" t="str">
        <f t="shared" si="3"/>
        <v>new</v>
      </c>
    </row>
    <row r="52" spans="1:13" x14ac:dyDescent="0.3">
      <c r="A52">
        <v>98</v>
      </c>
      <c r="B52">
        <v>164068</v>
      </c>
      <c r="C52" t="s">
        <v>15</v>
      </c>
      <c r="D52">
        <v>49</v>
      </c>
      <c r="E52" t="s">
        <v>14</v>
      </c>
      <c r="F52">
        <v>0.187387839</v>
      </c>
      <c r="G52">
        <v>0.478219108</v>
      </c>
      <c r="H52">
        <v>0.23277896000000001</v>
      </c>
      <c r="I52">
        <v>0</v>
      </c>
      <c r="J52">
        <v>547080</v>
      </c>
      <c r="K52">
        <v>97</v>
      </c>
      <c r="L52" t="str">
        <f t="shared" si="2"/>
        <v>no-decision</v>
      </c>
      <c r="M52" t="str">
        <f t="shared" si="3"/>
        <v>new</v>
      </c>
    </row>
    <row r="53" spans="1:13" x14ac:dyDescent="0.3">
      <c r="A53">
        <v>107</v>
      </c>
      <c r="B53">
        <v>945427</v>
      </c>
      <c r="C53" t="s">
        <v>20</v>
      </c>
      <c r="D53">
        <v>0</v>
      </c>
      <c r="E53" t="s">
        <v>14</v>
      </c>
      <c r="F53">
        <v>0.30290123899999999</v>
      </c>
      <c r="G53">
        <v>0.36824688100000003</v>
      </c>
      <c r="H53">
        <v>0.28700302</v>
      </c>
      <c r="I53">
        <v>0</v>
      </c>
      <c r="J53">
        <v>181560</v>
      </c>
      <c r="K53">
        <v>106</v>
      </c>
      <c r="L53" t="str">
        <f t="shared" si="2"/>
        <v>no-decision</v>
      </c>
      <c r="M53" t="str">
        <f t="shared" si="3"/>
        <v>new</v>
      </c>
    </row>
    <row r="54" spans="1:13" x14ac:dyDescent="0.3">
      <c r="A54">
        <v>108</v>
      </c>
      <c r="B54">
        <v>1143086</v>
      </c>
      <c r="C54" t="s">
        <v>13</v>
      </c>
      <c r="D54">
        <v>62</v>
      </c>
      <c r="E54" t="s">
        <v>16</v>
      </c>
      <c r="F54">
        <v>0.76956408300000001</v>
      </c>
      <c r="G54">
        <v>0.86886264199999996</v>
      </c>
      <c r="H54">
        <v>0.81231210799999998</v>
      </c>
      <c r="I54">
        <v>0</v>
      </c>
      <c r="J54">
        <v>4200</v>
      </c>
      <c r="K54">
        <v>107</v>
      </c>
      <c r="L54" t="str">
        <f t="shared" si="2"/>
        <v>old</v>
      </c>
      <c r="M54" t="str">
        <f t="shared" si="3"/>
        <v>no-decision</v>
      </c>
    </row>
    <row r="55" spans="1:13" x14ac:dyDescent="0.3">
      <c r="A55">
        <v>112</v>
      </c>
      <c r="B55">
        <v>1143280</v>
      </c>
      <c r="C55" t="s">
        <v>13</v>
      </c>
      <c r="D55">
        <v>30</v>
      </c>
      <c r="E55" t="s">
        <v>14</v>
      </c>
      <c r="F55">
        <v>0.17499672899999999</v>
      </c>
      <c r="G55">
        <v>0.45084816799999999</v>
      </c>
      <c r="H55">
        <v>0.257689636</v>
      </c>
      <c r="I55">
        <v>1</v>
      </c>
      <c r="J55">
        <v>279900</v>
      </c>
      <c r="K55">
        <v>111</v>
      </c>
      <c r="L55" t="str">
        <f t="shared" si="2"/>
        <v>no-decision</v>
      </c>
      <c r="M55" t="str">
        <f t="shared" si="3"/>
        <v>new</v>
      </c>
    </row>
    <row r="56" spans="1:13" x14ac:dyDescent="0.3">
      <c r="A56">
        <v>117</v>
      </c>
      <c r="B56">
        <v>164463</v>
      </c>
      <c r="C56" t="s">
        <v>15</v>
      </c>
      <c r="D56">
        <v>1</v>
      </c>
      <c r="E56" t="s">
        <v>14</v>
      </c>
      <c r="F56">
        <v>0.19904703800000001</v>
      </c>
      <c r="G56">
        <v>0.50643930800000003</v>
      </c>
      <c r="H56">
        <v>0.26100790200000001</v>
      </c>
      <c r="I56">
        <v>1</v>
      </c>
      <c r="J56">
        <v>986700</v>
      </c>
      <c r="K56">
        <v>116</v>
      </c>
      <c r="L56" t="str">
        <f t="shared" si="2"/>
        <v>no-decision</v>
      </c>
      <c r="M56" t="str">
        <f t="shared" si="3"/>
        <v>new</v>
      </c>
    </row>
    <row r="57" spans="1:13" x14ac:dyDescent="0.3">
      <c r="A57">
        <v>118</v>
      </c>
      <c r="B57">
        <v>164503</v>
      </c>
      <c r="C57" t="s">
        <v>15</v>
      </c>
      <c r="D57">
        <v>23</v>
      </c>
      <c r="E57" t="s">
        <v>14</v>
      </c>
      <c r="F57">
        <v>7.3304953000000006E-2</v>
      </c>
      <c r="G57">
        <v>0.31005847800000003</v>
      </c>
      <c r="H57">
        <v>7.9515602000000005E-2</v>
      </c>
      <c r="I57">
        <v>0</v>
      </c>
      <c r="J57">
        <v>814740</v>
      </c>
      <c r="K57">
        <v>117</v>
      </c>
      <c r="L57" t="str">
        <f t="shared" si="2"/>
        <v>no-decision</v>
      </c>
      <c r="M57" t="str">
        <f t="shared" si="3"/>
        <v>new</v>
      </c>
    </row>
    <row r="58" spans="1:13" x14ac:dyDescent="0.3">
      <c r="A58">
        <v>119</v>
      </c>
      <c r="B58">
        <v>946060</v>
      </c>
      <c r="C58" t="s">
        <v>20</v>
      </c>
      <c r="D58">
        <v>0</v>
      </c>
      <c r="E58" t="s">
        <v>16</v>
      </c>
      <c r="F58">
        <v>1</v>
      </c>
      <c r="G58">
        <v>1</v>
      </c>
      <c r="H58">
        <v>1</v>
      </c>
      <c r="I58">
        <v>0</v>
      </c>
      <c r="J58">
        <v>3420</v>
      </c>
      <c r="K58">
        <v>118</v>
      </c>
      <c r="L58" t="str">
        <f t="shared" si="2"/>
        <v>old</v>
      </c>
      <c r="M58" t="str">
        <f t="shared" si="3"/>
        <v>no-decision</v>
      </c>
    </row>
    <row r="59" spans="1:13" x14ac:dyDescent="0.3">
      <c r="A59">
        <v>132</v>
      </c>
      <c r="B59">
        <v>947514</v>
      </c>
      <c r="C59" t="s">
        <v>20</v>
      </c>
      <c r="D59">
        <v>0</v>
      </c>
      <c r="E59" t="s">
        <v>14</v>
      </c>
      <c r="F59">
        <v>0.64142222400000004</v>
      </c>
      <c r="G59">
        <v>0.72605459800000005</v>
      </c>
      <c r="H59">
        <v>0.67202488100000002</v>
      </c>
      <c r="I59">
        <v>0</v>
      </c>
      <c r="J59">
        <v>1126140</v>
      </c>
      <c r="K59">
        <v>131</v>
      </c>
      <c r="L59" t="str">
        <f t="shared" si="2"/>
        <v>old</v>
      </c>
      <c r="M59" t="str">
        <f t="shared" si="3"/>
        <v>no-decision</v>
      </c>
    </row>
    <row r="60" spans="1:13" x14ac:dyDescent="0.3">
      <c r="A60">
        <v>133</v>
      </c>
      <c r="B60">
        <v>165257</v>
      </c>
      <c r="C60" t="s">
        <v>15</v>
      </c>
      <c r="D60">
        <v>1</v>
      </c>
      <c r="E60" t="s">
        <v>16</v>
      </c>
      <c r="F60">
        <v>0.969526094</v>
      </c>
      <c r="G60">
        <v>0.99110581799999997</v>
      </c>
      <c r="H60">
        <v>0.97710080799999999</v>
      </c>
      <c r="I60">
        <v>0</v>
      </c>
      <c r="J60">
        <v>1500</v>
      </c>
      <c r="K60">
        <v>132</v>
      </c>
      <c r="L60" t="str">
        <f t="shared" si="2"/>
        <v>old</v>
      </c>
      <c r="M60" t="str">
        <f t="shared" si="3"/>
        <v>no-decision</v>
      </c>
    </row>
    <row r="61" spans="1:13" x14ac:dyDescent="0.3">
      <c r="A61">
        <v>134</v>
      </c>
      <c r="B61">
        <v>947529</v>
      </c>
      <c r="C61" t="s">
        <v>20</v>
      </c>
      <c r="D61">
        <v>0</v>
      </c>
      <c r="E61" t="s">
        <v>16</v>
      </c>
      <c r="F61">
        <v>0.98559816</v>
      </c>
      <c r="G61">
        <v>0.98379024100000001</v>
      </c>
      <c r="H61">
        <v>0.98229818999999996</v>
      </c>
      <c r="I61">
        <v>1</v>
      </c>
      <c r="J61">
        <v>1620</v>
      </c>
      <c r="K61">
        <v>133</v>
      </c>
      <c r="L61" t="str">
        <f t="shared" si="2"/>
        <v>old</v>
      </c>
      <c r="M61" t="str">
        <f t="shared" si="3"/>
        <v>no-decision</v>
      </c>
    </row>
    <row r="62" spans="1:13" x14ac:dyDescent="0.3">
      <c r="A62">
        <v>135</v>
      </c>
      <c r="B62">
        <v>1144651</v>
      </c>
      <c r="C62" t="s">
        <v>13</v>
      </c>
      <c r="D62">
        <v>0</v>
      </c>
      <c r="E62" t="s">
        <v>16</v>
      </c>
      <c r="F62">
        <v>0.98214729899999997</v>
      </c>
      <c r="G62">
        <v>0.98070458199999999</v>
      </c>
      <c r="H62">
        <v>0.98064477800000005</v>
      </c>
      <c r="I62">
        <v>0</v>
      </c>
      <c r="J62">
        <v>780</v>
      </c>
      <c r="K62">
        <v>134</v>
      </c>
      <c r="L62" t="str">
        <f t="shared" si="2"/>
        <v>old</v>
      </c>
      <c r="M62" t="str">
        <f t="shared" si="3"/>
        <v>no-decision</v>
      </c>
    </row>
    <row r="63" spans="1:13" x14ac:dyDescent="0.3">
      <c r="A63">
        <v>136</v>
      </c>
      <c r="B63">
        <v>947598</v>
      </c>
      <c r="C63" t="s">
        <v>20</v>
      </c>
      <c r="D63">
        <v>0</v>
      </c>
      <c r="E63" t="s">
        <v>16</v>
      </c>
      <c r="F63">
        <v>0.19486082299999999</v>
      </c>
      <c r="G63">
        <v>0.45053134</v>
      </c>
      <c r="H63">
        <v>0.28169217400000002</v>
      </c>
      <c r="I63">
        <v>1</v>
      </c>
      <c r="J63">
        <v>13380</v>
      </c>
      <c r="K63">
        <v>135</v>
      </c>
      <c r="L63" t="str">
        <f t="shared" si="2"/>
        <v>no-decision</v>
      </c>
      <c r="M63" t="str">
        <f t="shared" si="3"/>
        <v>new</v>
      </c>
    </row>
    <row r="64" spans="1:13" x14ac:dyDescent="0.3">
      <c r="A64">
        <v>137</v>
      </c>
      <c r="B64">
        <v>165279</v>
      </c>
      <c r="C64" t="s">
        <v>15</v>
      </c>
      <c r="D64">
        <v>4</v>
      </c>
      <c r="E64" t="s">
        <v>16</v>
      </c>
      <c r="F64">
        <v>0.99097017099999996</v>
      </c>
      <c r="G64">
        <v>0.98543205700000003</v>
      </c>
      <c r="H64">
        <v>0.98662595600000003</v>
      </c>
      <c r="I64">
        <v>0</v>
      </c>
      <c r="J64">
        <v>120</v>
      </c>
      <c r="K64">
        <v>136</v>
      </c>
      <c r="L64" t="str">
        <f t="shared" si="2"/>
        <v>old</v>
      </c>
      <c r="M64" t="str">
        <f t="shared" si="3"/>
        <v>no-decision</v>
      </c>
    </row>
    <row r="65" spans="1:13" x14ac:dyDescent="0.3">
      <c r="A65">
        <v>138</v>
      </c>
      <c r="B65">
        <v>947637</v>
      </c>
      <c r="C65" t="s">
        <v>20</v>
      </c>
      <c r="D65">
        <v>0</v>
      </c>
      <c r="E65" t="s">
        <v>16</v>
      </c>
      <c r="F65">
        <v>0.998944253</v>
      </c>
      <c r="G65">
        <v>0.99874921800000005</v>
      </c>
      <c r="H65">
        <v>0.99931639000000005</v>
      </c>
      <c r="I65">
        <v>0</v>
      </c>
      <c r="J65">
        <v>3900</v>
      </c>
      <c r="K65">
        <v>137</v>
      </c>
      <c r="L65" t="str">
        <f t="shared" si="2"/>
        <v>old</v>
      </c>
      <c r="M65" t="str">
        <f t="shared" si="3"/>
        <v>no-decision</v>
      </c>
    </row>
    <row r="66" spans="1:13" x14ac:dyDescent="0.3">
      <c r="A66">
        <v>139</v>
      </c>
      <c r="B66">
        <v>1144720</v>
      </c>
      <c r="C66" t="s">
        <v>13</v>
      </c>
      <c r="D66">
        <v>6</v>
      </c>
      <c r="E66" t="s">
        <v>16</v>
      </c>
      <c r="F66">
        <v>0.99671508099999995</v>
      </c>
      <c r="G66">
        <v>0.99903428299999997</v>
      </c>
      <c r="H66">
        <v>0.99808516400000002</v>
      </c>
      <c r="I66">
        <v>0</v>
      </c>
      <c r="J66">
        <v>5160</v>
      </c>
      <c r="K66">
        <v>138</v>
      </c>
      <c r="L66" t="str">
        <f t="shared" ref="L66:L97" si="4">IF(F66&gt;0.6414,"old","no-decision")</f>
        <v>old</v>
      </c>
      <c r="M66" t="str">
        <f t="shared" ref="M66:M97" si="5">IF(F66&lt;0.3328,"new","no-decision")</f>
        <v>no-decision</v>
      </c>
    </row>
    <row r="67" spans="1:13" x14ac:dyDescent="0.3">
      <c r="A67">
        <v>141</v>
      </c>
      <c r="B67">
        <v>1144804</v>
      </c>
      <c r="C67" t="s">
        <v>13</v>
      </c>
      <c r="D67">
        <v>57</v>
      </c>
      <c r="E67" t="s">
        <v>14</v>
      </c>
      <c r="F67">
        <v>0.34080759300000002</v>
      </c>
      <c r="G67">
        <v>0.63851882699999996</v>
      </c>
      <c r="H67">
        <v>0.44101612099999998</v>
      </c>
      <c r="I67">
        <v>0</v>
      </c>
      <c r="J67">
        <v>1281180</v>
      </c>
      <c r="K67">
        <v>140</v>
      </c>
      <c r="L67" t="str">
        <f t="shared" si="4"/>
        <v>no-decision</v>
      </c>
      <c r="M67" t="str">
        <f t="shared" si="5"/>
        <v>no-decision</v>
      </c>
    </row>
    <row r="68" spans="1:13" x14ac:dyDescent="0.3">
      <c r="A68">
        <v>142</v>
      </c>
      <c r="B68">
        <v>947728</v>
      </c>
      <c r="C68" t="s">
        <v>20</v>
      </c>
      <c r="D68">
        <v>0</v>
      </c>
      <c r="E68" t="s">
        <v>16</v>
      </c>
      <c r="F68">
        <v>0.92525320099999997</v>
      </c>
      <c r="G68">
        <v>0.97340051500000002</v>
      </c>
      <c r="H68">
        <v>0.96130875500000001</v>
      </c>
      <c r="I68">
        <v>0</v>
      </c>
      <c r="J68">
        <v>13980</v>
      </c>
      <c r="K68">
        <v>141</v>
      </c>
      <c r="L68" t="str">
        <f t="shared" si="4"/>
        <v>old</v>
      </c>
      <c r="M68" t="str">
        <f t="shared" si="5"/>
        <v>no-decision</v>
      </c>
    </row>
    <row r="69" spans="1:13" x14ac:dyDescent="0.3">
      <c r="A69">
        <v>147</v>
      </c>
      <c r="B69">
        <v>1145553</v>
      </c>
      <c r="C69" t="s">
        <v>13</v>
      </c>
      <c r="D69">
        <v>2</v>
      </c>
      <c r="E69" t="s">
        <v>14</v>
      </c>
      <c r="F69">
        <v>0.26063918200000002</v>
      </c>
      <c r="G69">
        <v>0.43364414800000001</v>
      </c>
      <c r="H69">
        <v>0.27454850800000002</v>
      </c>
      <c r="I69">
        <v>1</v>
      </c>
      <c r="J69">
        <v>1447980</v>
      </c>
      <c r="K69">
        <v>146</v>
      </c>
      <c r="L69" t="str">
        <f t="shared" si="4"/>
        <v>no-decision</v>
      </c>
      <c r="M69" t="str">
        <f t="shared" si="5"/>
        <v>new</v>
      </c>
    </row>
    <row r="70" spans="1:13" x14ac:dyDescent="0.3">
      <c r="A70">
        <v>149</v>
      </c>
      <c r="B70">
        <v>1145808</v>
      </c>
      <c r="C70" t="s">
        <v>13</v>
      </c>
      <c r="D70">
        <v>6</v>
      </c>
      <c r="E70" t="s">
        <v>16</v>
      </c>
      <c r="F70">
        <v>0.91714147300000004</v>
      </c>
      <c r="G70">
        <v>0.93767107900000002</v>
      </c>
      <c r="H70">
        <v>0.91836897100000003</v>
      </c>
      <c r="I70">
        <v>1</v>
      </c>
      <c r="J70">
        <v>100500</v>
      </c>
      <c r="K70">
        <v>148</v>
      </c>
      <c r="L70" t="str">
        <f t="shared" si="4"/>
        <v>old</v>
      </c>
      <c r="M70" t="str">
        <f t="shared" si="5"/>
        <v>no-decision</v>
      </c>
    </row>
    <row r="71" spans="1:13" x14ac:dyDescent="0.3">
      <c r="A71">
        <v>150</v>
      </c>
      <c r="B71">
        <v>166134</v>
      </c>
      <c r="C71" t="s">
        <v>15</v>
      </c>
      <c r="D71">
        <v>0</v>
      </c>
      <c r="E71" t="s">
        <v>16</v>
      </c>
      <c r="F71">
        <v>0.95101549299999999</v>
      </c>
      <c r="G71">
        <v>0.95964610299999997</v>
      </c>
      <c r="H71">
        <v>0.94737958799999999</v>
      </c>
      <c r="I71">
        <v>0</v>
      </c>
      <c r="J71">
        <v>18300</v>
      </c>
      <c r="K71">
        <v>149</v>
      </c>
      <c r="L71" t="str">
        <f t="shared" si="4"/>
        <v>old</v>
      </c>
      <c r="M71" t="str">
        <f t="shared" si="5"/>
        <v>no-decision</v>
      </c>
    </row>
    <row r="72" spans="1:13" x14ac:dyDescent="0.3">
      <c r="A72">
        <v>152</v>
      </c>
      <c r="B72">
        <v>1146264</v>
      </c>
      <c r="C72" t="s">
        <v>13</v>
      </c>
      <c r="D72">
        <v>1</v>
      </c>
      <c r="E72" t="s">
        <v>14</v>
      </c>
      <c r="F72">
        <v>0.20079060700000001</v>
      </c>
      <c r="G72">
        <v>0.36785989299999999</v>
      </c>
      <c r="H72">
        <v>0.28261719600000001</v>
      </c>
      <c r="I72">
        <v>1</v>
      </c>
      <c r="J72">
        <v>1828560</v>
      </c>
      <c r="K72">
        <v>151</v>
      </c>
      <c r="L72" t="str">
        <f t="shared" si="4"/>
        <v>no-decision</v>
      </c>
      <c r="M72" t="str">
        <f t="shared" si="5"/>
        <v>new</v>
      </c>
    </row>
    <row r="73" spans="1:13" x14ac:dyDescent="0.3">
      <c r="A73">
        <v>153</v>
      </c>
      <c r="B73">
        <v>1146265</v>
      </c>
      <c r="C73" t="s">
        <v>13</v>
      </c>
      <c r="D73">
        <v>10</v>
      </c>
      <c r="E73" t="s">
        <v>16</v>
      </c>
      <c r="F73">
        <v>0.99508160099999998</v>
      </c>
      <c r="G73">
        <v>0.99552570500000004</v>
      </c>
      <c r="H73">
        <v>0.99614026200000005</v>
      </c>
      <c r="I73">
        <v>1</v>
      </c>
      <c r="J73">
        <v>300</v>
      </c>
      <c r="K73">
        <v>152</v>
      </c>
      <c r="L73" t="str">
        <f t="shared" si="4"/>
        <v>old</v>
      </c>
      <c r="M73" t="str">
        <f t="shared" si="5"/>
        <v>no-decision</v>
      </c>
    </row>
    <row r="74" spans="1:13" x14ac:dyDescent="0.3">
      <c r="A74">
        <v>155</v>
      </c>
      <c r="B74">
        <v>1146313</v>
      </c>
      <c r="C74" t="s">
        <v>13</v>
      </c>
      <c r="D74">
        <v>0</v>
      </c>
      <c r="E74" t="s">
        <v>14</v>
      </c>
      <c r="F74">
        <v>0.33527829399999998</v>
      </c>
      <c r="G74">
        <v>0.56354451299999997</v>
      </c>
      <c r="H74">
        <v>0.38063904500000001</v>
      </c>
      <c r="I74">
        <v>1</v>
      </c>
      <c r="J74">
        <v>140400</v>
      </c>
      <c r="K74">
        <v>154</v>
      </c>
      <c r="L74" t="str">
        <f t="shared" si="4"/>
        <v>no-decision</v>
      </c>
      <c r="M74" t="str">
        <f t="shared" si="5"/>
        <v>no-decision</v>
      </c>
    </row>
    <row r="75" spans="1:13" x14ac:dyDescent="0.3">
      <c r="A75">
        <v>157</v>
      </c>
      <c r="B75">
        <v>1146971</v>
      </c>
      <c r="C75" t="s">
        <v>13</v>
      </c>
      <c r="D75">
        <v>24</v>
      </c>
      <c r="E75" t="s">
        <v>14</v>
      </c>
      <c r="F75">
        <v>0.25618709699999997</v>
      </c>
      <c r="G75">
        <v>0.50848301399999996</v>
      </c>
      <c r="H75">
        <v>0.28951649600000001</v>
      </c>
      <c r="I75">
        <v>0</v>
      </c>
      <c r="J75">
        <v>2347740</v>
      </c>
      <c r="K75">
        <v>156</v>
      </c>
      <c r="L75" t="str">
        <f t="shared" si="4"/>
        <v>no-decision</v>
      </c>
      <c r="M75" t="str">
        <f t="shared" si="5"/>
        <v>new</v>
      </c>
    </row>
    <row r="76" spans="1:13" x14ac:dyDescent="0.3">
      <c r="A76">
        <v>158</v>
      </c>
      <c r="B76">
        <v>950538</v>
      </c>
      <c r="C76" t="s">
        <v>20</v>
      </c>
      <c r="D76">
        <v>0</v>
      </c>
      <c r="E76" t="s">
        <v>16</v>
      </c>
      <c r="F76">
        <v>0.94059969300000001</v>
      </c>
      <c r="G76">
        <v>0.93607935600000003</v>
      </c>
      <c r="H76">
        <v>0.93013657299999997</v>
      </c>
      <c r="I76">
        <v>0</v>
      </c>
      <c r="J76">
        <v>1260</v>
      </c>
      <c r="K76">
        <v>157</v>
      </c>
      <c r="L76" t="str">
        <f t="shared" si="4"/>
        <v>old</v>
      </c>
      <c r="M76" t="str">
        <f t="shared" si="5"/>
        <v>no-decision</v>
      </c>
    </row>
    <row r="77" spans="1:13" x14ac:dyDescent="0.3">
      <c r="A77">
        <v>159</v>
      </c>
      <c r="B77">
        <v>168189</v>
      </c>
      <c r="C77" t="s">
        <v>15</v>
      </c>
      <c r="D77">
        <v>0</v>
      </c>
      <c r="E77" t="s">
        <v>14</v>
      </c>
      <c r="F77">
        <v>0.276557259</v>
      </c>
      <c r="G77">
        <v>0.59131708900000002</v>
      </c>
      <c r="H77">
        <v>0.405187766</v>
      </c>
      <c r="I77">
        <v>0</v>
      </c>
      <c r="J77">
        <v>2462160</v>
      </c>
      <c r="K77">
        <v>158</v>
      </c>
      <c r="L77" t="str">
        <f t="shared" si="4"/>
        <v>no-decision</v>
      </c>
      <c r="M77" t="str">
        <f t="shared" si="5"/>
        <v>new</v>
      </c>
    </row>
    <row r="78" spans="1:13" x14ac:dyDescent="0.3">
      <c r="A78">
        <v>160</v>
      </c>
      <c r="B78">
        <v>953969</v>
      </c>
      <c r="C78" t="s">
        <v>20</v>
      </c>
      <c r="D78">
        <v>0</v>
      </c>
      <c r="E78" t="s">
        <v>16</v>
      </c>
      <c r="F78">
        <v>1</v>
      </c>
      <c r="G78">
        <v>1</v>
      </c>
      <c r="H78">
        <v>1</v>
      </c>
      <c r="I78">
        <v>0</v>
      </c>
      <c r="J78">
        <v>6420</v>
      </c>
      <c r="K78">
        <v>159</v>
      </c>
      <c r="L78" t="str">
        <f t="shared" si="4"/>
        <v>old</v>
      </c>
      <c r="M78" t="str">
        <f t="shared" si="5"/>
        <v>no-decision</v>
      </c>
    </row>
    <row r="79" spans="1:13" x14ac:dyDescent="0.3">
      <c r="A79">
        <v>161</v>
      </c>
      <c r="B79">
        <v>1149505</v>
      </c>
      <c r="C79" t="s">
        <v>13</v>
      </c>
      <c r="D79">
        <v>13</v>
      </c>
      <c r="E79" t="s">
        <v>16</v>
      </c>
      <c r="F79">
        <v>0.60488864499999995</v>
      </c>
      <c r="G79">
        <v>0.690006958</v>
      </c>
      <c r="H79">
        <v>0.620674375</v>
      </c>
      <c r="I79">
        <v>0</v>
      </c>
      <c r="J79">
        <v>17820</v>
      </c>
      <c r="K79">
        <v>160</v>
      </c>
      <c r="L79" t="str">
        <f t="shared" si="4"/>
        <v>no-decision</v>
      </c>
      <c r="M79" t="str">
        <f t="shared" si="5"/>
        <v>no-decision</v>
      </c>
    </row>
    <row r="80" spans="1:13" x14ac:dyDescent="0.3">
      <c r="A80">
        <v>162</v>
      </c>
      <c r="B80">
        <v>954031</v>
      </c>
      <c r="C80" t="s">
        <v>20</v>
      </c>
      <c r="D80">
        <v>0</v>
      </c>
      <c r="E80" t="s">
        <v>16</v>
      </c>
      <c r="F80">
        <v>0.90135670999999995</v>
      </c>
      <c r="G80">
        <v>0.91741678199999999</v>
      </c>
      <c r="H80">
        <v>0.91024055500000001</v>
      </c>
      <c r="I80">
        <v>0</v>
      </c>
      <c r="J80">
        <v>660</v>
      </c>
      <c r="K80">
        <v>161</v>
      </c>
      <c r="L80" t="str">
        <f t="shared" si="4"/>
        <v>old</v>
      </c>
      <c r="M80" t="str">
        <f t="shared" si="5"/>
        <v>no-decision</v>
      </c>
    </row>
    <row r="81" spans="1:13" x14ac:dyDescent="0.3">
      <c r="A81">
        <v>163</v>
      </c>
      <c r="B81">
        <v>954083</v>
      </c>
      <c r="C81" t="s">
        <v>20</v>
      </c>
      <c r="D81">
        <v>2</v>
      </c>
      <c r="E81" t="s">
        <v>16</v>
      </c>
      <c r="F81">
        <v>0.963737646</v>
      </c>
      <c r="G81">
        <v>0.98750000000000004</v>
      </c>
      <c r="H81">
        <v>0.97581063099999998</v>
      </c>
      <c r="I81">
        <v>0</v>
      </c>
      <c r="J81">
        <v>24300</v>
      </c>
      <c r="K81">
        <v>162</v>
      </c>
      <c r="L81" t="str">
        <f t="shared" si="4"/>
        <v>old</v>
      </c>
      <c r="M81" t="str">
        <f t="shared" si="5"/>
        <v>no-decision</v>
      </c>
    </row>
    <row r="82" spans="1:13" x14ac:dyDescent="0.3">
      <c r="A82">
        <v>164</v>
      </c>
      <c r="B82">
        <v>954124</v>
      </c>
      <c r="C82" t="s">
        <v>20</v>
      </c>
      <c r="D82">
        <v>0</v>
      </c>
      <c r="E82" t="s">
        <v>16</v>
      </c>
      <c r="F82">
        <v>0.71698581800000005</v>
      </c>
      <c r="G82">
        <v>0.78540429300000003</v>
      </c>
      <c r="H82">
        <v>0.72788307900000004</v>
      </c>
      <c r="I82">
        <v>1</v>
      </c>
      <c r="J82">
        <v>56040</v>
      </c>
      <c r="K82">
        <v>163</v>
      </c>
      <c r="L82" t="str">
        <f t="shared" si="4"/>
        <v>old</v>
      </c>
      <c r="M82" t="str">
        <f t="shared" si="5"/>
        <v>no-decision</v>
      </c>
    </row>
    <row r="83" spans="1:13" x14ac:dyDescent="0.3">
      <c r="A83">
        <v>166</v>
      </c>
      <c r="B83">
        <v>956850</v>
      </c>
      <c r="C83" t="s">
        <v>20</v>
      </c>
      <c r="D83">
        <v>0</v>
      </c>
      <c r="E83" t="s">
        <v>14</v>
      </c>
      <c r="F83">
        <v>0.45341396699999997</v>
      </c>
      <c r="G83">
        <v>0.56947981999999997</v>
      </c>
      <c r="H83">
        <v>0.45004869400000003</v>
      </c>
      <c r="I83">
        <v>0</v>
      </c>
      <c r="J83">
        <v>1204320</v>
      </c>
      <c r="K83">
        <v>165</v>
      </c>
      <c r="L83" t="str">
        <f t="shared" si="4"/>
        <v>no-decision</v>
      </c>
      <c r="M83" t="str">
        <f t="shared" si="5"/>
        <v>no-decision</v>
      </c>
    </row>
    <row r="84" spans="1:13" x14ac:dyDescent="0.3">
      <c r="A84">
        <v>168</v>
      </c>
      <c r="B84">
        <v>956998</v>
      </c>
      <c r="C84" t="s">
        <v>20</v>
      </c>
      <c r="D84">
        <v>0</v>
      </c>
      <c r="E84" t="s">
        <v>14</v>
      </c>
      <c r="F84">
        <v>0.19735814400000001</v>
      </c>
      <c r="G84">
        <v>0.50723504799999997</v>
      </c>
      <c r="H84">
        <v>0.25230388199999998</v>
      </c>
      <c r="I84">
        <v>0</v>
      </c>
      <c r="J84">
        <v>5332860</v>
      </c>
      <c r="K84">
        <v>167</v>
      </c>
      <c r="L84" t="str">
        <f t="shared" si="4"/>
        <v>no-decision</v>
      </c>
      <c r="M84" t="str">
        <f t="shared" si="5"/>
        <v>new</v>
      </c>
    </row>
    <row r="85" spans="1:13" x14ac:dyDescent="0.3">
      <c r="A85">
        <v>169</v>
      </c>
      <c r="B85">
        <v>169624</v>
      </c>
      <c r="C85" t="s">
        <v>15</v>
      </c>
      <c r="D85">
        <v>2</v>
      </c>
      <c r="E85" t="s">
        <v>16</v>
      </c>
      <c r="F85">
        <v>0.835536575</v>
      </c>
      <c r="G85">
        <v>0.96262890700000003</v>
      </c>
      <c r="H85">
        <v>0.85571805099999998</v>
      </c>
      <c r="I85">
        <v>0</v>
      </c>
      <c r="J85">
        <v>1080</v>
      </c>
      <c r="K85">
        <v>168</v>
      </c>
      <c r="L85" t="str">
        <f t="shared" si="4"/>
        <v>old</v>
      </c>
      <c r="M85" t="str">
        <f t="shared" si="5"/>
        <v>no-decision</v>
      </c>
    </row>
    <row r="86" spans="1:13" x14ac:dyDescent="0.3">
      <c r="A86">
        <v>170</v>
      </c>
      <c r="B86">
        <v>1151657</v>
      </c>
      <c r="C86" t="s">
        <v>13</v>
      </c>
      <c r="D86">
        <v>46</v>
      </c>
      <c r="E86" t="s">
        <v>16</v>
      </c>
      <c r="F86">
        <v>0.52246292800000005</v>
      </c>
      <c r="G86">
        <v>0.58229121800000005</v>
      </c>
      <c r="H86">
        <v>0.50878982900000003</v>
      </c>
      <c r="I86">
        <v>0</v>
      </c>
      <c r="J86">
        <v>5446560</v>
      </c>
      <c r="K86">
        <v>169</v>
      </c>
      <c r="L86" t="str">
        <f t="shared" si="4"/>
        <v>no-decision</v>
      </c>
      <c r="M86" t="str">
        <f t="shared" si="5"/>
        <v>no-decision</v>
      </c>
    </row>
    <row r="87" spans="1:13" x14ac:dyDescent="0.3">
      <c r="A87">
        <v>171</v>
      </c>
      <c r="B87">
        <v>169650</v>
      </c>
      <c r="C87" t="s">
        <v>15</v>
      </c>
      <c r="D87">
        <v>51</v>
      </c>
      <c r="E87" t="s">
        <v>16</v>
      </c>
      <c r="F87">
        <v>0.33955511500000002</v>
      </c>
      <c r="G87">
        <v>0.55350930399999998</v>
      </c>
      <c r="H87">
        <v>0.44012227900000001</v>
      </c>
      <c r="I87">
        <v>0</v>
      </c>
      <c r="J87">
        <v>4902240</v>
      </c>
      <c r="K87">
        <v>170</v>
      </c>
      <c r="L87" t="str">
        <f t="shared" si="4"/>
        <v>no-decision</v>
      </c>
      <c r="M87" t="str">
        <f t="shared" si="5"/>
        <v>no-decision</v>
      </c>
    </row>
    <row r="88" spans="1:13" x14ac:dyDescent="0.3">
      <c r="A88">
        <v>172</v>
      </c>
      <c r="B88">
        <v>957043</v>
      </c>
      <c r="C88" t="s">
        <v>20</v>
      </c>
      <c r="D88">
        <v>0</v>
      </c>
      <c r="E88" t="s">
        <v>16</v>
      </c>
      <c r="F88">
        <v>1</v>
      </c>
      <c r="G88">
        <v>1</v>
      </c>
      <c r="H88">
        <v>1</v>
      </c>
      <c r="I88">
        <v>0</v>
      </c>
      <c r="J88">
        <v>15840</v>
      </c>
      <c r="K88">
        <v>171</v>
      </c>
      <c r="L88" t="str">
        <f t="shared" si="4"/>
        <v>old</v>
      </c>
      <c r="M88" t="str">
        <f t="shared" si="5"/>
        <v>no-decision</v>
      </c>
    </row>
    <row r="89" spans="1:13" x14ac:dyDescent="0.3">
      <c r="A89">
        <v>174</v>
      </c>
      <c r="B89">
        <v>169698</v>
      </c>
      <c r="C89" t="s">
        <v>15</v>
      </c>
      <c r="D89">
        <v>5</v>
      </c>
      <c r="E89" t="s">
        <v>16</v>
      </c>
      <c r="F89">
        <v>0.58001020800000003</v>
      </c>
      <c r="G89">
        <v>0.72711851599999999</v>
      </c>
      <c r="H89">
        <v>0.64136191600000003</v>
      </c>
      <c r="I89">
        <v>0</v>
      </c>
      <c r="J89">
        <v>1218600</v>
      </c>
      <c r="K89">
        <v>173</v>
      </c>
      <c r="L89" t="str">
        <f t="shared" si="4"/>
        <v>no-decision</v>
      </c>
      <c r="M89" t="str">
        <f t="shared" si="5"/>
        <v>no-decision</v>
      </c>
    </row>
    <row r="90" spans="1:13" x14ac:dyDescent="0.3">
      <c r="A90">
        <v>176</v>
      </c>
      <c r="B90">
        <v>1151875</v>
      </c>
      <c r="C90" t="s">
        <v>13</v>
      </c>
      <c r="D90">
        <v>26</v>
      </c>
      <c r="E90" t="s">
        <v>14</v>
      </c>
      <c r="F90">
        <v>0.176267968</v>
      </c>
      <c r="G90">
        <v>0.430527414</v>
      </c>
      <c r="H90">
        <v>0.22684157899999999</v>
      </c>
      <c r="I90">
        <v>0</v>
      </c>
      <c r="J90">
        <v>95640</v>
      </c>
      <c r="K90">
        <v>175</v>
      </c>
      <c r="L90" t="str">
        <f t="shared" si="4"/>
        <v>no-decision</v>
      </c>
      <c r="M90" t="str">
        <f t="shared" si="5"/>
        <v>new</v>
      </c>
    </row>
    <row r="91" spans="1:13" x14ac:dyDescent="0.3">
      <c r="A91">
        <v>177</v>
      </c>
      <c r="B91">
        <v>957321</v>
      </c>
      <c r="C91" t="s">
        <v>20</v>
      </c>
      <c r="D91">
        <v>0</v>
      </c>
      <c r="E91" t="s">
        <v>16</v>
      </c>
      <c r="F91">
        <v>0.34619212999999999</v>
      </c>
      <c r="G91">
        <v>0.53181713600000002</v>
      </c>
      <c r="H91">
        <v>0.41050765700000003</v>
      </c>
      <c r="I91">
        <v>0</v>
      </c>
      <c r="J91">
        <v>5447760</v>
      </c>
      <c r="K91">
        <v>176</v>
      </c>
      <c r="L91" t="str">
        <f t="shared" si="4"/>
        <v>no-decision</v>
      </c>
      <c r="M91" t="str">
        <f t="shared" si="5"/>
        <v>no-decision</v>
      </c>
    </row>
    <row r="92" spans="1:13" x14ac:dyDescent="0.3">
      <c r="A92">
        <v>178</v>
      </c>
      <c r="B92">
        <v>1151888</v>
      </c>
      <c r="C92" t="s">
        <v>13</v>
      </c>
      <c r="D92">
        <v>248</v>
      </c>
      <c r="E92" t="s">
        <v>14</v>
      </c>
      <c r="F92">
        <v>0.58229283200000004</v>
      </c>
      <c r="G92">
        <v>0.67347268299999996</v>
      </c>
      <c r="H92">
        <v>0.58600640000000004</v>
      </c>
      <c r="I92">
        <v>1</v>
      </c>
      <c r="J92">
        <v>126900</v>
      </c>
      <c r="K92">
        <v>177</v>
      </c>
      <c r="L92" t="str">
        <f t="shared" si="4"/>
        <v>no-decision</v>
      </c>
      <c r="M92" t="str">
        <f t="shared" si="5"/>
        <v>no-decision</v>
      </c>
    </row>
    <row r="93" spans="1:13" x14ac:dyDescent="0.3">
      <c r="A93">
        <v>179</v>
      </c>
      <c r="B93">
        <v>169795</v>
      </c>
      <c r="C93" t="s">
        <v>15</v>
      </c>
      <c r="D93">
        <v>15</v>
      </c>
      <c r="E93" t="s">
        <v>16</v>
      </c>
      <c r="F93">
        <v>0.39713290899999998</v>
      </c>
      <c r="G93">
        <v>0.61580312000000004</v>
      </c>
      <c r="H93">
        <v>0.43589210900000003</v>
      </c>
      <c r="I93">
        <v>1</v>
      </c>
      <c r="J93">
        <v>140940</v>
      </c>
      <c r="K93">
        <v>178</v>
      </c>
      <c r="L93" t="str">
        <f t="shared" si="4"/>
        <v>no-decision</v>
      </c>
      <c r="M93" t="str">
        <f t="shared" si="5"/>
        <v>no-decision</v>
      </c>
    </row>
    <row r="94" spans="1:13" x14ac:dyDescent="0.3">
      <c r="A94">
        <v>180</v>
      </c>
      <c r="B94">
        <v>169796</v>
      </c>
      <c r="C94" t="s">
        <v>15</v>
      </c>
      <c r="D94">
        <v>1</v>
      </c>
      <c r="E94" t="s">
        <v>16</v>
      </c>
      <c r="F94">
        <v>0.309154135</v>
      </c>
      <c r="G94">
        <v>0.50765412899999995</v>
      </c>
      <c r="H94">
        <v>0.39477678799999999</v>
      </c>
      <c r="I94">
        <v>0</v>
      </c>
      <c r="J94">
        <v>168300</v>
      </c>
      <c r="K94">
        <v>179</v>
      </c>
      <c r="L94" t="str">
        <f t="shared" si="4"/>
        <v>no-decision</v>
      </c>
      <c r="M94" t="str">
        <f t="shared" si="5"/>
        <v>new</v>
      </c>
    </row>
    <row r="95" spans="1:13" x14ac:dyDescent="0.3">
      <c r="A95">
        <v>181</v>
      </c>
      <c r="B95">
        <v>957327</v>
      </c>
      <c r="C95" t="s">
        <v>20</v>
      </c>
      <c r="D95">
        <v>0</v>
      </c>
      <c r="E95" t="s">
        <v>16</v>
      </c>
      <c r="F95">
        <v>0.90144547900000005</v>
      </c>
      <c r="G95">
        <v>0.94881132999999995</v>
      </c>
      <c r="H95">
        <v>0.91805167300000001</v>
      </c>
      <c r="I95">
        <v>0</v>
      </c>
      <c r="J95">
        <v>2040</v>
      </c>
      <c r="K95">
        <v>180</v>
      </c>
      <c r="L95" t="str">
        <f t="shared" si="4"/>
        <v>old</v>
      </c>
      <c r="M95" t="str">
        <f t="shared" si="5"/>
        <v>no-decision</v>
      </c>
    </row>
    <row r="96" spans="1:13" x14ac:dyDescent="0.3">
      <c r="A96">
        <v>182</v>
      </c>
      <c r="B96">
        <v>957352</v>
      </c>
      <c r="C96" t="s">
        <v>20</v>
      </c>
      <c r="D96">
        <v>0</v>
      </c>
      <c r="E96" t="s">
        <v>16</v>
      </c>
      <c r="F96">
        <v>0.95209972700000001</v>
      </c>
      <c r="G96">
        <v>0.95463730599999996</v>
      </c>
      <c r="H96">
        <v>0.95324387300000002</v>
      </c>
      <c r="I96">
        <v>1</v>
      </c>
      <c r="J96">
        <v>2820</v>
      </c>
      <c r="K96">
        <v>181</v>
      </c>
      <c r="L96" t="str">
        <f t="shared" si="4"/>
        <v>old</v>
      </c>
      <c r="M96" t="str">
        <f t="shared" si="5"/>
        <v>no-decision</v>
      </c>
    </row>
    <row r="97" spans="1:13" x14ac:dyDescent="0.3">
      <c r="A97">
        <v>183</v>
      </c>
      <c r="B97">
        <v>957357</v>
      </c>
      <c r="C97" t="s">
        <v>20</v>
      </c>
      <c r="D97">
        <v>0</v>
      </c>
      <c r="E97" t="s">
        <v>16</v>
      </c>
      <c r="F97">
        <v>1</v>
      </c>
      <c r="G97">
        <v>1</v>
      </c>
      <c r="H97">
        <v>1</v>
      </c>
      <c r="I97">
        <v>0</v>
      </c>
      <c r="J97">
        <v>5280</v>
      </c>
      <c r="K97">
        <v>182</v>
      </c>
      <c r="L97" t="str">
        <f t="shared" si="4"/>
        <v>old</v>
      </c>
      <c r="M97" t="str">
        <f t="shared" si="5"/>
        <v>no-decision</v>
      </c>
    </row>
    <row r="98" spans="1:13" x14ac:dyDescent="0.3">
      <c r="A98">
        <v>184</v>
      </c>
      <c r="B98">
        <v>1151903</v>
      </c>
      <c r="C98" t="s">
        <v>13</v>
      </c>
      <c r="D98">
        <v>521</v>
      </c>
      <c r="E98" t="s">
        <v>14</v>
      </c>
      <c r="F98">
        <v>0.50439928199999995</v>
      </c>
      <c r="G98">
        <v>0.671255343</v>
      </c>
      <c r="H98">
        <v>0.55666318000000004</v>
      </c>
      <c r="I98">
        <v>0</v>
      </c>
      <c r="J98">
        <v>6720</v>
      </c>
      <c r="K98">
        <v>183</v>
      </c>
      <c r="L98" t="str">
        <f t="shared" ref="L98:L105" si="6">IF(F98&gt;0.6414,"old","no-decision")</f>
        <v>no-decision</v>
      </c>
      <c r="M98" t="str">
        <f t="shared" ref="M98:M105" si="7">IF(F98&lt;0.3328,"new","no-decision")</f>
        <v>no-decision</v>
      </c>
    </row>
    <row r="99" spans="1:13" x14ac:dyDescent="0.3">
      <c r="A99">
        <v>189</v>
      </c>
      <c r="B99">
        <v>1152844</v>
      </c>
      <c r="C99" t="s">
        <v>13</v>
      </c>
      <c r="D99">
        <v>159</v>
      </c>
      <c r="E99" t="s">
        <v>14</v>
      </c>
      <c r="F99">
        <v>0.20723802499999999</v>
      </c>
      <c r="G99">
        <v>0.449789834</v>
      </c>
      <c r="H99">
        <v>0.30173998400000002</v>
      </c>
      <c r="I99">
        <v>0</v>
      </c>
      <c r="J99">
        <v>455100</v>
      </c>
      <c r="K99">
        <v>188</v>
      </c>
      <c r="L99" t="str">
        <f t="shared" si="6"/>
        <v>no-decision</v>
      </c>
      <c r="M99" t="str">
        <f t="shared" si="7"/>
        <v>new</v>
      </c>
    </row>
    <row r="100" spans="1:13" x14ac:dyDescent="0.3">
      <c r="A100">
        <v>190</v>
      </c>
      <c r="B100">
        <v>170227</v>
      </c>
      <c r="C100" t="s">
        <v>15</v>
      </c>
      <c r="D100">
        <v>2</v>
      </c>
      <c r="E100" t="s">
        <v>16</v>
      </c>
      <c r="F100">
        <v>0.92363187199999996</v>
      </c>
      <c r="G100">
        <v>0.96398427499999995</v>
      </c>
      <c r="H100">
        <v>0.93211153099999999</v>
      </c>
      <c r="I100">
        <v>0</v>
      </c>
      <c r="J100">
        <v>5220</v>
      </c>
      <c r="K100">
        <v>189</v>
      </c>
      <c r="L100" t="str">
        <f t="shared" si="6"/>
        <v>old</v>
      </c>
      <c r="M100" t="str">
        <f t="shared" si="7"/>
        <v>no-decision</v>
      </c>
    </row>
    <row r="101" spans="1:13" x14ac:dyDescent="0.3">
      <c r="A101">
        <v>191</v>
      </c>
      <c r="B101">
        <v>958180</v>
      </c>
      <c r="C101" t="s">
        <v>20</v>
      </c>
      <c r="D101">
        <v>0</v>
      </c>
      <c r="E101" t="s">
        <v>16</v>
      </c>
      <c r="F101">
        <v>1</v>
      </c>
      <c r="G101">
        <v>1</v>
      </c>
      <c r="H101">
        <v>1</v>
      </c>
      <c r="I101">
        <v>0</v>
      </c>
      <c r="J101">
        <v>9480</v>
      </c>
      <c r="K101">
        <v>190</v>
      </c>
      <c r="L101" t="str">
        <f t="shared" si="6"/>
        <v>old</v>
      </c>
      <c r="M101" t="str">
        <f t="shared" si="7"/>
        <v>no-decision</v>
      </c>
    </row>
    <row r="102" spans="1:13" x14ac:dyDescent="0.3">
      <c r="A102">
        <v>192</v>
      </c>
      <c r="B102">
        <v>170269</v>
      </c>
      <c r="C102" t="s">
        <v>15</v>
      </c>
      <c r="D102">
        <v>6</v>
      </c>
      <c r="E102" t="s">
        <v>16</v>
      </c>
      <c r="F102">
        <v>1</v>
      </c>
      <c r="G102">
        <v>1</v>
      </c>
      <c r="H102">
        <v>1</v>
      </c>
      <c r="I102">
        <v>1</v>
      </c>
      <c r="J102">
        <v>46200</v>
      </c>
      <c r="K102">
        <v>191</v>
      </c>
      <c r="L102" t="str">
        <f t="shared" si="6"/>
        <v>old</v>
      </c>
      <c r="M102" t="str">
        <f t="shared" si="7"/>
        <v>no-decision</v>
      </c>
    </row>
    <row r="103" spans="1:13" x14ac:dyDescent="0.3">
      <c r="A103">
        <v>193</v>
      </c>
      <c r="B103">
        <v>958252</v>
      </c>
      <c r="C103" t="s">
        <v>20</v>
      </c>
      <c r="D103">
        <v>0</v>
      </c>
      <c r="E103" t="s">
        <v>16</v>
      </c>
      <c r="F103">
        <v>1</v>
      </c>
      <c r="G103">
        <v>1</v>
      </c>
      <c r="H103">
        <v>1</v>
      </c>
      <c r="I103">
        <v>0</v>
      </c>
      <c r="J103">
        <v>56460</v>
      </c>
      <c r="K103">
        <v>192</v>
      </c>
      <c r="L103" t="str">
        <f t="shared" si="6"/>
        <v>old</v>
      </c>
      <c r="M103" t="str">
        <f t="shared" si="7"/>
        <v>no-decision</v>
      </c>
    </row>
    <row r="104" spans="1:13" x14ac:dyDescent="0.3">
      <c r="A104">
        <v>195</v>
      </c>
      <c r="B104">
        <v>170298</v>
      </c>
      <c r="C104" t="s">
        <v>15</v>
      </c>
      <c r="D104">
        <v>19</v>
      </c>
      <c r="E104" t="s">
        <v>14</v>
      </c>
      <c r="F104">
        <v>0.29854402299999999</v>
      </c>
      <c r="G104">
        <v>0.62230591400000002</v>
      </c>
      <c r="H104">
        <v>0.45359880200000002</v>
      </c>
      <c r="I104">
        <v>1</v>
      </c>
      <c r="J104">
        <v>57660</v>
      </c>
      <c r="K104">
        <v>194</v>
      </c>
      <c r="L104" t="str">
        <f t="shared" si="6"/>
        <v>no-decision</v>
      </c>
      <c r="M104" t="str">
        <f t="shared" si="7"/>
        <v>new</v>
      </c>
    </row>
    <row r="105" spans="1:13" x14ac:dyDescent="0.3">
      <c r="A105">
        <v>196</v>
      </c>
      <c r="B105">
        <v>958329</v>
      </c>
      <c r="C105" t="s">
        <v>20</v>
      </c>
      <c r="D105">
        <v>0</v>
      </c>
      <c r="E105" t="s">
        <v>16</v>
      </c>
      <c r="F105">
        <v>1</v>
      </c>
      <c r="G105">
        <v>1</v>
      </c>
      <c r="H105">
        <v>1</v>
      </c>
      <c r="I105">
        <v>0</v>
      </c>
      <c r="J105">
        <v>13140</v>
      </c>
      <c r="K105">
        <v>195</v>
      </c>
      <c r="L105" t="str">
        <f t="shared" si="6"/>
        <v>old</v>
      </c>
      <c r="M105" t="str">
        <f t="shared" si="7"/>
        <v>no-decision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05"/>
  <sheetViews>
    <sheetView tabSelected="1" topLeftCell="A76" zoomScale="60" zoomScaleNormal="60" workbookViewId="0">
      <selection activeCell="O105" sqref="O105"/>
    </sheetView>
  </sheetViews>
  <sheetFormatPr defaultRowHeight="14.4" x14ac:dyDescent="0.3"/>
  <cols>
    <col min="1" max="1" width="8.5546875"/>
    <col min="2" max="2" width="12.77734375"/>
    <col min="3" max="3" width="16.33203125"/>
    <col min="4" max="4" width="11"/>
    <col min="5" max="5" width="8.21875"/>
    <col min="6" max="9" width="8.5546875"/>
    <col min="10" max="10" width="21.6640625" customWidth="1"/>
    <col min="11" max="12" width="8.5546875"/>
    <col min="13" max="13" width="7.6640625"/>
    <col min="14" max="14" width="5.88671875"/>
    <col min="15" max="15" width="5"/>
    <col min="16" max="19" width="8.5546875"/>
    <col min="20" max="43" width="8.5546875" style="4"/>
    <col min="44" max="1023" width="8.5546875"/>
  </cols>
  <sheetData>
    <row r="1" spans="1:19" x14ac:dyDescent="0.3">
      <c r="A1" t="s">
        <v>0</v>
      </c>
      <c r="B1" t="s">
        <v>25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27</v>
      </c>
      <c r="M1" t="s">
        <v>28</v>
      </c>
      <c r="N1" t="s">
        <v>11</v>
      </c>
      <c r="O1" t="s">
        <v>29</v>
      </c>
      <c r="P1" t="s">
        <v>30</v>
      </c>
      <c r="Q1" t="s">
        <v>31</v>
      </c>
      <c r="S1" s="4" t="s">
        <v>44</v>
      </c>
    </row>
    <row r="2" spans="1:19" x14ac:dyDescent="0.3">
      <c r="A2">
        <v>7</v>
      </c>
      <c r="B2">
        <v>162897</v>
      </c>
      <c r="C2">
        <v>1141599</v>
      </c>
      <c r="D2" t="s">
        <v>13</v>
      </c>
      <c r="E2">
        <v>110</v>
      </c>
      <c r="F2" t="s">
        <v>14</v>
      </c>
      <c r="G2">
        <v>8.9175157000000005E-2</v>
      </c>
      <c r="H2">
        <v>0.228385068</v>
      </c>
      <c r="I2">
        <v>7.9642045999999994E-2</v>
      </c>
      <c r="J2">
        <v>0</v>
      </c>
      <c r="K2">
        <v>6402360</v>
      </c>
      <c r="L2">
        <v>0</v>
      </c>
      <c r="M2">
        <v>0</v>
      </c>
      <c r="N2" t="str">
        <f t="shared" ref="N2:N33" si="0">IF(G2&gt;0.57726,"old","no-decision")</f>
        <v>no-decision</v>
      </c>
      <c r="O2" t="str">
        <f t="shared" ref="O2:O33" si="1">IF(G2&lt;0.3328,"new","no-decision")</f>
        <v>new</v>
      </c>
      <c r="P2">
        <v>2</v>
      </c>
      <c r="Q2">
        <v>928852</v>
      </c>
      <c r="S2">
        <v>10000</v>
      </c>
    </row>
    <row r="3" spans="1:19" x14ac:dyDescent="0.3">
      <c r="A3">
        <v>8</v>
      </c>
      <c r="B3">
        <v>155106</v>
      </c>
      <c r="C3">
        <v>163323</v>
      </c>
      <c r="D3" t="s">
        <v>15</v>
      </c>
      <c r="E3">
        <v>47</v>
      </c>
      <c r="F3" t="s">
        <v>16</v>
      </c>
      <c r="G3">
        <v>0.380084227</v>
      </c>
      <c r="H3">
        <v>0.60590316399999999</v>
      </c>
      <c r="I3">
        <v>0.39307884999999998</v>
      </c>
      <c r="J3">
        <v>0</v>
      </c>
      <c r="K3">
        <v>3600</v>
      </c>
      <c r="L3">
        <v>0</v>
      </c>
      <c r="M3">
        <v>8</v>
      </c>
      <c r="N3" s="5" t="str">
        <f t="shared" si="0"/>
        <v>no-decision</v>
      </c>
      <c r="O3" s="5" t="str">
        <f t="shared" si="1"/>
        <v>no-decision</v>
      </c>
      <c r="P3">
        <v>6</v>
      </c>
      <c r="Q3">
        <v>1141599</v>
      </c>
      <c r="S3">
        <v>2.8293031013594998</v>
      </c>
    </row>
    <row r="4" spans="1:19" x14ac:dyDescent="0.3">
      <c r="A4">
        <v>9</v>
      </c>
      <c r="B4">
        <v>162916</v>
      </c>
      <c r="C4">
        <v>1141618</v>
      </c>
      <c r="D4" t="s">
        <v>13</v>
      </c>
      <c r="E4">
        <v>187</v>
      </c>
      <c r="F4" t="s">
        <v>14</v>
      </c>
      <c r="G4">
        <v>0.495691985</v>
      </c>
      <c r="H4">
        <v>0.65243031200000001</v>
      </c>
      <c r="I4">
        <v>0.52518652399999999</v>
      </c>
      <c r="J4">
        <v>0</v>
      </c>
      <c r="K4">
        <v>7740</v>
      </c>
      <c r="L4">
        <v>0.12388764100000001</v>
      </c>
      <c r="M4">
        <v>10</v>
      </c>
      <c r="N4" s="5" t="str">
        <f t="shared" si="0"/>
        <v>no-decision</v>
      </c>
      <c r="O4" s="5" t="str">
        <f t="shared" si="1"/>
        <v>no-decision</v>
      </c>
      <c r="P4">
        <v>7</v>
      </c>
      <c r="Q4">
        <v>163323</v>
      </c>
      <c r="S4">
        <v>2.8433556450519499</v>
      </c>
    </row>
    <row r="5" spans="1:19" x14ac:dyDescent="0.3">
      <c r="A5">
        <v>10</v>
      </c>
      <c r="B5">
        <v>162929</v>
      </c>
      <c r="C5">
        <v>1141631</v>
      </c>
      <c r="D5" t="s">
        <v>13</v>
      </c>
      <c r="E5" s="6">
        <v>446</v>
      </c>
      <c r="F5" s="6" t="s">
        <v>14</v>
      </c>
      <c r="G5" s="6">
        <v>0.38999905899999998</v>
      </c>
      <c r="H5" s="6">
        <v>0.603856222</v>
      </c>
      <c r="I5" s="6">
        <v>0.40715434499999997</v>
      </c>
      <c r="J5" s="6">
        <v>1</v>
      </c>
      <c r="K5" s="6">
        <v>15900</v>
      </c>
      <c r="L5">
        <v>0.26402314500000001</v>
      </c>
      <c r="M5">
        <v>2</v>
      </c>
      <c r="N5" t="str">
        <f t="shared" si="0"/>
        <v>no-decision</v>
      </c>
      <c r="O5" t="str">
        <f t="shared" si="1"/>
        <v>no-decision</v>
      </c>
      <c r="P5">
        <v>6</v>
      </c>
      <c r="Q5">
        <v>1141599</v>
      </c>
      <c r="S5">
        <v>3.0663669646948</v>
      </c>
    </row>
    <row r="6" spans="1:19" x14ac:dyDescent="0.3">
      <c r="A6">
        <v>11</v>
      </c>
      <c r="B6">
        <v>177436</v>
      </c>
      <c r="C6">
        <v>943361</v>
      </c>
      <c r="D6" t="s">
        <v>20</v>
      </c>
      <c r="E6">
        <v>0</v>
      </c>
      <c r="F6" t="s">
        <v>16</v>
      </c>
      <c r="G6">
        <v>0.91432686900000004</v>
      </c>
      <c r="H6">
        <v>0.92696516399999995</v>
      </c>
      <c r="I6">
        <v>0.92062401999999999</v>
      </c>
      <c r="J6">
        <v>0</v>
      </c>
      <c r="K6">
        <v>5280</v>
      </c>
      <c r="L6">
        <v>0.70345564400000005</v>
      </c>
      <c r="M6">
        <v>17</v>
      </c>
      <c r="N6" t="str">
        <f t="shared" si="0"/>
        <v>old</v>
      </c>
      <c r="O6" t="str">
        <f t="shared" si="1"/>
        <v>no-decision</v>
      </c>
      <c r="P6">
        <v>8</v>
      </c>
      <c r="Q6">
        <v>1141618</v>
      </c>
      <c r="S6">
        <v>1.0213082490672001</v>
      </c>
    </row>
    <row r="7" spans="1:19" x14ac:dyDescent="0.3">
      <c r="A7">
        <v>12</v>
      </c>
      <c r="B7">
        <v>162959</v>
      </c>
      <c r="C7">
        <v>1141659</v>
      </c>
      <c r="D7" t="s">
        <v>13</v>
      </c>
      <c r="E7" s="6">
        <v>145</v>
      </c>
      <c r="F7" s="6" t="s">
        <v>14</v>
      </c>
      <c r="G7" s="6">
        <v>0.36109781299999999</v>
      </c>
      <c r="H7" s="6">
        <v>0.67234178899999997</v>
      </c>
      <c r="I7" s="6">
        <v>0.494177386</v>
      </c>
      <c r="J7" s="6">
        <v>1</v>
      </c>
      <c r="K7" s="6">
        <v>10080</v>
      </c>
      <c r="L7">
        <v>0.120791471</v>
      </c>
      <c r="M7">
        <v>4</v>
      </c>
      <c r="N7" t="str">
        <f t="shared" si="0"/>
        <v>no-decision</v>
      </c>
      <c r="O7" t="str">
        <f t="shared" si="1"/>
        <v>no-decision</v>
      </c>
      <c r="P7">
        <v>9</v>
      </c>
      <c r="Q7">
        <v>1141631</v>
      </c>
      <c r="S7">
        <v>2.9248621731236502</v>
      </c>
    </row>
    <row r="8" spans="1:19" x14ac:dyDescent="0.3">
      <c r="A8">
        <v>13</v>
      </c>
      <c r="B8">
        <v>177460</v>
      </c>
      <c r="C8">
        <v>943385</v>
      </c>
      <c r="D8" t="s">
        <v>20</v>
      </c>
      <c r="E8">
        <v>0</v>
      </c>
      <c r="F8" t="s">
        <v>16</v>
      </c>
      <c r="G8">
        <v>0.98240227499999999</v>
      </c>
      <c r="H8">
        <v>0.96093407200000003</v>
      </c>
      <c r="I8">
        <v>0.96846251100000003</v>
      </c>
      <c r="J8">
        <v>0</v>
      </c>
      <c r="K8">
        <v>22800</v>
      </c>
      <c r="L8">
        <v>0.55359084300000005</v>
      </c>
      <c r="M8">
        <v>22</v>
      </c>
      <c r="N8" t="str">
        <f t="shared" si="0"/>
        <v>old</v>
      </c>
      <c r="O8" t="str">
        <f t="shared" si="1"/>
        <v>no-decision</v>
      </c>
      <c r="P8">
        <v>7</v>
      </c>
      <c r="Q8">
        <v>163323</v>
      </c>
      <c r="S8">
        <v>0.69962533026879603</v>
      </c>
    </row>
    <row r="9" spans="1:19" x14ac:dyDescent="0.3">
      <c r="A9">
        <v>14</v>
      </c>
      <c r="B9">
        <v>155142</v>
      </c>
      <c r="C9">
        <v>163358</v>
      </c>
      <c r="D9" t="s">
        <v>15</v>
      </c>
      <c r="E9">
        <v>47</v>
      </c>
      <c r="F9" t="s">
        <v>16</v>
      </c>
      <c r="G9">
        <v>0.98448500500000002</v>
      </c>
      <c r="H9">
        <v>0.99696877100000003</v>
      </c>
      <c r="I9">
        <v>0.99129460400000002</v>
      </c>
      <c r="J9">
        <v>0</v>
      </c>
      <c r="K9">
        <v>11220</v>
      </c>
      <c r="L9">
        <v>1</v>
      </c>
      <c r="M9">
        <v>22</v>
      </c>
      <c r="N9" t="str">
        <f t="shared" si="0"/>
        <v>old</v>
      </c>
      <c r="O9" t="str">
        <f t="shared" si="1"/>
        <v>no-decision</v>
      </c>
      <c r="P9">
        <v>9</v>
      </c>
      <c r="Q9">
        <v>1141631</v>
      </c>
      <c r="S9">
        <v>8.0470577950393293E-2</v>
      </c>
    </row>
    <row r="10" spans="1:19" x14ac:dyDescent="0.3">
      <c r="A10">
        <v>15</v>
      </c>
      <c r="B10">
        <v>177524</v>
      </c>
      <c r="C10">
        <v>943445</v>
      </c>
      <c r="D10" t="s">
        <v>20</v>
      </c>
      <c r="E10">
        <v>121</v>
      </c>
      <c r="F10" t="s">
        <v>14</v>
      </c>
      <c r="G10">
        <v>0.56418967600000003</v>
      </c>
      <c r="H10">
        <v>0.78643131200000005</v>
      </c>
      <c r="I10">
        <v>0.66679751099999995</v>
      </c>
      <c r="J10">
        <v>0</v>
      </c>
      <c r="K10">
        <v>39180</v>
      </c>
      <c r="L10">
        <v>0.51078356899999999</v>
      </c>
      <c r="M10">
        <v>9</v>
      </c>
      <c r="N10" s="5" t="str">
        <f t="shared" si="0"/>
        <v>no-decision</v>
      </c>
      <c r="O10" s="5" t="str">
        <f t="shared" si="1"/>
        <v>no-decision</v>
      </c>
      <c r="P10">
        <v>8</v>
      </c>
      <c r="Q10">
        <v>1141618</v>
      </c>
      <c r="S10">
        <v>2.44376970079621</v>
      </c>
    </row>
    <row r="11" spans="1:19" x14ac:dyDescent="0.3">
      <c r="A11">
        <v>16</v>
      </c>
      <c r="B11">
        <v>163052</v>
      </c>
      <c r="C11">
        <v>1141744</v>
      </c>
      <c r="D11" t="s">
        <v>13</v>
      </c>
      <c r="E11">
        <v>50</v>
      </c>
      <c r="F11" t="s">
        <v>16</v>
      </c>
      <c r="G11">
        <v>0.59168708000000003</v>
      </c>
      <c r="H11">
        <v>0.72460316700000005</v>
      </c>
      <c r="I11">
        <v>0.52150440499999995</v>
      </c>
      <c r="J11">
        <v>0</v>
      </c>
      <c r="K11">
        <v>65100</v>
      </c>
      <c r="L11">
        <v>0.69208102000000005</v>
      </c>
      <c r="M11">
        <v>6</v>
      </c>
      <c r="N11" t="str">
        <f t="shared" si="0"/>
        <v>old</v>
      </c>
      <c r="O11" t="str">
        <f t="shared" si="1"/>
        <v>no-decision</v>
      </c>
      <c r="P11">
        <v>10</v>
      </c>
      <c r="Q11">
        <v>943361</v>
      </c>
      <c r="S11">
        <v>2.2781902060284902</v>
      </c>
    </row>
    <row r="12" spans="1:19" x14ac:dyDescent="0.3">
      <c r="A12">
        <v>20</v>
      </c>
      <c r="B12">
        <v>163060</v>
      </c>
      <c r="C12">
        <v>1141752</v>
      </c>
      <c r="D12" t="s">
        <v>13</v>
      </c>
      <c r="E12">
        <v>136</v>
      </c>
      <c r="F12" t="s">
        <v>14</v>
      </c>
      <c r="G12">
        <v>0.20370063099999999</v>
      </c>
      <c r="H12">
        <v>0.574363964</v>
      </c>
      <c r="I12">
        <v>0.31023440400000002</v>
      </c>
      <c r="J12">
        <v>0</v>
      </c>
      <c r="K12">
        <v>62760</v>
      </c>
      <c r="L12">
        <v>8.7164476000000005E-2</v>
      </c>
      <c r="M12">
        <v>2</v>
      </c>
      <c r="N12" t="str">
        <f t="shared" si="0"/>
        <v>no-decision</v>
      </c>
      <c r="O12" t="str">
        <f t="shared" si="1"/>
        <v>new</v>
      </c>
      <c r="P12">
        <v>13</v>
      </c>
      <c r="Q12">
        <v>163358</v>
      </c>
      <c r="S12">
        <v>3.6389198038524202</v>
      </c>
    </row>
    <row r="13" spans="1:19" x14ac:dyDescent="0.3">
      <c r="A13">
        <v>21</v>
      </c>
      <c r="B13">
        <v>155177</v>
      </c>
      <c r="C13">
        <v>163393</v>
      </c>
      <c r="D13" t="s">
        <v>15</v>
      </c>
      <c r="E13">
        <v>99</v>
      </c>
      <c r="F13" t="s">
        <v>16</v>
      </c>
      <c r="G13">
        <v>0.95912733800000005</v>
      </c>
      <c r="H13">
        <v>0.96791633300000002</v>
      </c>
      <c r="I13">
        <v>0.95949982099999997</v>
      </c>
      <c r="J13">
        <v>0</v>
      </c>
      <c r="K13">
        <v>78660</v>
      </c>
      <c r="L13">
        <v>0.82404866799999998</v>
      </c>
      <c r="M13">
        <v>19</v>
      </c>
      <c r="N13" t="str">
        <f t="shared" si="0"/>
        <v>old</v>
      </c>
      <c r="O13" t="str">
        <f t="shared" si="1"/>
        <v>no-decision</v>
      </c>
      <c r="P13">
        <v>8</v>
      </c>
      <c r="Q13">
        <v>1141618</v>
      </c>
      <c r="S13">
        <v>0.52852633500430002</v>
      </c>
    </row>
    <row r="14" spans="1:19" x14ac:dyDescent="0.3">
      <c r="A14">
        <v>23</v>
      </c>
      <c r="B14">
        <v>177588</v>
      </c>
      <c r="C14">
        <v>943508</v>
      </c>
      <c r="D14" t="s">
        <v>20</v>
      </c>
      <c r="E14" s="6">
        <v>0</v>
      </c>
      <c r="F14" s="6" t="s">
        <v>14</v>
      </c>
      <c r="G14" s="6">
        <v>0.39218658200000001</v>
      </c>
      <c r="H14" s="6">
        <v>0.60504628900000001</v>
      </c>
      <c r="I14" s="6">
        <v>0.42867883200000001</v>
      </c>
      <c r="J14" s="6">
        <v>1</v>
      </c>
      <c r="K14" s="6">
        <v>41460</v>
      </c>
      <c r="L14">
        <v>0.34849940000000001</v>
      </c>
      <c r="M14">
        <v>5</v>
      </c>
      <c r="N14" t="str">
        <f t="shared" si="0"/>
        <v>no-decision</v>
      </c>
      <c r="O14" t="str">
        <f t="shared" si="1"/>
        <v>no-decision</v>
      </c>
      <c r="P14">
        <v>14</v>
      </c>
      <c r="Q14">
        <v>943445</v>
      </c>
      <c r="S14">
        <v>3.0848104448448801</v>
      </c>
    </row>
    <row r="15" spans="1:19" x14ac:dyDescent="0.3">
      <c r="A15">
        <v>24</v>
      </c>
      <c r="B15">
        <v>177586</v>
      </c>
      <c r="C15">
        <v>943506</v>
      </c>
      <c r="D15" t="s">
        <v>20</v>
      </c>
      <c r="E15">
        <v>10</v>
      </c>
      <c r="F15" t="s">
        <v>16</v>
      </c>
      <c r="G15">
        <v>0.97476917399999996</v>
      </c>
      <c r="H15">
        <v>0.96726954499999995</v>
      </c>
      <c r="I15">
        <v>0.98013882900000004</v>
      </c>
      <c r="J15">
        <v>1</v>
      </c>
      <c r="K15">
        <v>360</v>
      </c>
      <c r="L15">
        <v>0.636543305</v>
      </c>
      <c r="M15">
        <v>23</v>
      </c>
      <c r="N15" t="str">
        <f t="shared" si="0"/>
        <v>old</v>
      </c>
      <c r="O15" t="str">
        <f t="shared" si="1"/>
        <v>no-decision</v>
      </c>
      <c r="P15">
        <v>22</v>
      </c>
      <c r="Q15">
        <v>943508</v>
      </c>
      <c r="S15">
        <v>0.70059763951594101</v>
      </c>
    </row>
    <row r="16" spans="1:19" x14ac:dyDescent="0.3">
      <c r="A16">
        <v>25</v>
      </c>
      <c r="B16">
        <v>155186</v>
      </c>
      <c r="C16">
        <v>163402</v>
      </c>
      <c r="D16" t="s">
        <v>15</v>
      </c>
      <c r="E16">
        <v>253</v>
      </c>
      <c r="F16" t="s">
        <v>16</v>
      </c>
      <c r="G16">
        <v>0.90670810800000001</v>
      </c>
      <c r="H16">
        <v>0.96061688999999995</v>
      </c>
      <c r="I16">
        <v>0.91533543699999997</v>
      </c>
      <c r="J16">
        <v>0</v>
      </c>
      <c r="K16">
        <v>2640</v>
      </c>
      <c r="L16">
        <v>1</v>
      </c>
      <c r="M16">
        <v>21</v>
      </c>
      <c r="N16" t="str">
        <f t="shared" si="0"/>
        <v>old</v>
      </c>
      <c r="O16" t="str">
        <f t="shared" si="1"/>
        <v>no-decision</v>
      </c>
      <c r="P16">
        <v>19</v>
      </c>
      <c r="Q16">
        <v>1141752</v>
      </c>
      <c r="S16">
        <v>0.574052570328342</v>
      </c>
    </row>
    <row r="17" spans="1:1022" x14ac:dyDescent="0.3">
      <c r="A17">
        <v>28</v>
      </c>
      <c r="B17">
        <v>177629</v>
      </c>
      <c r="C17">
        <v>943549</v>
      </c>
      <c r="D17" t="s">
        <v>20</v>
      </c>
      <c r="E17" s="6">
        <v>0</v>
      </c>
      <c r="F17" s="6" t="s">
        <v>16</v>
      </c>
      <c r="G17" s="6">
        <v>0.56021795200000002</v>
      </c>
      <c r="H17" s="6">
        <v>0.67657740799999999</v>
      </c>
      <c r="I17" s="6">
        <v>0.598579588</v>
      </c>
      <c r="J17" s="6">
        <v>1</v>
      </c>
      <c r="K17" s="6">
        <v>46680</v>
      </c>
      <c r="L17">
        <v>0.752618228</v>
      </c>
      <c r="M17">
        <v>7</v>
      </c>
      <c r="N17" t="str">
        <f t="shared" si="0"/>
        <v>no-decision</v>
      </c>
      <c r="O17" t="str">
        <f t="shared" si="1"/>
        <v>no-decision</v>
      </c>
      <c r="P17">
        <v>14</v>
      </c>
      <c r="Q17">
        <v>943445</v>
      </c>
      <c r="S17">
        <v>2.5969276907230099</v>
      </c>
    </row>
    <row r="18" spans="1:1022" x14ac:dyDescent="0.3">
      <c r="A18">
        <v>29</v>
      </c>
      <c r="B18">
        <v>163088</v>
      </c>
      <c r="C18">
        <v>1141775</v>
      </c>
      <c r="D18" t="s">
        <v>13</v>
      </c>
      <c r="E18">
        <v>73</v>
      </c>
      <c r="F18" t="s">
        <v>14</v>
      </c>
      <c r="G18">
        <v>0.363703579</v>
      </c>
      <c r="H18">
        <v>0.65485749000000004</v>
      </c>
      <c r="I18">
        <v>0.46695872399999999</v>
      </c>
      <c r="J18">
        <v>0</v>
      </c>
      <c r="K18">
        <v>7500</v>
      </c>
      <c r="L18">
        <v>0.618865267</v>
      </c>
      <c r="M18">
        <v>4</v>
      </c>
      <c r="N18" s="5" t="str">
        <f t="shared" si="0"/>
        <v>no-decision</v>
      </c>
      <c r="O18" s="5" t="str">
        <f t="shared" si="1"/>
        <v>no-decision</v>
      </c>
      <c r="P18">
        <v>27</v>
      </c>
      <c r="Q18">
        <v>943549</v>
      </c>
      <c r="S18">
        <v>3.0678729545939198</v>
      </c>
    </row>
    <row r="19" spans="1:1022" x14ac:dyDescent="0.3">
      <c r="A19">
        <v>30</v>
      </c>
      <c r="B19">
        <v>177677</v>
      </c>
      <c r="C19">
        <v>943593</v>
      </c>
      <c r="D19" t="s">
        <v>20</v>
      </c>
      <c r="E19" s="6">
        <v>0</v>
      </c>
      <c r="F19" s="6" t="s">
        <v>16</v>
      </c>
      <c r="G19" s="6">
        <v>0.48024349999999999</v>
      </c>
      <c r="H19" s="6">
        <v>0.62591745700000001</v>
      </c>
      <c r="I19" s="6">
        <v>0.506358541</v>
      </c>
      <c r="J19" s="6">
        <v>1</v>
      </c>
      <c r="K19" s="6">
        <v>10260</v>
      </c>
      <c r="L19">
        <v>0.26733253000000001</v>
      </c>
      <c r="M19">
        <v>5</v>
      </c>
      <c r="N19" t="str">
        <f t="shared" si="0"/>
        <v>no-decision</v>
      </c>
      <c r="O19" t="str">
        <f t="shared" si="1"/>
        <v>no-decision</v>
      </c>
      <c r="P19">
        <v>27</v>
      </c>
      <c r="Q19">
        <v>943549</v>
      </c>
      <c r="S19">
        <v>2.6014525823707402</v>
      </c>
    </row>
    <row r="20" spans="1:1022" x14ac:dyDescent="0.3">
      <c r="A20">
        <v>31</v>
      </c>
      <c r="B20">
        <v>177685</v>
      </c>
      <c r="C20">
        <v>943601</v>
      </c>
      <c r="D20" t="s">
        <v>20</v>
      </c>
      <c r="E20">
        <v>48</v>
      </c>
      <c r="F20" t="s">
        <v>14</v>
      </c>
      <c r="G20">
        <v>0.39950619599999998</v>
      </c>
      <c r="H20">
        <v>0.59917828699999998</v>
      </c>
      <c r="I20">
        <v>0.447931735</v>
      </c>
      <c r="J20">
        <v>0</v>
      </c>
      <c r="K20">
        <v>82920</v>
      </c>
      <c r="L20">
        <v>0.55092439999999998</v>
      </c>
      <c r="M20">
        <v>8</v>
      </c>
      <c r="N20" s="5" t="str">
        <f t="shared" si="0"/>
        <v>no-decision</v>
      </c>
      <c r="O20" s="5" t="str">
        <f t="shared" si="1"/>
        <v>no-decision</v>
      </c>
      <c r="P20">
        <v>11</v>
      </c>
      <c r="Q20">
        <v>1141659</v>
      </c>
      <c r="S20">
        <v>2.9848155390904698</v>
      </c>
    </row>
    <row r="21" spans="1:1022" x14ac:dyDescent="0.3">
      <c r="A21">
        <v>32</v>
      </c>
      <c r="B21">
        <v>163115</v>
      </c>
      <c r="C21">
        <v>1141800</v>
      </c>
      <c r="D21" t="s">
        <v>13</v>
      </c>
      <c r="E21">
        <v>18</v>
      </c>
      <c r="F21" t="s">
        <v>16</v>
      </c>
      <c r="G21">
        <v>0.89016478799999998</v>
      </c>
      <c r="H21">
        <v>0.93148926399999998</v>
      </c>
      <c r="I21">
        <v>0.90334526000000004</v>
      </c>
      <c r="J21">
        <v>0</v>
      </c>
      <c r="K21">
        <v>1560</v>
      </c>
      <c r="L21">
        <v>1</v>
      </c>
      <c r="M21">
        <v>20</v>
      </c>
      <c r="N21" t="str">
        <f t="shared" si="0"/>
        <v>old</v>
      </c>
      <c r="O21" t="str">
        <f t="shared" si="1"/>
        <v>no-decision</v>
      </c>
      <c r="P21">
        <v>29</v>
      </c>
      <c r="Q21">
        <v>943593</v>
      </c>
      <c r="S21">
        <v>0.34947642750244501</v>
      </c>
    </row>
    <row r="22" spans="1:1022" x14ac:dyDescent="0.3">
      <c r="A22">
        <v>33</v>
      </c>
      <c r="B22">
        <v>163113</v>
      </c>
      <c r="C22">
        <v>1141798</v>
      </c>
      <c r="D22" t="s">
        <v>13</v>
      </c>
      <c r="E22">
        <v>93</v>
      </c>
      <c r="F22" t="s">
        <v>16</v>
      </c>
      <c r="G22">
        <v>0.36953589399999998</v>
      </c>
      <c r="H22">
        <v>0.65147490900000005</v>
      </c>
      <c r="I22">
        <v>0.45042058000000001</v>
      </c>
      <c r="J22">
        <v>0</v>
      </c>
      <c r="K22">
        <v>840</v>
      </c>
      <c r="L22">
        <v>0.73066478300000004</v>
      </c>
      <c r="M22">
        <v>8</v>
      </c>
      <c r="N22" s="5" t="str">
        <f t="shared" si="0"/>
        <v>no-decision</v>
      </c>
      <c r="O22" s="5" t="str">
        <f t="shared" si="1"/>
        <v>no-decision</v>
      </c>
      <c r="P22">
        <v>30</v>
      </c>
      <c r="Q22">
        <v>943601</v>
      </c>
      <c r="S22">
        <v>2.9727518585274599</v>
      </c>
    </row>
    <row r="23" spans="1:1022" s="3" customFormat="1" x14ac:dyDescent="0.3">
      <c r="A23" s="3">
        <v>34</v>
      </c>
      <c r="B23" s="3">
        <v>163123</v>
      </c>
      <c r="C23" s="3">
        <v>1141806</v>
      </c>
      <c r="D23" s="3" t="s">
        <v>13</v>
      </c>
      <c r="E23" s="3">
        <v>413</v>
      </c>
      <c r="F23" s="3" t="s">
        <v>14</v>
      </c>
      <c r="G23" s="3">
        <v>0.60334557200000005</v>
      </c>
      <c r="H23" s="3">
        <v>0.72579485099999996</v>
      </c>
      <c r="I23" s="3">
        <v>0.62635816099999997</v>
      </c>
      <c r="J23" s="3">
        <v>0</v>
      </c>
      <c r="K23" s="3">
        <v>3120</v>
      </c>
      <c r="L23" s="3">
        <v>0.74840532100000001</v>
      </c>
      <c r="M23" s="3">
        <v>7</v>
      </c>
      <c r="N23" s="3" t="str">
        <f t="shared" si="0"/>
        <v>old</v>
      </c>
      <c r="O23" s="3" t="str">
        <f t="shared" si="1"/>
        <v>no-decision</v>
      </c>
      <c r="P23" s="3">
        <v>29</v>
      </c>
      <c r="Q23" s="3">
        <v>943593</v>
      </c>
      <c r="R23" s="3" t="s">
        <v>32</v>
      </c>
      <c r="S23">
        <v>2.08754374152414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</row>
    <row r="24" spans="1:1022" x14ac:dyDescent="0.3">
      <c r="A24">
        <v>36</v>
      </c>
      <c r="B24">
        <v>163158</v>
      </c>
      <c r="C24">
        <v>1141838</v>
      </c>
      <c r="D24" t="s">
        <v>13</v>
      </c>
      <c r="E24" s="6">
        <v>46</v>
      </c>
      <c r="F24" s="6" t="s">
        <v>14</v>
      </c>
      <c r="G24" s="6">
        <v>0.38471006800000002</v>
      </c>
      <c r="H24" s="6">
        <v>0.62444271100000004</v>
      </c>
      <c r="I24" s="6">
        <v>0.51988306100000004</v>
      </c>
      <c r="J24" s="6">
        <v>1</v>
      </c>
      <c r="K24" s="6">
        <v>98640</v>
      </c>
      <c r="L24">
        <v>0.39867538899999999</v>
      </c>
      <c r="M24">
        <v>7</v>
      </c>
      <c r="N24" t="str">
        <f t="shared" si="0"/>
        <v>no-decision</v>
      </c>
      <c r="O24" t="str">
        <f t="shared" si="1"/>
        <v>no-decision</v>
      </c>
      <c r="P24">
        <v>11</v>
      </c>
      <c r="Q24">
        <v>1141659</v>
      </c>
      <c r="S24">
        <v>3.06759429413568</v>
      </c>
    </row>
    <row r="25" spans="1:1022" x14ac:dyDescent="0.3">
      <c r="A25">
        <v>37</v>
      </c>
      <c r="B25">
        <v>155267</v>
      </c>
      <c r="C25">
        <v>163472</v>
      </c>
      <c r="D25" t="s">
        <v>15</v>
      </c>
      <c r="E25">
        <v>25</v>
      </c>
      <c r="F25" t="s">
        <v>16</v>
      </c>
      <c r="G25">
        <v>0.95665452500000003</v>
      </c>
      <c r="H25">
        <v>0.97424267899999994</v>
      </c>
      <c r="I25">
        <v>0.96946688199999997</v>
      </c>
      <c r="J25">
        <v>0</v>
      </c>
      <c r="K25">
        <v>13740</v>
      </c>
      <c r="L25">
        <v>0.98200320500000005</v>
      </c>
      <c r="M25">
        <v>20</v>
      </c>
      <c r="N25" t="str">
        <f t="shared" si="0"/>
        <v>old</v>
      </c>
      <c r="O25" t="str">
        <f t="shared" si="1"/>
        <v>no-decision</v>
      </c>
      <c r="P25">
        <v>35</v>
      </c>
      <c r="Q25">
        <v>1141838</v>
      </c>
      <c r="S25">
        <v>0.51550149276622004</v>
      </c>
    </row>
    <row r="26" spans="1:1022" x14ac:dyDescent="0.3">
      <c r="A26">
        <v>40</v>
      </c>
      <c r="B26">
        <v>177862</v>
      </c>
      <c r="C26">
        <v>943776</v>
      </c>
      <c r="D26" t="s">
        <v>20</v>
      </c>
      <c r="E26">
        <v>0</v>
      </c>
      <c r="F26" t="s">
        <v>14</v>
      </c>
      <c r="G26">
        <v>0.173163333</v>
      </c>
      <c r="H26">
        <v>0.48493989500000001</v>
      </c>
      <c r="I26">
        <v>0.20815472500000001</v>
      </c>
      <c r="J26">
        <v>0</v>
      </c>
      <c r="K26">
        <v>90120</v>
      </c>
      <c r="L26">
        <v>1</v>
      </c>
      <c r="M26">
        <v>2</v>
      </c>
      <c r="N26" t="str">
        <f t="shared" si="0"/>
        <v>no-decision</v>
      </c>
      <c r="O26" t="str">
        <f t="shared" si="1"/>
        <v>new</v>
      </c>
      <c r="P26">
        <v>24</v>
      </c>
      <c r="Q26">
        <v>163402</v>
      </c>
      <c r="S26">
        <v>3.7836972217435298</v>
      </c>
    </row>
    <row r="27" spans="1:1022" x14ac:dyDescent="0.3">
      <c r="A27">
        <v>41</v>
      </c>
      <c r="B27">
        <v>163251</v>
      </c>
      <c r="C27">
        <v>1141920</v>
      </c>
      <c r="D27" t="s">
        <v>13</v>
      </c>
      <c r="E27">
        <v>0</v>
      </c>
      <c r="F27" t="s">
        <v>14</v>
      </c>
      <c r="G27">
        <v>0.11050291800000001</v>
      </c>
      <c r="H27">
        <v>0.31265217299999998</v>
      </c>
      <c r="I27">
        <v>0.13227145600000001</v>
      </c>
      <c r="J27">
        <v>1</v>
      </c>
      <c r="K27">
        <v>105480</v>
      </c>
      <c r="L27">
        <v>0.114952823</v>
      </c>
      <c r="M27">
        <v>0</v>
      </c>
      <c r="N27" t="str">
        <f t="shared" si="0"/>
        <v>no-decision</v>
      </c>
      <c r="O27" t="str">
        <f t="shared" si="1"/>
        <v>new</v>
      </c>
      <c r="P27">
        <v>15</v>
      </c>
      <c r="Q27">
        <v>1141744</v>
      </c>
      <c r="S27">
        <v>4.2753739579197401</v>
      </c>
    </row>
    <row r="28" spans="1:1022" x14ac:dyDescent="0.3">
      <c r="A28">
        <v>49</v>
      </c>
      <c r="B28">
        <v>163349</v>
      </c>
      <c r="C28">
        <v>1142008</v>
      </c>
      <c r="D28" t="s">
        <v>13</v>
      </c>
      <c r="E28">
        <v>96</v>
      </c>
      <c r="F28" t="s">
        <v>14</v>
      </c>
      <c r="G28">
        <v>0.11184010899999999</v>
      </c>
      <c r="H28">
        <v>0.21728995000000001</v>
      </c>
      <c r="I28">
        <v>0.108622396</v>
      </c>
      <c r="J28">
        <v>0</v>
      </c>
      <c r="K28">
        <v>156780</v>
      </c>
      <c r="L28">
        <v>0.74933063499999997</v>
      </c>
      <c r="M28">
        <v>0</v>
      </c>
      <c r="N28" t="str">
        <f t="shared" si="0"/>
        <v>no-decision</v>
      </c>
      <c r="O28" t="str">
        <f t="shared" si="1"/>
        <v>new</v>
      </c>
      <c r="P28">
        <v>14</v>
      </c>
      <c r="Q28">
        <v>943445</v>
      </c>
      <c r="S28">
        <v>4.5773062387680703</v>
      </c>
    </row>
    <row r="29" spans="1:1022" x14ac:dyDescent="0.3">
      <c r="A29">
        <v>50</v>
      </c>
      <c r="B29">
        <v>155408</v>
      </c>
      <c r="C29">
        <v>163595</v>
      </c>
      <c r="D29" t="s">
        <v>15</v>
      </c>
      <c r="E29">
        <v>92</v>
      </c>
      <c r="F29" t="s">
        <v>14</v>
      </c>
      <c r="G29">
        <v>0.253948642</v>
      </c>
      <c r="H29">
        <v>0.50924354900000002</v>
      </c>
      <c r="I29">
        <v>0.32443734800000001</v>
      </c>
      <c r="J29">
        <v>0</v>
      </c>
      <c r="K29">
        <v>178260</v>
      </c>
      <c r="L29">
        <v>0.56648277300000005</v>
      </c>
      <c r="M29">
        <v>2</v>
      </c>
      <c r="N29" t="str">
        <f t="shared" si="0"/>
        <v>no-decision</v>
      </c>
      <c r="O29" t="str">
        <f t="shared" si="1"/>
        <v>new</v>
      </c>
      <c r="P29">
        <v>14</v>
      </c>
      <c r="Q29">
        <v>943445</v>
      </c>
      <c r="S29">
        <v>3.67303378741877</v>
      </c>
    </row>
    <row r="30" spans="1:1022" x14ac:dyDescent="0.3">
      <c r="A30">
        <v>52</v>
      </c>
      <c r="B30">
        <v>178108</v>
      </c>
      <c r="C30">
        <v>944012</v>
      </c>
      <c r="D30" t="s">
        <v>20</v>
      </c>
      <c r="E30">
        <v>3</v>
      </c>
      <c r="F30" t="s">
        <v>14</v>
      </c>
      <c r="G30">
        <v>0.29728205600000002</v>
      </c>
      <c r="H30">
        <v>0.64906101699999996</v>
      </c>
      <c r="I30">
        <v>0.39898019400000001</v>
      </c>
      <c r="J30">
        <v>1</v>
      </c>
      <c r="K30">
        <v>211440</v>
      </c>
      <c r="L30">
        <v>0.44495214399999999</v>
      </c>
      <c r="M30">
        <v>1</v>
      </c>
      <c r="N30" t="str">
        <f t="shared" si="0"/>
        <v>no-decision</v>
      </c>
      <c r="O30" t="str">
        <f t="shared" si="1"/>
        <v>new</v>
      </c>
      <c r="P30">
        <v>14</v>
      </c>
      <c r="Q30">
        <v>943445</v>
      </c>
      <c r="S30">
        <v>3.0345300439442502</v>
      </c>
    </row>
    <row r="31" spans="1:1022" x14ac:dyDescent="0.3">
      <c r="A31">
        <v>54</v>
      </c>
      <c r="B31">
        <v>178197</v>
      </c>
      <c r="C31">
        <v>944099</v>
      </c>
      <c r="D31" t="s">
        <v>20</v>
      </c>
      <c r="E31">
        <v>0</v>
      </c>
      <c r="F31" t="s">
        <v>14</v>
      </c>
      <c r="G31">
        <v>0.204022442</v>
      </c>
      <c r="H31">
        <v>0.41186001</v>
      </c>
      <c r="I31">
        <v>0.28658138700000002</v>
      </c>
      <c r="J31">
        <v>0</v>
      </c>
      <c r="K31">
        <v>84600</v>
      </c>
      <c r="L31">
        <v>8.3542593999999998E-2</v>
      </c>
      <c r="M31">
        <v>4</v>
      </c>
      <c r="N31" t="str">
        <f t="shared" si="0"/>
        <v>no-decision</v>
      </c>
      <c r="O31" t="str">
        <f t="shared" si="1"/>
        <v>new</v>
      </c>
      <c r="P31">
        <v>45</v>
      </c>
      <c r="Q31">
        <v>1141958</v>
      </c>
      <c r="S31">
        <v>4.2977207434368596</v>
      </c>
    </row>
    <row r="32" spans="1:1022" x14ac:dyDescent="0.3">
      <c r="A32">
        <v>55</v>
      </c>
      <c r="B32">
        <v>163484</v>
      </c>
      <c r="C32">
        <v>1142134</v>
      </c>
      <c r="D32" t="s">
        <v>13</v>
      </c>
      <c r="E32">
        <v>3</v>
      </c>
      <c r="F32" t="s">
        <v>14</v>
      </c>
      <c r="G32">
        <v>0.28588976300000002</v>
      </c>
      <c r="H32">
        <v>0.49558696099999999</v>
      </c>
      <c r="I32">
        <v>0.33633079500000002</v>
      </c>
      <c r="J32">
        <v>1</v>
      </c>
      <c r="K32">
        <v>85680</v>
      </c>
      <c r="L32">
        <v>0.14359955299999999</v>
      </c>
      <c r="M32">
        <v>5</v>
      </c>
      <c r="N32" t="str">
        <f t="shared" si="0"/>
        <v>no-decision</v>
      </c>
      <c r="O32" t="str">
        <f t="shared" si="1"/>
        <v>new</v>
      </c>
      <c r="P32">
        <v>45</v>
      </c>
      <c r="Q32">
        <v>1141958</v>
      </c>
      <c r="S32">
        <v>4.2193933415543103</v>
      </c>
    </row>
    <row r="33" spans="1:1022" x14ac:dyDescent="0.3">
      <c r="A33">
        <v>56</v>
      </c>
      <c r="B33">
        <v>163492</v>
      </c>
      <c r="C33">
        <v>1142140</v>
      </c>
      <c r="D33" t="s">
        <v>13</v>
      </c>
      <c r="E33">
        <v>8</v>
      </c>
      <c r="F33" t="s">
        <v>14</v>
      </c>
      <c r="G33">
        <v>0.40095847000000001</v>
      </c>
      <c r="H33">
        <v>0.53706176100000003</v>
      </c>
      <c r="I33">
        <v>0.45114519400000003</v>
      </c>
      <c r="J33">
        <v>0</v>
      </c>
      <c r="K33">
        <v>3240</v>
      </c>
      <c r="L33">
        <v>0.94636882700000002</v>
      </c>
      <c r="M33">
        <v>5</v>
      </c>
      <c r="N33" s="5" t="str">
        <f t="shared" si="0"/>
        <v>no-decision</v>
      </c>
      <c r="O33" s="5" t="str">
        <f t="shared" si="1"/>
        <v>no-decision</v>
      </c>
      <c r="P33">
        <v>53</v>
      </c>
      <c r="Q33">
        <v>944099</v>
      </c>
      <c r="S33">
        <v>3.18558135902994</v>
      </c>
    </row>
    <row r="34" spans="1:1022" x14ac:dyDescent="0.3">
      <c r="A34">
        <v>61</v>
      </c>
      <c r="B34">
        <v>155531</v>
      </c>
      <c r="C34">
        <v>163703</v>
      </c>
      <c r="D34" t="s">
        <v>15</v>
      </c>
      <c r="E34">
        <v>7</v>
      </c>
      <c r="F34" t="s">
        <v>14</v>
      </c>
      <c r="G34">
        <v>0.212154063</v>
      </c>
      <c r="H34">
        <v>0.53895213099999995</v>
      </c>
      <c r="I34">
        <v>0.30107340900000001</v>
      </c>
      <c r="J34">
        <v>0</v>
      </c>
      <c r="K34">
        <v>295440</v>
      </c>
      <c r="L34">
        <v>0.34147359999999999</v>
      </c>
      <c r="M34">
        <v>2</v>
      </c>
      <c r="N34" t="str">
        <f t="shared" ref="N34:N65" si="2">IF(G34&gt;0.57726,"old","no-decision")</f>
        <v>no-decision</v>
      </c>
      <c r="O34" t="str">
        <f t="shared" ref="O34:O65" si="3">IF(G34&lt;0.3328,"new","no-decision")</f>
        <v>new</v>
      </c>
      <c r="P34">
        <v>14</v>
      </c>
      <c r="Q34">
        <v>943445</v>
      </c>
      <c r="S34">
        <v>3.5274026780435599</v>
      </c>
    </row>
    <row r="35" spans="1:1022" x14ac:dyDescent="0.3">
      <c r="A35">
        <v>63</v>
      </c>
      <c r="B35">
        <v>178375</v>
      </c>
      <c r="C35">
        <v>944271</v>
      </c>
      <c r="D35" t="s">
        <v>20</v>
      </c>
      <c r="E35">
        <v>0</v>
      </c>
      <c r="F35" t="s">
        <v>16</v>
      </c>
      <c r="G35">
        <v>0.98131803100000004</v>
      </c>
      <c r="H35">
        <v>0.99796278400000005</v>
      </c>
      <c r="I35">
        <v>0.99024743199999998</v>
      </c>
      <c r="J35">
        <v>0</v>
      </c>
      <c r="K35">
        <v>3120</v>
      </c>
      <c r="L35">
        <v>0.71656437900000003</v>
      </c>
      <c r="M35">
        <v>22</v>
      </c>
      <c r="N35" t="str">
        <f t="shared" si="2"/>
        <v>old</v>
      </c>
      <c r="O35" t="str">
        <f t="shared" si="3"/>
        <v>no-decision</v>
      </c>
      <c r="P35">
        <v>60</v>
      </c>
      <c r="Q35">
        <v>163703</v>
      </c>
      <c r="S35">
        <v>5.4776611168347498E-2</v>
      </c>
    </row>
    <row r="36" spans="1:1022" x14ac:dyDescent="0.3">
      <c r="A36">
        <v>66</v>
      </c>
      <c r="B36">
        <v>178407</v>
      </c>
      <c r="C36">
        <v>944301</v>
      </c>
      <c r="D36" t="s">
        <v>20</v>
      </c>
      <c r="E36">
        <v>0</v>
      </c>
      <c r="F36" t="s">
        <v>16</v>
      </c>
      <c r="G36">
        <v>1</v>
      </c>
      <c r="H36">
        <v>1</v>
      </c>
      <c r="I36">
        <v>1</v>
      </c>
      <c r="J36">
        <v>0</v>
      </c>
      <c r="K36">
        <v>11400</v>
      </c>
      <c r="L36">
        <v>1</v>
      </c>
      <c r="M36">
        <v>25</v>
      </c>
      <c r="N36" t="str">
        <f t="shared" si="2"/>
        <v>old</v>
      </c>
      <c r="O36" t="str">
        <f t="shared" si="3"/>
        <v>no-decision</v>
      </c>
      <c r="P36">
        <v>60</v>
      </c>
      <c r="Q36">
        <v>163703</v>
      </c>
      <c r="S36">
        <v>0</v>
      </c>
    </row>
    <row r="37" spans="1:1022" x14ac:dyDescent="0.3">
      <c r="A37">
        <v>68</v>
      </c>
      <c r="B37">
        <v>178455</v>
      </c>
      <c r="C37">
        <v>944346</v>
      </c>
      <c r="D37" t="s">
        <v>20</v>
      </c>
      <c r="E37">
        <v>0</v>
      </c>
      <c r="F37" t="s">
        <v>14</v>
      </c>
      <c r="G37">
        <v>0.274560582</v>
      </c>
      <c r="H37">
        <v>0.581773023</v>
      </c>
      <c r="I37">
        <v>0.40427409199999997</v>
      </c>
      <c r="J37">
        <v>0</v>
      </c>
      <c r="K37">
        <v>256200</v>
      </c>
      <c r="L37">
        <v>0.34287089700000001</v>
      </c>
      <c r="M37">
        <v>3</v>
      </c>
      <c r="N37" t="str">
        <f t="shared" si="2"/>
        <v>no-decision</v>
      </c>
      <c r="O37" t="str">
        <f t="shared" si="3"/>
        <v>new</v>
      </c>
      <c r="P37">
        <v>33</v>
      </c>
      <c r="Q37">
        <v>1141806</v>
      </c>
      <c r="S37">
        <v>3.3049014798625098</v>
      </c>
    </row>
    <row r="38" spans="1:1022" x14ac:dyDescent="0.3">
      <c r="A38">
        <v>69</v>
      </c>
      <c r="B38">
        <v>155579</v>
      </c>
      <c r="C38">
        <v>163749</v>
      </c>
      <c r="D38" t="s">
        <v>15</v>
      </c>
      <c r="E38" s="7">
        <v>2</v>
      </c>
      <c r="F38" s="7" t="s">
        <v>16</v>
      </c>
      <c r="G38" s="7">
        <v>0.389797226</v>
      </c>
      <c r="H38" s="7">
        <v>0.60686844399999995</v>
      </c>
      <c r="I38" s="7">
        <v>0.472938464</v>
      </c>
      <c r="J38" s="7">
        <v>0</v>
      </c>
      <c r="K38" s="7">
        <v>260760</v>
      </c>
      <c r="L38">
        <v>0.378468521</v>
      </c>
      <c r="M38">
        <v>7</v>
      </c>
      <c r="N38" s="5" t="str">
        <f t="shared" si="2"/>
        <v>no-decision</v>
      </c>
      <c r="O38" s="5" t="str">
        <f t="shared" si="3"/>
        <v>no-decision</v>
      </c>
      <c r="P38">
        <v>29</v>
      </c>
      <c r="Q38">
        <v>943593</v>
      </c>
      <c r="S38">
        <v>3.0015735605762801</v>
      </c>
    </row>
    <row r="39" spans="1:1022" x14ac:dyDescent="0.3">
      <c r="A39">
        <v>70</v>
      </c>
      <c r="B39">
        <v>163619</v>
      </c>
      <c r="C39">
        <v>1142253</v>
      </c>
      <c r="D39" t="s">
        <v>13</v>
      </c>
      <c r="E39">
        <v>81</v>
      </c>
      <c r="F39" t="s">
        <v>16</v>
      </c>
      <c r="G39">
        <v>0.85388808100000002</v>
      </c>
      <c r="H39">
        <v>0.85329054400000004</v>
      </c>
      <c r="I39">
        <v>0.86851928599999995</v>
      </c>
      <c r="J39">
        <v>0</v>
      </c>
      <c r="K39">
        <v>180</v>
      </c>
      <c r="L39">
        <v>0.67807472199999996</v>
      </c>
      <c r="M39">
        <v>20</v>
      </c>
      <c r="N39" t="str">
        <f t="shared" si="2"/>
        <v>old</v>
      </c>
      <c r="O39" t="str">
        <f t="shared" si="3"/>
        <v>no-decision</v>
      </c>
      <c r="P39">
        <v>68</v>
      </c>
      <c r="Q39">
        <v>163749</v>
      </c>
      <c r="S39">
        <v>1.2683980726716</v>
      </c>
    </row>
    <row r="40" spans="1:1022" x14ac:dyDescent="0.3">
      <c r="A40">
        <v>71</v>
      </c>
      <c r="B40">
        <v>178479</v>
      </c>
      <c r="C40">
        <v>944367</v>
      </c>
      <c r="D40" t="s">
        <v>20</v>
      </c>
      <c r="E40">
        <v>0</v>
      </c>
      <c r="F40" t="s">
        <v>16</v>
      </c>
      <c r="G40">
        <v>0.990007674</v>
      </c>
      <c r="H40">
        <v>0.993452738</v>
      </c>
      <c r="I40">
        <v>0.99353009000000003</v>
      </c>
      <c r="J40">
        <v>0</v>
      </c>
      <c r="K40">
        <v>4860</v>
      </c>
      <c r="L40">
        <v>0.92734967000000001</v>
      </c>
      <c r="M40">
        <v>24</v>
      </c>
      <c r="N40" t="str">
        <f t="shared" si="2"/>
        <v>old</v>
      </c>
      <c r="O40" t="str">
        <f t="shared" si="3"/>
        <v>no-decision</v>
      </c>
      <c r="P40">
        <v>68</v>
      </c>
      <c r="Q40">
        <v>163749</v>
      </c>
      <c r="S40">
        <v>0.15503954640182499</v>
      </c>
    </row>
    <row r="41" spans="1:1022" s="3" customFormat="1" x14ac:dyDescent="0.3">
      <c r="A41" s="3">
        <v>72</v>
      </c>
      <c r="C41" s="3">
        <v>1142294</v>
      </c>
      <c r="D41" s="3" t="s">
        <v>13</v>
      </c>
      <c r="E41" s="3">
        <v>197</v>
      </c>
      <c r="F41" s="3" t="s">
        <v>16</v>
      </c>
      <c r="G41" s="3">
        <v>0.166449553</v>
      </c>
      <c r="H41" s="3">
        <v>0.49232567500000002</v>
      </c>
      <c r="I41" s="3">
        <v>0.214757793</v>
      </c>
      <c r="J41" s="3">
        <v>0</v>
      </c>
      <c r="K41" s="3">
        <v>345240</v>
      </c>
      <c r="L41" s="3">
        <v>0.233039574</v>
      </c>
      <c r="M41" s="3">
        <v>2</v>
      </c>
      <c r="N41" s="3" t="str">
        <f t="shared" si="2"/>
        <v>no-decision</v>
      </c>
      <c r="O41" s="3" t="str">
        <f t="shared" si="3"/>
        <v>new</v>
      </c>
      <c r="P41" s="3">
        <v>24</v>
      </c>
      <c r="Q41" s="3">
        <v>163402</v>
      </c>
      <c r="R41" s="3" t="s">
        <v>33</v>
      </c>
      <c r="S41">
        <v>3.4792573457131701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</row>
    <row r="42" spans="1:1022" x14ac:dyDescent="0.3">
      <c r="A42">
        <v>73</v>
      </c>
      <c r="B42" s="3">
        <v>163663</v>
      </c>
      <c r="C42">
        <v>1142295</v>
      </c>
      <c r="D42" t="s">
        <v>13</v>
      </c>
      <c r="E42">
        <v>39</v>
      </c>
      <c r="F42" t="s">
        <v>16</v>
      </c>
      <c r="G42">
        <v>0.94892120099999999</v>
      </c>
      <c r="H42">
        <v>0.93474317100000004</v>
      </c>
      <c r="I42">
        <v>0.95938891699999995</v>
      </c>
      <c r="J42">
        <v>0</v>
      </c>
      <c r="K42">
        <v>69840</v>
      </c>
      <c r="L42">
        <v>0.90639916499999995</v>
      </c>
      <c r="M42">
        <v>22</v>
      </c>
      <c r="N42" t="str">
        <f t="shared" si="2"/>
        <v>old</v>
      </c>
      <c r="O42" t="str">
        <f t="shared" si="3"/>
        <v>no-decision</v>
      </c>
      <c r="P42">
        <v>68</v>
      </c>
      <c r="Q42">
        <v>163749</v>
      </c>
      <c r="S42">
        <v>0.44947436829812798</v>
      </c>
    </row>
    <row r="43" spans="1:1022" s="3" customFormat="1" x14ac:dyDescent="0.3">
      <c r="A43" s="3">
        <v>74</v>
      </c>
      <c r="B43" s="3">
        <v>163730</v>
      </c>
      <c r="C43" s="3">
        <v>1142358</v>
      </c>
      <c r="D43" s="3" t="s">
        <v>13</v>
      </c>
      <c r="E43" s="3">
        <v>51</v>
      </c>
      <c r="F43" s="3" t="s">
        <v>16</v>
      </c>
      <c r="G43" s="3">
        <v>0.29066181400000002</v>
      </c>
      <c r="H43" s="3">
        <v>0.48787420799999998</v>
      </c>
      <c r="I43" s="3">
        <v>0.33344528499999998</v>
      </c>
      <c r="J43" s="3">
        <v>1</v>
      </c>
      <c r="K43" s="3">
        <v>184080</v>
      </c>
      <c r="L43" s="3">
        <v>0.49023663000000001</v>
      </c>
      <c r="M43" s="3">
        <v>2</v>
      </c>
      <c r="N43" s="3" t="str">
        <f t="shared" si="2"/>
        <v>no-decision</v>
      </c>
      <c r="O43" s="3" t="str">
        <f t="shared" si="3"/>
        <v>new</v>
      </c>
      <c r="P43" s="3">
        <v>55</v>
      </c>
      <c r="Q43" s="3">
        <v>1142140</v>
      </c>
      <c r="R43" s="3" t="s">
        <v>34</v>
      </c>
      <c r="S43">
        <v>3.5974708465837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</row>
    <row r="44" spans="1:1022" x14ac:dyDescent="0.3">
      <c r="A44">
        <v>76</v>
      </c>
      <c r="B44">
        <v>163803</v>
      </c>
      <c r="C44">
        <v>1142425</v>
      </c>
      <c r="D44" t="s">
        <v>13</v>
      </c>
      <c r="E44">
        <v>102</v>
      </c>
      <c r="F44" t="s">
        <v>14</v>
      </c>
      <c r="G44">
        <v>0.25732704699999998</v>
      </c>
      <c r="H44">
        <v>0.57576496899999996</v>
      </c>
      <c r="I44">
        <v>0.36046102499999999</v>
      </c>
      <c r="J44">
        <v>0</v>
      </c>
      <c r="K44">
        <v>415380</v>
      </c>
      <c r="L44">
        <v>0.54173760599999998</v>
      </c>
      <c r="M44">
        <v>1</v>
      </c>
      <c r="N44" t="str">
        <f t="shared" si="2"/>
        <v>no-decision</v>
      </c>
      <c r="O44" t="str">
        <f t="shared" si="3"/>
        <v>new</v>
      </c>
      <c r="P44">
        <v>14</v>
      </c>
      <c r="Q44">
        <v>943445</v>
      </c>
      <c r="S44">
        <v>3.43140823316224</v>
      </c>
    </row>
    <row r="45" spans="1:1022" x14ac:dyDescent="0.3">
      <c r="A45">
        <v>77</v>
      </c>
      <c r="B45">
        <v>178682</v>
      </c>
      <c r="C45">
        <v>944561</v>
      </c>
      <c r="D45" t="s">
        <v>20</v>
      </c>
      <c r="E45">
        <v>0</v>
      </c>
      <c r="F45" t="s">
        <v>16</v>
      </c>
      <c r="G45">
        <v>0.88637713900000004</v>
      </c>
      <c r="H45">
        <v>0.96291687999999998</v>
      </c>
      <c r="I45">
        <v>0.909097182</v>
      </c>
      <c r="J45">
        <v>0</v>
      </c>
      <c r="K45">
        <v>3840</v>
      </c>
      <c r="L45">
        <v>0.984475867</v>
      </c>
      <c r="M45">
        <v>16</v>
      </c>
      <c r="N45" t="str">
        <f t="shared" si="2"/>
        <v>old</v>
      </c>
      <c r="O45" t="str">
        <f t="shared" si="3"/>
        <v>no-decision</v>
      </c>
      <c r="P45">
        <v>75</v>
      </c>
      <c r="Q45">
        <v>1142425</v>
      </c>
      <c r="S45">
        <v>0.444060677722937</v>
      </c>
    </row>
    <row r="46" spans="1:1022" x14ac:dyDescent="0.3">
      <c r="A46">
        <v>78</v>
      </c>
      <c r="B46">
        <v>178690</v>
      </c>
      <c r="C46">
        <v>944569</v>
      </c>
      <c r="D46" t="s">
        <v>20</v>
      </c>
      <c r="E46">
        <v>27</v>
      </c>
      <c r="F46" t="s">
        <v>16</v>
      </c>
      <c r="G46">
        <v>0.99299753099999999</v>
      </c>
      <c r="H46">
        <v>0.99686892900000001</v>
      </c>
      <c r="I46">
        <v>0.99438476799999997</v>
      </c>
      <c r="J46">
        <v>1</v>
      </c>
      <c r="K46">
        <v>960</v>
      </c>
      <c r="L46">
        <v>1</v>
      </c>
      <c r="M46">
        <v>24</v>
      </c>
      <c r="N46" t="str">
        <f t="shared" si="2"/>
        <v>old</v>
      </c>
      <c r="O46" t="str">
        <f t="shared" si="3"/>
        <v>no-decision</v>
      </c>
      <c r="P46">
        <v>76</v>
      </c>
      <c r="Q46">
        <v>944561</v>
      </c>
      <c r="S46">
        <v>5.2428124549983302E-2</v>
      </c>
    </row>
    <row r="47" spans="1:1022" x14ac:dyDescent="0.3">
      <c r="A47">
        <v>79</v>
      </c>
      <c r="B47">
        <v>155676</v>
      </c>
      <c r="C47">
        <v>163832</v>
      </c>
      <c r="D47" t="s">
        <v>15</v>
      </c>
      <c r="E47">
        <v>53</v>
      </c>
      <c r="F47" t="s">
        <v>16</v>
      </c>
      <c r="G47">
        <v>0.999248574</v>
      </c>
      <c r="H47">
        <v>0.99937519900000005</v>
      </c>
      <c r="I47">
        <v>0.999175492</v>
      </c>
      <c r="J47">
        <v>0</v>
      </c>
      <c r="K47">
        <v>840</v>
      </c>
      <c r="L47">
        <v>1</v>
      </c>
      <c r="M47">
        <v>24</v>
      </c>
      <c r="N47" t="str">
        <f t="shared" si="2"/>
        <v>old</v>
      </c>
      <c r="O47" t="str">
        <f t="shared" si="3"/>
        <v>no-decision</v>
      </c>
      <c r="P47">
        <v>77</v>
      </c>
      <c r="Q47">
        <v>944569</v>
      </c>
      <c r="S47">
        <v>2.5381549960450899E-2</v>
      </c>
    </row>
    <row r="48" spans="1:1022" x14ac:dyDescent="0.3">
      <c r="A48">
        <v>80</v>
      </c>
      <c r="B48">
        <v>178708</v>
      </c>
      <c r="C48">
        <v>944587</v>
      </c>
      <c r="D48" t="s">
        <v>20</v>
      </c>
      <c r="E48">
        <v>0</v>
      </c>
      <c r="F48" t="s">
        <v>16</v>
      </c>
      <c r="G48">
        <v>1</v>
      </c>
      <c r="H48">
        <v>1</v>
      </c>
      <c r="I48">
        <v>1</v>
      </c>
      <c r="J48">
        <v>0</v>
      </c>
      <c r="K48">
        <v>1260</v>
      </c>
      <c r="L48">
        <v>1</v>
      </c>
      <c r="M48">
        <v>25</v>
      </c>
      <c r="N48" t="str">
        <f t="shared" si="2"/>
        <v>old</v>
      </c>
      <c r="O48" t="str">
        <f t="shared" si="3"/>
        <v>no-decision</v>
      </c>
      <c r="P48">
        <v>78</v>
      </c>
      <c r="Q48">
        <v>163832</v>
      </c>
      <c r="S48">
        <v>0</v>
      </c>
    </row>
    <row r="49" spans="1:1022" x14ac:dyDescent="0.3">
      <c r="A49">
        <v>89</v>
      </c>
      <c r="B49">
        <v>178947</v>
      </c>
      <c r="C49">
        <v>944820</v>
      </c>
      <c r="D49" t="s">
        <v>20</v>
      </c>
      <c r="E49">
        <v>0</v>
      </c>
      <c r="F49" t="s">
        <v>14</v>
      </c>
      <c r="G49">
        <v>0.21659529899999999</v>
      </c>
      <c r="H49">
        <v>0.39770318700000001</v>
      </c>
      <c r="I49">
        <v>0.22090251899999999</v>
      </c>
      <c r="J49">
        <v>0</v>
      </c>
      <c r="K49">
        <v>432180</v>
      </c>
      <c r="L49">
        <v>0.59001422999999997</v>
      </c>
      <c r="M49">
        <v>4</v>
      </c>
      <c r="N49" t="str">
        <f t="shared" si="2"/>
        <v>no-decision</v>
      </c>
      <c r="O49" t="str">
        <f t="shared" si="3"/>
        <v>new</v>
      </c>
      <c r="P49">
        <v>35</v>
      </c>
      <c r="Q49">
        <v>1141838</v>
      </c>
      <c r="S49">
        <v>4.0593251060703404</v>
      </c>
    </row>
    <row r="50" spans="1:1022" s="3" customFormat="1" x14ac:dyDescent="0.3">
      <c r="A50" s="3">
        <v>90</v>
      </c>
      <c r="B50" s="3">
        <v>164019</v>
      </c>
      <c r="C50" s="3">
        <v>1142618</v>
      </c>
      <c r="D50" s="3" t="s">
        <v>13</v>
      </c>
      <c r="E50" s="3">
        <v>11</v>
      </c>
      <c r="F50" s="3" t="s">
        <v>16</v>
      </c>
      <c r="G50" s="3">
        <v>0.299429269</v>
      </c>
      <c r="H50" s="3">
        <v>0.50710027099999999</v>
      </c>
      <c r="I50" s="3">
        <v>0.36270401899999999</v>
      </c>
      <c r="J50" s="3">
        <v>0</v>
      </c>
      <c r="K50" s="3">
        <v>297780</v>
      </c>
      <c r="L50" s="3">
        <v>0.57373329699999998</v>
      </c>
      <c r="M50" s="3">
        <v>3</v>
      </c>
      <c r="N50" s="3" t="str">
        <f t="shared" si="2"/>
        <v>no-decision</v>
      </c>
      <c r="O50" s="3" t="str">
        <f t="shared" si="3"/>
        <v>new</v>
      </c>
      <c r="P50" s="3">
        <v>51</v>
      </c>
      <c r="Q50" s="3">
        <v>944012</v>
      </c>
      <c r="R50" s="3" t="s">
        <v>35</v>
      </c>
      <c r="S50">
        <v>3.6521925965313198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</row>
    <row r="51" spans="1:1022" x14ac:dyDescent="0.3">
      <c r="A51">
        <v>94</v>
      </c>
      <c r="B51">
        <v>164094</v>
      </c>
      <c r="C51">
        <v>1142686</v>
      </c>
      <c r="D51" t="s">
        <v>13</v>
      </c>
      <c r="E51">
        <v>78</v>
      </c>
      <c r="F51" t="s">
        <v>14</v>
      </c>
      <c r="G51">
        <v>0.25372044199999999</v>
      </c>
      <c r="H51">
        <v>0.51774181799999996</v>
      </c>
      <c r="I51">
        <v>0.27244843000000002</v>
      </c>
      <c r="J51">
        <v>0</v>
      </c>
      <c r="K51">
        <v>478080</v>
      </c>
      <c r="L51">
        <v>0.28901771500000001</v>
      </c>
      <c r="M51">
        <v>4</v>
      </c>
      <c r="N51" t="str">
        <f t="shared" si="2"/>
        <v>no-decision</v>
      </c>
      <c r="O51" t="str">
        <f t="shared" si="3"/>
        <v>new</v>
      </c>
      <c r="P51">
        <v>24</v>
      </c>
      <c r="Q51">
        <v>163402</v>
      </c>
      <c r="S51">
        <v>3.1859539213022399</v>
      </c>
    </row>
    <row r="52" spans="1:1022" x14ac:dyDescent="0.3">
      <c r="A52">
        <v>98</v>
      </c>
      <c r="B52">
        <v>155952</v>
      </c>
      <c r="C52">
        <v>164068</v>
      </c>
      <c r="D52" t="s">
        <v>15</v>
      </c>
      <c r="E52">
        <v>49</v>
      </c>
      <c r="F52" t="s">
        <v>14</v>
      </c>
      <c r="G52">
        <v>0.187387839</v>
      </c>
      <c r="H52">
        <v>0.478219108</v>
      </c>
      <c r="I52">
        <v>0.23277896000000001</v>
      </c>
      <c r="J52">
        <v>0</v>
      </c>
      <c r="K52">
        <v>547080</v>
      </c>
      <c r="L52">
        <v>0.16360371200000001</v>
      </c>
      <c r="M52">
        <v>2</v>
      </c>
      <c r="N52" t="str">
        <f t="shared" si="2"/>
        <v>no-decision</v>
      </c>
      <c r="O52" t="str">
        <f t="shared" si="3"/>
        <v>new</v>
      </c>
      <c r="P52">
        <v>30</v>
      </c>
      <c r="Q52">
        <v>943601</v>
      </c>
      <c r="S52">
        <v>3.7868296478506802</v>
      </c>
    </row>
    <row r="53" spans="1:1022" x14ac:dyDescent="0.3">
      <c r="A53">
        <v>107</v>
      </c>
      <c r="B53">
        <v>179588</v>
      </c>
      <c r="C53">
        <v>945427</v>
      </c>
      <c r="D53" t="s">
        <v>20</v>
      </c>
      <c r="E53">
        <v>0</v>
      </c>
      <c r="F53" t="s">
        <v>14</v>
      </c>
      <c r="G53">
        <v>0.30290123899999999</v>
      </c>
      <c r="H53">
        <v>0.36824688100000003</v>
      </c>
      <c r="I53">
        <v>0.28700302</v>
      </c>
      <c r="J53">
        <v>0</v>
      </c>
      <c r="K53">
        <v>181560</v>
      </c>
      <c r="L53">
        <v>0.52119937999999999</v>
      </c>
      <c r="M53">
        <v>8</v>
      </c>
      <c r="N53" t="str">
        <f t="shared" si="2"/>
        <v>no-decision</v>
      </c>
      <c r="O53" t="str">
        <f t="shared" si="3"/>
        <v>new</v>
      </c>
      <c r="P53">
        <v>93</v>
      </c>
      <c r="Q53">
        <v>1142686</v>
      </c>
      <c r="S53">
        <v>3.5805381847951701</v>
      </c>
    </row>
    <row r="54" spans="1:1022" x14ac:dyDescent="0.3">
      <c r="A54">
        <v>108</v>
      </c>
      <c r="B54">
        <v>164533</v>
      </c>
      <c r="C54">
        <v>1143086</v>
      </c>
      <c r="D54" t="s">
        <v>13</v>
      </c>
      <c r="E54">
        <v>62</v>
      </c>
      <c r="F54" t="s">
        <v>16</v>
      </c>
      <c r="G54">
        <v>0.76956408300000001</v>
      </c>
      <c r="H54">
        <v>0.86886264199999996</v>
      </c>
      <c r="I54">
        <v>0.81231210799999998</v>
      </c>
      <c r="J54">
        <v>0</v>
      </c>
      <c r="K54">
        <v>4200</v>
      </c>
      <c r="L54">
        <v>1</v>
      </c>
      <c r="M54">
        <v>19</v>
      </c>
      <c r="N54" t="str">
        <f t="shared" si="2"/>
        <v>old</v>
      </c>
      <c r="O54" t="str">
        <f t="shared" si="3"/>
        <v>no-decision</v>
      </c>
      <c r="P54">
        <v>106</v>
      </c>
      <c r="Q54">
        <v>945427</v>
      </c>
      <c r="S54">
        <v>1.51634279497882</v>
      </c>
    </row>
    <row r="55" spans="1:1022" x14ac:dyDescent="0.3">
      <c r="A55">
        <v>112</v>
      </c>
      <c r="B55">
        <v>164752</v>
      </c>
      <c r="C55">
        <v>1143280</v>
      </c>
      <c r="D55" t="s">
        <v>13</v>
      </c>
      <c r="E55">
        <v>30</v>
      </c>
      <c r="F55" t="s">
        <v>14</v>
      </c>
      <c r="G55">
        <v>0.17499672899999999</v>
      </c>
      <c r="H55">
        <v>0.45084816799999999</v>
      </c>
      <c r="I55">
        <v>0.257689636</v>
      </c>
      <c r="J55">
        <v>1</v>
      </c>
      <c r="K55">
        <v>279900</v>
      </c>
      <c r="L55">
        <v>0.43876727399999998</v>
      </c>
      <c r="M55">
        <v>3</v>
      </c>
      <c r="N55" t="str">
        <f t="shared" si="2"/>
        <v>no-decision</v>
      </c>
      <c r="O55" t="str">
        <f t="shared" si="3"/>
        <v>new</v>
      </c>
      <c r="P55">
        <v>93</v>
      </c>
      <c r="Q55">
        <v>1142686</v>
      </c>
      <c r="S55">
        <v>3.8752501071638301</v>
      </c>
    </row>
    <row r="56" spans="1:1022" x14ac:dyDescent="0.3">
      <c r="A56">
        <v>117</v>
      </c>
      <c r="B56">
        <v>156392</v>
      </c>
      <c r="C56">
        <v>164463</v>
      </c>
      <c r="D56" t="s">
        <v>15</v>
      </c>
      <c r="E56">
        <v>1</v>
      </c>
      <c r="F56" t="s">
        <v>14</v>
      </c>
      <c r="G56">
        <v>0.19904703800000001</v>
      </c>
      <c r="H56">
        <v>0.50643930800000003</v>
      </c>
      <c r="I56">
        <v>0.26100790200000001</v>
      </c>
      <c r="J56">
        <v>1</v>
      </c>
      <c r="K56">
        <v>986700</v>
      </c>
      <c r="L56">
        <v>0.73537958000000003</v>
      </c>
      <c r="M56">
        <v>0</v>
      </c>
      <c r="N56" t="str">
        <f t="shared" si="2"/>
        <v>no-decision</v>
      </c>
      <c r="O56" t="str">
        <f t="shared" si="3"/>
        <v>new</v>
      </c>
      <c r="P56">
        <v>13</v>
      </c>
      <c r="Q56">
        <v>163358</v>
      </c>
      <c r="S56">
        <v>3.6136018090462998</v>
      </c>
    </row>
    <row r="57" spans="1:1022" x14ac:dyDescent="0.3">
      <c r="A57">
        <v>118</v>
      </c>
      <c r="B57">
        <v>156441</v>
      </c>
      <c r="C57">
        <v>164503</v>
      </c>
      <c r="D57" t="s">
        <v>15</v>
      </c>
      <c r="E57">
        <v>23</v>
      </c>
      <c r="F57" t="s">
        <v>14</v>
      </c>
      <c r="G57">
        <v>7.3304953000000006E-2</v>
      </c>
      <c r="H57">
        <v>0.31005847800000003</v>
      </c>
      <c r="I57">
        <v>7.9515602000000005E-2</v>
      </c>
      <c r="J57">
        <v>0</v>
      </c>
      <c r="K57">
        <v>814740</v>
      </c>
      <c r="L57">
        <v>1</v>
      </c>
      <c r="M57">
        <v>0</v>
      </c>
      <c r="N57" t="str">
        <f t="shared" si="2"/>
        <v>no-decision</v>
      </c>
      <c r="O57" t="str">
        <f t="shared" si="3"/>
        <v>new</v>
      </c>
      <c r="P57">
        <v>52</v>
      </c>
      <c r="Q57">
        <v>944027</v>
      </c>
      <c r="S57">
        <v>4.1975281952633496</v>
      </c>
    </row>
    <row r="58" spans="1:1022" x14ac:dyDescent="0.3">
      <c r="A58">
        <v>119</v>
      </c>
      <c r="B58">
        <v>180242</v>
      </c>
      <c r="C58">
        <v>946060</v>
      </c>
      <c r="D58" t="s">
        <v>20</v>
      </c>
      <c r="E58">
        <v>0</v>
      </c>
      <c r="F58" t="s">
        <v>16</v>
      </c>
      <c r="G58">
        <v>1</v>
      </c>
      <c r="H58">
        <v>1</v>
      </c>
      <c r="I58">
        <v>1</v>
      </c>
      <c r="J58">
        <v>0</v>
      </c>
      <c r="K58">
        <v>3420</v>
      </c>
      <c r="L58">
        <v>1</v>
      </c>
      <c r="M58">
        <v>25</v>
      </c>
      <c r="N58" t="str">
        <f t="shared" si="2"/>
        <v>old</v>
      </c>
      <c r="O58" t="str">
        <f t="shared" si="3"/>
        <v>no-decision</v>
      </c>
      <c r="P58">
        <v>117</v>
      </c>
      <c r="Q58">
        <v>164503</v>
      </c>
      <c r="S58">
        <v>0</v>
      </c>
    </row>
    <row r="59" spans="1:1022" s="3" customFormat="1" x14ac:dyDescent="0.3">
      <c r="A59" s="3">
        <v>132</v>
      </c>
      <c r="B59" s="3">
        <v>181757</v>
      </c>
      <c r="C59" s="3">
        <v>947514</v>
      </c>
      <c r="D59" s="3" t="s">
        <v>20</v>
      </c>
      <c r="E59" s="3">
        <v>0</v>
      </c>
      <c r="F59" s="3" t="s">
        <v>14</v>
      </c>
      <c r="G59" s="3">
        <v>0.64142222400000004</v>
      </c>
      <c r="H59" s="3">
        <v>0.72605459800000005</v>
      </c>
      <c r="I59" s="3">
        <v>0.67202488100000002</v>
      </c>
      <c r="J59" s="3">
        <v>0</v>
      </c>
      <c r="K59" s="3">
        <v>1126140</v>
      </c>
      <c r="L59" s="3">
        <v>0.68109820799999998</v>
      </c>
      <c r="M59" s="3">
        <v>11</v>
      </c>
      <c r="N59" s="3" t="str">
        <f t="shared" si="2"/>
        <v>old</v>
      </c>
      <c r="O59" s="3" t="str">
        <f t="shared" si="3"/>
        <v>no-decision</v>
      </c>
      <c r="P59" s="3">
        <v>89</v>
      </c>
      <c r="Q59" s="3">
        <v>1142618</v>
      </c>
      <c r="R59" s="3" t="s">
        <v>36</v>
      </c>
      <c r="S59">
        <v>2.0900855581174298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</row>
    <row r="60" spans="1:1022" x14ac:dyDescent="0.3">
      <c r="A60">
        <v>133</v>
      </c>
      <c r="B60">
        <v>157294</v>
      </c>
      <c r="C60">
        <v>165257</v>
      </c>
      <c r="D60" t="s">
        <v>15</v>
      </c>
      <c r="E60">
        <v>1</v>
      </c>
      <c r="F60" t="s">
        <v>16</v>
      </c>
      <c r="G60">
        <v>0.969526094</v>
      </c>
      <c r="H60">
        <v>0.99110581799999997</v>
      </c>
      <c r="I60">
        <v>0.97710080799999999</v>
      </c>
      <c r="J60">
        <v>0</v>
      </c>
      <c r="K60">
        <v>1500</v>
      </c>
      <c r="L60">
        <v>0.82498187000000001</v>
      </c>
      <c r="M60">
        <v>24</v>
      </c>
      <c r="N60" t="str">
        <f t="shared" si="2"/>
        <v>old</v>
      </c>
      <c r="O60" t="str">
        <f t="shared" si="3"/>
        <v>no-decision</v>
      </c>
      <c r="P60">
        <v>131</v>
      </c>
      <c r="Q60">
        <v>947514</v>
      </c>
      <c r="S60">
        <v>0.146630877762392</v>
      </c>
    </row>
    <row r="61" spans="1:1022" x14ac:dyDescent="0.3">
      <c r="A61">
        <v>134</v>
      </c>
      <c r="B61">
        <v>181772</v>
      </c>
      <c r="C61">
        <v>947529</v>
      </c>
      <c r="D61" t="s">
        <v>20</v>
      </c>
      <c r="E61">
        <v>0</v>
      </c>
      <c r="F61" t="s">
        <v>16</v>
      </c>
      <c r="G61">
        <v>0.98559816</v>
      </c>
      <c r="H61">
        <v>0.98379024100000001</v>
      </c>
      <c r="I61">
        <v>0.98229818999999996</v>
      </c>
      <c r="J61">
        <v>1</v>
      </c>
      <c r="K61">
        <v>1620</v>
      </c>
      <c r="L61">
        <v>0.91787551499999998</v>
      </c>
      <c r="M61">
        <v>23</v>
      </c>
      <c r="N61" t="str">
        <f t="shared" si="2"/>
        <v>old</v>
      </c>
      <c r="O61" t="str">
        <f t="shared" si="3"/>
        <v>no-decision</v>
      </c>
      <c r="P61">
        <v>131</v>
      </c>
      <c r="Q61">
        <v>947514</v>
      </c>
      <c r="S61">
        <v>0.31390363630539297</v>
      </c>
    </row>
    <row r="62" spans="1:1022" x14ac:dyDescent="0.3">
      <c r="A62">
        <v>135</v>
      </c>
      <c r="B62">
        <v>166277</v>
      </c>
      <c r="C62">
        <v>1144651</v>
      </c>
      <c r="D62" t="s">
        <v>13</v>
      </c>
      <c r="E62">
        <v>0</v>
      </c>
      <c r="F62" t="s">
        <v>16</v>
      </c>
      <c r="G62">
        <v>0.98214729899999997</v>
      </c>
      <c r="H62">
        <v>0.98070458199999999</v>
      </c>
      <c r="I62">
        <v>0.98064477800000005</v>
      </c>
      <c r="J62">
        <v>0</v>
      </c>
      <c r="K62">
        <v>780</v>
      </c>
      <c r="L62">
        <v>1</v>
      </c>
      <c r="M62">
        <v>22</v>
      </c>
      <c r="N62" t="str">
        <f t="shared" si="2"/>
        <v>old</v>
      </c>
      <c r="O62" t="str">
        <f t="shared" si="3"/>
        <v>no-decision</v>
      </c>
      <c r="P62">
        <v>133</v>
      </c>
      <c r="Q62">
        <v>947529</v>
      </c>
      <c r="S62">
        <v>0.225916278150574</v>
      </c>
    </row>
    <row r="63" spans="1:1022" s="3" customFormat="1" x14ac:dyDescent="0.3">
      <c r="A63" s="3">
        <v>136</v>
      </c>
      <c r="B63" s="3">
        <v>181845</v>
      </c>
      <c r="C63" s="3">
        <v>947598</v>
      </c>
      <c r="D63" s="3" t="s">
        <v>20</v>
      </c>
      <c r="E63" s="3">
        <v>0</v>
      </c>
      <c r="F63" s="3" t="s">
        <v>16</v>
      </c>
      <c r="G63" s="3">
        <v>0.19486082299999999</v>
      </c>
      <c r="H63" s="3">
        <v>0.45053134</v>
      </c>
      <c r="I63" s="3">
        <v>0.28169217400000002</v>
      </c>
      <c r="J63" s="3">
        <v>1</v>
      </c>
      <c r="K63" s="3">
        <v>13380</v>
      </c>
      <c r="L63" s="3">
        <v>0.295026132</v>
      </c>
      <c r="M63" s="3">
        <v>3</v>
      </c>
      <c r="N63" s="3" t="str">
        <f t="shared" si="2"/>
        <v>no-decision</v>
      </c>
      <c r="O63" s="3" t="str">
        <f t="shared" si="3"/>
        <v>new</v>
      </c>
      <c r="P63" s="3">
        <v>131</v>
      </c>
      <c r="Q63" s="3">
        <v>947514</v>
      </c>
      <c r="R63" s="3" t="s">
        <v>37</v>
      </c>
      <c r="S63">
        <v>3.6567515474659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</row>
    <row r="64" spans="1:1022" x14ac:dyDescent="0.3">
      <c r="A64">
        <v>137</v>
      </c>
      <c r="B64">
        <v>157317</v>
      </c>
      <c r="C64">
        <v>165279</v>
      </c>
      <c r="D64" t="s">
        <v>15</v>
      </c>
      <c r="E64">
        <v>4</v>
      </c>
      <c r="F64" t="s">
        <v>16</v>
      </c>
      <c r="G64">
        <v>0.99097017099999996</v>
      </c>
      <c r="H64">
        <v>0.98543205700000003</v>
      </c>
      <c r="I64">
        <v>0.98662595600000003</v>
      </c>
      <c r="J64">
        <v>0</v>
      </c>
      <c r="K64">
        <v>120</v>
      </c>
      <c r="L64">
        <v>0.94883632200000001</v>
      </c>
      <c r="M64">
        <v>22</v>
      </c>
      <c r="N64" t="str">
        <f t="shared" si="2"/>
        <v>old</v>
      </c>
      <c r="O64" t="str">
        <f t="shared" si="3"/>
        <v>no-decision</v>
      </c>
      <c r="P64">
        <v>135</v>
      </c>
      <c r="Q64">
        <v>947598</v>
      </c>
      <c r="S64">
        <v>0.38958863298185797</v>
      </c>
    </row>
    <row r="65" spans="1:19" x14ac:dyDescent="0.3">
      <c r="A65">
        <v>138</v>
      </c>
      <c r="B65">
        <v>181884</v>
      </c>
      <c r="C65">
        <v>947637</v>
      </c>
      <c r="D65" t="s">
        <v>20</v>
      </c>
      <c r="E65">
        <v>0</v>
      </c>
      <c r="F65" t="s">
        <v>16</v>
      </c>
      <c r="G65">
        <v>0.998944253</v>
      </c>
      <c r="H65">
        <v>0.99874921800000005</v>
      </c>
      <c r="I65">
        <v>0.99931639000000005</v>
      </c>
      <c r="J65">
        <v>0</v>
      </c>
      <c r="K65">
        <v>3900</v>
      </c>
      <c r="L65">
        <v>1</v>
      </c>
      <c r="M65">
        <v>25</v>
      </c>
      <c r="N65" t="str">
        <f t="shared" si="2"/>
        <v>old</v>
      </c>
      <c r="O65" t="str">
        <f t="shared" si="3"/>
        <v>no-decision</v>
      </c>
      <c r="P65">
        <v>136</v>
      </c>
      <c r="Q65">
        <v>165279</v>
      </c>
      <c r="S65">
        <v>3.2646175370764002E-2</v>
      </c>
    </row>
    <row r="66" spans="1:19" x14ac:dyDescent="0.3">
      <c r="A66">
        <v>139</v>
      </c>
      <c r="B66">
        <v>166355</v>
      </c>
      <c r="C66">
        <v>1144720</v>
      </c>
      <c r="D66" t="s">
        <v>13</v>
      </c>
      <c r="E66">
        <v>6</v>
      </c>
      <c r="F66" t="s">
        <v>16</v>
      </c>
      <c r="G66">
        <v>0.99671508099999995</v>
      </c>
      <c r="H66">
        <v>0.99903428299999997</v>
      </c>
      <c r="I66">
        <v>0.99808516400000002</v>
      </c>
      <c r="J66">
        <v>0</v>
      </c>
      <c r="K66">
        <v>5160</v>
      </c>
      <c r="L66">
        <v>0.91907175500000005</v>
      </c>
      <c r="M66">
        <v>25</v>
      </c>
      <c r="N66" t="str">
        <f t="shared" ref="N66:N97" si="4">IF(G66&gt;0.57726,"old","no-decision")</f>
        <v>old</v>
      </c>
      <c r="O66" t="str">
        <f t="shared" ref="O66:O97" si="5">IF(G66&lt;0.3328,"new","no-decision")</f>
        <v>no-decision</v>
      </c>
      <c r="P66">
        <v>135</v>
      </c>
      <c r="Q66">
        <v>947598</v>
      </c>
      <c r="S66">
        <v>2.6057652188543501E-2</v>
      </c>
    </row>
    <row r="67" spans="1:19" x14ac:dyDescent="0.3">
      <c r="A67">
        <v>141</v>
      </c>
      <c r="B67">
        <v>181917</v>
      </c>
      <c r="C67">
        <v>1144804</v>
      </c>
      <c r="D67" t="s">
        <v>13</v>
      </c>
      <c r="E67">
        <v>57</v>
      </c>
      <c r="F67" t="s">
        <v>14</v>
      </c>
      <c r="G67">
        <v>0.34080759300000002</v>
      </c>
      <c r="H67">
        <v>0.63851882699999996</v>
      </c>
      <c r="I67">
        <v>0.44101612099999998</v>
      </c>
      <c r="J67">
        <v>0</v>
      </c>
      <c r="K67">
        <v>1281180</v>
      </c>
      <c r="L67">
        <v>0.53465433900000003</v>
      </c>
      <c r="M67">
        <v>3</v>
      </c>
      <c r="N67" s="5" t="str">
        <f t="shared" si="4"/>
        <v>no-decision</v>
      </c>
      <c r="O67" s="5" t="str">
        <f t="shared" si="5"/>
        <v>no-decision</v>
      </c>
      <c r="P67">
        <v>76</v>
      </c>
      <c r="Q67">
        <v>944561</v>
      </c>
      <c r="S67">
        <v>2.8891831146412201</v>
      </c>
    </row>
    <row r="68" spans="1:19" x14ac:dyDescent="0.3">
      <c r="A68">
        <v>142</v>
      </c>
      <c r="B68">
        <v>166447</v>
      </c>
      <c r="C68">
        <v>947728</v>
      </c>
      <c r="D68" t="s">
        <v>20</v>
      </c>
      <c r="E68">
        <v>0</v>
      </c>
      <c r="F68" t="s">
        <v>16</v>
      </c>
      <c r="G68">
        <v>0.92525320099999997</v>
      </c>
      <c r="H68">
        <v>0.97340051500000002</v>
      </c>
      <c r="I68">
        <v>0.96130875500000001</v>
      </c>
      <c r="J68">
        <v>0</v>
      </c>
      <c r="K68">
        <v>13980</v>
      </c>
      <c r="L68">
        <v>0.98748417399999999</v>
      </c>
      <c r="M68">
        <v>24</v>
      </c>
      <c r="N68" t="str">
        <f t="shared" si="4"/>
        <v>old</v>
      </c>
      <c r="O68" t="str">
        <f t="shared" si="5"/>
        <v>no-decision</v>
      </c>
      <c r="P68">
        <v>140</v>
      </c>
      <c r="Q68">
        <v>1144804</v>
      </c>
      <c r="S68">
        <v>0.37469448178906001</v>
      </c>
    </row>
    <row r="69" spans="1:19" x14ac:dyDescent="0.3">
      <c r="A69">
        <v>147</v>
      </c>
      <c r="B69">
        <v>167556</v>
      </c>
      <c r="C69">
        <v>1145553</v>
      </c>
      <c r="D69" t="s">
        <v>13</v>
      </c>
      <c r="E69">
        <v>2</v>
      </c>
      <c r="F69" t="s">
        <v>14</v>
      </c>
      <c r="G69">
        <v>0.26063918200000002</v>
      </c>
      <c r="H69">
        <v>0.43364414800000001</v>
      </c>
      <c r="I69">
        <v>0.27454850800000002</v>
      </c>
      <c r="J69">
        <v>1</v>
      </c>
      <c r="K69">
        <v>1447980</v>
      </c>
      <c r="L69">
        <v>0.157322356</v>
      </c>
      <c r="M69">
        <v>3</v>
      </c>
      <c r="N69" t="str">
        <f t="shared" si="4"/>
        <v>no-decision</v>
      </c>
      <c r="O69" t="str">
        <f t="shared" si="5"/>
        <v>new</v>
      </c>
      <c r="P69">
        <v>111</v>
      </c>
      <c r="Q69">
        <v>1143280</v>
      </c>
      <c r="S69">
        <v>3.3467827342237202</v>
      </c>
    </row>
    <row r="70" spans="1:19" x14ac:dyDescent="0.3">
      <c r="A70">
        <v>149</v>
      </c>
      <c r="B70">
        <v>167838</v>
      </c>
      <c r="C70">
        <v>1145808</v>
      </c>
      <c r="D70" t="s">
        <v>13</v>
      </c>
      <c r="E70">
        <v>6</v>
      </c>
      <c r="F70" t="s">
        <v>16</v>
      </c>
      <c r="G70">
        <v>0.91714147300000004</v>
      </c>
      <c r="H70">
        <v>0.93767107900000002</v>
      </c>
      <c r="I70">
        <v>0.91836897100000003</v>
      </c>
      <c r="J70">
        <v>1</v>
      </c>
      <c r="K70">
        <v>100500</v>
      </c>
      <c r="L70">
        <v>1</v>
      </c>
      <c r="M70">
        <v>22</v>
      </c>
      <c r="N70" t="str">
        <f t="shared" si="4"/>
        <v>old</v>
      </c>
      <c r="O70" t="str">
        <f t="shared" si="5"/>
        <v>no-decision</v>
      </c>
      <c r="P70">
        <v>146</v>
      </c>
      <c r="Q70">
        <v>1145553</v>
      </c>
      <c r="S70">
        <v>0.65888862085023003</v>
      </c>
    </row>
    <row r="71" spans="1:19" x14ac:dyDescent="0.3">
      <c r="A71">
        <v>150</v>
      </c>
      <c r="B71">
        <v>158302</v>
      </c>
      <c r="C71">
        <v>166134</v>
      </c>
      <c r="D71" t="s">
        <v>15</v>
      </c>
      <c r="E71">
        <v>0</v>
      </c>
      <c r="F71" t="s">
        <v>16</v>
      </c>
      <c r="G71">
        <v>0.95101549299999999</v>
      </c>
      <c r="H71">
        <v>0.95964610299999997</v>
      </c>
      <c r="I71">
        <v>0.94737958799999999</v>
      </c>
      <c r="J71">
        <v>0</v>
      </c>
      <c r="K71">
        <v>18300</v>
      </c>
      <c r="L71">
        <v>0.66030228599999996</v>
      </c>
      <c r="M71">
        <v>21</v>
      </c>
      <c r="N71" t="str">
        <f t="shared" si="4"/>
        <v>old</v>
      </c>
      <c r="O71" t="str">
        <f t="shared" si="5"/>
        <v>no-decision</v>
      </c>
      <c r="P71">
        <v>148</v>
      </c>
      <c r="Q71">
        <v>1145808</v>
      </c>
      <c r="S71">
        <v>0.75590633065847501</v>
      </c>
    </row>
    <row r="72" spans="1:19" x14ac:dyDescent="0.3">
      <c r="A72">
        <v>152</v>
      </c>
      <c r="B72">
        <v>168049</v>
      </c>
      <c r="C72">
        <v>1146264</v>
      </c>
      <c r="D72" t="s">
        <v>13</v>
      </c>
      <c r="E72">
        <v>1</v>
      </c>
      <c r="F72" t="s">
        <v>14</v>
      </c>
      <c r="G72">
        <v>0.20079060700000001</v>
      </c>
      <c r="H72">
        <v>0.36785989299999999</v>
      </c>
      <c r="I72">
        <v>0.28261719600000001</v>
      </c>
      <c r="J72">
        <v>1</v>
      </c>
      <c r="K72">
        <v>1828560</v>
      </c>
      <c r="L72">
        <v>0.35243728099999999</v>
      </c>
      <c r="M72">
        <v>3</v>
      </c>
      <c r="N72" t="str">
        <f t="shared" si="4"/>
        <v>no-decision</v>
      </c>
      <c r="O72" t="str">
        <f t="shared" si="5"/>
        <v>new</v>
      </c>
      <c r="P72">
        <v>98</v>
      </c>
      <c r="Q72">
        <v>1142866</v>
      </c>
      <c r="S72">
        <v>3.8068067484255002</v>
      </c>
    </row>
    <row r="73" spans="1:19" x14ac:dyDescent="0.3">
      <c r="A73">
        <v>153</v>
      </c>
      <c r="B73">
        <v>168050</v>
      </c>
      <c r="C73">
        <v>1146265</v>
      </c>
      <c r="D73" t="s">
        <v>13</v>
      </c>
      <c r="E73">
        <v>10</v>
      </c>
      <c r="F73" t="s">
        <v>16</v>
      </c>
      <c r="G73">
        <v>0.99508160099999998</v>
      </c>
      <c r="H73">
        <v>0.99552570500000004</v>
      </c>
      <c r="I73">
        <v>0.99614026200000005</v>
      </c>
      <c r="J73">
        <v>1</v>
      </c>
      <c r="K73">
        <v>300</v>
      </c>
      <c r="L73">
        <v>1</v>
      </c>
      <c r="M73">
        <v>25</v>
      </c>
      <c r="N73" t="str">
        <f t="shared" si="4"/>
        <v>old</v>
      </c>
      <c r="O73" t="str">
        <f t="shared" si="5"/>
        <v>no-decision</v>
      </c>
      <c r="P73">
        <v>151</v>
      </c>
      <c r="Q73">
        <v>1146264</v>
      </c>
      <c r="S73">
        <v>7.5956442745984606E-2</v>
      </c>
    </row>
    <row r="74" spans="1:19" x14ac:dyDescent="0.3">
      <c r="A74">
        <v>155</v>
      </c>
      <c r="B74">
        <v>168101</v>
      </c>
      <c r="C74">
        <v>1146313</v>
      </c>
      <c r="D74" t="s">
        <v>13</v>
      </c>
      <c r="E74" s="6">
        <v>0</v>
      </c>
      <c r="F74" s="6" t="s">
        <v>14</v>
      </c>
      <c r="G74" s="6">
        <v>0.33527829399999998</v>
      </c>
      <c r="H74" s="6">
        <v>0.56354451299999997</v>
      </c>
      <c r="I74" s="6">
        <v>0.38063904500000001</v>
      </c>
      <c r="J74" s="6">
        <v>1</v>
      </c>
      <c r="K74" s="6">
        <v>140400</v>
      </c>
      <c r="L74">
        <v>0.451173926</v>
      </c>
      <c r="M74">
        <v>6</v>
      </c>
      <c r="N74" t="str">
        <f t="shared" si="4"/>
        <v>no-decision</v>
      </c>
      <c r="O74" t="str">
        <f t="shared" si="5"/>
        <v>no-decision</v>
      </c>
      <c r="P74">
        <v>148</v>
      </c>
      <c r="Q74">
        <v>1145808</v>
      </c>
      <c r="S74">
        <v>2.9460580018707798</v>
      </c>
    </row>
    <row r="75" spans="1:19" x14ac:dyDescent="0.3">
      <c r="A75">
        <v>157</v>
      </c>
      <c r="B75">
        <v>168805</v>
      </c>
      <c r="C75">
        <v>1146971</v>
      </c>
      <c r="D75" t="s">
        <v>13</v>
      </c>
      <c r="E75">
        <v>24</v>
      </c>
      <c r="F75" t="s">
        <v>14</v>
      </c>
      <c r="G75">
        <v>0.25618709699999997</v>
      </c>
      <c r="H75">
        <v>0.50848301399999996</v>
      </c>
      <c r="I75">
        <v>0.28951649600000001</v>
      </c>
      <c r="J75">
        <v>0</v>
      </c>
      <c r="K75">
        <v>2347740</v>
      </c>
      <c r="L75">
        <v>0.462750773</v>
      </c>
      <c r="M75">
        <v>4</v>
      </c>
      <c r="N75" t="str">
        <f t="shared" si="4"/>
        <v>no-decision</v>
      </c>
      <c r="O75" t="str">
        <f t="shared" si="5"/>
        <v>new</v>
      </c>
      <c r="P75">
        <v>88</v>
      </c>
      <c r="Q75">
        <v>944820</v>
      </c>
      <c r="S75">
        <v>3.33693868354481</v>
      </c>
    </row>
    <row r="76" spans="1:19" x14ac:dyDescent="0.3">
      <c r="A76">
        <v>158</v>
      </c>
      <c r="B76">
        <v>184908</v>
      </c>
      <c r="C76">
        <v>950538</v>
      </c>
      <c r="D76" t="s">
        <v>20</v>
      </c>
      <c r="E76">
        <v>0</v>
      </c>
      <c r="F76" t="s">
        <v>16</v>
      </c>
      <c r="G76">
        <v>0.94059969300000001</v>
      </c>
      <c r="H76">
        <v>0.93607935600000003</v>
      </c>
      <c r="I76">
        <v>0.93013657299999997</v>
      </c>
      <c r="J76">
        <v>0</v>
      </c>
      <c r="K76">
        <v>1260</v>
      </c>
      <c r="L76">
        <v>0.97790861500000004</v>
      </c>
      <c r="M76">
        <v>19</v>
      </c>
      <c r="N76" t="str">
        <f t="shared" si="4"/>
        <v>old</v>
      </c>
      <c r="O76" t="str">
        <f t="shared" si="5"/>
        <v>no-decision</v>
      </c>
      <c r="P76">
        <v>156</v>
      </c>
      <c r="Q76">
        <v>1146971</v>
      </c>
      <c r="S76">
        <v>0.928470460802021</v>
      </c>
    </row>
    <row r="77" spans="1:19" x14ac:dyDescent="0.3">
      <c r="A77">
        <v>159</v>
      </c>
      <c r="B77">
        <v>160655</v>
      </c>
      <c r="C77">
        <v>168189</v>
      </c>
      <c r="D77" t="s">
        <v>15</v>
      </c>
      <c r="E77">
        <v>0</v>
      </c>
      <c r="F77" t="s">
        <v>14</v>
      </c>
      <c r="G77">
        <v>0.276557259</v>
      </c>
      <c r="H77">
        <v>0.59131708900000002</v>
      </c>
      <c r="I77">
        <v>0.405187766</v>
      </c>
      <c r="J77">
        <v>0</v>
      </c>
      <c r="K77">
        <v>2462160</v>
      </c>
      <c r="L77">
        <v>0.42652609699999999</v>
      </c>
      <c r="M77">
        <v>3</v>
      </c>
      <c r="N77" t="str">
        <f t="shared" si="4"/>
        <v>no-decision</v>
      </c>
      <c r="O77" t="str">
        <f t="shared" si="5"/>
        <v>new</v>
      </c>
      <c r="P77">
        <v>141</v>
      </c>
      <c r="Q77">
        <v>947728</v>
      </c>
      <c r="S77">
        <v>3.32270101479748</v>
      </c>
    </row>
    <row r="78" spans="1:19" x14ac:dyDescent="0.3">
      <c r="A78">
        <v>160</v>
      </c>
      <c r="B78">
        <v>188456</v>
      </c>
      <c r="C78">
        <v>953969</v>
      </c>
      <c r="D78" t="s">
        <v>20</v>
      </c>
      <c r="E78">
        <v>0</v>
      </c>
      <c r="F78" t="s">
        <v>16</v>
      </c>
      <c r="G78">
        <v>1</v>
      </c>
      <c r="H78">
        <v>1</v>
      </c>
      <c r="I78">
        <v>1</v>
      </c>
      <c r="J78">
        <v>0</v>
      </c>
      <c r="K78">
        <v>6420</v>
      </c>
      <c r="L78">
        <v>1</v>
      </c>
      <c r="M78">
        <v>25</v>
      </c>
      <c r="N78" t="str">
        <f t="shared" si="4"/>
        <v>old</v>
      </c>
      <c r="O78" t="str">
        <f t="shared" si="5"/>
        <v>no-decision</v>
      </c>
      <c r="P78">
        <v>158</v>
      </c>
      <c r="Q78">
        <v>168189</v>
      </c>
      <c r="S78">
        <v>0</v>
      </c>
    </row>
    <row r="79" spans="1:19" x14ac:dyDescent="0.3">
      <c r="A79">
        <v>161</v>
      </c>
      <c r="B79">
        <v>171570</v>
      </c>
      <c r="C79">
        <v>1149505</v>
      </c>
      <c r="D79" t="s">
        <v>13</v>
      </c>
      <c r="E79">
        <v>13</v>
      </c>
      <c r="F79" t="s">
        <v>16</v>
      </c>
      <c r="G79">
        <v>0.60488864499999995</v>
      </c>
      <c r="H79">
        <v>0.690006958</v>
      </c>
      <c r="I79">
        <v>0.620674375</v>
      </c>
      <c r="J79">
        <v>0</v>
      </c>
      <c r="K79">
        <v>17820</v>
      </c>
      <c r="L79">
        <v>0.52039919800000001</v>
      </c>
      <c r="M79">
        <v>12</v>
      </c>
      <c r="N79" t="str">
        <f t="shared" si="4"/>
        <v>old</v>
      </c>
      <c r="O79" t="str">
        <f t="shared" si="5"/>
        <v>no-decision</v>
      </c>
      <c r="P79">
        <v>158</v>
      </c>
      <c r="Q79">
        <v>168189</v>
      </c>
      <c r="S79">
        <v>2.01871138355019</v>
      </c>
    </row>
    <row r="80" spans="1:19" x14ac:dyDescent="0.3">
      <c r="A80">
        <v>162</v>
      </c>
      <c r="B80">
        <v>188521</v>
      </c>
      <c r="C80">
        <v>954031</v>
      </c>
      <c r="D80" t="s">
        <v>20</v>
      </c>
      <c r="E80">
        <v>0</v>
      </c>
      <c r="F80" t="s">
        <v>16</v>
      </c>
      <c r="G80">
        <v>0.90135670999999995</v>
      </c>
      <c r="H80">
        <v>0.91741678199999999</v>
      </c>
      <c r="I80">
        <v>0.91024055500000001</v>
      </c>
      <c r="J80">
        <v>0</v>
      </c>
      <c r="K80">
        <v>660</v>
      </c>
      <c r="L80">
        <v>1</v>
      </c>
      <c r="M80">
        <v>22</v>
      </c>
      <c r="N80" t="str">
        <f t="shared" si="4"/>
        <v>old</v>
      </c>
      <c r="O80" t="str">
        <f t="shared" si="5"/>
        <v>no-decision</v>
      </c>
      <c r="P80">
        <v>160</v>
      </c>
      <c r="Q80">
        <v>1149505</v>
      </c>
      <c r="S80">
        <v>0.69592751691514698</v>
      </c>
    </row>
    <row r="81" spans="1:1022" x14ac:dyDescent="0.3">
      <c r="A81">
        <v>163</v>
      </c>
      <c r="B81">
        <v>188575</v>
      </c>
      <c r="C81">
        <v>954083</v>
      </c>
      <c r="D81" t="s">
        <v>20</v>
      </c>
      <c r="E81">
        <v>2</v>
      </c>
      <c r="F81" t="s">
        <v>16</v>
      </c>
      <c r="G81">
        <v>0.963737646</v>
      </c>
      <c r="H81">
        <v>0.98750000000000004</v>
      </c>
      <c r="I81">
        <v>0.97581063099999998</v>
      </c>
      <c r="J81">
        <v>0</v>
      </c>
      <c r="K81">
        <v>24300</v>
      </c>
      <c r="L81">
        <v>1</v>
      </c>
      <c r="M81">
        <v>23</v>
      </c>
      <c r="N81" t="str">
        <f t="shared" si="4"/>
        <v>old</v>
      </c>
      <c r="O81" t="str">
        <f t="shared" si="5"/>
        <v>no-decision</v>
      </c>
      <c r="P81">
        <v>158</v>
      </c>
      <c r="Q81">
        <v>168189</v>
      </c>
      <c r="S81">
        <v>0.13587783606262199</v>
      </c>
    </row>
    <row r="82" spans="1:1022" x14ac:dyDescent="0.3">
      <c r="A82">
        <v>164</v>
      </c>
      <c r="B82">
        <v>188618</v>
      </c>
      <c r="C82">
        <v>954124</v>
      </c>
      <c r="D82" t="s">
        <v>20</v>
      </c>
      <c r="E82">
        <v>0</v>
      </c>
      <c r="F82" t="s">
        <v>16</v>
      </c>
      <c r="G82">
        <v>0.71698581800000005</v>
      </c>
      <c r="H82">
        <v>0.78540429300000003</v>
      </c>
      <c r="I82">
        <v>0.72788307900000004</v>
      </c>
      <c r="J82">
        <v>1</v>
      </c>
      <c r="K82">
        <v>56040</v>
      </c>
      <c r="L82">
        <v>0.82470196100000004</v>
      </c>
      <c r="M82">
        <v>16</v>
      </c>
      <c r="N82" t="str">
        <f t="shared" si="4"/>
        <v>old</v>
      </c>
      <c r="O82" t="str">
        <f t="shared" si="5"/>
        <v>no-decision</v>
      </c>
      <c r="P82">
        <v>162</v>
      </c>
      <c r="Q82">
        <v>954083</v>
      </c>
      <c r="S82">
        <v>1.92801943826947</v>
      </c>
    </row>
    <row r="83" spans="1:1022" x14ac:dyDescent="0.3">
      <c r="A83">
        <v>166</v>
      </c>
      <c r="B83">
        <v>191437</v>
      </c>
      <c r="C83">
        <v>956850</v>
      </c>
      <c r="D83" t="s">
        <v>20</v>
      </c>
      <c r="E83">
        <v>0</v>
      </c>
      <c r="F83" t="s">
        <v>14</v>
      </c>
      <c r="G83">
        <v>0.45341396699999997</v>
      </c>
      <c r="H83">
        <v>0.56947981999999997</v>
      </c>
      <c r="I83">
        <v>0.45004869400000003</v>
      </c>
      <c r="J83">
        <v>0</v>
      </c>
      <c r="K83">
        <v>1204320</v>
      </c>
      <c r="L83">
        <v>0.31813620999999997</v>
      </c>
      <c r="M83">
        <v>4</v>
      </c>
      <c r="N83" s="5" t="str">
        <f t="shared" si="4"/>
        <v>no-decision</v>
      </c>
      <c r="O83" s="5" t="str">
        <f t="shared" si="5"/>
        <v>no-decision</v>
      </c>
      <c r="P83">
        <v>158</v>
      </c>
      <c r="Q83">
        <v>168189</v>
      </c>
      <c r="S83">
        <v>3.0999677887766701</v>
      </c>
    </row>
    <row r="84" spans="1:1022" x14ac:dyDescent="0.3">
      <c r="A84">
        <v>168</v>
      </c>
      <c r="B84">
        <v>191592</v>
      </c>
      <c r="C84">
        <v>956998</v>
      </c>
      <c r="D84" t="s">
        <v>20</v>
      </c>
      <c r="E84">
        <v>0</v>
      </c>
      <c r="F84" t="s">
        <v>14</v>
      </c>
      <c r="G84">
        <v>0.19735814400000001</v>
      </c>
      <c r="H84">
        <v>0.50723504799999997</v>
      </c>
      <c r="I84">
        <v>0.25230388199999998</v>
      </c>
      <c r="J84">
        <v>0</v>
      </c>
      <c r="K84">
        <v>5332860</v>
      </c>
      <c r="L84">
        <v>0.48718765800000002</v>
      </c>
      <c r="M84">
        <v>2</v>
      </c>
      <c r="N84" t="str">
        <f t="shared" si="4"/>
        <v>no-decision</v>
      </c>
      <c r="O84" t="str">
        <f t="shared" si="5"/>
        <v>new</v>
      </c>
      <c r="P84">
        <v>35</v>
      </c>
      <c r="Q84">
        <v>1141838</v>
      </c>
      <c r="S84">
        <v>3.6287795520999602</v>
      </c>
    </row>
    <row r="85" spans="1:1022" x14ac:dyDescent="0.3">
      <c r="A85">
        <v>169</v>
      </c>
      <c r="B85">
        <v>162314</v>
      </c>
      <c r="C85">
        <v>169624</v>
      </c>
      <c r="D85" t="s">
        <v>15</v>
      </c>
      <c r="E85">
        <v>2</v>
      </c>
      <c r="F85" t="s">
        <v>16</v>
      </c>
      <c r="G85">
        <v>0.835536575</v>
      </c>
      <c r="H85">
        <v>0.96262890700000003</v>
      </c>
      <c r="I85">
        <v>0.85571805099999998</v>
      </c>
      <c r="J85">
        <v>0</v>
      </c>
      <c r="K85">
        <v>1080</v>
      </c>
      <c r="L85">
        <v>0.96697839399999996</v>
      </c>
      <c r="M85">
        <v>20</v>
      </c>
      <c r="N85" t="str">
        <f t="shared" si="4"/>
        <v>old</v>
      </c>
      <c r="O85" t="str">
        <f t="shared" si="5"/>
        <v>no-decision</v>
      </c>
      <c r="P85">
        <v>167</v>
      </c>
      <c r="Q85">
        <v>956998</v>
      </c>
      <c r="S85">
        <v>0.59187559064661199</v>
      </c>
    </row>
    <row r="86" spans="1:1022" x14ac:dyDescent="0.3">
      <c r="A86">
        <v>170</v>
      </c>
      <c r="B86">
        <v>174206</v>
      </c>
      <c r="C86">
        <v>1151657</v>
      </c>
      <c r="D86" t="s">
        <v>13</v>
      </c>
      <c r="E86">
        <v>46</v>
      </c>
      <c r="F86" t="s">
        <v>16</v>
      </c>
      <c r="G86">
        <v>0.52246292800000005</v>
      </c>
      <c r="H86">
        <v>0.58229121800000005</v>
      </c>
      <c r="I86">
        <v>0.50878982900000003</v>
      </c>
      <c r="J86">
        <v>0</v>
      </c>
      <c r="K86">
        <v>5446560</v>
      </c>
      <c r="L86">
        <v>0.53655821400000003</v>
      </c>
      <c r="M86">
        <v>5</v>
      </c>
      <c r="N86" s="5" t="str">
        <f t="shared" si="4"/>
        <v>no-decision</v>
      </c>
      <c r="O86" s="5" t="str">
        <f t="shared" si="5"/>
        <v>no-decision</v>
      </c>
      <c r="P86">
        <v>10</v>
      </c>
      <c r="Q86">
        <v>943361</v>
      </c>
      <c r="S86">
        <v>2.7592270337056402</v>
      </c>
    </row>
    <row r="87" spans="1:1022" x14ac:dyDescent="0.3">
      <c r="A87">
        <v>171</v>
      </c>
      <c r="B87">
        <v>162342</v>
      </c>
      <c r="C87">
        <v>169650</v>
      </c>
      <c r="D87" t="s">
        <v>15</v>
      </c>
      <c r="E87">
        <v>51</v>
      </c>
      <c r="F87" t="s">
        <v>16</v>
      </c>
      <c r="G87">
        <v>0.33955511500000002</v>
      </c>
      <c r="H87">
        <v>0.55350930399999998</v>
      </c>
      <c r="I87">
        <v>0.44012227900000001</v>
      </c>
      <c r="J87">
        <v>0</v>
      </c>
      <c r="K87">
        <v>4902240</v>
      </c>
      <c r="L87">
        <v>0.57540831599999998</v>
      </c>
      <c r="M87">
        <v>6</v>
      </c>
      <c r="N87" s="5" t="str">
        <f t="shared" si="4"/>
        <v>no-decision</v>
      </c>
      <c r="O87" s="5" t="str">
        <f t="shared" si="5"/>
        <v>no-decision</v>
      </c>
      <c r="P87">
        <v>93</v>
      </c>
      <c r="Q87">
        <v>1142686</v>
      </c>
      <c r="S87">
        <v>3.25555884571114</v>
      </c>
    </row>
    <row r="88" spans="1:1022" x14ac:dyDescent="0.3">
      <c r="A88">
        <v>172</v>
      </c>
      <c r="B88">
        <v>191638</v>
      </c>
      <c r="C88">
        <v>957043</v>
      </c>
      <c r="D88" t="s">
        <v>20</v>
      </c>
      <c r="E88">
        <v>0</v>
      </c>
      <c r="F88" t="s">
        <v>16</v>
      </c>
      <c r="G88">
        <v>1</v>
      </c>
      <c r="H88">
        <v>1</v>
      </c>
      <c r="I88">
        <v>1</v>
      </c>
      <c r="J88">
        <v>0</v>
      </c>
      <c r="K88">
        <v>15840</v>
      </c>
      <c r="L88">
        <v>1</v>
      </c>
      <c r="M88">
        <v>25</v>
      </c>
      <c r="N88" t="str">
        <f t="shared" si="4"/>
        <v>old</v>
      </c>
      <c r="O88" t="str">
        <f t="shared" si="5"/>
        <v>no-decision</v>
      </c>
      <c r="P88">
        <v>168</v>
      </c>
      <c r="Q88">
        <v>169624</v>
      </c>
      <c r="S88">
        <v>0</v>
      </c>
    </row>
    <row r="89" spans="1:1022" x14ac:dyDescent="0.3">
      <c r="A89">
        <v>174</v>
      </c>
      <c r="B89">
        <v>162400</v>
      </c>
      <c r="C89">
        <v>169698</v>
      </c>
      <c r="D89" t="s">
        <v>15</v>
      </c>
      <c r="E89">
        <v>5</v>
      </c>
      <c r="F89" t="s">
        <v>16</v>
      </c>
      <c r="G89">
        <v>0.58001020800000003</v>
      </c>
      <c r="H89">
        <v>0.72711851599999999</v>
      </c>
      <c r="I89">
        <v>0.64136191600000003</v>
      </c>
      <c r="J89">
        <v>0</v>
      </c>
      <c r="K89">
        <v>1218600</v>
      </c>
      <c r="L89">
        <v>0.61344064600000003</v>
      </c>
      <c r="M89">
        <v>11</v>
      </c>
      <c r="N89" t="str">
        <f t="shared" si="4"/>
        <v>old</v>
      </c>
      <c r="O89" t="str">
        <f t="shared" si="5"/>
        <v>no-decision</v>
      </c>
      <c r="P89">
        <v>163</v>
      </c>
      <c r="Q89">
        <v>954124</v>
      </c>
      <c r="S89">
        <v>2.3750553853891399</v>
      </c>
    </row>
    <row r="90" spans="1:1022" x14ac:dyDescent="0.3">
      <c r="A90">
        <v>176</v>
      </c>
      <c r="B90">
        <v>174433</v>
      </c>
      <c r="C90">
        <v>1151875</v>
      </c>
      <c r="D90" t="s">
        <v>13</v>
      </c>
      <c r="E90">
        <v>26</v>
      </c>
      <c r="F90" t="s">
        <v>14</v>
      </c>
      <c r="G90">
        <v>0.176267968</v>
      </c>
      <c r="H90">
        <v>0.430527414</v>
      </c>
      <c r="I90">
        <v>0.22684157899999999</v>
      </c>
      <c r="J90">
        <v>0</v>
      </c>
      <c r="K90">
        <v>95640</v>
      </c>
      <c r="L90">
        <v>0.63029915700000005</v>
      </c>
      <c r="M90">
        <v>1</v>
      </c>
      <c r="N90" t="str">
        <f t="shared" si="4"/>
        <v>no-decision</v>
      </c>
      <c r="O90" t="str">
        <f t="shared" si="5"/>
        <v>new</v>
      </c>
      <c r="P90">
        <v>170</v>
      </c>
      <c r="Q90">
        <v>169650</v>
      </c>
      <c r="S90">
        <v>4.0428868872534096</v>
      </c>
    </row>
    <row r="91" spans="1:1022" x14ac:dyDescent="0.3">
      <c r="A91">
        <v>177</v>
      </c>
      <c r="B91">
        <v>191927</v>
      </c>
      <c r="C91">
        <v>957321</v>
      </c>
      <c r="D91" t="s">
        <v>20</v>
      </c>
      <c r="E91">
        <v>0</v>
      </c>
      <c r="F91" t="s">
        <v>16</v>
      </c>
      <c r="G91">
        <v>0.34619212999999999</v>
      </c>
      <c r="H91">
        <v>0.53181713600000002</v>
      </c>
      <c r="I91">
        <v>0.41050765700000003</v>
      </c>
      <c r="J91">
        <v>0</v>
      </c>
      <c r="K91">
        <v>5447760</v>
      </c>
      <c r="L91">
        <v>0.53412086000000003</v>
      </c>
      <c r="M91">
        <v>3</v>
      </c>
      <c r="N91" s="5" t="str">
        <f t="shared" si="4"/>
        <v>no-decision</v>
      </c>
      <c r="O91" s="5" t="str">
        <f t="shared" si="5"/>
        <v>no-decision</v>
      </c>
      <c r="P91">
        <v>35</v>
      </c>
      <c r="Q91">
        <v>1141838</v>
      </c>
      <c r="S91">
        <v>3.1982991801868899</v>
      </c>
    </row>
    <row r="92" spans="1:1022" s="3" customFormat="1" x14ac:dyDescent="0.3">
      <c r="A92" s="3">
        <v>178</v>
      </c>
      <c r="B92" s="3">
        <v>174446</v>
      </c>
      <c r="C92" s="3">
        <v>1151888</v>
      </c>
      <c r="D92" s="3" t="s">
        <v>13</v>
      </c>
      <c r="E92" s="3">
        <v>248</v>
      </c>
      <c r="F92" s="3" t="s">
        <v>14</v>
      </c>
      <c r="G92" s="3">
        <v>0.58229283200000004</v>
      </c>
      <c r="H92" s="3">
        <v>0.67347268299999996</v>
      </c>
      <c r="I92" s="3">
        <v>0.58600640000000004</v>
      </c>
      <c r="J92" s="3">
        <v>1</v>
      </c>
      <c r="K92" s="3">
        <v>126900</v>
      </c>
      <c r="L92" s="3">
        <v>0.38784057700000002</v>
      </c>
      <c r="M92" s="3">
        <v>8</v>
      </c>
      <c r="N92" s="3" t="str">
        <f t="shared" si="4"/>
        <v>old</v>
      </c>
      <c r="O92" s="3" t="str">
        <f t="shared" si="5"/>
        <v>no-decision</v>
      </c>
      <c r="P92" s="3">
        <v>169</v>
      </c>
      <c r="Q92" s="3">
        <v>1151657</v>
      </c>
      <c r="R92" s="3" t="s">
        <v>38</v>
      </c>
      <c r="S92">
        <v>2.3162959168312098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</row>
    <row r="93" spans="1:1022" x14ac:dyDescent="0.3">
      <c r="A93">
        <v>179</v>
      </c>
      <c r="B93">
        <v>162514</v>
      </c>
      <c r="C93">
        <v>169795</v>
      </c>
      <c r="D93" t="s">
        <v>15</v>
      </c>
      <c r="E93" s="8">
        <v>15</v>
      </c>
      <c r="F93" s="8" t="s">
        <v>16</v>
      </c>
      <c r="G93" s="8">
        <v>0.39713290899999998</v>
      </c>
      <c r="H93" s="8">
        <v>0.61580312000000004</v>
      </c>
      <c r="I93" s="8">
        <v>0.43589210900000003</v>
      </c>
      <c r="J93" s="8">
        <v>1</v>
      </c>
      <c r="K93" s="8">
        <v>140940</v>
      </c>
      <c r="L93">
        <v>0.39662966799999999</v>
      </c>
      <c r="M93">
        <v>7</v>
      </c>
      <c r="N93" t="str">
        <f t="shared" si="4"/>
        <v>no-decision</v>
      </c>
      <c r="O93" t="str">
        <f t="shared" si="5"/>
        <v>no-decision</v>
      </c>
      <c r="P93">
        <v>168</v>
      </c>
      <c r="Q93">
        <v>169624</v>
      </c>
      <c r="S93">
        <v>2.9506830268813902</v>
      </c>
    </row>
    <row r="94" spans="1:1022" s="3" customFormat="1" x14ac:dyDescent="0.3">
      <c r="A94" s="3">
        <v>180</v>
      </c>
      <c r="B94" s="3">
        <v>162515</v>
      </c>
      <c r="C94" s="3">
        <v>169796</v>
      </c>
      <c r="D94" s="3" t="s">
        <v>15</v>
      </c>
      <c r="E94" s="3">
        <v>1</v>
      </c>
      <c r="F94" s="3" t="s">
        <v>16</v>
      </c>
      <c r="G94" s="3">
        <v>0.309154135</v>
      </c>
      <c r="H94" s="3">
        <v>0.50765412899999995</v>
      </c>
      <c r="I94" s="3">
        <v>0.39477678799999999</v>
      </c>
      <c r="J94" s="3">
        <v>0</v>
      </c>
      <c r="K94" s="3">
        <v>168300</v>
      </c>
      <c r="L94" s="3">
        <v>0.47016834000000002</v>
      </c>
      <c r="M94" s="3">
        <v>5</v>
      </c>
      <c r="N94" s="3" t="str">
        <f t="shared" si="4"/>
        <v>no-decision</v>
      </c>
      <c r="O94" s="3" t="str">
        <f t="shared" si="5"/>
        <v>new</v>
      </c>
      <c r="P94" s="3">
        <v>165</v>
      </c>
      <c r="Q94" s="3">
        <v>956850</v>
      </c>
      <c r="R94" s="3" t="s">
        <v>39</v>
      </c>
      <c r="S94">
        <v>3.4570407705675201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</row>
    <row r="95" spans="1:1022" x14ac:dyDescent="0.3">
      <c r="A95">
        <v>181</v>
      </c>
      <c r="B95">
        <v>191934</v>
      </c>
      <c r="C95">
        <v>957327</v>
      </c>
      <c r="D95" t="s">
        <v>20</v>
      </c>
      <c r="E95">
        <v>0</v>
      </c>
      <c r="F95" t="s">
        <v>16</v>
      </c>
      <c r="G95">
        <v>0.90144547900000005</v>
      </c>
      <c r="H95">
        <v>0.94881132999999995</v>
      </c>
      <c r="I95">
        <v>0.91805167300000001</v>
      </c>
      <c r="J95">
        <v>0</v>
      </c>
      <c r="K95">
        <v>2040</v>
      </c>
      <c r="L95">
        <v>1</v>
      </c>
      <c r="M95">
        <v>22</v>
      </c>
      <c r="N95" t="str">
        <f t="shared" si="4"/>
        <v>old</v>
      </c>
      <c r="O95" t="str">
        <f t="shared" si="5"/>
        <v>no-decision</v>
      </c>
      <c r="P95">
        <v>178</v>
      </c>
      <c r="Q95">
        <v>169795</v>
      </c>
      <c r="S95">
        <v>0.73371230349159799</v>
      </c>
    </row>
    <row r="96" spans="1:1022" x14ac:dyDescent="0.3">
      <c r="A96">
        <v>182</v>
      </c>
      <c r="B96">
        <v>191959</v>
      </c>
      <c r="C96">
        <v>957352</v>
      </c>
      <c r="D96" t="s">
        <v>20</v>
      </c>
      <c r="E96">
        <v>0</v>
      </c>
      <c r="F96" t="s">
        <v>16</v>
      </c>
      <c r="G96">
        <v>0.95209972700000001</v>
      </c>
      <c r="H96">
        <v>0.95463730599999996</v>
      </c>
      <c r="I96">
        <v>0.95324387300000002</v>
      </c>
      <c r="J96">
        <v>1</v>
      </c>
      <c r="K96">
        <v>2820</v>
      </c>
      <c r="L96">
        <v>1</v>
      </c>
      <c r="M96">
        <v>20</v>
      </c>
      <c r="N96" t="str">
        <f t="shared" si="4"/>
        <v>old</v>
      </c>
      <c r="O96" t="str">
        <f t="shared" si="5"/>
        <v>no-decision</v>
      </c>
      <c r="P96">
        <v>180</v>
      </c>
      <c r="Q96">
        <v>957327</v>
      </c>
      <c r="S96">
        <v>0.77184213598750895</v>
      </c>
    </row>
    <row r="97" spans="1:19" x14ac:dyDescent="0.3">
      <c r="A97">
        <v>183</v>
      </c>
      <c r="B97">
        <v>191964</v>
      </c>
      <c r="C97">
        <v>957357</v>
      </c>
      <c r="D97" t="s">
        <v>20</v>
      </c>
      <c r="E97">
        <v>0</v>
      </c>
      <c r="F97" t="s">
        <v>16</v>
      </c>
      <c r="G97">
        <v>1</v>
      </c>
      <c r="H97">
        <v>1</v>
      </c>
      <c r="I97">
        <v>1</v>
      </c>
      <c r="J97">
        <v>0</v>
      </c>
      <c r="K97">
        <v>5280</v>
      </c>
      <c r="L97">
        <v>1</v>
      </c>
      <c r="M97">
        <v>25</v>
      </c>
      <c r="N97" t="str">
        <f t="shared" si="4"/>
        <v>old</v>
      </c>
      <c r="O97" t="str">
        <f t="shared" si="5"/>
        <v>no-decision</v>
      </c>
      <c r="P97">
        <v>179</v>
      </c>
      <c r="Q97">
        <v>169796</v>
      </c>
      <c r="S97">
        <v>0</v>
      </c>
    </row>
    <row r="98" spans="1:19" x14ac:dyDescent="0.3">
      <c r="A98">
        <v>184</v>
      </c>
      <c r="B98">
        <v>174465</v>
      </c>
      <c r="C98">
        <v>1151903</v>
      </c>
      <c r="D98" t="s">
        <v>13</v>
      </c>
      <c r="E98">
        <v>521</v>
      </c>
      <c r="F98" t="s">
        <v>14</v>
      </c>
      <c r="G98">
        <v>0.50439928199999995</v>
      </c>
      <c r="H98">
        <v>0.671255343</v>
      </c>
      <c r="I98">
        <v>0.55666318000000004</v>
      </c>
      <c r="J98">
        <v>0</v>
      </c>
      <c r="K98">
        <v>6720</v>
      </c>
      <c r="L98">
        <v>0.47085000300000002</v>
      </c>
      <c r="M98">
        <v>8</v>
      </c>
      <c r="N98" s="5" t="str">
        <f t="shared" ref="N98:N103" si="6">IF(G98&gt;0.57726,"old","no-decision")</f>
        <v>no-decision</v>
      </c>
      <c r="O98" s="5" t="str">
        <f t="shared" ref="O98:O103" si="7">IF(G98&lt;0.3328,"new","no-decision")</f>
        <v>no-decision</v>
      </c>
      <c r="P98">
        <v>179</v>
      </c>
      <c r="Q98">
        <v>169796</v>
      </c>
      <c r="S98">
        <v>2.88400258058893</v>
      </c>
    </row>
    <row r="99" spans="1:19" x14ac:dyDescent="0.3">
      <c r="A99">
        <v>189</v>
      </c>
      <c r="B99">
        <v>175108</v>
      </c>
      <c r="C99">
        <v>1152844</v>
      </c>
      <c r="D99" t="s">
        <v>13</v>
      </c>
      <c r="E99">
        <v>159</v>
      </c>
      <c r="F99" t="s">
        <v>14</v>
      </c>
      <c r="G99">
        <v>0.20723802499999999</v>
      </c>
      <c r="H99">
        <v>0.449789834</v>
      </c>
      <c r="I99">
        <v>0.30173998400000002</v>
      </c>
      <c r="J99">
        <v>0</v>
      </c>
      <c r="K99">
        <v>455100</v>
      </c>
      <c r="L99">
        <v>0.48221752899999998</v>
      </c>
      <c r="M99">
        <v>3</v>
      </c>
      <c r="N99" t="str">
        <f t="shared" si="6"/>
        <v>no-decision</v>
      </c>
      <c r="O99" t="str">
        <f t="shared" si="7"/>
        <v>new</v>
      </c>
      <c r="P99">
        <v>170</v>
      </c>
      <c r="Q99">
        <v>169650</v>
      </c>
      <c r="S99">
        <v>3.70422639384749</v>
      </c>
    </row>
    <row r="100" spans="1:19" x14ac:dyDescent="0.3">
      <c r="A100">
        <v>190</v>
      </c>
      <c r="B100">
        <v>163005</v>
      </c>
      <c r="C100">
        <v>170227</v>
      </c>
      <c r="D100" t="s">
        <v>15</v>
      </c>
      <c r="E100">
        <v>2</v>
      </c>
      <c r="F100" t="s">
        <v>16</v>
      </c>
      <c r="G100">
        <v>0.92363187199999996</v>
      </c>
      <c r="H100">
        <v>0.96398427499999995</v>
      </c>
      <c r="I100">
        <v>0.93211153099999999</v>
      </c>
      <c r="J100">
        <v>0</v>
      </c>
      <c r="K100">
        <v>5220</v>
      </c>
      <c r="L100">
        <v>1</v>
      </c>
      <c r="M100">
        <v>20</v>
      </c>
      <c r="N100" t="str">
        <f t="shared" si="6"/>
        <v>old</v>
      </c>
      <c r="O100" t="str">
        <f t="shared" si="7"/>
        <v>no-decision</v>
      </c>
      <c r="P100">
        <v>188</v>
      </c>
      <c r="Q100">
        <v>1152844</v>
      </c>
      <c r="S100">
        <v>0.37062091074720899</v>
      </c>
    </row>
    <row r="101" spans="1:19" x14ac:dyDescent="0.3">
      <c r="A101">
        <v>191</v>
      </c>
      <c r="B101">
        <v>192814</v>
      </c>
      <c r="C101">
        <v>958180</v>
      </c>
      <c r="D101" t="s">
        <v>20</v>
      </c>
      <c r="E101">
        <v>0</v>
      </c>
      <c r="F101" t="s">
        <v>16</v>
      </c>
      <c r="G101">
        <v>1</v>
      </c>
      <c r="H101">
        <v>1</v>
      </c>
      <c r="I101">
        <v>1</v>
      </c>
      <c r="J101">
        <v>0</v>
      </c>
      <c r="K101">
        <v>9480</v>
      </c>
      <c r="L101">
        <v>1</v>
      </c>
      <c r="M101">
        <v>25</v>
      </c>
      <c r="N101" t="str">
        <f t="shared" si="6"/>
        <v>old</v>
      </c>
      <c r="O101" t="str">
        <f t="shared" si="7"/>
        <v>no-decision</v>
      </c>
      <c r="P101">
        <v>189</v>
      </c>
      <c r="Q101">
        <v>170227</v>
      </c>
      <c r="S101">
        <v>0</v>
      </c>
    </row>
    <row r="102" spans="1:19" x14ac:dyDescent="0.3">
      <c r="A102">
        <v>192</v>
      </c>
      <c r="B102">
        <v>163057</v>
      </c>
      <c r="C102">
        <v>170269</v>
      </c>
      <c r="D102" t="s">
        <v>15</v>
      </c>
      <c r="E102">
        <v>6</v>
      </c>
      <c r="F102" t="s">
        <v>16</v>
      </c>
      <c r="G102">
        <v>1</v>
      </c>
      <c r="H102">
        <v>1</v>
      </c>
      <c r="I102">
        <v>1</v>
      </c>
      <c r="J102">
        <v>1</v>
      </c>
      <c r="K102">
        <v>46200</v>
      </c>
      <c r="L102">
        <v>1</v>
      </c>
      <c r="M102">
        <v>25</v>
      </c>
      <c r="N102" t="str">
        <f t="shared" si="6"/>
        <v>old</v>
      </c>
      <c r="O102" t="str">
        <f t="shared" si="7"/>
        <v>no-decision</v>
      </c>
      <c r="P102">
        <v>189</v>
      </c>
      <c r="Q102">
        <v>170227</v>
      </c>
      <c r="S102">
        <v>0</v>
      </c>
    </row>
    <row r="103" spans="1:19" x14ac:dyDescent="0.3">
      <c r="A103">
        <v>193</v>
      </c>
      <c r="B103">
        <v>192888</v>
      </c>
      <c r="C103">
        <v>958252</v>
      </c>
      <c r="D103" t="s">
        <v>20</v>
      </c>
      <c r="E103">
        <v>0</v>
      </c>
      <c r="F103" t="s">
        <v>16</v>
      </c>
      <c r="G103">
        <v>1</v>
      </c>
      <c r="H103">
        <v>1</v>
      </c>
      <c r="I103">
        <v>1</v>
      </c>
      <c r="J103">
        <v>0</v>
      </c>
      <c r="K103">
        <v>56460</v>
      </c>
      <c r="L103">
        <v>1</v>
      </c>
      <c r="M103">
        <v>25</v>
      </c>
      <c r="N103" t="str">
        <f t="shared" si="6"/>
        <v>old</v>
      </c>
      <c r="O103" t="str">
        <f t="shared" si="7"/>
        <v>no-decision</v>
      </c>
      <c r="P103">
        <v>189</v>
      </c>
      <c r="Q103">
        <v>170227</v>
      </c>
      <c r="S103">
        <v>0</v>
      </c>
    </row>
    <row r="104" spans="1:19" x14ac:dyDescent="0.3">
      <c r="A104">
        <v>194</v>
      </c>
      <c r="B104">
        <v>163088</v>
      </c>
      <c r="C104">
        <v>170298</v>
      </c>
      <c r="D104" t="s">
        <v>15</v>
      </c>
      <c r="E104">
        <v>19</v>
      </c>
      <c r="F104" t="s">
        <v>14</v>
      </c>
      <c r="G104">
        <v>0.29854399999999998</v>
      </c>
      <c r="H104" s="4">
        <v>0.62230591400000002</v>
      </c>
      <c r="I104" s="4">
        <v>0.45359880200000002</v>
      </c>
      <c r="J104" s="4">
        <v>1</v>
      </c>
      <c r="K104" s="4">
        <v>57660</v>
      </c>
      <c r="L104" s="4">
        <v>0.51794606799999998</v>
      </c>
      <c r="M104" s="4">
        <v>5</v>
      </c>
      <c r="N104" s="4" t="s">
        <v>22</v>
      </c>
      <c r="O104" s="4" t="s">
        <v>22</v>
      </c>
      <c r="P104">
        <v>189</v>
      </c>
      <c r="Q104">
        <v>170227</v>
      </c>
      <c r="S104">
        <v>3.2124891897818699</v>
      </c>
    </row>
    <row r="105" spans="1:19" x14ac:dyDescent="0.3">
      <c r="A105">
        <v>195</v>
      </c>
      <c r="B105">
        <v>192969</v>
      </c>
      <c r="C105">
        <v>958329</v>
      </c>
      <c r="D105" t="s">
        <v>20</v>
      </c>
      <c r="E105">
        <v>0</v>
      </c>
      <c r="F105" t="s">
        <v>16</v>
      </c>
      <c r="G105">
        <v>1</v>
      </c>
      <c r="H105">
        <v>1</v>
      </c>
      <c r="I105">
        <v>1</v>
      </c>
      <c r="J105">
        <v>0</v>
      </c>
      <c r="K105">
        <v>13140</v>
      </c>
      <c r="L105">
        <v>1</v>
      </c>
      <c r="M105">
        <v>25</v>
      </c>
      <c r="N105" t="str">
        <f>IF(G105&gt;0.57726,"old","no-decision")</f>
        <v>old</v>
      </c>
      <c r="O105" t="str">
        <f>IF(G105&lt;0.3328,"new","no-decision")</f>
        <v>no-decision</v>
      </c>
      <c r="P105">
        <v>194</v>
      </c>
      <c r="Q105">
        <v>170298</v>
      </c>
      <c r="S105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zoomScale="60" zoomScaleNormal="60" workbookViewId="0">
      <selection activeCellId="1" sqref="S1:Y1048576 A1"/>
    </sheetView>
  </sheetViews>
  <sheetFormatPr defaultRowHeight="14.4" x14ac:dyDescent="0.3"/>
  <cols>
    <col min="1" max="1" width="11.6640625"/>
    <col min="2" max="1025" width="8.5546875"/>
  </cols>
  <sheetData>
    <row r="2" spans="1:2" x14ac:dyDescent="0.3">
      <c r="A2" s="1" t="s">
        <v>40</v>
      </c>
      <c r="B2" s="1"/>
    </row>
    <row r="3" spans="1:2" x14ac:dyDescent="0.3">
      <c r="A3" t="s">
        <v>17</v>
      </c>
      <c r="B3">
        <f>SUMPRODUCT(--('TF.IDF(2theta2,-0.1theta1)'!F2:F105='TF.IDF(2theta2,-0.1theta1)'!O2:O105))</f>
        <v>26</v>
      </c>
    </row>
    <row r="4" spans="1:2" x14ac:dyDescent="0.3">
      <c r="A4" t="s">
        <v>18</v>
      </c>
      <c r="B4">
        <f>SUMPRODUCT(--('TF.IDF(2theta2,-0.1theta1)'!F2:F105='TF.IDF(2theta2,-0.1theta1)'!N2:N105))</f>
        <v>47</v>
      </c>
    </row>
    <row r="5" spans="1:2" x14ac:dyDescent="0.3">
      <c r="A5" t="s">
        <v>19</v>
      </c>
      <c r="B5">
        <f>COUNTIF('TF.IDF(2theta2,-0.1theta1)'!N2:N105,"&lt;&gt;no-decision")-SUMPRODUCT(--('TF.IDF(2theta2,-0.1theta1)'!F2:F105='TF.IDF(2theta2,-0.1theta1)'!N2:N105))</f>
        <v>3</v>
      </c>
    </row>
    <row r="6" spans="1:2" x14ac:dyDescent="0.3">
      <c r="A6" t="s">
        <v>21</v>
      </c>
      <c r="B6">
        <f>COUNTIF('TF.IDF(2theta2,-0.1theta1)'!O2:O105,"&lt;&gt;no-decision")-SUMPRODUCT(--('TF.IDF(2theta2,-0.1theta1)'!F2:F105='TF.IDF(2theta2,-0.1theta1)'!O2:O105))</f>
        <v>5</v>
      </c>
    </row>
    <row r="7" spans="1:2" x14ac:dyDescent="0.3">
      <c r="A7" t="s">
        <v>22</v>
      </c>
      <c r="B7">
        <f>SUMPRODUCT(--('TF.IDF(2theta2,-0.1theta1)'!N2:N105='TF.IDF(2theta2,-0.1theta1)'!O2:O105))</f>
        <v>23</v>
      </c>
    </row>
    <row r="8" spans="1:2" x14ac:dyDescent="0.3">
      <c r="A8" t="s">
        <v>23</v>
      </c>
      <c r="B8">
        <f>SUM(B3:B7)</f>
        <v>104</v>
      </c>
    </row>
    <row r="9" spans="1:2" x14ac:dyDescent="0.3">
      <c r="A9" s="1" t="s">
        <v>41</v>
      </c>
      <c r="B9" s="1"/>
    </row>
    <row r="10" spans="1:2" x14ac:dyDescent="0.3">
      <c r="A10" t="s">
        <v>17</v>
      </c>
      <c r="B10">
        <f>27+5</f>
        <v>32</v>
      </c>
    </row>
    <row r="11" spans="1:2" x14ac:dyDescent="0.3">
      <c r="A11" t="s">
        <v>18</v>
      </c>
      <c r="B11">
        <f>47+3</f>
        <v>50</v>
      </c>
    </row>
    <row r="12" spans="1:2" x14ac:dyDescent="0.3">
      <c r="A12" t="s">
        <v>19</v>
      </c>
      <c r="B12">
        <v>3</v>
      </c>
    </row>
    <row r="13" spans="1:2" x14ac:dyDescent="0.3">
      <c r="A13" t="s">
        <v>21</v>
      </c>
      <c r="B13">
        <v>5</v>
      </c>
    </row>
    <row r="14" spans="1:2" x14ac:dyDescent="0.3">
      <c r="A14" t="s">
        <v>22</v>
      </c>
      <c r="B14">
        <f>22-8</f>
        <v>14</v>
      </c>
    </row>
    <row r="15" spans="1:2" x14ac:dyDescent="0.3">
      <c r="A15" t="s">
        <v>23</v>
      </c>
      <c r="B15">
        <f>SUM(B10:B14)</f>
        <v>104</v>
      </c>
    </row>
    <row r="16" spans="1:2" x14ac:dyDescent="0.3">
      <c r="A16" s="1" t="s">
        <v>42</v>
      </c>
      <c r="B16" s="1"/>
    </row>
    <row r="17" spans="1:2" x14ac:dyDescent="0.3">
      <c r="A17" t="s">
        <v>17</v>
      </c>
      <c r="B17">
        <f>27+5</f>
        <v>32</v>
      </c>
    </row>
    <row r="18" spans="1:2" x14ac:dyDescent="0.3">
      <c r="A18" t="s">
        <v>18</v>
      </c>
      <c r="B18">
        <v>55</v>
      </c>
    </row>
    <row r="19" spans="1:2" x14ac:dyDescent="0.3">
      <c r="A19" t="s">
        <v>19</v>
      </c>
      <c r="B19">
        <v>3</v>
      </c>
    </row>
    <row r="20" spans="1:2" x14ac:dyDescent="0.3">
      <c r="A20" t="s">
        <v>21</v>
      </c>
      <c r="B20">
        <v>0</v>
      </c>
    </row>
    <row r="21" spans="1:2" x14ac:dyDescent="0.3">
      <c r="A21" t="s">
        <v>22</v>
      </c>
      <c r="B21">
        <f>22-8</f>
        <v>14</v>
      </c>
    </row>
    <row r="22" spans="1:2" x14ac:dyDescent="0.3">
      <c r="A22" t="s">
        <v>23</v>
      </c>
      <c r="B22">
        <f>SUM(B17:B21)</f>
        <v>104</v>
      </c>
    </row>
    <row r="23" spans="1:2" x14ac:dyDescent="0.3">
      <c r="A23" s="3"/>
      <c r="B23" s="3"/>
    </row>
    <row r="24" spans="1:2" x14ac:dyDescent="0.3">
      <c r="A24" s="1" t="s">
        <v>43</v>
      </c>
      <c r="B24" s="1"/>
    </row>
    <row r="25" spans="1:2" x14ac:dyDescent="0.3">
      <c r="A25" t="s">
        <v>17</v>
      </c>
      <c r="B25">
        <v>35</v>
      </c>
    </row>
    <row r="26" spans="1:2" x14ac:dyDescent="0.3">
      <c r="A26" t="s">
        <v>18</v>
      </c>
      <c r="B26">
        <v>59</v>
      </c>
    </row>
    <row r="27" spans="1:2" x14ac:dyDescent="0.3">
      <c r="A27" t="s">
        <v>19</v>
      </c>
      <c r="B27">
        <v>8</v>
      </c>
    </row>
    <row r="28" spans="1:2" x14ac:dyDescent="0.3">
      <c r="A28" t="s">
        <v>21</v>
      </c>
      <c r="B28">
        <v>2</v>
      </c>
    </row>
    <row r="29" spans="1:2" x14ac:dyDescent="0.3">
      <c r="A29" t="s">
        <v>22</v>
      </c>
      <c r="B29">
        <v>0</v>
      </c>
    </row>
    <row r="30" spans="1:2" x14ac:dyDescent="0.3">
      <c r="A30" t="s">
        <v>23</v>
      </c>
      <c r="B30">
        <f>SUM(B25:B29)</f>
        <v>104</v>
      </c>
    </row>
    <row r="41" spans="1:2" x14ac:dyDescent="0.3">
      <c r="A41" s="3"/>
      <c r="B41" s="3"/>
    </row>
    <row r="43" spans="1:2" x14ac:dyDescent="0.3">
      <c r="A43" s="3"/>
      <c r="B43" s="3"/>
    </row>
    <row r="50" spans="1:2" x14ac:dyDescent="0.3">
      <c r="A50" s="3"/>
      <c r="B50" s="3"/>
    </row>
    <row r="59" spans="1:2" x14ac:dyDescent="0.3">
      <c r="A59" s="3"/>
      <c r="B59" s="3"/>
    </row>
    <row r="63" spans="1:2" x14ac:dyDescent="0.3">
      <c r="A63" s="3"/>
      <c r="B63" s="3"/>
    </row>
    <row r="92" spans="1:2" x14ac:dyDescent="0.3">
      <c r="A92" s="3"/>
      <c r="B92" s="3"/>
    </row>
    <row r="94" spans="1:2" x14ac:dyDescent="0.3">
      <c r="A94" s="3"/>
      <c r="B94" s="3"/>
    </row>
  </sheetData>
  <mergeCells count="4">
    <mergeCell ref="A2:B2"/>
    <mergeCell ref="A9:B9"/>
    <mergeCell ref="A16:B16"/>
    <mergeCell ref="A24:B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zoomScale="60" zoomScaleNormal="60" workbookViewId="0">
      <selection activeCell="J104" activeCellId="1" sqref="I104 J104"/>
    </sheetView>
  </sheetViews>
  <sheetFormatPr defaultRowHeight="14.4" x14ac:dyDescent="0.3"/>
  <cols>
    <col min="1" max="11" width="8.5546875"/>
    <col min="12" max="12" width="12.33203125"/>
    <col min="13" max="13" width="13.33203125"/>
    <col min="14" max="14" width="10.77734375"/>
    <col min="15" max="1025" width="8.5546875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>
        <v>7</v>
      </c>
      <c r="B2">
        <v>1141599</v>
      </c>
      <c r="C2" t="s">
        <v>13</v>
      </c>
      <c r="D2">
        <v>110</v>
      </c>
      <c r="E2" t="s">
        <v>14</v>
      </c>
      <c r="F2">
        <v>8.9175157000000005E-2</v>
      </c>
      <c r="G2">
        <v>0.228385068</v>
      </c>
      <c r="H2">
        <v>7.9642045999999994E-2</v>
      </c>
      <c r="I2">
        <v>0</v>
      </c>
      <c r="J2">
        <v>6402360</v>
      </c>
      <c r="K2">
        <v>6</v>
      </c>
      <c r="L2" t="str">
        <f t="shared" ref="L2:L33" si="0">IF(F2&gt;0.7864,"old","no-decision")</f>
        <v>no-decision</v>
      </c>
      <c r="M2" t="str">
        <f t="shared" ref="M2:M33" si="1">IF(F2&lt;0.4505,"new","no-decision")</f>
        <v>new</v>
      </c>
      <c r="N2" s="2"/>
      <c r="O2" s="2"/>
    </row>
    <row r="3" spans="1:15" x14ac:dyDescent="0.3">
      <c r="A3">
        <v>8</v>
      </c>
      <c r="B3">
        <v>163323</v>
      </c>
      <c r="C3" t="s">
        <v>15</v>
      </c>
      <c r="D3">
        <v>47</v>
      </c>
      <c r="E3" t="s">
        <v>16</v>
      </c>
      <c r="F3">
        <v>0.380084227</v>
      </c>
      <c r="G3">
        <v>0.60590316399999999</v>
      </c>
      <c r="H3">
        <v>0.39307884999999998</v>
      </c>
      <c r="I3">
        <v>0</v>
      </c>
      <c r="J3">
        <v>3600</v>
      </c>
      <c r="K3">
        <v>7</v>
      </c>
      <c r="L3" t="str">
        <f t="shared" si="0"/>
        <v>no-decision</v>
      </c>
      <c r="M3" t="str">
        <f t="shared" si="1"/>
        <v>new</v>
      </c>
      <c r="N3" t="s">
        <v>17</v>
      </c>
      <c r="O3">
        <f>SUMPRODUCT(--(E2:E105=M2:M105))</f>
        <v>36</v>
      </c>
    </row>
    <row r="4" spans="1:15" x14ac:dyDescent="0.3">
      <c r="A4">
        <v>9</v>
      </c>
      <c r="B4">
        <v>1141618</v>
      </c>
      <c r="C4" t="s">
        <v>13</v>
      </c>
      <c r="D4">
        <v>187</v>
      </c>
      <c r="E4" t="s">
        <v>14</v>
      </c>
      <c r="F4">
        <v>0.495691985</v>
      </c>
      <c r="G4">
        <v>0.65243031200000001</v>
      </c>
      <c r="H4">
        <v>0.52518652399999999</v>
      </c>
      <c r="I4">
        <v>0</v>
      </c>
      <c r="J4">
        <v>7740</v>
      </c>
      <c r="K4">
        <v>8</v>
      </c>
      <c r="L4" t="str">
        <f t="shared" si="0"/>
        <v>no-decision</v>
      </c>
      <c r="M4" t="str">
        <f t="shared" si="1"/>
        <v>no-decision</v>
      </c>
      <c r="N4" t="s">
        <v>18</v>
      </c>
      <c r="O4">
        <f>SUMPRODUCT(--(E2:E105=L2:L105))</f>
        <v>42</v>
      </c>
    </row>
    <row r="5" spans="1:15" x14ac:dyDescent="0.3">
      <c r="A5">
        <v>10</v>
      </c>
      <c r="B5">
        <v>1141631</v>
      </c>
      <c r="C5" t="s">
        <v>13</v>
      </c>
      <c r="D5">
        <v>446</v>
      </c>
      <c r="E5" t="s">
        <v>14</v>
      </c>
      <c r="F5">
        <v>0.38999905899999998</v>
      </c>
      <c r="G5">
        <v>0.603856222</v>
      </c>
      <c r="H5">
        <v>0.40715434499999997</v>
      </c>
      <c r="I5">
        <v>1</v>
      </c>
      <c r="J5">
        <v>15900</v>
      </c>
      <c r="K5">
        <v>9</v>
      </c>
      <c r="L5" t="str">
        <f t="shared" si="0"/>
        <v>no-decision</v>
      </c>
      <c r="M5" t="str">
        <f t="shared" si="1"/>
        <v>new</v>
      </c>
      <c r="N5" t="s">
        <v>19</v>
      </c>
      <c r="O5">
        <f>COUNTIF(L2:L105,"&lt;&gt;no-decision")-SUMPRODUCT(--(E2:E105=L2:L105))</f>
        <v>0</v>
      </c>
    </row>
    <row r="6" spans="1:15" x14ac:dyDescent="0.3">
      <c r="A6">
        <v>11</v>
      </c>
      <c r="B6">
        <v>943361</v>
      </c>
      <c r="C6" t="s">
        <v>20</v>
      </c>
      <c r="D6">
        <v>0</v>
      </c>
      <c r="E6" t="s">
        <v>16</v>
      </c>
      <c r="F6">
        <v>0.91432686900000004</v>
      </c>
      <c r="G6">
        <v>0.92696516399999995</v>
      </c>
      <c r="H6">
        <v>0.92062401999999999</v>
      </c>
      <c r="I6">
        <v>0</v>
      </c>
      <c r="J6">
        <v>5280</v>
      </c>
      <c r="K6">
        <v>10</v>
      </c>
      <c r="L6" t="str">
        <f t="shared" si="0"/>
        <v>old</v>
      </c>
      <c r="M6" t="str">
        <f t="shared" si="1"/>
        <v>no-decision</v>
      </c>
      <c r="N6" t="s">
        <v>21</v>
      </c>
      <c r="O6">
        <f>COUNTIF(M2:M105,"&lt;&gt;no-decision")-SUMPRODUCT(--(E2:E105=M2:M105))</f>
        <v>11</v>
      </c>
    </row>
    <row r="7" spans="1:15" x14ac:dyDescent="0.3">
      <c r="A7">
        <v>12</v>
      </c>
      <c r="B7">
        <v>1141659</v>
      </c>
      <c r="C7" t="s">
        <v>13</v>
      </c>
      <c r="D7">
        <v>145</v>
      </c>
      <c r="E7" t="s">
        <v>14</v>
      </c>
      <c r="F7">
        <v>0.36109781299999999</v>
      </c>
      <c r="G7">
        <v>0.67234178899999997</v>
      </c>
      <c r="H7">
        <v>0.494177386</v>
      </c>
      <c r="I7">
        <v>1</v>
      </c>
      <c r="J7">
        <v>10080</v>
      </c>
      <c r="K7">
        <v>11</v>
      </c>
      <c r="L7" t="str">
        <f t="shared" si="0"/>
        <v>no-decision</v>
      </c>
      <c r="M7" t="str">
        <f t="shared" si="1"/>
        <v>new</v>
      </c>
      <c r="N7" t="s">
        <v>22</v>
      </c>
      <c r="O7">
        <f>SUMPRODUCT(--(L2:L105=M2:M105))</f>
        <v>15</v>
      </c>
    </row>
    <row r="8" spans="1:15" x14ac:dyDescent="0.3">
      <c r="A8">
        <v>13</v>
      </c>
      <c r="B8">
        <v>943385</v>
      </c>
      <c r="C8" t="s">
        <v>20</v>
      </c>
      <c r="D8">
        <v>0</v>
      </c>
      <c r="E8" t="s">
        <v>16</v>
      </c>
      <c r="F8">
        <v>0.98240227499999999</v>
      </c>
      <c r="G8">
        <v>0.96093407200000003</v>
      </c>
      <c r="H8">
        <v>0.96846251100000003</v>
      </c>
      <c r="I8">
        <v>0</v>
      </c>
      <c r="J8">
        <v>22800</v>
      </c>
      <c r="K8">
        <v>12</v>
      </c>
      <c r="L8" t="str">
        <f t="shared" si="0"/>
        <v>old</v>
      </c>
      <c r="M8" t="str">
        <f t="shared" si="1"/>
        <v>no-decision</v>
      </c>
      <c r="N8" t="s">
        <v>23</v>
      </c>
      <c r="O8">
        <f>SUM(O3:O7)</f>
        <v>104</v>
      </c>
    </row>
    <row r="9" spans="1:15" x14ac:dyDescent="0.3">
      <c r="A9">
        <v>14</v>
      </c>
      <c r="B9">
        <v>163358</v>
      </c>
      <c r="C9" t="s">
        <v>15</v>
      </c>
      <c r="D9">
        <v>47</v>
      </c>
      <c r="E9" t="s">
        <v>16</v>
      </c>
      <c r="F9">
        <v>0.98448500500000002</v>
      </c>
      <c r="G9">
        <v>0.99696877100000003</v>
      </c>
      <c r="H9">
        <v>0.99129460400000002</v>
      </c>
      <c r="I9">
        <v>0</v>
      </c>
      <c r="J9">
        <v>11220</v>
      </c>
      <c r="K9">
        <v>13</v>
      </c>
      <c r="L9" t="str">
        <f t="shared" si="0"/>
        <v>old</v>
      </c>
      <c r="M9" t="str">
        <f t="shared" si="1"/>
        <v>no-decision</v>
      </c>
    </row>
    <row r="10" spans="1:15" x14ac:dyDescent="0.3">
      <c r="A10">
        <v>15</v>
      </c>
      <c r="B10">
        <v>943445</v>
      </c>
      <c r="C10" t="s">
        <v>20</v>
      </c>
      <c r="D10">
        <v>121</v>
      </c>
      <c r="E10" t="s">
        <v>14</v>
      </c>
      <c r="F10">
        <v>0.56418967600000003</v>
      </c>
      <c r="G10">
        <v>0.78643131200000005</v>
      </c>
      <c r="H10">
        <v>0.66679751099999995</v>
      </c>
      <c r="I10">
        <v>0</v>
      </c>
      <c r="J10">
        <v>39180</v>
      </c>
      <c r="K10">
        <v>14</v>
      </c>
      <c r="L10" t="str">
        <f t="shared" si="0"/>
        <v>no-decision</v>
      </c>
      <c r="M10" t="str">
        <f t="shared" si="1"/>
        <v>no-decision</v>
      </c>
    </row>
    <row r="11" spans="1:15" x14ac:dyDescent="0.3">
      <c r="A11">
        <v>16</v>
      </c>
      <c r="B11">
        <v>1141744</v>
      </c>
      <c r="C11" t="s">
        <v>13</v>
      </c>
      <c r="D11">
        <v>50</v>
      </c>
      <c r="E11" t="s">
        <v>16</v>
      </c>
      <c r="F11">
        <v>0.59168708000000003</v>
      </c>
      <c r="G11">
        <v>0.72460316700000005</v>
      </c>
      <c r="H11">
        <v>0.52150440499999995</v>
      </c>
      <c r="I11">
        <v>0</v>
      </c>
      <c r="J11">
        <v>65100</v>
      </c>
      <c r="K11">
        <v>15</v>
      </c>
      <c r="L11" t="str">
        <f t="shared" si="0"/>
        <v>no-decision</v>
      </c>
      <c r="M11" t="str">
        <f t="shared" si="1"/>
        <v>no-decision</v>
      </c>
    </row>
    <row r="12" spans="1:15" x14ac:dyDescent="0.3">
      <c r="A12">
        <v>20</v>
      </c>
      <c r="B12">
        <v>1141752</v>
      </c>
      <c r="C12" t="s">
        <v>13</v>
      </c>
      <c r="D12">
        <v>136</v>
      </c>
      <c r="E12" t="s">
        <v>14</v>
      </c>
      <c r="F12">
        <v>0.20370063099999999</v>
      </c>
      <c r="G12">
        <v>0.574363964</v>
      </c>
      <c r="H12">
        <v>0.31023440400000002</v>
      </c>
      <c r="I12">
        <v>0</v>
      </c>
      <c r="J12">
        <v>62760</v>
      </c>
      <c r="K12">
        <v>19</v>
      </c>
      <c r="L12" t="str">
        <f t="shared" si="0"/>
        <v>no-decision</v>
      </c>
      <c r="M12" t="str">
        <f t="shared" si="1"/>
        <v>new</v>
      </c>
    </row>
    <row r="13" spans="1:15" x14ac:dyDescent="0.3">
      <c r="A13">
        <v>21</v>
      </c>
      <c r="B13">
        <v>163393</v>
      </c>
      <c r="C13" t="s">
        <v>15</v>
      </c>
      <c r="D13">
        <v>99</v>
      </c>
      <c r="E13" t="s">
        <v>16</v>
      </c>
      <c r="F13">
        <v>0.95912733800000005</v>
      </c>
      <c r="G13">
        <v>0.96791633300000002</v>
      </c>
      <c r="H13">
        <v>0.95949982099999997</v>
      </c>
      <c r="I13">
        <v>0</v>
      </c>
      <c r="J13">
        <v>78660</v>
      </c>
      <c r="K13">
        <v>20</v>
      </c>
      <c r="L13" t="str">
        <f t="shared" si="0"/>
        <v>old</v>
      </c>
      <c r="M13" t="str">
        <f t="shared" si="1"/>
        <v>no-decision</v>
      </c>
    </row>
    <row r="14" spans="1:15" x14ac:dyDescent="0.3">
      <c r="A14">
        <v>23</v>
      </c>
      <c r="B14">
        <v>943508</v>
      </c>
      <c r="C14" t="s">
        <v>20</v>
      </c>
      <c r="D14">
        <v>0</v>
      </c>
      <c r="E14" t="s">
        <v>14</v>
      </c>
      <c r="F14">
        <v>0.39218658200000001</v>
      </c>
      <c r="G14">
        <v>0.60504628900000001</v>
      </c>
      <c r="H14">
        <v>0.42867883200000001</v>
      </c>
      <c r="I14">
        <v>1</v>
      </c>
      <c r="J14">
        <v>41460</v>
      </c>
      <c r="K14">
        <v>22</v>
      </c>
      <c r="L14" t="str">
        <f t="shared" si="0"/>
        <v>no-decision</v>
      </c>
      <c r="M14" t="str">
        <f t="shared" si="1"/>
        <v>new</v>
      </c>
    </row>
    <row r="15" spans="1:15" x14ac:dyDescent="0.3">
      <c r="A15">
        <v>24</v>
      </c>
      <c r="B15">
        <v>943506</v>
      </c>
      <c r="C15" t="s">
        <v>20</v>
      </c>
      <c r="D15">
        <v>10</v>
      </c>
      <c r="E15" t="s">
        <v>16</v>
      </c>
      <c r="F15">
        <v>0.97476917399999996</v>
      </c>
      <c r="G15">
        <v>0.96726954499999995</v>
      </c>
      <c r="H15">
        <v>0.98013882900000004</v>
      </c>
      <c r="I15">
        <v>1</v>
      </c>
      <c r="J15">
        <v>360</v>
      </c>
      <c r="K15">
        <v>23</v>
      </c>
      <c r="L15" t="str">
        <f t="shared" si="0"/>
        <v>old</v>
      </c>
      <c r="M15" t="str">
        <f t="shared" si="1"/>
        <v>no-decision</v>
      </c>
    </row>
    <row r="16" spans="1:15" x14ac:dyDescent="0.3">
      <c r="A16">
        <v>25</v>
      </c>
      <c r="B16">
        <v>163402</v>
      </c>
      <c r="C16" t="s">
        <v>15</v>
      </c>
      <c r="D16">
        <v>253</v>
      </c>
      <c r="E16" t="s">
        <v>16</v>
      </c>
      <c r="F16">
        <v>0.90670810800000001</v>
      </c>
      <c r="G16">
        <v>0.96061688999999995</v>
      </c>
      <c r="H16">
        <v>0.91533543699999997</v>
      </c>
      <c r="I16">
        <v>0</v>
      </c>
      <c r="J16">
        <v>2640</v>
      </c>
      <c r="K16">
        <v>24</v>
      </c>
      <c r="L16" t="str">
        <f t="shared" si="0"/>
        <v>old</v>
      </c>
      <c r="M16" t="str">
        <f t="shared" si="1"/>
        <v>no-decision</v>
      </c>
    </row>
    <row r="17" spans="1:13" x14ac:dyDescent="0.3">
      <c r="A17">
        <v>28</v>
      </c>
      <c r="B17">
        <v>943549</v>
      </c>
      <c r="C17" t="s">
        <v>20</v>
      </c>
      <c r="D17">
        <v>0</v>
      </c>
      <c r="E17" t="s">
        <v>16</v>
      </c>
      <c r="F17">
        <v>0.56021795200000002</v>
      </c>
      <c r="G17">
        <v>0.67657740799999999</v>
      </c>
      <c r="H17">
        <v>0.598579588</v>
      </c>
      <c r="I17">
        <v>1</v>
      </c>
      <c r="J17">
        <v>46680</v>
      </c>
      <c r="K17">
        <v>27</v>
      </c>
      <c r="L17" t="str">
        <f t="shared" si="0"/>
        <v>no-decision</v>
      </c>
      <c r="M17" t="str">
        <f t="shared" si="1"/>
        <v>no-decision</v>
      </c>
    </row>
    <row r="18" spans="1:13" x14ac:dyDescent="0.3">
      <c r="A18">
        <v>29</v>
      </c>
      <c r="B18">
        <v>1141775</v>
      </c>
      <c r="C18" t="s">
        <v>13</v>
      </c>
      <c r="D18">
        <v>73</v>
      </c>
      <c r="E18" t="s">
        <v>14</v>
      </c>
      <c r="F18">
        <v>0.363703579</v>
      </c>
      <c r="G18">
        <v>0.65485749000000004</v>
      </c>
      <c r="H18">
        <v>0.46695872399999999</v>
      </c>
      <c r="I18">
        <v>0</v>
      </c>
      <c r="J18">
        <v>7500</v>
      </c>
      <c r="K18">
        <v>28</v>
      </c>
      <c r="L18" t="str">
        <f t="shared" si="0"/>
        <v>no-decision</v>
      </c>
      <c r="M18" t="str">
        <f t="shared" si="1"/>
        <v>new</v>
      </c>
    </row>
    <row r="19" spans="1:13" x14ac:dyDescent="0.3">
      <c r="A19">
        <v>30</v>
      </c>
      <c r="B19">
        <v>943593</v>
      </c>
      <c r="C19" t="s">
        <v>20</v>
      </c>
      <c r="D19">
        <v>0</v>
      </c>
      <c r="E19" t="s">
        <v>16</v>
      </c>
      <c r="F19">
        <v>0.48024349999999999</v>
      </c>
      <c r="G19">
        <v>0.62591745700000001</v>
      </c>
      <c r="H19">
        <v>0.506358541</v>
      </c>
      <c r="I19">
        <v>1</v>
      </c>
      <c r="J19">
        <v>10260</v>
      </c>
      <c r="K19">
        <v>29</v>
      </c>
      <c r="L19" t="str">
        <f t="shared" si="0"/>
        <v>no-decision</v>
      </c>
      <c r="M19" t="str">
        <f t="shared" si="1"/>
        <v>no-decision</v>
      </c>
    </row>
    <row r="20" spans="1:13" x14ac:dyDescent="0.3">
      <c r="A20">
        <v>31</v>
      </c>
      <c r="B20">
        <v>943601</v>
      </c>
      <c r="C20" t="s">
        <v>20</v>
      </c>
      <c r="D20">
        <v>48</v>
      </c>
      <c r="E20" t="s">
        <v>14</v>
      </c>
      <c r="F20">
        <v>0.39950619599999998</v>
      </c>
      <c r="G20">
        <v>0.59917828699999998</v>
      </c>
      <c r="H20">
        <v>0.447931735</v>
      </c>
      <c r="I20">
        <v>0</v>
      </c>
      <c r="J20">
        <v>82920</v>
      </c>
      <c r="K20">
        <v>30</v>
      </c>
      <c r="L20" t="str">
        <f t="shared" si="0"/>
        <v>no-decision</v>
      </c>
      <c r="M20" t="str">
        <f t="shared" si="1"/>
        <v>new</v>
      </c>
    </row>
    <row r="21" spans="1:13" x14ac:dyDescent="0.3">
      <c r="A21">
        <v>32</v>
      </c>
      <c r="B21">
        <v>1141800</v>
      </c>
      <c r="C21" t="s">
        <v>13</v>
      </c>
      <c r="D21">
        <v>18</v>
      </c>
      <c r="E21" t="s">
        <v>16</v>
      </c>
      <c r="F21">
        <v>0.89016478799999998</v>
      </c>
      <c r="G21">
        <v>0.93148926399999998</v>
      </c>
      <c r="H21">
        <v>0.90334526000000004</v>
      </c>
      <c r="I21">
        <v>0</v>
      </c>
      <c r="J21">
        <v>1560</v>
      </c>
      <c r="K21">
        <v>31</v>
      </c>
      <c r="L21" t="str">
        <f t="shared" si="0"/>
        <v>old</v>
      </c>
      <c r="M21" t="str">
        <f t="shared" si="1"/>
        <v>no-decision</v>
      </c>
    </row>
    <row r="22" spans="1:13" x14ac:dyDescent="0.3">
      <c r="A22">
        <v>33</v>
      </c>
      <c r="B22">
        <v>1141798</v>
      </c>
      <c r="C22" t="s">
        <v>13</v>
      </c>
      <c r="D22">
        <v>93</v>
      </c>
      <c r="E22" t="s">
        <v>16</v>
      </c>
      <c r="F22">
        <v>0.36953589399999998</v>
      </c>
      <c r="G22">
        <v>0.65147490900000005</v>
      </c>
      <c r="H22">
        <v>0.45042058000000001</v>
      </c>
      <c r="I22">
        <v>0</v>
      </c>
      <c r="J22">
        <v>840</v>
      </c>
      <c r="K22">
        <v>32</v>
      </c>
      <c r="L22" t="str">
        <f t="shared" si="0"/>
        <v>no-decision</v>
      </c>
      <c r="M22" t="str">
        <f t="shared" si="1"/>
        <v>new</v>
      </c>
    </row>
    <row r="23" spans="1:13" x14ac:dyDescent="0.3">
      <c r="A23">
        <v>34</v>
      </c>
      <c r="B23">
        <v>1141806</v>
      </c>
      <c r="C23" t="s">
        <v>13</v>
      </c>
      <c r="D23">
        <v>413</v>
      </c>
      <c r="E23" t="s">
        <v>14</v>
      </c>
      <c r="F23">
        <v>0.60334557200000005</v>
      </c>
      <c r="G23">
        <v>0.72579485099999996</v>
      </c>
      <c r="H23">
        <v>0.62635816099999997</v>
      </c>
      <c r="I23">
        <v>0</v>
      </c>
      <c r="J23">
        <v>3120</v>
      </c>
      <c r="K23">
        <v>33</v>
      </c>
      <c r="L23" t="str">
        <f t="shared" si="0"/>
        <v>no-decision</v>
      </c>
      <c r="M23" t="str">
        <f t="shared" si="1"/>
        <v>no-decision</v>
      </c>
    </row>
    <row r="24" spans="1:13" x14ac:dyDescent="0.3">
      <c r="A24">
        <v>36</v>
      </c>
      <c r="B24">
        <v>1141838</v>
      </c>
      <c r="C24" t="s">
        <v>13</v>
      </c>
      <c r="D24">
        <v>46</v>
      </c>
      <c r="E24" t="s">
        <v>14</v>
      </c>
      <c r="F24">
        <v>0.38471006800000002</v>
      </c>
      <c r="G24">
        <v>0.62444271100000004</v>
      </c>
      <c r="H24">
        <v>0.51988306100000004</v>
      </c>
      <c r="I24">
        <v>1</v>
      </c>
      <c r="J24">
        <v>98640</v>
      </c>
      <c r="K24">
        <v>35</v>
      </c>
      <c r="L24" t="str">
        <f t="shared" si="0"/>
        <v>no-decision</v>
      </c>
      <c r="M24" t="str">
        <f t="shared" si="1"/>
        <v>new</v>
      </c>
    </row>
    <row r="25" spans="1:13" x14ac:dyDescent="0.3">
      <c r="A25">
        <v>37</v>
      </c>
      <c r="B25">
        <v>163472</v>
      </c>
      <c r="C25" t="s">
        <v>15</v>
      </c>
      <c r="D25">
        <v>25</v>
      </c>
      <c r="E25" t="s">
        <v>16</v>
      </c>
      <c r="F25">
        <v>0.95665452500000003</v>
      </c>
      <c r="G25">
        <v>0.97424267899999994</v>
      </c>
      <c r="H25">
        <v>0.96946688199999997</v>
      </c>
      <c r="I25">
        <v>0</v>
      </c>
      <c r="J25">
        <v>13740</v>
      </c>
      <c r="K25">
        <v>36</v>
      </c>
      <c r="L25" t="str">
        <f t="shared" si="0"/>
        <v>old</v>
      </c>
      <c r="M25" t="str">
        <f t="shared" si="1"/>
        <v>no-decision</v>
      </c>
    </row>
    <row r="26" spans="1:13" x14ac:dyDescent="0.3">
      <c r="A26">
        <v>40</v>
      </c>
      <c r="B26">
        <v>943776</v>
      </c>
      <c r="C26" t="s">
        <v>20</v>
      </c>
      <c r="D26">
        <v>0</v>
      </c>
      <c r="E26" t="s">
        <v>14</v>
      </c>
      <c r="F26">
        <v>0.173163333</v>
      </c>
      <c r="G26">
        <v>0.48493989500000001</v>
      </c>
      <c r="H26">
        <v>0.20815472500000001</v>
      </c>
      <c r="I26">
        <v>0</v>
      </c>
      <c r="J26">
        <v>90120</v>
      </c>
      <c r="K26">
        <v>39</v>
      </c>
      <c r="L26" t="str">
        <f t="shared" si="0"/>
        <v>no-decision</v>
      </c>
      <c r="M26" t="str">
        <f t="shared" si="1"/>
        <v>new</v>
      </c>
    </row>
    <row r="27" spans="1:13" x14ac:dyDescent="0.3">
      <c r="A27">
        <v>41</v>
      </c>
      <c r="B27">
        <v>1141920</v>
      </c>
      <c r="C27" t="s">
        <v>13</v>
      </c>
      <c r="D27">
        <v>0</v>
      </c>
      <c r="E27" t="s">
        <v>14</v>
      </c>
      <c r="F27">
        <v>0.11050291800000001</v>
      </c>
      <c r="G27">
        <v>0.31265217299999998</v>
      </c>
      <c r="H27">
        <v>0.13227145600000001</v>
      </c>
      <c r="I27">
        <v>1</v>
      </c>
      <c r="J27">
        <v>105480</v>
      </c>
      <c r="K27">
        <v>40</v>
      </c>
      <c r="L27" t="str">
        <f t="shared" si="0"/>
        <v>no-decision</v>
      </c>
      <c r="M27" t="str">
        <f t="shared" si="1"/>
        <v>new</v>
      </c>
    </row>
    <row r="28" spans="1:13" x14ac:dyDescent="0.3">
      <c r="A28">
        <v>49</v>
      </c>
      <c r="B28">
        <v>1142008</v>
      </c>
      <c r="C28" t="s">
        <v>13</v>
      </c>
      <c r="D28">
        <v>96</v>
      </c>
      <c r="E28" t="s">
        <v>14</v>
      </c>
      <c r="F28">
        <v>0.11184010899999999</v>
      </c>
      <c r="G28">
        <v>0.21728995000000001</v>
      </c>
      <c r="H28">
        <v>0.108622396</v>
      </c>
      <c r="I28">
        <v>0</v>
      </c>
      <c r="J28">
        <v>156780</v>
      </c>
      <c r="K28">
        <v>48</v>
      </c>
      <c r="L28" t="str">
        <f t="shared" si="0"/>
        <v>no-decision</v>
      </c>
      <c r="M28" t="str">
        <f t="shared" si="1"/>
        <v>new</v>
      </c>
    </row>
    <row r="29" spans="1:13" x14ac:dyDescent="0.3">
      <c r="A29">
        <v>50</v>
      </c>
      <c r="B29">
        <v>163595</v>
      </c>
      <c r="C29" t="s">
        <v>15</v>
      </c>
      <c r="D29">
        <v>92</v>
      </c>
      <c r="E29" t="s">
        <v>14</v>
      </c>
      <c r="F29">
        <v>0.253948642</v>
      </c>
      <c r="G29">
        <v>0.50924354900000002</v>
      </c>
      <c r="H29">
        <v>0.32443734800000001</v>
      </c>
      <c r="I29">
        <v>0</v>
      </c>
      <c r="J29">
        <v>178260</v>
      </c>
      <c r="K29">
        <v>49</v>
      </c>
      <c r="L29" t="str">
        <f t="shared" si="0"/>
        <v>no-decision</v>
      </c>
      <c r="M29" t="str">
        <f t="shared" si="1"/>
        <v>new</v>
      </c>
    </row>
    <row r="30" spans="1:13" x14ac:dyDescent="0.3">
      <c r="A30">
        <v>52</v>
      </c>
      <c r="B30">
        <v>944012</v>
      </c>
      <c r="C30" t="s">
        <v>20</v>
      </c>
      <c r="D30">
        <v>3</v>
      </c>
      <c r="E30" t="s">
        <v>14</v>
      </c>
      <c r="F30">
        <v>0.29728205600000002</v>
      </c>
      <c r="G30">
        <v>0.64906101699999996</v>
      </c>
      <c r="H30">
        <v>0.39898019400000001</v>
      </c>
      <c r="I30">
        <v>1</v>
      </c>
      <c r="J30">
        <v>211440</v>
      </c>
      <c r="K30">
        <v>51</v>
      </c>
      <c r="L30" t="str">
        <f t="shared" si="0"/>
        <v>no-decision</v>
      </c>
      <c r="M30" t="str">
        <f t="shared" si="1"/>
        <v>new</v>
      </c>
    </row>
    <row r="31" spans="1:13" x14ac:dyDescent="0.3">
      <c r="A31">
        <v>54</v>
      </c>
      <c r="B31">
        <v>944099</v>
      </c>
      <c r="C31" t="s">
        <v>20</v>
      </c>
      <c r="D31">
        <v>0</v>
      </c>
      <c r="E31" t="s">
        <v>14</v>
      </c>
      <c r="F31">
        <v>0.204022442</v>
      </c>
      <c r="G31">
        <v>0.41186001</v>
      </c>
      <c r="H31">
        <v>0.28658138700000002</v>
      </c>
      <c r="I31">
        <v>0</v>
      </c>
      <c r="J31">
        <v>84600</v>
      </c>
      <c r="K31">
        <v>53</v>
      </c>
      <c r="L31" t="str">
        <f t="shared" si="0"/>
        <v>no-decision</v>
      </c>
      <c r="M31" t="str">
        <f t="shared" si="1"/>
        <v>new</v>
      </c>
    </row>
    <row r="32" spans="1:13" x14ac:dyDescent="0.3">
      <c r="A32">
        <v>55</v>
      </c>
      <c r="B32">
        <v>1142134</v>
      </c>
      <c r="C32" t="s">
        <v>13</v>
      </c>
      <c r="D32">
        <v>3</v>
      </c>
      <c r="E32" t="s">
        <v>14</v>
      </c>
      <c r="F32">
        <v>0.28588976300000002</v>
      </c>
      <c r="G32">
        <v>0.49558696099999999</v>
      </c>
      <c r="H32">
        <v>0.33633079500000002</v>
      </c>
      <c r="I32">
        <v>1</v>
      </c>
      <c r="J32">
        <v>85680</v>
      </c>
      <c r="K32">
        <v>54</v>
      </c>
      <c r="L32" t="str">
        <f t="shared" si="0"/>
        <v>no-decision</v>
      </c>
      <c r="M32" t="str">
        <f t="shared" si="1"/>
        <v>new</v>
      </c>
    </row>
    <row r="33" spans="1:13" x14ac:dyDescent="0.3">
      <c r="A33">
        <v>56</v>
      </c>
      <c r="B33">
        <v>1142140</v>
      </c>
      <c r="C33" t="s">
        <v>13</v>
      </c>
      <c r="D33">
        <v>8</v>
      </c>
      <c r="E33" t="s">
        <v>14</v>
      </c>
      <c r="F33">
        <v>0.40095847000000001</v>
      </c>
      <c r="G33">
        <v>0.53706176100000003</v>
      </c>
      <c r="H33">
        <v>0.45114519400000003</v>
      </c>
      <c r="I33">
        <v>0</v>
      </c>
      <c r="J33">
        <v>3240</v>
      </c>
      <c r="K33">
        <v>55</v>
      </c>
      <c r="L33" t="str">
        <f t="shared" si="0"/>
        <v>no-decision</v>
      </c>
      <c r="M33" t="str">
        <f t="shared" si="1"/>
        <v>new</v>
      </c>
    </row>
    <row r="34" spans="1:13" x14ac:dyDescent="0.3">
      <c r="A34">
        <v>61</v>
      </c>
      <c r="B34">
        <v>163703</v>
      </c>
      <c r="C34" t="s">
        <v>15</v>
      </c>
      <c r="D34">
        <v>7</v>
      </c>
      <c r="E34" t="s">
        <v>14</v>
      </c>
      <c r="F34">
        <v>0.212154063</v>
      </c>
      <c r="G34">
        <v>0.53895213099999995</v>
      </c>
      <c r="H34">
        <v>0.30107340900000001</v>
      </c>
      <c r="I34">
        <v>0</v>
      </c>
      <c r="J34">
        <v>295440</v>
      </c>
      <c r="K34">
        <v>60</v>
      </c>
      <c r="L34" t="str">
        <f t="shared" ref="L34:L65" si="2">IF(F34&gt;0.7864,"old","no-decision")</f>
        <v>no-decision</v>
      </c>
      <c r="M34" t="str">
        <f t="shared" ref="M34:M65" si="3">IF(F34&lt;0.4505,"new","no-decision")</f>
        <v>new</v>
      </c>
    </row>
    <row r="35" spans="1:13" x14ac:dyDescent="0.3">
      <c r="A35">
        <v>63</v>
      </c>
      <c r="B35">
        <v>944271</v>
      </c>
      <c r="C35" t="s">
        <v>20</v>
      </c>
      <c r="D35">
        <v>0</v>
      </c>
      <c r="E35" t="s">
        <v>16</v>
      </c>
      <c r="F35">
        <v>0.98131803100000004</v>
      </c>
      <c r="G35">
        <v>0.99796278400000005</v>
      </c>
      <c r="H35">
        <v>0.99024743199999998</v>
      </c>
      <c r="I35">
        <v>0</v>
      </c>
      <c r="J35">
        <v>3120</v>
      </c>
      <c r="K35">
        <v>62</v>
      </c>
      <c r="L35" t="str">
        <f t="shared" si="2"/>
        <v>old</v>
      </c>
      <c r="M35" t="str">
        <f t="shared" si="3"/>
        <v>no-decision</v>
      </c>
    </row>
    <row r="36" spans="1:13" x14ac:dyDescent="0.3">
      <c r="A36">
        <v>66</v>
      </c>
      <c r="B36">
        <v>944301</v>
      </c>
      <c r="C36" t="s">
        <v>20</v>
      </c>
      <c r="D36">
        <v>0</v>
      </c>
      <c r="E36" t="s">
        <v>16</v>
      </c>
      <c r="F36">
        <v>1</v>
      </c>
      <c r="G36">
        <v>1</v>
      </c>
      <c r="H36">
        <v>1</v>
      </c>
      <c r="I36">
        <v>0</v>
      </c>
      <c r="J36">
        <v>11400</v>
      </c>
      <c r="K36">
        <v>65</v>
      </c>
      <c r="L36" t="str">
        <f t="shared" si="2"/>
        <v>old</v>
      </c>
      <c r="M36" t="str">
        <f t="shared" si="3"/>
        <v>no-decision</v>
      </c>
    </row>
    <row r="37" spans="1:13" x14ac:dyDescent="0.3">
      <c r="A37">
        <v>68</v>
      </c>
      <c r="B37">
        <v>944346</v>
      </c>
      <c r="C37" t="s">
        <v>20</v>
      </c>
      <c r="D37">
        <v>0</v>
      </c>
      <c r="E37" t="s">
        <v>14</v>
      </c>
      <c r="F37">
        <v>0.274560582</v>
      </c>
      <c r="G37">
        <v>0.581773023</v>
      </c>
      <c r="H37">
        <v>0.40427409199999997</v>
      </c>
      <c r="I37">
        <v>0</v>
      </c>
      <c r="J37">
        <v>256200</v>
      </c>
      <c r="K37">
        <v>67</v>
      </c>
      <c r="L37" t="str">
        <f t="shared" si="2"/>
        <v>no-decision</v>
      </c>
      <c r="M37" t="str">
        <f t="shared" si="3"/>
        <v>new</v>
      </c>
    </row>
    <row r="38" spans="1:13" x14ac:dyDescent="0.3">
      <c r="A38">
        <v>69</v>
      </c>
      <c r="B38">
        <v>163749</v>
      </c>
      <c r="C38" t="s">
        <v>15</v>
      </c>
      <c r="D38">
        <v>2</v>
      </c>
      <c r="E38" t="s">
        <v>16</v>
      </c>
      <c r="F38">
        <v>0.389797226</v>
      </c>
      <c r="G38">
        <v>0.60686844399999995</v>
      </c>
      <c r="H38">
        <v>0.472938464</v>
      </c>
      <c r="I38">
        <v>0</v>
      </c>
      <c r="J38">
        <v>260760</v>
      </c>
      <c r="K38">
        <v>68</v>
      </c>
      <c r="L38" t="str">
        <f t="shared" si="2"/>
        <v>no-decision</v>
      </c>
      <c r="M38" t="str">
        <f t="shared" si="3"/>
        <v>new</v>
      </c>
    </row>
    <row r="39" spans="1:13" x14ac:dyDescent="0.3">
      <c r="A39">
        <v>70</v>
      </c>
      <c r="B39">
        <v>1142253</v>
      </c>
      <c r="C39" t="s">
        <v>13</v>
      </c>
      <c r="D39">
        <v>81</v>
      </c>
      <c r="E39" t="s">
        <v>16</v>
      </c>
      <c r="F39">
        <v>0.85388808100000002</v>
      </c>
      <c r="G39">
        <v>0.85329054400000004</v>
      </c>
      <c r="H39">
        <v>0.86851928599999995</v>
      </c>
      <c r="I39">
        <v>0</v>
      </c>
      <c r="J39">
        <v>180</v>
      </c>
      <c r="K39">
        <v>69</v>
      </c>
      <c r="L39" t="str">
        <f t="shared" si="2"/>
        <v>old</v>
      </c>
      <c r="M39" t="str">
        <f t="shared" si="3"/>
        <v>no-decision</v>
      </c>
    </row>
    <row r="40" spans="1:13" x14ac:dyDescent="0.3">
      <c r="A40">
        <v>71</v>
      </c>
      <c r="B40">
        <v>944367</v>
      </c>
      <c r="C40" t="s">
        <v>20</v>
      </c>
      <c r="D40">
        <v>0</v>
      </c>
      <c r="E40" t="s">
        <v>16</v>
      </c>
      <c r="F40">
        <v>0.990007674</v>
      </c>
      <c r="G40">
        <v>0.993452738</v>
      </c>
      <c r="H40">
        <v>0.99353009000000003</v>
      </c>
      <c r="I40">
        <v>0</v>
      </c>
      <c r="J40">
        <v>4860</v>
      </c>
      <c r="K40">
        <v>70</v>
      </c>
      <c r="L40" t="str">
        <f t="shared" si="2"/>
        <v>old</v>
      </c>
      <c r="M40" t="str">
        <f t="shared" si="3"/>
        <v>no-decision</v>
      </c>
    </row>
    <row r="41" spans="1:13" x14ac:dyDescent="0.3">
      <c r="A41">
        <v>72</v>
      </c>
      <c r="B41">
        <v>1142294</v>
      </c>
      <c r="C41" t="s">
        <v>13</v>
      </c>
      <c r="D41">
        <v>197</v>
      </c>
      <c r="E41" t="s">
        <v>16</v>
      </c>
      <c r="F41">
        <v>0.166449553</v>
      </c>
      <c r="G41">
        <v>0.49232567500000002</v>
      </c>
      <c r="H41">
        <v>0.214757793</v>
      </c>
      <c r="I41">
        <v>0</v>
      </c>
      <c r="J41">
        <v>345240</v>
      </c>
      <c r="K41">
        <v>71</v>
      </c>
      <c r="L41" t="str">
        <f t="shared" si="2"/>
        <v>no-decision</v>
      </c>
      <c r="M41" t="str">
        <f t="shared" si="3"/>
        <v>new</v>
      </c>
    </row>
    <row r="42" spans="1:13" x14ac:dyDescent="0.3">
      <c r="A42">
        <v>73</v>
      </c>
      <c r="B42">
        <v>1142295</v>
      </c>
      <c r="C42" t="s">
        <v>13</v>
      </c>
      <c r="D42">
        <v>39</v>
      </c>
      <c r="E42" t="s">
        <v>16</v>
      </c>
      <c r="F42">
        <v>0.94892120099999999</v>
      </c>
      <c r="G42">
        <v>0.93474317100000004</v>
      </c>
      <c r="H42">
        <v>0.95938891699999995</v>
      </c>
      <c r="I42">
        <v>0</v>
      </c>
      <c r="J42">
        <v>69840</v>
      </c>
      <c r="K42">
        <v>72</v>
      </c>
      <c r="L42" t="str">
        <f t="shared" si="2"/>
        <v>old</v>
      </c>
      <c r="M42" t="str">
        <f t="shared" si="3"/>
        <v>no-decision</v>
      </c>
    </row>
    <row r="43" spans="1:13" x14ac:dyDescent="0.3">
      <c r="A43">
        <v>74</v>
      </c>
      <c r="B43">
        <v>1142358</v>
      </c>
      <c r="C43" t="s">
        <v>13</v>
      </c>
      <c r="D43">
        <v>51</v>
      </c>
      <c r="E43" t="s">
        <v>16</v>
      </c>
      <c r="F43">
        <v>0.29066181400000002</v>
      </c>
      <c r="G43">
        <v>0.48787420799999998</v>
      </c>
      <c r="H43">
        <v>0.33344528499999998</v>
      </c>
      <c r="I43">
        <v>1</v>
      </c>
      <c r="J43">
        <v>184080</v>
      </c>
      <c r="K43">
        <v>73</v>
      </c>
      <c r="L43" t="str">
        <f t="shared" si="2"/>
        <v>no-decision</v>
      </c>
      <c r="M43" t="str">
        <f t="shared" si="3"/>
        <v>new</v>
      </c>
    </row>
    <row r="44" spans="1:13" x14ac:dyDescent="0.3">
      <c r="A44">
        <v>76</v>
      </c>
      <c r="B44">
        <v>1142425</v>
      </c>
      <c r="C44" t="s">
        <v>13</v>
      </c>
      <c r="D44">
        <v>102</v>
      </c>
      <c r="E44" t="s">
        <v>14</v>
      </c>
      <c r="F44">
        <v>0.25732704699999998</v>
      </c>
      <c r="G44">
        <v>0.57576496899999996</v>
      </c>
      <c r="H44">
        <v>0.36046102499999999</v>
      </c>
      <c r="I44">
        <v>0</v>
      </c>
      <c r="J44">
        <v>415380</v>
      </c>
      <c r="K44">
        <v>75</v>
      </c>
      <c r="L44" t="str">
        <f t="shared" si="2"/>
        <v>no-decision</v>
      </c>
      <c r="M44" t="str">
        <f t="shared" si="3"/>
        <v>new</v>
      </c>
    </row>
    <row r="45" spans="1:13" x14ac:dyDescent="0.3">
      <c r="A45">
        <v>77</v>
      </c>
      <c r="B45">
        <v>944561</v>
      </c>
      <c r="C45" t="s">
        <v>20</v>
      </c>
      <c r="D45">
        <v>0</v>
      </c>
      <c r="E45" t="s">
        <v>16</v>
      </c>
      <c r="F45">
        <v>0.88637713900000004</v>
      </c>
      <c r="G45">
        <v>0.96291687999999998</v>
      </c>
      <c r="H45">
        <v>0.909097182</v>
      </c>
      <c r="I45">
        <v>0</v>
      </c>
      <c r="J45">
        <v>3840</v>
      </c>
      <c r="K45">
        <v>76</v>
      </c>
      <c r="L45" t="str">
        <f t="shared" si="2"/>
        <v>old</v>
      </c>
      <c r="M45" t="str">
        <f t="shared" si="3"/>
        <v>no-decision</v>
      </c>
    </row>
    <row r="46" spans="1:13" x14ac:dyDescent="0.3">
      <c r="A46">
        <v>78</v>
      </c>
      <c r="B46">
        <v>944569</v>
      </c>
      <c r="C46" t="s">
        <v>20</v>
      </c>
      <c r="D46">
        <v>27</v>
      </c>
      <c r="E46" t="s">
        <v>16</v>
      </c>
      <c r="F46">
        <v>0.99299753099999999</v>
      </c>
      <c r="G46">
        <v>0.99686892900000001</v>
      </c>
      <c r="H46">
        <v>0.99438476799999997</v>
      </c>
      <c r="I46">
        <v>1</v>
      </c>
      <c r="J46">
        <v>960</v>
      </c>
      <c r="K46">
        <v>77</v>
      </c>
      <c r="L46" t="str">
        <f t="shared" si="2"/>
        <v>old</v>
      </c>
      <c r="M46" t="str">
        <f t="shared" si="3"/>
        <v>no-decision</v>
      </c>
    </row>
    <row r="47" spans="1:13" x14ac:dyDescent="0.3">
      <c r="A47">
        <v>79</v>
      </c>
      <c r="B47">
        <v>163832</v>
      </c>
      <c r="C47" t="s">
        <v>15</v>
      </c>
      <c r="D47">
        <v>53</v>
      </c>
      <c r="E47" t="s">
        <v>16</v>
      </c>
      <c r="F47">
        <v>0.999248574</v>
      </c>
      <c r="G47">
        <v>0.99937519900000005</v>
      </c>
      <c r="H47">
        <v>0.999175492</v>
      </c>
      <c r="I47">
        <v>0</v>
      </c>
      <c r="J47">
        <v>840</v>
      </c>
      <c r="K47">
        <v>78</v>
      </c>
      <c r="L47" t="str">
        <f t="shared" si="2"/>
        <v>old</v>
      </c>
      <c r="M47" t="str">
        <f t="shared" si="3"/>
        <v>no-decision</v>
      </c>
    </row>
    <row r="48" spans="1:13" x14ac:dyDescent="0.3">
      <c r="A48">
        <v>80</v>
      </c>
      <c r="B48">
        <v>944587</v>
      </c>
      <c r="C48" t="s">
        <v>20</v>
      </c>
      <c r="D48">
        <v>0</v>
      </c>
      <c r="E48" t="s">
        <v>16</v>
      </c>
      <c r="F48">
        <v>1</v>
      </c>
      <c r="G48">
        <v>1</v>
      </c>
      <c r="H48">
        <v>1</v>
      </c>
      <c r="I48">
        <v>0</v>
      </c>
      <c r="J48">
        <v>1260</v>
      </c>
      <c r="K48">
        <v>79</v>
      </c>
      <c r="L48" t="str">
        <f t="shared" si="2"/>
        <v>old</v>
      </c>
      <c r="M48" t="str">
        <f t="shared" si="3"/>
        <v>no-decision</v>
      </c>
    </row>
    <row r="49" spans="1:13" x14ac:dyDescent="0.3">
      <c r="A49">
        <v>89</v>
      </c>
      <c r="B49">
        <v>944820</v>
      </c>
      <c r="C49" t="s">
        <v>20</v>
      </c>
      <c r="D49">
        <v>0</v>
      </c>
      <c r="E49" t="s">
        <v>14</v>
      </c>
      <c r="F49">
        <v>0.21659529899999999</v>
      </c>
      <c r="G49">
        <v>0.39770318700000001</v>
      </c>
      <c r="H49">
        <v>0.22090251899999999</v>
      </c>
      <c r="I49">
        <v>0</v>
      </c>
      <c r="J49">
        <v>432180</v>
      </c>
      <c r="K49">
        <v>88</v>
      </c>
      <c r="L49" t="str">
        <f t="shared" si="2"/>
        <v>no-decision</v>
      </c>
      <c r="M49" t="str">
        <f t="shared" si="3"/>
        <v>new</v>
      </c>
    </row>
    <row r="50" spans="1:13" x14ac:dyDescent="0.3">
      <c r="A50">
        <v>90</v>
      </c>
      <c r="B50">
        <v>1142618</v>
      </c>
      <c r="C50" t="s">
        <v>13</v>
      </c>
      <c r="D50">
        <v>11</v>
      </c>
      <c r="E50" t="s">
        <v>16</v>
      </c>
      <c r="F50">
        <v>0.299429269</v>
      </c>
      <c r="G50">
        <v>0.50710027099999999</v>
      </c>
      <c r="H50">
        <v>0.36270401899999999</v>
      </c>
      <c r="I50">
        <v>0</v>
      </c>
      <c r="J50">
        <v>297780</v>
      </c>
      <c r="K50">
        <v>89</v>
      </c>
      <c r="L50" t="str">
        <f t="shared" si="2"/>
        <v>no-decision</v>
      </c>
      <c r="M50" t="str">
        <f t="shared" si="3"/>
        <v>new</v>
      </c>
    </row>
    <row r="51" spans="1:13" x14ac:dyDescent="0.3">
      <c r="A51">
        <v>94</v>
      </c>
      <c r="B51">
        <v>1142686</v>
      </c>
      <c r="C51" t="s">
        <v>13</v>
      </c>
      <c r="D51">
        <v>78</v>
      </c>
      <c r="E51" t="s">
        <v>14</v>
      </c>
      <c r="F51">
        <v>0.25372044199999999</v>
      </c>
      <c r="G51">
        <v>0.51774181799999996</v>
      </c>
      <c r="H51">
        <v>0.27244843000000002</v>
      </c>
      <c r="I51">
        <v>0</v>
      </c>
      <c r="J51">
        <v>478080</v>
      </c>
      <c r="K51">
        <v>93</v>
      </c>
      <c r="L51" t="str">
        <f t="shared" si="2"/>
        <v>no-decision</v>
      </c>
      <c r="M51" t="str">
        <f t="shared" si="3"/>
        <v>new</v>
      </c>
    </row>
    <row r="52" spans="1:13" x14ac:dyDescent="0.3">
      <c r="A52">
        <v>98</v>
      </c>
      <c r="B52">
        <v>164068</v>
      </c>
      <c r="C52" t="s">
        <v>15</v>
      </c>
      <c r="D52">
        <v>49</v>
      </c>
      <c r="E52" t="s">
        <v>14</v>
      </c>
      <c r="F52">
        <v>0.187387839</v>
      </c>
      <c r="G52">
        <v>0.478219108</v>
      </c>
      <c r="H52">
        <v>0.23277896000000001</v>
      </c>
      <c r="I52">
        <v>0</v>
      </c>
      <c r="J52">
        <v>547080</v>
      </c>
      <c r="K52">
        <v>97</v>
      </c>
      <c r="L52" t="str">
        <f t="shared" si="2"/>
        <v>no-decision</v>
      </c>
      <c r="M52" t="str">
        <f t="shared" si="3"/>
        <v>new</v>
      </c>
    </row>
    <row r="53" spans="1:13" x14ac:dyDescent="0.3">
      <c r="A53">
        <v>107</v>
      </c>
      <c r="B53">
        <v>945427</v>
      </c>
      <c r="C53" t="s">
        <v>20</v>
      </c>
      <c r="D53">
        <v>0</v>
      </c>
      <c r="E53" t="s">
        <v>14</v>
      </c>
      <c r="F53">
        <v>0.30290123899999999</v>
      </c>
      <c r="G53">
        <v>0.36824688100000003</v>
      </c>
      <c r="H53">
        <v>0.28700302</v>
      </c>
      <c r="I53">
        <v>0</v>
      </c>
      <c r="J53">
        <v>181560</v>
      </c>
      <c r="K53">
        <v>106</v>
      </c>
      <c r="L53" t="str">
        <f t="shared" si="2"/>
        <v>no-decision</v>
      </c>
      <c r="M53" t="str">
        <f t="shared" si="3"/>
        <v>new</v>
      </c>
    </row>
    <row r="54" spans="1:13" x14ac:dyDescent="0.3">
      <c r="A54">
        <v>108</v>
      </c>
      <c r="B54">
        <v>1143086</v>
      </c>
      <c r="C54" t="s">
        <v>13</v>
      </c>
      <c r="D54">
        <v>62</v>
      </c>
      <c r="E54" t="s">
        <v>16</v>
      </c>
      <c r="F54">
        <v>0.76956408300000001</v>
      </c>
      <c r="G54">
        <v>0.86886264199999996</v>
      </c>
      <c r="H54">
        <v>0.81231210799999998</v>
      </c>
      <c r="I54">
        <v>0</v>
      </c>
      <c r="J54">
        <v>4200</v>
      </c>
      <c r="K54">
        <v>107</v>
      </c>
      <c r="L54" t="str">
        <f t="shared" si="2"/>
        <v>no-decision</v>
      </c>
      <c r="M54" t="str">
        <f t="shared" si="3"/>
        <v>no-decision</v>
      </c>
    </row>
    <row r="55" spans="1:13" x14ac:dyDescent="0.3">
      <c r="A55">
        <v>112</v>
      </c>
      <c r="B55">
        <v>1143280</v>
      </c>
      <c r="C55" t="s">
        <v>13</v>
      </c>
      <c r="D55">
        <v>30</v>
      </c>
      <c r="E55" t="s">
        <v>14</v>
      </c>
      <c r="F55">
        <v>0.17499672899999999</v>
      </c>
      <c r="G55">
        <v>0.45084816799999999</v>
      </c>
      <c r="H55">
        <v>0.257689636</v>
      </c>
      <c r="I55">
        <v>1</v>
      </c>
      <c r="J55">
        <v>279900</v>
      </c>
      <c r="K55">
        <v>111</v>
      </c>
      <c r="L55" t="str">
        <f t="shared" si="2"/>
        <v>no-decision</v>
      </c>
      <c r="M55" t="str">
        <f t="shared" si="3"/>
        <v>new</v>
      </c>
    </row>
    <row r="56" spans="1:13" x14ac:dyDescent="0.3">
      <c r="A56">
        <v>117</v>
      </c>
      <c r="B56">
        <v>164463</v>
      </c>
      <c r="C56" t="s">
        <v>15</v>
      </c>
      <c r="D56">
        <v>1</v>
      </c>
      <c r="E56" t="s">
        <v>14</v>
      </c>
      <c r="F56">
        <v>0.19904703800000001</v>
      </c>
      <c r="G56">
        <v>0.50643930800000003</v>
      </c>
      <c r="H56">
        <v>0.26100790200000001</v>
      </c>
      <c r="I56">
        <v>1</v>
      </c>
      <c r="J56">
        <v>986700</v>
      </c>
      <c r="K56">
        <v>116</v>
      </c>
      <c r="L56" t="str">
        <f t="shared" si="2"/>
        <v>no-decision</v>
      </c>
      <c r="M56" t="str">
        <f t="shared" si="3"/>
        <v>new</v>
      </c>
    </row>
    <row r="57" spans="1:13" x14ac:dyDescent="0.3">
      <c r="A57">
        <v>118</v>
      </c>
      <c r="B57">
        <v>164503</v>
      </c>
      <c r="C57" t="s">
        <v>15</v>
      </c>
      <c r="D57">
        <v>23</v>
      </c>
      <c r="E57" t="s">
        <v>14</v>
      </c>
      <c r="F57">
        <v>7.3304953000000006E-2</v>
      </c>
      <c r="G57">
        <v>0.31005847800000003</v>
      </c>
      <c r="H57">
        <v>7.9515602000000005E-2</v>
      </c>
      <c r="I57">
        <v>0</v>
      </c>
      <c r="J57">
        <v>814740</v>
      </c>
      <c r="K57">
        <v>117</v>
      </c>
      <c r="L57" t="str">
        <f t="shared" si="2"/>
        <v>no-decision</v>
      </c>
      <c r="M57" t="str">
        <f t="shared" si="3"/>
        <v>new</v>
      </c>
    </row>
    <row r="58" spans="1:13" x14ac:dyDescent="0.3">
      <c r="A58">
        <v>119</v>
      </c>
      <c r="B58">
        <v>946060</v>
      </c>
      <c r="C58" t="s">
        <v>20</v>
      </c>
      <c r="D58">
        <v>0</v>
      </c>
      <c r="E58" t="s">
        <v>16</v>
      </c>
      <c r="F58">
        <v>1</v>
      </c>
      <c r="G58">
        <v>1</v>
      </c>
      <c r="H58">
        <v>1</v>
      </c>
      <c r="I58">
        <v>0</v>
      </c>
      <c r="J58">
        <v>3420</v>
      </c>
      <c r="K58">
        <v>118</v>
      </c>
      <c r="L58" t="str">
        <f t="shared" si="2"/>
        <v>old</v>
      </c>
      <c r="M58" t="str">
        <f t="shared" si="3"/>
        <v>no-decision</v>
      </c>
    </row>
    <row r="59" spans="1:13" x14ac:dyDescent="0.3">
      <c r="A59">
        <v>132</v>
      </c>
      <c r="B59">
        <v>947514</v>
      </c>
      <c r="C59" t="s">
        <v>20</v>
      </c>
      <c r="D59">
        <v>0</v>
      </c>
      <c r="E59" t="s">
        <v>14</v>
      </c>
      <c r="F59">
        <v>0.64142222400000004</v>
      </c>
      <c r="G59">
        <v>0.72605459800000005</v>
      </c>
      <c r="H59">
        <v>0.67202488100000002</v>
      </c>
      <c r="I59">
        <v>0</v>
      </c>
      <c r="J59">
        <v>1126140</v>
      </c>
      <c r="K59">
        <v>131</v>
      </c>
      <c r="L59" t="str">
        <f t="shared" si="2"/>
        <v>no-decision</v>
      </c>
      <c r="M59" t="str">
        <f t="shared" si="3"/>
        <v>no-decision</v>
      </c>
    </row>
    <row r="60" spans="1:13" x14ac:dyDescent="0.3">
      <c r="A60">
        <v>133</v>
      </c>
      <c r="B60">
        <v>165257</v>
      </c>
      <c r="C60" t="s">
        <v>15</v>
      </c>
      <c r="D60">
        <v>1</v>
      </c>
      <c r="E60" t="s">
        <v>16</v>
      </c>
      <c r="F60">
        <v>0.969526094</v>
      </c>
      <c r="G60">
        <v>0.99110581799999997</v>
      </c>
      <c r="H60">
        <v>0.97710080799999999</v>
      </c>
      <c r="I60">
        <v>0</v>
      </c>
      <c r="J60">
        <v>1500</v>
      </c>
      <c r="K60">
        <v>132</v>
      </c>
      <c r="L60" t="str">
        <f t="shared" si="2"/>
        <v>old</v>
      </c>
      <c r="M60" t="str">
        <f t="shared" si="3"/>
        <v>no-decision</v>
      </c>
    </row>
    <row r="61" spans="1:13" x14ac:dyDescent="0.3">
      <c r="A61">
        <v>134</v>
      </c>
      <c r="B61">
        <v>947529</v>
      </c>
      <c r="C61" t="s">
        <v>20</v>
      </c>
      <c r="D61">
        <v>0</v>
      </c>
      <c r="E61" t="s">
        <v>16</v>
      </c>
      <c r="F61">
        <v>0.98559816</v>
      </c>
      <c r="G61">
        <v>0.98379024100000001</v>
      </c>
      <c r="H61">
        <v>0.98229818999999996</v>
      </c>
      <c r="I61">
        <v>1</v>
      </c>
      <c r="J61">
        <v>1620</v>
      </c>
      <c r="K61">
        <v>133</v>
      </c>
      <c r="L61" t="str">
        <f t="shared" si="2"/>
        <v>old</v>
      </c>
      <c r="M61" t="str">
        <f t="shared" si="3"/>
        <v>no-decision</v>
      </c>
    </row>
    <row r="62" spans="1:13" x14ac:dyDescent="0.3">
      <c r="A62">
        <v>135</v>
      </c>
      <c r="B62">
        <v>1144651</v>
      </c>
      <c r="C62" t="s">
        <v>13</v>
      </c>
      <c r="D62">
        <v>0</v>
      </c>
      <c r="E62" t="s">
        <v>16</v>
      </c>
      <c r="F62">
        <v>0.98214729899999997</v>
      </c>
      <c r="G62">
        <v>0.98070458199999999</v>
      </c>
      <c r="H62">
        <v>0.98064477800000005</v>
      </c>
      <c r="I62">
        <v>0</v>
      </c>
      <c r="J62">
        <v>780</v>
      </c>
      <c r="K62">
        <v>134</v>
      </c>
      <c r="L62" t="str">
        <f t="shared" si="2"/>
        <v>old</v>
      </c>
      <c r="M62" t="str">
        <f t="shared" si="3"/>
        <v>no-decision</v>
      </c>
    </row>
    <row r="63" spans="1:13" x14ac:dyDescent="0.3">
      <c r="A63">
        <v>136</v>
      </c>
      <c r="B63">
        <v>947598</v>
      </c>
      <c r="C63" t="s">
        <v>20</v>
      </c>
      <c r="D63">
        <v>0</v>
      </c>
      <c r="E63" t="s">
        <v>16</v>
      </c>
      <c r="F63">
        <v>0.19486082299999999</v>
      </c>
      <c r="G63">
        <v>0.45053134</v>
      </c>
      <c r="H63">
        <v>0.28169217400000002</v>
      </c>
      <c r="I63">
        <v>1</v>
      </c>
      <c r="J63">
        <v>13380</v>
      </c>
      <c r="K63">
        <v>135</v>
      </c>
      <c r="L63" t="str">
        <f t="shared" si="2"/>
        <v>no-decision</v>
      </c>
      <c r="M63" t="str">
        <f t="shared" si="3"/>
        <v>new</v>
      </c>
    </row>
    <row r="64" spans="1:13" x14ac:dyDescent="0.3">
      <c r="A64">
        <v>137</v>
      </c>
      <c r="B64">
        <v>165279</v>
      </c>
      <c r="C64" t="s">
        <v>15</v>
      </c>
      <c r="D64">
        <v>4</v>
      </c>
      <c r="E64" t="s">
        <v>16</v>
      </c>
      <c r="F64">
        <v>0.99097017099999996</v>
      </c>
      <c r="G64">
        <v>0.98543205700000003</v>
      </c>
      <c r="H64">
        <v>0.98662595600000003</v>
      </c>
      <c r="I64">
        <v>0</v>
      </c>
      <c r="J64">
        <v>120</v>
      </c>
      <c r="K64">
        <v>136</v>
      </c>
      <c r="L64" t="str">
        <f t="shared" si="2"/>
        <v>old</v>
      </c>
      <c r="M64" t="str">
        <f t="shared" si="3"/>
        <v>no-decision</v>
      </c>
    </row>
    <row r="65" spans="1:13" x14ac:dyDescent="0.3">
      <c r="A65">
        <v>138</v>
      </c>
      <c r="B65">
        <v>947637</v>
      </c>
      <c r="C65" t="s">
        <v>20</v>
      </c>
      <c r="D65">
        <v>0</v>
      </c>
      <c r="E65" t="s">
        <v>16</v>
      </c>
      <c r="F65">
        <v>0.998944253</v>
      </c>
      <c r="G65">
        <v>0.99874921800000005</v>
      </c>
      <c r="H65">
        <v>0.99931639000000005</v>
      </c>
      <c r="I65">
        <v>0</v>
      </c>
      <c r="J65">
        <v>3900</v>
      </c>
      <c r="K65">
        <v>137</v>
      </c>
      <c r="L65" t="str">
        <f t="shared" si="2"/>
        <v>old</v>
      </c>
      <c r="M65" t="str">
        <f t="shared" si="3"/>
        <v>no-decision</v>
      </c>
    </row>
    <row r="66" spans="1:13" x14ac:dyDescent="0.3">
      <c r="A66">
        <v>139</v>
      </c>
      <c r="B66">
        <v>1144720</v>
      </c>
      <c r="C66" t="s">
        <v>13</v>
      </c>
      <c r="D66">
        <v>6</v>
      </c>
      <c r="E66" t="s">
        <v>16</v>
      </c>
      <c r="F66">
        <v>0.99671508099999995</v>
      </c>
      <c r="G66">
        <v>0.99903428299999997</v>
      </c>
      <c r="H66">
        <v>0.99808516400000002</v>
      </c>
      <c r="I66">
        <v>0</v>
      </c>
      <c r="J66">
        <v>5160</v>
      </c>
      <c r="K66">
        <v>138</v>
      </c>
      <c r="L66" t="str">
        <f t="shared" ref="L66:L97" si="4">IF(F66&gt;0.7864,"old","no-decision")</f>
        <v>old</v>
      </c>
      <c r="M66" t="str">
        <f t="shared" ref="M66:M97" si="5">IF(F66&lt;0.4505,"new","no-decision")</f>
        <v>no-decision</v>
      </c>
    </row>
    <row r="67" spans="1:13" x14ac:dyDescent="0.3">
      <c r="A67">
        <v>141</v>
      </c>
      <c r="B67">
        <v>1144804</v>
      </c>
      <c r="C67" t="s">
        <v>13</v>
      </c>
      <c r="D67">
        <v>57</v>
      </c>
      <c r="E67" t="s">
        <v>14</v>
      </c>
      <c r="F67">
        <v>0.34080759300000002</v>
      </c>
      <c r="G67">
        <v>0.63851882699999996</v>
      </c>
      <c r="H67">
        <v>0.44101612099999998</v>
      </c>
      <c r="I67">
        <v>0</v>
      </c>
      <c r="J67">
        <v>1281180</v>
      </c>
      <c r="K67">
        <v>140</v>
      </c>
      <c r="L67" t="str">
        <f t="shared" si="4"/>
        <v>no-decision</v>
      </c>
      <c r="M67" t="str">
        <f t="shared" si="5"/>
        <v>new</v>
      </c>
    </row>
    <row r="68" spans="1:13" x14ac:dyDescent="0.3">
      <c r="A68">
        <v>142</v>
      </c>
      <c r="B68">
        <v>947728</v>
      </c>
      <c r="C68" t="s">
        <v>20</v>
      </c>
      <c r="D68">
        <v>0</v>
      </c>
      <c r="E68" t="s">
        <v>16</v>
      </c>
      <c r="F68">
        <v>0.92525320099999997</v>
      </c>
      <c r="G68">
        <v>0.97340051500000002</v>
      </c>
      <c r="H68">
        <v>0.96130875500000001</v>
      </c>
      <c r="I68">
        <v>0</v>
      </c>
      <c r="J68">
        <v>13980</v>
      </c>
      <c r="K68">
        <v>141</v>
      </c>
      <c r="L68" t="str">
        <f t="shared" si="4"/>
        <v>old</v>
      </c>
      <c r="M68" t="str">
        <f t="shared" si="5"/>
        <v>no-decision</v>
      </c>
    </row>
    <row r="69" spans="1:13" x14ac:dyDescent="0.3">
      <c r="A69">
        <v>147</v>
      </c>
      <c r="B69">
        <v>1145553</v>
      </c>
      <c r="C69" t="s">
        <v>13</v>
      </c>
      <c r="D69">
        <v>2</v>
      </c>
      <c r="E69" t="s">
        <v>14</v>
      </c>
      <c r="F69">
        <v>0.26063918200000002</v>
      </c>
      <c r="G69">
        <v>0.43364414800000001</v>
      </c>
      <c r="H69">
        <v>0.27454850800000002</v>
      </c>
      <c r="I69">
        <v>1</v>
      </c>
      <c r="J69">
        <v>1447980</v>
      </c>
      <c r="K69">
        <v>146</v>
      </c>
      <c r="L69" t="str">
        <f t="shared" si="4"/>
        <v>no-decision</v>
      </c>
      <c r="M69" t="str">
        <f t="shared" si="5"/>
        <v>new</v>
      </c>
    </row>
    <row r="70" spans="1:13" x14ac:dyDescent="0.3">
      <c r="A70">
        <v>149</v>
      </c>
      <c r="B70">
        <v>1145808</v>
      </c>
      <c r="C70" t="s">
        <v>13</v>
      </c>
      <c r="D70">
        <v>6</v>
      </c>
      <c r="E70" t="s">
        <v>16</v>
      </c>
      <c r="F70">
        <v>0.91714147300000004</v>
      </c>
      <c r="G70">
        <v>0.93767107900000002</v>
      </c>
      <c r="H70">
        <v>0.91836897100000003</v>
      </c>
      <c r="I70">
        <v>1</v>
      </c>
      <c r="J70">
        <v>100500</v>
      </c>
      <c r="K70">
        <v>148</v>
      </c>
      <c r="L70" t="str">
        <f t="shared" si="4"/>
        <v>old</v>
      </c>
      <c r="M70" t="str">
        <f t="shared" si="5"/>
        <v>no-decision</v>
      </c>
    </row>
    <row r="71" spans="1:13" x14ac:dyDescent="0.3">
      <c r="A71">
        <v>150</v>
      </c>
      <c r="B71">
        <v>166134</v>
      </c>
      <c r="C71" t="s">
        <v>15</v>
      </c>
      <c r="D71">
        <v>0</v>
      </c>
      <c r="E71" t="s">
        <v>16</v>
      </c>
      <c r="F71">
        <v>0.95101549299999999</v>
      </c>
      <c r="G71">
        <v>0.95964610299999997</v>
      </c>
      <c r="H71">
        <v>0.94737958799999999</v>
      </c>
      <c r="I71">
        <v>0</v>
      </c>
      <c r="J71">
        <v>18300</v>
      </c>
      <c r="K71">
        <v>149</v>
      </c>
      <c r="L71" t="str">
        <f t="shared" si="4"/>
        <v>old</v>
      </c>
      <c r="M71" t="str">
        <f t="shared" si="5"/>
        <v>no-decision</v>
      </c>
    </row>
    <row r="72" spans="1:13" x14ac:dyDescent="0.3">
      <c r="A72">
        <v>152</v>
      </c>
      <c r="B72">
        <v>1146264</v>
      </c>
      <c r="C72" t="s">
        <v>13</v>
      </c>
      <c r="D72">
        <v>1</v>
      </c>
      <c r="E72" t="s">
        <v>14</v>
      </c>
      <c r="F72">
        <v>0.20079060700000001</v>
      </c>
      <c r="G72">
        <v>0.36785989299999999</v>
      </c>
      <c r="H72">
        <v>0.28261719600000001</v>
      </c>
      <c r="I72">
        <v>1</v>
      </c>
      <c r="J72">
        <v>1828560</v>
      </c>
      <c r="K72">
        <v>151</v>
      </c>
      <c r="L72" t="str">
        <f t="shared" si="4"/>
        <v>no-decision</v>
      </c>
      <c r="M72" t="str">
        <f t="shared" si="5"/>
        <v>new</v>
      </c>
    </row>
    <row r="73" spans="1:13" x14ac:dyDescent="0.3">
      <c r="A73">
        <v>153</v>
      </c>
      <c r="B73">
        <v>1146265</v>
      </c>
      <c r="C73" t="s">
        <v>13</v>
      </c>
      <c r="D73">
        <v>10</v>
      </c>
      <c r="E73" t="s">
        <v>16</v>
      </c>
      <c r="F73">
        <v>0.99508160099999998</v>
      </c>
      <c r="G73">
        <v>0.99552570500000004</v>
      </c>
      <c r="H73">
        <v>0.99614026200000005</v>
      </c>
      <c r="I73">
        <v>1</v>
      </c>
      <c r="J73">
        <v>300</v>
      </c>
      <c r="K73">
        <v>152</v>
      </c>
      <c r="L73" t="str">
        <f t="shared" si="4"/>
        <v>old</v>
      </c>
      <c r="M73" t="str">
        <f t="shared" si="5"/>
        <v>no-decision</v>
      </c>
    </row>
    <row r="74" spans="1:13" x14ac:dyDescent="0.3">
      <c r="A74">
        <v>155</v>
      </c>
      <c r="B74">
        <v>1146313</v>
      </c>
      <c r="C74" t="s">
        <v>13</v>
      </c>
      <c r="D74">
        <v>0</v>
      </c>
      <c r="E74" t="s">
        <v>14</v>
      </c>
      <c r="F74">
        <v>0.33527829399999998</v>
      </c>
      <c r="G74">
        <v>0.56354451299999997</v>
      </c>
      <c r="H74">
        <v>0.38063904500000001</v>
      </c>
      <c r="I74">
        <v>1</v>
      </c>
      <c r="J74">
        <v>140400</v>
      </c>
      <c r="K74">
        <v>154</v>
      </c>
      <c r="L74" t="str">
        <f t="shared" si="4"/>
        <v>no-decision</v>
      </c>
      <c r="M74" t="str">
        <f t="shared" si="5"/>
        <v>new</v>
      </c>
    </row>
    <row r="75" spans="1:13" x14ac:dyDescent="0.3">
      <c r="A75">
        <v>157</v>
      </c>
      <c r="B75">
        <v>1146971</v>
      </c>
      <c r="C75" t="s">
        <v>13</v>
      </c>
      <c r="D75">
        <v>24</v>
      </c>
      <c r="E75" t="s">
        <v>14</v>
      </c>
      <c r="F75">
        <v>0.25618709699999997</v>
      </c>
      <c r="G75">
        <v>0.50848301399999996</v>
      </c>
      <c r="H75">
        <v>0.28951649600000001</v>
      </c>
      <c r="I75">
        <v>0</v>
      </c>
      <c r="J75">
        <v>2347740</v>
      </c>
      <c r="K75">
        <v>156</v>
      </c>
      <c r="L75" t="str">
        <f t="shared" si="4"/>
        <v>no-decision</v>
      </c>
      <c r="M75" t="str">
        <f t="shared" si="5"/>
        <v>new</v>
      </c>
    </row>
    <row r="76" spans="1:13" x14ac:dyDescent="0.3">
      <c r="A76">
        <v>158</v>
      </c>
      <c r="B76">
        <v>950538</v>
      </c>
      <c r="C76" t="s">
        <v>20</v>
      </c>
      <c r="D76">
        <v>0</v>
      </c>
      <c r="E76" t="s">
        <v>16</v>
      </c>
      <c r="F76">
        <v>0.94059969300000001</v>
      </c>
      <c r="G76">
        <v>0.93607935600000003</v>
      </c>
      <c r="H76">
        <v>0.93013657299999997</v>
      </c>
      <c r="I76">
        <v>0</v>
      </c>
      <c r="J76">
        <v>1260</v>
      </c>
      <c r="K76">
        <v>157</v>
      </c>
      <c r="L76" t="str">
        <f t="shared" si="4"/>
        <v>old</v>
      </c>
      <c r="M76" t="str">
        <f t="shared" si="5"/>
        <v>no-decision</v>
      </c>
    </row>
    <row r="77" spans="1:13" x14ac:dyDescent="0.3">
      <c r="A77">
        <v>159</v>
      </c>
      <c r="B77">
        <v>168189</v>
      </c>
      <c r="C77" t="s">
        <v>15</v>
      </c>
      <c r="D77">
        <v>0</v>
      </c>
      <c r="E77" t="s">
        <v>14</v>
      </c>
      <c r="F77">
        <v>0.276557259</v>
      </c>
      <c r="G77">
        <v>0.59131708900000002</v>
      </c>
      <c r="H77">
        <v>0.405187766</v>
      </c>
      <c r="I77">
        <v>0</v>
      </c>
      <c r="J77">
        <v>2462160</v>
      </c>
      <c r="K77">
        <v>158</v>
      </c>
      <c r="L77" t="str">
        <f t="shared" si="4"/>
        <v>no-decision</v>
      </c>
      <c r="M77" t="str">
        <f t="shared" si="5"/>
        <v>new</v>
      </c>
    </row>
    <row r="78" spans="1:13" x14ac:dyDescent="0.3">
      <c r="A78">
        <v>160</v>
      </c>
      <c r="B78">
        <v>953969</v>
      </c>
      <c r="C78" t="s">
        <v>20</v>
      </c>
      <c r="D78">
        <v>0</v>
      </c>
      <c r="E78" t="s">
        <v>16</v>
      </c>
      <c r="F78">
        <v>1</v>
      </c>
      <c r="G78">
        <v>1</v>
      </c>
      <c r="H78">
        <v>1</v>
      </c>
      <c r="I78">
        <v>0</v>
      </c>
      <c r="J78">
        <v>6420</v>
      </c>
      <c r="K78">
        <v>159</v>
      </c>
      <c r="L78" t="str">
        <f t="shared" si="4"/>
        <v>old</v>
      </c>
      <c r="M78" t="str">
        <f t="shared" si="5"/>
        <v>no-decision</v>
      </c>
    </row>
    <row r="79" spans="1:13" x14ac:dyDescent="0.3">
      <c r="A79">
        <v>161</v>
      </c>
      <c r="B79">
        <v>1149505</v>
      </c>
      <c r="C79" t="s">
        <v>13</v>
      </c>
      <c r="D79">
        <v>13</v>
      </c>
      <c r="E79" t="s">
        <v>16</v>
      </c>
      <c r="F79">
        <v>0.60488864499999995</v>
      </c>
      <c r="G79">
        <v>0.690006958</v>
      </c>
      <c r="H79">
        <v>0.620674375</v>
      </c>
      <c r="I79">
        <v>0</v>
      </c>
      <c r="J79">
        <v>17820</v>
      </c>
      <c r="K79">
        <v>160</v>
      </c>
      <c r="L79" t="str">
        <f t="shared" si="4"/>
        <v>no-decision</v>
      </c>
      <c r="M79" t="str">
        <f t="shared" si="5"/>
        <v>no-decision</v>
      </c>
    </row>
    <row r="80" spans="1:13" x14ac:dyDescent="0.3">
      <c r="A80">
        <v>162</v>
      </c>
      <c r="B80">
        <v>954031</v>
      </c>
      <c r="C80" t="s">
        <v>20</v>
      </c>
      <c r="D80">
        <v>0</v>
      </c>
      <c r="E80" t="s">
        <v>16</v>
      </c>
      <c r="F80">
        <v>0.90135670999999995</v>
      </c>
      <c r="G80">
        <v>0.91741678199999999</v>
      </c>
      <c r="H80">
        <v>0.91024055500000001</v>
      </c>
      <c r="I80">
        <v>0</v>
      </c>
      <c r="J80">
        <v>660</v>
      </c>
      <c r="K80">
        <v>161</v>
      </c>
      <c r="L80" t="str">
        <f t="shared" si="4"/>
        <v>old</v>
      </c>
      <c r="M80" t="str">
        <f t="shared" si="5"/>
        <v>no-decision</v>
      </c>
    </row>
    <row r="81" spans="1:13" x14ac:dyDescent="0.3">
      <c r="A81">
        <v>163</v>
      </c>
      <c r="B81">
        <v>954083</v>
      </c>
      <c r="C81" t="s">
        <v>20</v>
      </c>
      <c r="D81">
        <v>2</v>
      </c>
      <c r="E81" t="s">
        <v>16</v>
      </c>
      <c r="F81">
        <v>0.963737646</v>
      </c>
      <c r="G81">
        <v>0.98750000000000004</v>
      </c>
      <c r="H81">
        <v>0.97581063099999998</v>
      </c>
      <c r="I81">
        <v>0</v>
      </c>
      <c r="J81">
        <v>24300</v>
      </c>
      <c r="K81">
        <v>162</v>
      </c>
      <c r="L81" t="str">
        <f t="shared" si="4"/>
        <v>old</v>
      </c>
      <c r="M81" t="str">
        <f t="shared" si="5"/>
        <v>no-decision</v>
      </c>
    </row>
    <row r="82" spans="1:13" x14ac:dyDescent="0.3">
      <c r="A82">
        <v>164</v>
      </c>
      <c r="B82">
        <v>954124</v>
      </c>
      <c r="C82" t="s">
        <v>20</v>
      </c>
      <c r="D82">
        <v>0</v>
      </c>
      <c r="E82" t="s">
        <v>16</v>
      </c>
      <c r="F82">
        <v>0.71698581800000005</v>
      </c>
      <c r="G82">
        <v>0.78540429300000003</v>
      </c>
      <c r="H82">
        <v>0.72788307900000004</v>
      </c>
      <c r="I82">
        <v>1</v>
      </c>
      <c r="J82">
        <v>56040</v>
      </c>
      <c r="K82">
        <v>163</v>
      </c>
      <c r="L82" t="str">
        <f t="shared" si="4"/>
        <v>no-decision</v>
      </c>
      <c r="M82" t="str">
        <f t="shared" si="5"/>
        <v>no-decision</v>
      </c>
    </row>
    <row r="83" spans="1:13" x14ac:dyDescent="0.3">
      <c r="A83">
        <v>166</v>
      </c>
      <c r="B83">
        <v>956850</v>
      </c>
      <c r="C83" t="s">
        <v>20</v>
      </c>
      <c r="D83">
        <v>0</v>
      </c>
      <c r="E83" t="s">
        <v>14</v>
      </c>
      <c r="F83">
        <v>0.45341396699999997</v>
      </c>
      <c r="G83">
        <v>0.56947981999999997</v>
      </c>
      <c r="H83">
        <v>0.45004869400000003</v>
      </c>
      <c r="I83">
        <v>0</v>
      </c>
      <c r="J83">
        <v>1204320</v>
      </c>
      <c r="K83">
        <v>165</v>
      </c>
      <c r="L83" t="str">
        <f t="shared" si="4"/>
        <v>no-decision</v>
      </c>
      <c r="M83" t="str">
        <f t="shared" si="5"/>
        <v>no-decision</v>
      </c>
    </row>
    <row r="84" spans="1:13" x14ac:dyDescent="0.3">
      <c r="A84">
        <v>168</v>
      </c>
      <c r="B84">
        <v>956998</v>
      </c>
      <c r="C84" t="s">
        <v>20</v>
      </c>
      <c r="D84">
        <v>0</v>
      </c>
      <c r="E84" t="s">
        <v>14</v>
      </c>
      <c r="F84">
        <v>0.19735814400000001</v>
      </c>
      <c r="G84">
        <v>0.50723504799999997</v>
      </c>
      <c r="H84">
        <v>0.25230388199999998</v>
      </c>
      <c r="I84">
        <v>0</v>
      </c>
      <c r="J84">
        <v>5332860</v>
      </c>
      <c r="K84">
        <v>167</v>
      </c>
      <c r="L84" t="str">
        <f t="shared" si="4"/>
        <v>no-decision</v>
      </c>
      <c r="M84" t="str">
        <f t="shared" si="5"/>
        <v>new</v>
      </c>
    </row>
    <row r="85" spans="1:13" x14ac:dyDescent="0.3">
      <c r="A85">
        <v>169</v>
      </c>
      <c r="B85">
        <v>169624</v>
      </c>
      <c r="C85" t="s">
        <v>15</v>
      </c>
      <c r="D85">
        <v>2</v>
      </c>
      <c r="E85" t="s">
        <v>16</v>
      </c>
      <c r="F85">
        <v>0.835536575</v>
      </c>
      <c r="G85">
        <v>0.96262890700000003</v>
      </c>
      <c r="H85">
        <v>0.85571805099999998</v>
      </c>
      <c r="I85">
        <v>0</v>
      </c>
      <c r="J85">
        <v>1080</v>
      </c>
      <c r="K85">
        <v>168</v>
      </c>
      <c r="L85" t="str">
        <f t="shared" si="4"/>
        <v>old</v>
      </c>
      <c r="M85" t="str">
        <f t="shared" si="5"/>
        <v>no-decision</v>
      </c>
    </row>
    <row r="86" spans="1:13" x14ac:dyDescent="0.3">
      <c r="A86">
        <v>170</v>
      </c>
      <c r="B86">
        <v>1151657</v>
      </c>
      <c r="C86" t="s">
        <v>13</v>
      </c>
      <c r="D86">
        <v>46</v>
      </c>
      <c r="E86" t="s">
        <v>16</v>
      </c>
      <c r="F86">
        <v>0.52246292800000005</v>
      </c>
      <c r="G86">
        <v>0.58229121800000005</v>
      </c>
      <c r="H86">
        <v>0.50878982900000003</v>
      </c>
      <c r="I86">
        <v>0</v>
      </c>
      <c r="J86">
        <v>5446560</v>
      </c>
      <c r="K86">
        <v>169</v>
      </c>
      <c r="L86" t="str">
        <f t="shared" si="4"/>
        <v>no-decision</v>
      </c>
      <c r="M86" t="str">
        <f t="shared" si="5"/>
        <v>no-decision</v>
      </c>
    </row>
    <row r="87" spans="1:13" x14ac:dyDescent="0.3">
      <c r="A87">
        <v>171</v>
      </c>
      <c r="B87">
        <v>169650</v>
      </c>
      <c r="C87" t="s">
        <v>15</v>
      </c>
      <c r="D87">
        <v>51</v>
      </c>
      <c r="E87" t="s">
        <v>16</v>
      </c>
      <c r="F87">
        <v>0.33955511500000002</v>
      </c>
      <c r="G87">
        <v>0.55350930399999998</v>
      </c>
      <c r="H87">
        <v>0.44012227900000001</v>
      </c>
      <c r="I87">
        <v>0</v>
      </c>
      <c r="J87">
        <v>4902240</v>
      </c>
      <c r="K87">
        <v>170</v>
      </c>
      <c r="L87" t="str">
        <f t="shared" si="4"/>
        <v>no-decision</v>
      </c>
      <c r="M87" t="str">
        <f t="shared" si="5"/>
        <v>new</v>
      </c>
    </row>
    <row r="88" spans="1:13" x14ac:dyDescent="0.3">
      <c r="A88">
        <v>172</v>
      </c>
      <c r="B88">
        <v>957043</v>
      </c>
      <c r="C88" t="s">
        <v>20</v>
      </c>
      <c r="D88">
        <v>0</v>
      </c>
      <c r="E88" t="s">
        <v>16</v>
      </c>
      <c r="F88">
        <v>1</v>
      </c>
      <c r="G88">
        <v>1</v>
      </c>
      <c r="H88">
        <v>1</v>
      </c>
      <c r="I88">
        <v>0</v>
      </c>
      <c r="J88">
        <v>15840</v>
      </c>
      <c r="K88">
        <v>171</v>
      </c>
      <c r="L88" t="str">
        <f t="shared" si="4"/>
        <v>old</v>
      </c>
      <c r="M88" t="str">
        <f t="shared" si="5"/>
        <v>no-decision</v>
      </c>
    </row>
    <row r="89" spans="1:13" x14ac:dyDescent="0.3">
      <c r="A89">
        <v>174</v>
      </c>
      <c r="B89">
        <v>169698</v>
      </c>
      <c r="C89" t="s">
        <v>15</v>
      </c>
      <c r="D89">
        <v>5</v>
      </c>
      <c r="E89" t="s">
        <v>16</v>
      </c>
      <c r="F89">
        <v>0.58001020800000003</v>
      </c>
      <c r="G89">
        <v>0.72711851599999999</v>
      </c>
      <c r="H89">
        <v>0.64136191600000003</v>
      </c>
      <c r="I89">
        <v>0</v>
      </c>
      <c r="J89">
        <v>1218600</v>
      </c>
      <c r="K89">
        <v>173</v>
      </c>
      <c r="L89" t="str">
        <f t="shared" si="4"/>
        <v>no-decision</v>
      </c>
      <c r="M89" t="str">
        <f t="shared" si="5"/>
        <v>no-decision</v>
      </c>
    </row>
    <row r="90" spans="1:13" x14ac:dyDescent="0.3">
      <c r="A90">
        <v>176</v>
      </c>
      <c r="B90">
        <v>1151875</v>
      </c>
      <c r="C90" t="s">
        <v>13</v>
      </c>
      <c r="D90">
        <v>26</v>
      </c>
      <c r="E90" t="s">
        <v>14</v>
      </c>
      <c r="F90">
        <v>0.176267968</v>
      </c>
      <c r="G90">
        <v>0.430527414</v>
      </c>
      <c r="H90">
        <v>0.22684157899999999</v>
      </c>
      <c r="I90">
        <v>0</v>
      </c>
      <c r="J90">
        <v>95640</v>
      </c>
      <c r="K90">
        <v>175</v>
      </c>
      <c r="L90" t="str">
        <f t="shared" si="4"/>
        <v>no-decision</v>
      </c>
      <c r="M90" t="str">
        <f t="shared" si="5"/>
        <v>new</v>
      </c>
    </row>
    <row r="91" spans="1:13" x14ac:dyDescent="0.3">
      <c r="A91">
        <v>177</v>
      </c>
      <c r="B91">
        <v>957321</v>
      </c>
      <c r="C91" t="s">
        <v>20</v>
      </c>
      <c r="D91">
        <v>0</v>
      </c>
      <c r="E91" t="s">
        <v>16</v>
      </c>
      <c r="F91">
        <v>0.34619212999999999</v>
      </c>
      <c r="G91">
        <v>0.53181713600000002</v>
      </c>
      <c r="H91">
        <v>0.41050765700000003</v>
      </c>
      <c r="I91">
        <v>0</v>
      </c>
      <c r="J91">
        <v>5447760</v>
      </c>
      <c r="K91">
        <v>176</v>
      </c>
      <c r="L91" t="str">
        <f t="shared" si="4"/>
        <v>no-decision</v>
      </c>
      <c r="M91" t="str">
        <f t="shared" si="5"/>
        <v>new</v>
      </c>
    </row>
    <row r="92" spans="1:13" x14ac:dyDescent="0.3">
      <c r="A92">
        <v>178</v>
      </c>
      <c r="B92">
        <v>1151888</v>
      </c>
      <c r="C92" t="s">
        <v>13</v>
      </c>
      <c r="D92">
        <v>248</v>
      </c>
      <c r="E92" t="s">
        <v>14</v>
      </c>
      <c r="F92">
        <v>0.58229283200000004</v>
      </c>
      <c r="G92">
        <v>0.67347268299999996</v>
      </c>
      <c r="H92">
        <v>0.58600640000000004</v>
      </c>
      <c r="I92">
        <v>1</v>
      </c>
      <c r="J92">
        <v>126900</v>
      </c>
      <c r="K92">
        <v>177</v>
      </c>
      <c r="L92" t="str">
        <f t="shared" si="4"/>
        <v>no-decision</v>
      </c>
      <c r="M92" t="str">
        <f t="shared" si="5"/>
        <v>no-decision</v>
      </c>
    </row>
    <row r="93" spans="1:13" x14ac:dyDescent="0.3">
      <c r="A93">
        <v>179</v>
      </c>
      <c r="B93">
        <v>169795</v>
      </c>
      <c r="C93" t="s">
        <v>15</v>
      </c>
      <c r="D93">
        <v>15</v>
      </c>
      <c r="E93" t="s">
        <v>16</v>
      </c>
      <c r="F93">
        <v>0.39713290899999998</v>
      </c>
      <c r="G93">
        <v>0.61580312000000004</v>
      </c>
      <c r="H93">
        <v>0.43589210900000003</v>
      </c>
      <c r="I93">
        <v>1</v>
      </c>
      <c r="J93">
        <v>140940</v>
      </c>
      <c r="K93">
        <v>178</v>
      </c>
      <c r="L93" t="str">
        <f t="shared" si="4"/>
        <v>no-decision</v>
      </c>
      <c r="M93" t="str">
        <f t="shared" si="5"/>
        <v>new</v>
      </c>
    </row>
    <row r="94" spans="1:13" x14ac:dyDescent="0.3">
      <c r="A94">
        <v>180</v>
      </c>
      <c r="B94">
        <v>169796</v>
      </c>
      <c r="C94" t="s">
        <v>15</v>
      </c>
      <c r="D94">
        <v>1</v>
      </c>
      <c r="E94" t="s">
        <v>16</v>
      </c>
      <c r="F94">
        <v>0.309154135</v>
      </c>
      <c r="G94">
        <v>0.50765412899999995</v>
      </c>
      <c r="H94">
        <v>0.39477678799999999</v>
      </c>
      <c r="I94">
        <v>0</v>
      </c>
      <c r="J94">
        <v>168300</v>
      </c>
      <c r="K94">
        <v>179</v>
      </c>
      <c r="L94" t="str">
        <f t="shared" si="4"/>
        <v>no-decision</v>
      </c>
      <c r="M94" t="str">
        <f t="shared" si="5"/>
        <v>new</v>
      </c>
    </row>
    <row r="95" spans="1:13" x14ac:dyDescent="0.3">
      <c r="A95">
        <v>181</v>
      </c>
      <c r="B95">
        <v>957327</v>
      </c>
      <c r="C95" t="s">
        <v>20</v>
      </c>
      <c r="D95">
        <v>0</v>
      </c>
      <c r="E95" t="s">
        <v>16</v>
      </c>
      <c r="F95">
        <v>0.90144547900000005</v>
      </c>
      <c r="G95">
        <v>0.94881132999999995</v>
      </c>
      <c r="H95">
        <v>0.91805167300000001</v>
      </c>
      <c r="I95">
        <v>0</v>
      </c>
      <c r="J95">
        <v>2040</v>
      </c>
      <c r="K95">
        <v>180</v>
      </c>
      <c r="L95" t="str">
        <f t="shared" si="4"/>
        <v>old</v>
      </c>
      <c r="M95" t="str">
        <f t="shared" si="5"/>
        <v>no-decision</v>
      </c>
    </row>
    <row r="96" spans="1:13" x14ac:dyDescent="0.3">
      <c r="A96">
        <v>182</v>
      </c>
      <c r="B96">
        <v>957352</v>
      </c>
      <c r="C96" t="s">
        <v>20</v>
      </c>
      <c r="D96">
        <v>0</v>
      </c>
      <c r="E96" t="s">
        <v>16</v>
      </c>
      <c r="F96">
        <v>0.95209972700000001</v>
      </c>
      <c r="G96">
        <v>0.95463730599999996</v>
      </c>
      <c r="H96">
        <v>0.95324387300000002</v>
      </c>
      <c r="I96">
        <v>1</v>
      </c>
      <c r="J96">
        <v>2820</v>
      </c>
      <c r="K96">
        <v>181</v>
      </c>
      <c r="L96" t="str">
        <f t="shared" si="4"/>
        <v>old</v>
      </c>
      <c r="M96" t="str">
        <f t="shared" si="5"/>
        <v>no-decision</v>
      </c>
    </row>
    <row r="97" spans="1:13" x14ac:dyDescent="0.3">
      <c r="A97">
        <v>183</v>
      </c>
      <c r="B97">
        <v>957357</v>
      </c>
      <c r="C97" t="s">
        <v>20</v>
      </c>
      <c r="D97">
        <v>0</v>
      </c>
      <c r="E97" t="s">
        <v>16</v>
      </c>
      <c r="F97">
        <v>1</v>
      </c>
      <c r="G97">
        <v>1</v>
      </c>
      <c r="H97">
        <v>1</v>
      </c>
      <c r="I97">
        <v>0</v>
      </c>
      <c r="J97">
        <v>5280</v>
      </c>
      <c r="K97">
        <v>182</v>
      </c>
      <c r="L97" t="str">
        <f t="shared" si="4"/>
        <v>old</v>
      </c>
      <c r="M97" t="str">
        <f t="shared" si="5"/>
        <v>no-decision</v>
      </c>
    </row>
    <row r="98" spans="1:13" x14ac:dyDescent="0.3">
      <c r="A98">
        <v>184</v>
      </c>
      <c r="B98">
        <v>1151903</v>
      </c>
      <c r="C98" t="s">
        <v>13</v>
      </c>
      <c r="D98">
        <v>521</v>
      </c>
      <c r="E98" t="s">
        <v>14</v>
      </c>
      <c r="F98">
        <v>0.50439928199999995</v>
      </c>
      <c r="G98">
        <v>0.671255343</v>
      </c>
      <c r="H98">
        <v>0.55666318000000004</v>
      </c>
      <c r="I98">
        <v>0</v>
      </c>
      <c r="J98">
        <v>6720</v>
      </c>
      <c r="K98">
        <v>183</v>
      </c>
      <c r="L98" t="str">
        <f t="shared" ref="L98:L105" si="6">IF(F98&gt;0.7864,"old","no-decision")</f>
        <v>no-decision</v>
      </c>
      <c r="M98" t="str">
        <f t="shared" ref="M98:M105" si="7">IF(F98&lt;0.4505,"new","no-decision")</f>
        <v>no-decision</v>
      </c>
    </row>
    <row r="99" spans="1:13" x14ac:dyDescent="0.3">
      <c r="A99">
        <v>189</v>
      </c>
      <c r="B99">
        <v>1152844</v>
      </c>
      <c r="C99" t="s">
        <v>13</v>
      </c>
      <c r="D99">
        <v>159</v>
      </c>
      <c r="E99" t="s">
        <v>14</v>
      </c>
      <c r="F99">
        <v>0.20723802499999999</v>
      </c>
      <c r="G99">
        <v>0.449789834</v>
      </c>
      <c r="H99">
        <v>0.30173998400000002</v>
      </c>
      <c r="I99">
        <v>0</v>
      </c>
      <c r="J99">
        <v>455100</v>
      </c>
      <c r="K99">
        <v>188</v>
      </c>
      <c r="L99" t="str">
        <f t="shared" si="6"/>
        <v>no-decision</v>
      </c>
      <c r="M99" t="str">
        <f t="shared" si="7"/>
        <v>new</v>
      </c>
    </row>
    <row r="100" spans="1:13" x14ac:dyDescent="0.3">
      <c r="A100">
        <v>190</v>
      </c>
      <c r="B100">
        <v>170227</v>
      </c>
      <c r="C100" t="s">
        <v>15</v>
      </c>
      <c r="D100">
        <v>2</v>
      </c>
      <c r="E100" t="s">
        <v>16</v>
      </c>
      <c r="F100">
        <v>0.92363187199999996</v>
      </c>
      <c r="G100">
        <v>0.96398427499999995</v>
      </c>
      <c r="H100">
        <v>0.93211153099999999</v>
      </c>
      <c r="I100">
        <v>0</v>
      </c>
      <c r="J100">
        <v>5220</v>
      </c>
      <c r="K100">
        <v>189</v>
      </c>
      <c r="L100" t="str">
        <f t="shared" si="6"/>
        <v>old</v>
      </c>
      <c r="M100" t="str">
        <f t="shared" si="7"/>
        <v>no-decision</v>
      </c>
    </row>
    <row r="101" spans="1:13" x14ac:dyDescent="0.3">
      <c r="A101">
        <v>191</v>
      </c>
      <c r="B101">
        <v>958180</v>
      </c>
      <c r="C101" t="s">
        <v>20</v>
      </c>
      <c r="D101">
        <v>0</v>
      </c>
      <c r="E101" t="s">
        <v>16</v>
      </c>
      <c r="F101">
        <v>1</v>
      </c>
      <c r="G101">
        <v>1</v>
      </c>
      <c r="H101">
        <v>1</v>
      </c>
      <c r="I101">
        <v>0</v>
      </c>
      <c r="J101">
        <v>9480</v>
      </c>
      <c r="K101">
        <v>190</v>
      </c>
      <c r="L101" t="str">
        <f t="shared" si="6"/>
        <v>old</v>
      </c>
      <c r="M101" t="str">
        <f t="shared" si="7"/>
        <v>no-decision</v>
      </c>
    </row>
    <row r="102" spans="1:13" x14ac:dyDescent="0.3">
      <c r="A102">
        <v>192</v>
      </c>
      <c r="B102">
        <v>170269</v>
      </c>
      <c r="C102" t="s">
        <v>15</v>
      </c>
      <c r="D102">
        <v>6</v>
      </c>
      <c r="E102" t="s">
        <v>16</v>
      </c>
      <c r="F102">
        <v>1</v>
      </c>
      <c r="G102">
        <v>1</v>
      </c>
      <c r="H102">
        <v>1</v>
      </c>
      <c r="I102">
        <v>1</v>
      </c>
      <c r="J102">
        <v>46200</v>
      </c>
      <c r="K102">
        <v>191</v>
      </c>
      <c r="L102" t="str">
        <f t="shared" si="6"/>
        <v>old</v>
      </c>
      <c r="M102" t="str">
        <f t="shared" si="7"/>
        <v>no-decision</v>
      </c>
    </row>
    <row r="103" spans="1:13" x14ac:dyDescent="0.3">
      <c r="A103">
        <v>193</v>
      </c>
      <c r="B103">
        <v>958252</v>
      </c>
      <c r="C103" t="s">
        <v>20</v>
      </c>
      <c r="D103">
        <v>0</v>
      </c>
      <c r="E103" t="s">
        <v>16</v>
      </c>
      <c r="F103">
        <v>1</v>
      </c>
      <c r="G103">
        <v>1</v>
      </c>
      <c r="H103">
        <v>1</v>
      </c>
      <c r="I103">
        <v>0</v>
      </c>
      <c r="J103">
        <v>56460</v>
      </c>
      <c r="K103">
        <v>192</v>
      </c>
      <c r="L103" t="str">
        <f t="shared" si="6"/>
        <v>old</v>
      </c>
      <c r="M103" t="str">
        <f t="shared" si="7"/>
        <v>no-decision</v>
      </c>
    </row>
    <row r="104" spans="1:13" x14ac:dyDescent="0.3">
      <c r="A104">
        <v>195</v>
      </c>
      <c r="B104">
        <v>170298</v>
      </c>
      <c r="C104" t="s">
        <v>15</v>
      </c>
      <c r="D104">
        <v>19</v>
      </c>
      <c r="E104" t="s">
        <v>14</v>
      </c>
      <c r="F104">
        <v>0.29854402299999999</v>
      </c>
      <c r="G104">
        <v>0.62230591400000002</v>
      </c>
      <c r="H104">
        <v>0.45359880200000002</v>
      </c>
      <c r="I104">
        <v>1</v>
      </c>
      <c r="J104">
        <v>57660</v>
      </c>
      <c r="K104">
        <v>194</v>
      </c>
      <c r="L104" t="str">
        <f t="shared" si="6"/>
        <v>no-decision</v>
      </c>
      <c r="M104" t="str">
        <f t="shared" si="7"/>
        <v>new</v>
      </c>
    </row>
    <row r="105" spans="1:13" x14ac:dyDescent="0.3">
      <c r="A105">
        <v>196</v>
      </c>
      <c r="B105">
        <v>958329</v>
      </c>
      <c r="C105" t="s">
        <v>20</v>
      </c>
      <c r="D105">
        <v>0</v>
      </c>
      <c r="E105" t="s">
        <v>16</v>
      </c>
      <c r="F105">
        <v>1</v>
      </c>
      <c r="G105">
        <v>1</v>
      </c>
      <c r="H105">
        <v>1</v>
      </c>
      <c r="I105">
        <v>0</v>
      </c>
      <c r="J105">
        <v>13140</v>
      </c>
      <c r="K105">
        <v>195</v>
      </c>
      <c r="L105" t="str">
        <f t="shared" si="6"/>
        <v>old</v>
      </c>
      <c r="M105" t="str">
        <f t="shared" si="7"/>
        <v>no-decision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85" zoomScale="60" zoomScaleNormal="60" workbookViewId="0">
      <selection activeCell="L104" sqref="L104:M104"/>
    </sheetView>
  </sheetViews>
  <sheetFormatPr defaultRowHeight="14.4" x14ac:dyDescent="0.3"/>
  <cols>
    <col min="1" max="11" width="8.5546875"/>
    <col min="12" max="12" width="12.33203125"/>
    <col min="13" max="13" width="13.33203125"/>
    <col min="14" max="14" width="11.5546875"/>
    <col min="15" max="1025" width="8.5546875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>
        <v>7</v>
      </c>
      <c r="B2">
        <v>1141599</v>
      </c>
      <c r="C2" t="s">
        <v>13</v>
      </c>
      <c r="D2">
        <v>110</v>
      </c>
      <c r="E2" t="s">
        <v>14</v>
      </c>
      <c r="F2">
        <v>8.9175157000000005E-2</v>
      </c>
      <c r="G2">
        <v>0.228385068</v>
      </c>
      <c r="H2">
        <v>7.9642045999999994E-2</v>
      </c>
      <c r="I2">
        <v>0</v>
      </c>
      <c r="J2">
        <v>6402360</v>
      </c>
      <c r="K2">
        <v>6</v>
      </c>
      <c r="L2" t="str">
        <f t="shared" ref="L2:L33" si="0">IF(F2&gt;0.672,"old","no-decision")</f>
        <v>no-decision</v>
      </c>
      <c r="M2" t="str">
        <f t="shared" ref="M2:M33" si="1">IF(F2&lt;0.2148,"new","no-decision")</f>
        <v>new</v>
      </c>
      <c r="N2" s="9"/>
      <c r="O2" s="9"/>
    </row>
    <row r="3" spans="1:15" x14ac:dyDescent="0.3">
      <c r="A3">
        <v>8</v>
      </c>
      <c r="B3">
        <v>163323</v>
      </c>
      <c r="C3" t="s">
        <v>15</v>
      </c>
      <c r="D3">
        <v>47</v>
      </c>
      <c r="E3" t="s">
        <v>16</v>
      </c>
      <c r="F3">
        <v>0.380084227</v>
      </c>
      <c r="G3">
        <v>0.60590316399999999</v>
      </c>
      <c r="H3">
        <v>0.39307884999999998</v>
      </c>
      <c r="I3">
        <v>0</v>
      </c>
      <c r="J3">
        <v>3600</v>
      </c>
      <c r="K3">
        <v>7</v>
      </c>
      <c r="L3" t="str">
        <f t="shared" si="0"/>
        <v>no-decision</v>
      </c>
      <c r="M3" t="str">
        <f t="shared" si="1"/>
        <v>no-decision</v>
      </c>
      <c r="N3" t="s">
        <v>17</v>
      </c>
      <c r="O3">
        <f>SUMPRODUCT(--(E2:E105=M2:M105))</f>
        <v>15</v>
      </c>
    </row>
    <row r="4" spans="1:15" x14ac:dyDescent="0.3">
      <c r="A4">
        <v>9</v>
      </c>
      <c r="B4">
        <v>1141618</v>
      </c>
      <c r="C4" t="s">
        <v>13</v>
      </c>
      <c r="D4">
        <v>187</v>
      </c>
      <c r="E4" t="s">
        <v>14</v>
      </c>
      <c r="F4">
        <v>0.495691985</v>
      </c>
      <c r="G4">
        <v>0.65243031200000001</v>
      </c>
      <c r="H4">
        <v>0.52518652399999999</v>
      </c>
      <c r="I4">
        <v>0</v>
      </c>
      <c r="J4">
        <v>7740</v>
      </c>
      <c r="K4">
        <v>8</v>
      </c>
      <c r="L4" t="str">
        <f t="shared" si="0"/>
        <v>no-decision</v>
      </c>
      <c r="M4" t="str">
        <f t="shared" si="1"/>
        <v>no-decision</v>
      </c>
      <c r="N4" t="s">
        <v>18</v>
      </c>
      <c r="O4">
        <f>SUMPRODUCT(--(E2:E105=L2:L105))</f>
        <v>44</v>
      </c>
    </row>
    <row r="5" spans="1:15" x14ac:dyDescent="0.3">
      <c r="A5">
        <v>10</v>
      </c>
      <c r="B5">
        <v>1141631</v>
      </c>
      <c r="C5" t="s">
        <v>13</v>
      </c>
      <c r="D5">
        <v>446</v>
      </c>
      <c r="E5" t="s">
        <v>14</v>
      </c>
      <c r="F5">
        <v>0.38999905899999998</v>
      </c>
      <c r="G5">
        <v>0.603856222</v>
      </c>
      <c r="H5">
        <v>0.40715434499999997</v>
      </c>
      <c r="I5">
        <v>1</v>
      </c>
      <c r="J5">
        <v>15900</v>
      </c>
      <c r="K5">
        <v>9</v>
      </c>
      <c r="L5" t="str">
        <f t="shared" si="0"/>
        <v>no-decision</v>
      </c>
      <c r="M5" t="str">
        <f t="shared" si="1"/>
        <v>no-decision</v>
      </c>
      <c r="N5" t="s">
        <v>19</v>
      </c>
      <c r="O5">
        <f>COUNTIF(L2:L105,"&lt;&gt;no-decision")-SUMPRODUCT(--(E2:E105=L2:L105))</f>
        <v>0</v>
      </c>
    </row>
    <row r="6" spans="1:15" x14ac:dyDescent="0.3">
      <c r="A6">
        <v>11</v>
      </c>
      <c r="B6">
        <v>943361</v>
      </c>
      <c r="C6" t="s">
        <v>20</v>
      </c>
      <c r="D6">
        <v>0</v>
      </c>
      <c r="E6" t="s">
        <v>16</v>
      </c>
      <c r="F6">
        <v>0.91432686900000004</v>
      </c>
      <c r="G6">
        <v>0.92696516399999995</v>
      </c>
      <c r="H6">
        <v>0.92062401999999999</v>
      </c>
      <c r="I6">
        <v>0</v>
      </c>
      <c r="J6">
        <v>5280</v>
      </c>
      <c r="K6">
        <v>10</v>
      </c>
      <c r="L6" t="str">
        <f t="shared" si="0"/>
        <v>old</v>
      </c>
      <c r="M6" t="str">
        <f t="shared" si="1"/>
        <v>no-decision</v>
      </c>
      <c r="N6" t="s">
        <v>21</v>
      </c>
      <c r="O6">
        <f>COUNTIF(M2:M105,"&lt;&gt;no-decision")-SUMPRODUCT(--(E2:E105=M2:M105))</f>
        <v>2</v>
      </c>
    </row>
    <row r="7" spans="1:15" x14ac:dyDescent="0.3">
      <c r="A7">
        <v>12</v>
      </c>
      <c r="B7">
        <v>1141659</v>
      </c>
      <c r="C7" t="s">
        <v>13</v>
      </c>
      <c r="D7">
        <v>145</v>
      </c>
      <c r="E7" t="s">
        <v>14</v>
      </c>
      <c r="F7">
        <v>0.36109781299999999</v>
      </c>
      <c r="G7">
        <v>0.67234178899999997</v>
      </c>
      <c r="H7">
        <v>0.494177386</v>
      </c>
      <c r="I7">
        <v>1</v>
      </c>
      <c r="J7">
        <v>10080</v>
      </c>
      <c r="K7">
        <v>11</v>
      </c>
      <c r="L7" t="str">
        <f t="shared" si="0"/>
        <v>no-decision</v>
      </c>
      <c r="M7" t="str">
        <f t="shared" si="1"/>
        <v>no-decision</v>
      </c>
      <c r="N7" t="s">
        <v>22</v>
      </c>
      <c r="O7">
        <f>SUMPRODUCT(--(L2:L105=M2:M105))</f>
        <v>43</v>
      </c>
    </row>
    <row r="8" spans="1:15" x14ac:dyDescent="0.3">
      <c r="A8">
        <v>13</v>
      </c>
      <c r="B8">
        <v>943385</v>
      </c>
      <c r="C8" t="s">
        <v>20</v>
      </c>
      <c r="D8">
        <v>0</v>
      </c>
      <c r="E8" t="s">
        <v>16</v>
      </c>
      <c r="F8">
        <v>0.98240227499999999</v>
      </c>
      <c r="G8">
        <v>0.96093407200000003</v>
      </c>
      <c r="H8">
        <v>0.96846251100000003</v>
      </c>
      <c r="I8">
        <v>0</v>
      </c>
      <c r="J8">
        <v>22800</v>
      </c>
      <c r="K8">
        <v>12</v>
      </c>
      <c r="L8" t="str">
        <f t="shared" si="0"/>
        <v>old</v>
      </c>
      <c r="M8" t="str">
        <f t="shared" si="1"/>
        <v>no-decision</v>
      </c>
      <c r="N8" t="s">
        <v>24</v>
      </c>
      <c r="O8">
        <f>SUM(O3:O7)</f>
        <v>104</v>
      </c>
    </row>
    <row r="9" spans="1:15" x14ac:dyDescent="0.3">
      <c r="A9">
        <v>14</v>
      </c>
      <c r="B9">
        <v>163358</v>
      </c>
      <c r="C9" t="s">
        <v>15</v>
      </c>
      <c r="D9">
        <v>47</v>
      </c>
      <c r="E9" t="s">
        <v>16</v>
      </c>
      <c r="F9">
        <v>0.98448500500000002</v>
      </c>
      <c r="G9">
        <v>0.99696877100000003</v>
      </c>
      <c r="H9">
        <v>0.99129460400000002</v>
      </c>
      <c r="I9">
        <v>0</v>
      </c>
      <c r="J9">
        <v>11220</v>
      </c>
      <c r="K9">
        <v>13</v>
      </c>
      <c r="L9" t="str">
        <f t="shared" si="0"/>
        <v>old</v>
      </c>
      <c r="M9" t="str">
        <f t="shared" si="1"/>
        <v>no-decision</v>
      </c>
    </row>
    <row r="10" spans="1:15" x14ac:dyDescent="0.3">
      <c r="A10">
        <v>15</v>
      </c>
      <c r="B10">
        <v>943445</v>
      </c>
      <c r="C10" t="s">
        <v>20</v>
      </c>
      <c r="D10">
        <v>121</v>
      </c>
      <c r="E10" t="s">
        <v>14</v>
      </c>
      <c r="F10">
        <v>0.56418967600000003</v>
      </c>
      <c r="G10">
        <v>0.78643131200000005</v>
      </c>
      <c r="H10">
        <v>0.66679751099999995</v>
      </c>
      <c r="I10">
        <v>0</v>
      </c>
      <c r="J10">
        <v>39180</v>
      </c>
      <c r="K10">
        <v>14</v>
      </c>
      <c r="L10" t="str">
        <f t="shared" si="0"/>
        <v>no-decision</v>
      </c>
      <c r="M10" t="str">
        <f t="shared" si="1"/>
        <v>no-decision</v>
      </c>
    </row>
    <row r="11" spans="1:15" x14ac:dyDescent="0.3">
      <c r="A11">
        <v>16</v>
      </c>
      <c r="B11">
        <v>1141744</v>
      </c>
      <c r="C11" t="s">
        <v>13</v>
      </c>
      <c r="D11">
        <v>50</v>
      </c>
      <c r="E11" t="s">
        <v>16</v>
      </c>
      <c r="F11">
        <v>0.59168708000000003</v>
      </c>
      <c r="G11">
        <v>0.72460316700000005</v>
      </c>
      <c r="H11">
        <v>0.52150440499999995</v>
      </c>
      <c r="I11">
        <v>0</v>
      </c>
      <c r="J11">
        <v>65100</v>
      </c>
      <c r="K11">
        <v>15</v>
      </c>
      <c r="L11" t="str">
        <f t="shared" si="0"/>
        <v>no-decision</v>
      </c>
      <c r="M11" t="str">
        <f t="shared" si="1"/>
        <v>no-decision</v>
      </c>
    </row>
    <row r="12" spans="1:15" x14ac:dyDescent="0.3">
      <c r="A12">
        <v>20</v>
      </c>
      <c r="B12">
        <v>1141752</v>
      </c>
      <c r="C12" t="s">
        <v>13</v>
      </c>
      <c r="D12">
        <v>136</v>
      </c>
      <c r="E12" t="s">
        <v>14</v>
      </c>
      <c r="F12">
        <v>0.20370063099999999</v>
      </c>
      <c r="G12">
        <v>0.574363964</v>
      </c>
      <c r="H12">
        <v>0.31023440400000002</v>
      </c>
      <c r="I12">
        <v>0</v>
      </c>
      <c r="J12">
        <v>62760</v>
      </c>
      <c r="K12">
        <v>19</v>
      </c>
      <c r="L12" t="str">
        <f t="shared" si="0"/>
        <v>no-decision</v>
      </c>
      <c r="M12" t="str">
        <f t="shared" si="1"/>
        <v>new</v>
      </c>
    </row>
    <row r="13" spans="1:15" x14ac:dyDescent="0.3">
      <c r="A13">
        <v>21</v>
      </c>
      <c r="B13">
        <v>163393</v>
      </c>
      <c r="C13" t="s">
        <v>15</v>
      </c>
      <c r="D13">
        <v>99</v>
      </c>
      <c r="E13" t="s">
        <v>16</v>
      </c>
      <c r="F13">
        <v>0.95912733800000005</v>
      </c>
      <c r="G13">
        <v>0.96791633300000002</v>
      </c>
      <c r="H13">
        <v>0.95949982099999997</v>
      </c>
      <c r="I13">
        <v>0</v>
      </c>
      <c r="J13">
        <v>78660</v>
      </c>
      <c r="K13">
        <v>20</v>
      </c>
      <c r="L13" t="str">
        <f t="shared" si="0"/>
        <v>old</v>
      </c>
      <c r="M13" t="str">
        <f t="shared" si="1"/>
        <v>no-decision</v>
      </c>
    </row>
    <row r="14" spans="1:15" x14ac:dyDescent="0.3">
      <c r="A14">
        <v>23</v>
      </c>
      <c r="B14">
        <v>943508</v>
      </c>
      <c r="C14" t="s">
        <v>20</v>
      </c>
      <c r="D14">
        <v>0</v>
      </c>
      <c r="E14" t="s">
        <v>14</v>
      </c>
      <c r="F14">
        <v>0.39218658200000001</v>
      </c>
      <c r="G14">
        <v>0.60504628900000001</v>
      </c>
      <c r="H14">
        <v>0.42867883200000001</v>
      </c>
      <c r="I14">
        <v>1</v>
      </c>
      <c r="J14">
        <v>41460</v>
      </c>
      <c r="K14">
        <v>22</v>
      </c>
      <c r="L14" t="str">
        <f t="shared" si="0"/>
        <v>no-decision</v>
      </c>
      <c r="M14" t="str">
        <f t="shared" si="1"/>
        <v>no-decision</v>
      </c>
    </row>
    <row r="15" spans="1:15" x14ac:dyDescent="0.3">
      <c r="A15">
        <v>24</v>
      </c>
      <c r="B15">
        <v>943506</v>
      </c>
      <c r="C15" t="s">
        <v>20</v>
      </c>
      <c r="D15">
        <v>10</v>
      </c>
      <c r="E15" t="s">
        <v>16</v>
      </c>
      <c r="F15">
        <v>0.97476917399999996</v>
      </c>
      <c r="G15">
        <v>0.96726954499999995</v>
      </c>
      <c r="H15">
        <v>0.98013882900000004</v>
      </c>
      <c r="I15">
        <v>1</v>
      </c>
      <c r="J15">
        <v>360</v>
      </c>
      <c r="K15">
        <v>23</v>
      </c>
      <c r="L15" t="str">
        <f t="shared" si="0"/>
        <v>old</v>
      </c>
      <c r="M15" t="str">
        <f t="shared" si="1"/>
        <v>no-decision</v>
      </c>
    </row>
    <row r="16" spans="1:15" x14ac:dyDescent="0.3">
      <c r="A16">
        <v>25</v>
      </c>
      <c r="B16">
        <v>163402</v>
      </c>
      <c r="C16" t="s">
        <v>15</v>
      </c>
      <c r="D16">
        <v>253</v>
      </c>
      <c r="E16" t="s">
        <v>16</v>
      </c>
      <c r="F16">
        <v>0.90670810800000001</v>
      </c>
      <c r="G16">
        <v>0.96061688999999995</v>
      </c>
      <c r="H16">
        <v>0.91533543699999997</v>
      </c>
      <c r="I16">
        <v>0</v>
      </c>
      <c r="J16">
        <v>2640</v>
      </c>
      <c r="K16">
        <v>24</v>
      </c>
      <c r="L16" t="str">
        <f t="shared" si="0"/>
        <v>old</v>
      </c>
      <c r="M16" t="str">
        <f t="shared" si="1"/>
        <v>no-decision</v>
      </c>
    </row>
    <row r="17" spans="1:13" x14ac:dyDescent="0.3">
      <c r="A17">
        <v>28</v>
      </c>
      <c r="B17">
        <v>943549</v>
      </c>
      <c r="C17" t="s">
        <v>20</v>
      </c>
      <c r="D17">
        <v>0</v>
      </c>
      <c r="E17" t="s">
        <v>16</v>
      </c>
      <c r="F17">
        <v>0.56021795200000002</v>
      </c>
      <c r="G17">
        <v>0.67657740799999999</v>
      </c>
      <c r="H17">
        <v>0.598579588</v>
      </c>
      <c r="I17">
        <v>1</v>
      </c>
      <c r="J17">
        <v>46680</v>
      </c>
      <c r="K17">
        <v>27</v>
      </c>
      <c r="L17" t="str">
        <f t="shared" si="0"/>
        <v>no-decision</v>
      </c>
      <c r="M17" t="str">
        <f t="shared" si="1"/>
        <v>no-decision</v>
      </c>
    </row>
    <row r="18" spans="1:13" x14ac:dyDescent="0.3">
      <c r="A18">
        <v>29</v>
      </c>
      <c r="B18">
        <v>1141775</v>
      </c>
      <c r="C18" t="s">
        <v>13</v>
      </c>
      <c r="D18">
        <v>73</v>
      </c>
      <c r="E18" t="s">
        <v>14</v>
      </c>
      <c r="F18">
        <v>0.363703579</v>
      </c>
      <c r="G18">
        <v>0.65485749000000004</v>
      </c>
      <c r="H18">
        <v>0.46695872399999999</v>
      </c>
      <c r="I18">
        <v>0</v>
      </c>
      <c r="J18">
        <v>7500</v>
      </c>
      <c r="K18">
        <v>28</v>
      </c>
      <c r="L18" t="str">
        <f t="shared" si="0"/>
        <v>no-decision</v>
      </c>
      <c r="M18" t="str">
        <f t="shared" si="1"/>
        <v>no-decision</v>
      </c>
    </row>
    <row r="19" spans="1:13" x14ac:dyDescent="0.3">
      <c r="A19">
        <v>30</v>
      </c>
      <c r="B19">
        <v>943593</v>
      </c>
      <c r="C19" t="s">
        <v>20</v>
      </c>
      <c r="D19">
        <v>0</v>
      </c>
      <c r="E19" t="s">
        <v>16</v>
      </c>
      <c r="F19">
        <v>0.48024349999999999</v>
      </c>
      <c r="G19">
        <v>0.62591745700000001</v>
      </c>
      <c r="H19">
        <v>0.506358541</v>
      </c>
      <c r="I19">
        <v>1</v>
      </c>
      <c r="J19">
        <v>10260</v>
      </c>
      <c r="K19">
        <v>29</v>
      </c>
      <c r="L19" t="str">
        <f t="shared" si="0"/>
        <v>no-decision</v>
      </c>
      <c r="M19" t="str">
        <f t="shared" si="1"/>
        <v>no-decision</v>
      </c>
    </row>
    <row r="20" spans="1:13" x14ac:dyDescent="0.3">
      <c r="A20">
        <v>31</v>
      </c>
      <c r="B20">
        <v>943601</v>
      </c>
      <c r="C20" t="s">
        <v>20</v>
      </c>
      <c r="D20">
        <v>48</v>
      </c>
      <c r="E20" t="s">
        <v>14</v>
      </c>
      <c r="F20">
        <v>0.39950619599999998</v>
      </c>
      <c r="G20">
        <v>0.59917828699999998</v>
      </c>
      <c r="H20">
        <v>0.447931735</v>
      </c>
      <c r="I20">
        <v>0</v>
      </c>
      <c r="J20">
        <v>82920</v>
      </c>
      <c r="K20">
        <v>30</v>
      </c>
      <c r="L20" t="str">
        <f t="shared" si="0"/>
        <v>no-decision</v>
      </c>
      <c r="M20" t="str">
        <f t="shared" si="1"/>
        <v>no-decision</v>
      </c>
    </row>
    <row r="21" spans="1:13" x14ac:dyDescent="0.3">
      <c r="A21">
        <v>32</v>
      </c>
      <c r="B21">
        <v>1141800</v>
      </c>
      <c r="C21" t="s">
        <v>13</v>
      </c>
      <c r="D21">
        <v>18</v>
      </c>
      <c r="E21" t="s">
        <v>16</v>
      </c>
      <c r="F21">
        <v>0.89016478799999998</v>
      </c>
      <c r="G21">
        <v>0.93148926399999998</v>
      </c>
      <c r="H21">
        <v>0.90334526000000004</v>
      </c>
      <c r="I21">
        <v>0</v>
      </c>
      <c r="J21">
        <v>1560</v>
      </c>
      <c r="K21">
        <v>31</v>
      </c>
      <c r="L21" t="str">
        <f t="shared" si="0"/>
        <v>old</v>
      </c>
      <c r="M21" t="str">
        <f t="shared" si="1"/>
        <v>no-decision</v>
      </c>
    </row>
    <row r="22" spans="1:13" x14ac:dyDescent="0.3">
      <c r="A22">
        <v>33</v>
      </c>
      <c r="B22">
        <v>1141798</v>
      </c>
      <c r="C22" t="s">
        <v>13</v>
      </c>
      <c r="D22">
        <v>93</v>
      </c>
      <c r="E22" t="s">
        <v>16</v>
      </c>
      <c r="F22">
        <v>0.36953589399999998</v>
      </c>
      <c r="G22">
        <v>0.65147490900000005</v>
      </c>
      <c r="H22">
        <v>0.45042058000000001</v>
      </c>
      <c r="I22">
        <v>0</v>
      </c>
      <c r="J22">
        <v>840</v>
      </c>
      <c r="K22">
        <v>32</v>
      </c>
      <c r="L22" t="str">
        <f t="shared" si="0"/>
        <v>no-decision</v>
      </c>
      <c r="M22" t="str">
        <f t="shared" si="1"/>
        <v>no-decision</v>
      </c>
    </row>
    <row r="23" spans="1:13" x14ac:dyDescent="0.3">
      <c r="A23">
        <v>34</v>
      </c>
      <c r="B23">
        <v>1141806</v>
      </c>
      <c r="C23" t="s">
        <v>13</v>
      </c>
      <c r="D23">
        <v>413</v>
      </c>
      <c r="E23" t="s">
        <v>14</v>
      </c>
      <c r="F23">
        <v>0.60334557200000005</v>
      </c>
      <c r="G23">
        <v>0.72579485099999996</v>
      </c>
      <c r="H23">
        <v>0.62635816099999997</v>
      </c>
      <c r="I23">
        <v>0</v>
      </c>
      <c r="J23">
        <v>3120</v>
      </c>
      <c r="K23">
        <v>33</v>
      </c>
      <c r="L23" t="str">
        <f t="shared" si="0"/>
        <v>no-decision</v>
      </c>
      <c r="M23" t="str">
        <f t="shared" si="1"/>
        <v>no-decision</v>
      </c>
    </row>
    <row r="24" spans="1:13" x14ac:dyDescent="0.3">
      <c r="A24">
        <v>36</v>
      </c>
      <c r="B24">
        <v>1141838</v>
      </c>
      <c r="C24" t="s">
        <v>13</v>
      </c>
      <c r="D24">
        <v>46</v>
      </c>
      <c r="E24" t="s">
        <v>14</v>
      </c>
      <c r="F24">
        <v>0.38471006800000002</v>
      </c>
      <c r="G24">
        <v>0.62444271100000004</v>
      </c>
      <c r="H24">
        <v>0.51988306100000004</v>
      </c>
      <c r="I24">
        <v>1</v>
      </c>
      <c r="J24">
        <v>98640</v>
      </c>
      <c r="K24">
        <v>35</v>
      </c>
      <c r="L24" t="str">
        <f t="shared" si="0"/>
        <v>no-decision</v>
      </c>
      <c r="M24" t="str">
        <f t="shared" si="1"/>
        <v>no-decision</v>
      </c>
    </row>
    <row r="25" spans="1:13" x14ac:dyDescent="0.3">
      <c r="A25">
        <v>37</v>
      </c>
      <c r="B25">
        <v>163472</v>
      </c>
      <c r="C25" t="s">
        <v>15</v>
      </c>
      <c r="D25">
        <v>25</v>
      </c>
      <c r="E25" t="s">
        <v>16</v>
      </c>
      <c r="F25">
        <v>0.95665452500000003</v>
      </c>
      <c r="G25">
        <v>0.97424267899999994</v>
      </c>
      <c r="H25">
        <v>0.96946688199999997</v>
      </c>
      <c r="I25">
        <v>0</v>
      </c>
      <c r="J25">
        <v>13740</v>
      </c>
      <c r="K25">
        <v>36</v>
      </c>
      <c r="L25" t="str">
        <f t="shared" si="0"/>
        <v>old</v>
      </c>
      <c r="M25" t="str">
        <f t="shared" si="1"/>
        <v>no-decision</v>
      </c>
    </row>
    <row r="26" spans="1:13" x14ac:dyDescent="0.3">
      <c r="A26">
        <v>40</v>
      </c>
      <c r="B26">
        <v>943776</v>
      </c>
      <c r="C26" t="s">
        <v>20</v>
      </c>
      <c r="D26">
        <v>0</v>
      </c>
      <c r="E26" t="s">
        <v>14</v>
      </c>
      <c r="F26">
        <v>0.173163333</v>
      </c>
      <c r="G26">
        <v>0.48493989500000001</v>
      </c>
      <c r="H26">
        <v>0.20815472500000001</v>
      </c>
      <c r="I26">
        <v>0</v>
      </c>
      <c r="J26">
        <v>90120</v>
      </c>
      <c r="K26">
        <v>39</v>
      </c>
      <c r="L26" t="str">
        <f t="shared" si="0"/>
        <v>no-decision</v>
      </c>
      <c r="M26" t="str">
        <f t="shared" si="1"/>
        <v>new</v>
      </c>
    </row>
    <row r="27" spans="1:13" x14ac:dyDescent="0.3">
      <c r="A27">
        <v>41</v>
      </c>
      <c r="B27">
        <v>1141920</v>
      </c>
      <c r="C27" t="s">
        <v>13</v>
      </c>
      <c r="D27">
        <v>0</v>
      </c>
      <c r="E27" t="s">
        <v>14</v>
      </c>
      <c r="F27">
        <v>0.11050291800000001</v>
      </c>
      <c r="G27">
        <v>0.31265217299999998</v>
      </c>
      <c r="H27">
        <v>0.13227145600000001</v>
      </c>
      <c r="I27">
        <v>1</v>
      </c>
      <c r="J27">
        <v>105480</v>
      </c>
      <c r="K27">
        <v>40</v>
      </c>
      <c r="L27" t="str">
        <f t="shared" si="0"/>
        <v>no-decision</v>
      </c>
      <c r="M27" t="str">
        <f t="shared" si="1"/>
        <v>new</v>
      </c>
    </row>
    <row r="28" spans="1:13" x14ac:dyDescent="0.3">
      <c r="A28">
        <v>49</v>
      </c>
      <c r="B28">
        <v>1142008</v>
      </c>
      <c r="C28" t="s">
        <v>13</v>
      </c>
      <c r="D28">
        <v>96</v>
      </c>
      <c r="E28" t="s">
        <v>14</v>
      </c>
      <c r="F28">
        <v>0.11184010899999999</v>
      </c>
      <c r="G28">
        <v>0.21728995000000001</v>
      </c>
      <c r="H28">
        <v>0.108622396</v>
      </c>
      <c r="I28">
        <v>0</v>
      </c>
      <c r="J28">
        <v>156780</v>
      </c>
      <c r="K28">
        <v>48</v>
      </c>
      <c r="L28" t="str">
        <f t="shared" si="0"/>
        <v>no-decision</v>
      </c>
      <c r="M28" t="str">
        <f t="shared" si="1"/>
        <v>new</v>
      </c>
    </row>
    <row r="29" spans="1:13" x14ac:dyDescent="0.3">
      <c r="A29">
        <v>50</v>
      </c>
      <c r="B29">
        <v>163595</v>
      </c>
      <c r="C29" t="s">
        <v>15</v>
      </c>
      <c r="D29">
        <v>92</v>
      </c>
      <c r="E29" t="s">
        <v>14</v>
      </c>
      <c r="F29">
        <v>0.253948642</v>
      </c>
      <c r="G29">
        <v>0.50924354900000002</v>
      </c>
      <c r="H29">
        <v>0.32443734800000001</v>
      </c>
      <c r="I29">
        <v>0</v>
      </c>
      <c r="J29">
        <v>178260</v>
      </c>
      <c r="K29">
        <v>49</v>
      </c>
      <c r="L29" t="str">
        <f t="shared" si="0"/>
        <v>no-decision</v>
      </c>
      <c r="M29" t="str">
        <f t="shared" si="1"/>
        <v>no-decision</v>
      </c>
    </row>
    <row r="30" spans="1:13" x14ac:dyDescent="0.3">
      <c r="A30">
        <v>52</v>
      </c>
      <c r="B30">
        <v>944012</v>
      </c>
      <c r="C30" t="s">
        <v>20</v>
      </c>
      <c r="D30">
        <v>3</v>
      </c>
      <c r="E30" t="s">
        <v>14</v>
      </c>
      <c r="F30">
        <v>0.29728205600000002</v>
      </c>
      <c r="G30">
        <v>0.64906101699999996</v>
      </c>
      <c r="H30">
        <v>0.39898019400000001</v>
      </c>
      <c r="I30">
        <v>1</v>
      </c>
      <c r="J30">
        <v>211440</v>
      </c>
      <c r="K30">
        <v>51</v>
      </c>
      <c r="L30" t="str">
        <f t="shared" si="0"/>
        <v>no-decision</v>
      </c>
      <c r="M30" t="str">
        <f t="shared" si="1"/>
        <v>no-decision</v>
      </c>
    </row>
    <row r="31" spans="1:13" x14ac:dyDescent="0.3">
      <c r="A31">
        <v>54</v>
      </c>
      <c r="B31">
        <v>944099</v>
      </c>
      <c r="C31" t="s">
        <v>20</v>
      </c>
      <c r="D31">
        <v>0</v>
      </c>
      <c r="E31" t="s">
        <v>14</v>
      </c>
      <c r="F31">
        <v>0.204022442</v>
      </c>
      <c r="G31">
        <v>0.41186001</v>
      </c>
      <c r="H31">
        <v>0.28658138700000002</v>
      </c>
      <c r="I31">
        <v>0</v>
      </c>
      <c r="J31">
        <v>84600</v>
      </c>
      <c r="K31">
        <v>53</v>
      </c>
      <c r="L31" t="str">
        <f t="shared" si="0"/>
        <v>no-decision</v>
      </c>
      <c r="M31" t="str">
        <f t="shared" si="1"/>
        <v>new</v>
      </c>
    </row>
    <row r="32" spans="1:13" x14ac:dyDescent="0.3">
      <c r="A32">
        <v>55</v>
      </c>
      <c r="B32">
        <v>1142134</v>
      </c>
      <c r="C32" t="s">
        <v>13</v>
      </c>
      <c r="D32">
        <v>3</v>
      </c>
      <c r="E32" t="s">
        <v>14</v>
      </c>
      <c r="F32">
        <v>0.28588976300000002</v>
      </c>
      <c r="G32">
        <v>0.49558696099999999</v>
      </c>
      <c r="H32">
        <v>0.33633079500000002</v>
      </c>
      <c r="I32">
        <v>1</v>
      </c>
      <c r="J32">
        <v>85680</v>
      </c>
      <c r="K32">
        <v>54</v>
      </c>
      <c r="L32" t="str">
        <f t="shared" si="0"/>
        <v>no-decision</v>
      </c>
      <c r="M32" t="str">
        <f t="shared" si="1"/>
        <v>no-decision</v>
      </c>
    </row>
    <row r="33" spans="1:13" x14ac:dyDescent="0.3">
      <c r="A33">
        <v>56</v>
      </c>
      <c r="B33">
        <v>1142140</v>
      </c>
      <c r="C33" t="s">
        <v>13</v>
      </c>
      <c r="D33">
        <v>8</v>
      </c>
      <c r="E33" t="s">
        <v>14</v>
      </c>
      <c r="F33">
        <v>0.40095847000000001</v>
      </c>
      <c r="G33">
        <v>0.53706176100000003</v>
      </c>
      <c r="H33">
        <v>0.45114519400000003</v>
      </c>
      <c r="I33">
        <v>0</v>
      </c>
      <c r="J33">
        <v>3240</v>
      </c>
      <c r="K33">
        <v>55</v>
      </c>
      <c r="L33" t="str">
        <f t="shared" si="0"/>
        <v>no-decision</v>
      </c>
      <c r="M33" t="str">
        <f t="shared" si="1"/>
        <v>no-decision</v>
      </c>
    </row>
    <row r="34" spans="1:13" x14ac:dyDescent="0.3">
      <c r="A34">
        <v>61</v>
      </c>
      <c r="B34">
        <v>163703</v>
      </c>
      <c r="C34" t="s">
        <v>15</v>
      </c>
      <c r="D34">
        <v>7</v>
      </c>
      <c r="E34" t="s">
        <v>14</v>
      </c>
      <c r="F34">
        <v>0.212154063</v>
      </c>
      <c r="G34">
        <v>0.53895213099999995</v>
      </c>
      <c r="H34">
        <v>0.30107340900000001</v>
      </c>
      <c r="I34">
        <v>0</v>
      </c>
      <c r="J34">
        <v>295440</v>
      </c>
      <c r="K34">
        <v>60</v>
      </c>
      <c r="L34" t="str">
        <f t="shared" ref="L34:L65" si="2">IF(F34&gt;0.672,"old","no-decision")</f>
        <v>no-decision</v>
      </c>
      <c r="M34" t="str">
        <f t="shared" ref="M34:M65" si="3">IF(F34&lt;0.2148,"new","no-decision")</f>
        <v>new</v>
      </c>
    </row>
    <row r="35" spans="1:13" x14ac:dyDescent="0.3">
      <c r="A35">
        <v>63</v>
      </c>
      <c r="B35">
        <v>944271</v>
      </c>
      <c r="C35" t="s">
        <v>20</v>
      </c>
      <c r="D35">
        <v>0</v>
      </c>
      <c r="E35" t="s">
        <v>16</v>
      </c>
      <c r="F35">
        <v>0.98131803100000004</v>
      </c>
      <c r="G35">
        <v>0.99796278400000005</v>
      </c>
      <c r="H35">
        <v>0.99024743199999998</v>
      </c>
      <c r="I35">
        <v>0</v>
      </c>
      <c r="J35">
        <v>3120</v>
      </c>
      <c r="K35">
        <v>62</v>
      </c>
      <c r="L35" t="str">
        <f t="shared" si="2"/>
        <v>old</v>
      </c>
      <c r="M35" t="str">
        <f t="shared" si="3"/>
        <v>no-decision</v>
      </c>
    </row>
    <row r="36" spans="1:13" x14ac:dyDescent="0.3">
      <c r="A36">
        <v>66</v>
      </c>
      <c r="B36">
        <v>944301</v>
      </c>
      <c r="C36" t="s">
        <v>20</v>
      </c>
      <c r="D36">
        <v>0</v>
      </c>
      <c r="E36" t="s">
        <v>16</v>
      </c>
      <c r="F36">
        <v>1</v>
      </c>
      <c r="G36">
        <v>1</v>
      </c>
      <c r="H36">
        <v>1</v>
      </c>
      <c r="I36">
        <v>0</v>
      </c>
      <c r="J36">
        <v>11400</v>
      </c>
      <c r="K36">
        <v>65</v>
      </c>
      <c r="L36" t="str">
        <f t="shared" si="2"/>
        <v>old</v>
      </c>
      <c r="M36" t="str">
        <f t="shared" si="3"/>
        <v>no-decision</v>
      </c>
    </row>
    <row r="37" spans="1:13" x14ac:dyDescent="0.3">
      <c r="A37">
        <v>68</v>
      </c>
      <c r="B37">
        <v>944346</v>
      </c>
      <c r="C37" t="s">
        <v>20</v>
      </c>
      <c r="D37">
        <v>0</v>
      </c>
      <c r="E37" t="s">
        <v>14</v>
      </c>
      <c r="F37">
        <v>0.274560582</v>
      </c>
      <c r="G37">
        <v>0.581773023</v>
      </c>
      <c r="H37">
        <v>0.40427409199999997</v>
      </c>
      <c r="I37">
        <v>0</v>
      </c>
      <c r="J37">
        <v>256200</v>
      </c>
      <c r="K37">
        <v>67</v>
      </c>
      <c r="L37" t="str">
        <f t="shared" si="2"/>
        <v>no-decision</v>
      </c>
      <c r="M37" t="str">
        <f t="shared" si="3"/>
        <v>no-decision</v>
      </c>
    </row>
    <row r="38" spans="1:13" x14ac:dyDescent="0.3">
      <c r="A38">
        <v>69</v>
      </c>
      <c r="B38">
        <v>163749</v>
      </c>
      <c r="C38" t="s">
        <v>15</v>
      </c>
      <c r="D38">
        <v>2</v>
      </c>
      <c r="E38" t="s">
        <v>16</v>
      </c>
      <c r="F38">
        <v>0.389797226</v>
      </c>
      <c r="G38">
        <v>0.60686844399999995</v>
      </c>
      <c r="H38">
        <v>0.472938464</v>
      </c>
      <c r="I38">
        <v>0</v>
      </c>
      <c r="J38">
        <v>260760</v>
      </c>
      <c r="K38">
        <v>68</v>
      </c>
      <c r="L38" t="str">
        <f t="shared" si="2"/>
        <v>no-decision</v>
      </c>
      <c r="M38" t="str">
        <f t="shared" si="3"/>
        <v>no-decision</v>
      </c>
    </row>
    <row r="39" spans="1:13" x14ac:dyDescent="0.3">
      <c r="A39">
        <v>70</v>
      </c>
      <c r="B39">
        <v>1142253</v>
      </c>
      <c r="C39" t="s">
        <v>13</v>
      </c>
      <c r="D39">
        <v>81</v>
      </c>
      <c r="E39" t="s">
        <v>16</v>
      </c>
      <c r="F39">
        <v>0.85388808100000002</v>
      </c>
      <c r="G39">
        <v>0.85329054400000004</v>
      </c>
      <c r="H39">
        <v>0.86851928599999995</v>
      </c>
      <c r="I39">
        <v>0</v>
      </c>
      <c r="J39">
        <v>180</v>
      </c>
      <c r="K39">
        <v>69</v>
      </c>
      <c r="L39" t="str">
        <f t="shared" si="2"/>
        <v>old</v>
      </c>
      <c r="M39" t="str">
        <f t="shared" si="3"/>
        <v>no-decision</v>
      </c>
    </row>
    <row r="40" spans="1:13" x14ac:dyDescent="0.3">
      <c r="A40">
        <v>71</v>
      </c>
      <c r="B40">
        <v>944367</v>
      </c>
      <c r="C40" t="s">
        <v>20</v>
      </c>
      <c r="D40">
        <v>0</v>
      </c>
      <c r="E40" t="s">
        <v>16</v>
      </c>
      <c r="F40">
        <v>0.990007674</v>
      </c>
      <c r="G40">
        <v>0.993452738</v>
      </c>
      <c r="H40">
        <v>0.99353009000000003</v>
      </c>
      <c r="I40">
        <v>0</v>
      </c>
      <c r="J40">
        <v>4860</v>
      </c>
      <c r="K40">
        <v>70</v>
      </c>
      <c r="L40" t="str">
        <f t="shared" si="2"/>
        <v>old</v>
      </c>
      <c r="M40" t="str">
        <f t="shared" si="3"/>
        <v>no-decision</v>
      </c>
    </row>
    <row r="41" spans="1:13" x14ac:dyDescent="0.3">
      <c r="A41">
        <v>72</v>
      </c>
      <c r="B41">
        <v>1142294</v>
      </c>
      <c r="C41" t="s">
        <v>13</v>
      </c>
      <c r="D41">
        <v>197</v>
      </c>
      <c r="E41" t="s">
        <v>16</v>
      </c>
      <c r="F41">
        <v>0.166449553</v>
      </c>
      <c r="G41">
        <v>0.49232567500000002</v>
      </c>
      <c r="H41">
        <v>0.214757793</v>
      </c>
      <c r="I41">
        <v>0</v>
      </c>
      <c r="J41">
        <v>345240</v>
      </c>
      <c r="K41">
        <v>71</v>
      </c>
      <c r="L41" t="str">
        <f t="shared" si="2"/>
        <v>no-decision</v>
      </c>
      <c r="M41" t="str">
        <f t="shared" si="3"/>
        <v>new</v>
      </c>
    </row>
    <row r="42" spans="1:13" x14ac:dyDescent="0.3">
      <c r="A42">
        <v>73</v>
      </c>
      <c r="B42">
        <v>1142295</v>
      </c>
      <c r="C42" t="s">
        <v>13</v>
      </c>
      <c r="D42">
        <v>39</v>
      </c>
      <c r="E42" t="s">
        <v>16</v>
      </c>
      <c r="F42">
        <v>0.94892120099999999</v>
      </c>
      <c r="G42">
        <v>0.93474317100000004</v>
      </c>
      <c r="H42">
        <v>0.95938891699999995</v>
      </c>
      <c r="I42">
        <v>0</v>
      </c>
      <c r="J42">
        <v>69840</v>
      </c>
      <c r="K42">
        <v>72</v>
      </c>
      <c r="L42" t="str">
        <f t="shared" si="2"/>
        <v>old</v>
      </c>
      <c r="M42" t="str">
        <f t="shared" si="3"/>
        <v>no-decision</v>
      </c>
    </row>
    <row r="43" spans="1:13" x14ac:dyDescent="0.3">
      <c r="A43">
        <v>74</v>
      </c>
      <c r="B43">
        <v>1142358</v>
      </c>
      <c r="C43" t="s">
        <v>13</v>
      </c>
      <c r="D43">
        <v>51</v>
      </c>
      <c r="E43" t="s">
        <v>16</v>
      </c>
      <c r="F43">
        <v>0.29066181400000002</v>
      </c>
      <c r="G43">
        <v>0.48787420799999998</v>
      </c>
      <c r="H43">
        <v>0.33344528499999998</v>
      </c>
      <c r="I43">
        <v>1</v>
      </c>
      <c r="J43">
        <v>184080</v>
      </c>
      <c r="K43">
        <v>73</v>
      </c>
      <c r="L43" t="str">
        <f t="shared" si="2"/>
        <v>no-decision</v>
      </c>
      <c r="M43" t="str">
        <f t="shared" si="3"/>
        <v>no-decision</v>
      </c>
    </row>
    <row r="44" spans="1:13" x14ac:dyDescent="0.3">
      <c r="A44">
        <v>76</v>
      </c>
      <c r="B44">
        <v>1142425</v>
      </c>
      <c r="C44" t="s">
        <v>13</v>
      </c>
      <c r="D44">
        <v>102</v>
      </c>
      <c r="E44" t="s">
        <v>14</v>
      </c>
      <c r="F44">
        <v>0.25732704699999998</v>
      </c>
      <c r="G44">
        <v>0.57576496899999996</v>
      </c>
      <c r="H44">
        <v>0.36046102499999999</v>
      </c>
      <c r="I44">
        <v>0</v>
      </c>
      <c r="J44">
        <v>415380</v>
      </c>
      <c r="K44">
        <v>75</v>
      </c>
      <c r="L44" t="str">
        <f t="shared" si="2"/>
        <v>no-decision</v>
      </c>
      <c r="M44" t="str">
        <f t="shared" si="3"/>
        <v>no-decision</v>
      </c>
    </row>
    <row r="45" spans="1:13" x14ac:dyDescent="0.3">
      <c r="A45">
        <v>77</v>
      </c>
      <c r="B45">
        <v>944561</v>
      </c>
      <c r="C45" t="s">
        <v>20</v>
      </c>
      <c r="D45">
        <v>0</v>
      </c>
      <c r="E45" t="s">
        <v>16</v>
      </c>
      <c r="F45">
        <v>0.88637713900000004</v>
      </c>
      <c r="G45">
        <v>0.96291687999999998</v>
      </c>
      <c r="H45">
        <v>0.909097182</v>
      </c>
      <c r="I45">
        <v>0</v>
      </c>
      <c r="J45">
        <v>3840</v>
      </c>
      <c r="K45">
        <v>76</v>
      </c>
      <c r="L45" t="str">
        <f t="shared" si="2"/>
        <v>old</v>
      </c>
      <c r="M45" t="str">
        <f t="shared" si="3"/>
        <v>no-decision</v>
      </c>
    </row>
    <row r="46" spans="1:13" x14ac:dyDescent="0.3">
      <c r="A46">
        <v>78</v>
      </c>
      <c r="B46">
        <v>944569</v>
      </c>
      <c r="C46" t="s">
        <v>20</v>
      </c>
      <c r="D46">
        <v>27</v>
      </c>
      <c r="E46" t="s">
        <v>16</v>
      </c>
      <c r="F46">
        <v>0.99299753099999999</v>
      </c>
      <c r="G46">
        <v>0.99686892900000001</v>
      </c>
      <c r="H46">
        <v>0.99438476799999997</v>
      </c>
      <c r="I46">
        <v>1</v>
      </c>
      <c r="J46">
        <v>960</v>
      </c>
      <c r="K46">
        <v>77</v>
      </c>
      <c r="L46" t="str">
        <f t="shared" si="2"/>
        <v>old</v>
      </c>
      <c r="M46" t="str">
        <f t="shared" si="3"/>
        <v>no-decision</v>
      </c>
    </row>
    <row r="47" spans="1:13" x14ac:dyDescent="0.3">
      <c r="A47">
        <v>79</v>
      </c>
      <c r="B47">
        <v>163832</v>
      </c>
      <c r="C47" t="s">
        <v>15</v>
      </c>
      <c r="D47">
        <v>53</v>
      </c>
      <c r="E47" t="s">
        <v>16</v>
      </c>
      <c r="F47">
        <v>0.999248574</v>
      </c>
      <c r="G47">
        <v>0.99937519900000005</v>
      </c>
      <c r="H47">
        <v>0.999175492</v>
      </c>
      <c r="I47">
        <v>0</v>
      </c>
      <c r="J47">
        <v>840</v>
      </c>
      <c r="K47">
        <v>78</v>
      </c>
      <c r="L47" t="str">
        <f t="shared" si="2"/>
        <v>old</v>
      </c>
      <c r="M47" t="str">
        <f t="shared" si="3"/>
        <v>no-decision</v>
      </c>
    </row>
    <row r="48" spans="1:13" x14ac:dyDescent="0.3">
      <c r="A48">
        <v>80</v>
      </c>
      <c r="B48">
        <v>944587</v>
      </c>
      <c r="C48" t="s">
        <v>20</v>
      </c>
      <c r="D48">
        <v>0</v>
      </c>
      <c r="E48" t="s">
        <v>16</v>
      </c>
      <c r="F48">
        <v>1</v>
      </c>
      <c r="G48">
        <v>1</v>
      </c>
      <c r="H48">
        <v>1</v>
      </c>
      <c r="I48">
        <v>0</v>
      </c>
      <c r="J48">
        <v>1260</v>
      </c>
      <c r="K48">
        <v>79</v>
      </c>
      <c r="L48" t="str">
        <f t="shared" si="2"/>
        <v>old</v>
      </c>
      <c r="M48" t="str">
        <f t="shared" si="3"/>
        <v>no-decision</v>
      </c>
    </row>
    <row r="49" spans="1:13" x14ac:dyDescent="0.3">
      <c r="A49">
        <v>89</v>
      </c>
      <c r="B49">
        <v>944820</v>
      </c>
      <c r="C49" t="s">
        <v>20</v>
      </c>
      <c r="D49">
        <v>0</v>
      </c>
      <c r="E49" t="s">
        <v>14</v>
      </c>
      <c r="F49">
        <v>0.21659529899999999</v>
      </c>
      <c r="G49">
        <v>0.39770318700000001</v>
      </c>
      <c r="H49">
        <v>0.22090251899999999</v>
      </c>
      <c r="I49">
        <v>0</v>
      </c>
      <c r="J49">
        <v>432180</v>
      </c>
      <c r="K49">
        <v>88</v>
      </c>
      <c r="L49" t="str">
        <f t="shared" si="2"/>
        <v>no-decision</v>
      </c>
      <c r="M49" t="str">
        <f t="shared" si="3"/>
        <v>no-decision</v>
      </c>
    </row>
    <row r="50" spans="1:13" x14ac:dyDescent="0.3">
      <c r="A50">
        <v>90</v>
      </c>
      <c r="B50">
        <v>1142618</v>
      </c>
      <c r="C50" t="s">
        <v>13</v>
      </c>
      <c r="D50">
        <v>11</v>
      </c>
      <c r="E50" t="s">
        <v>16</v>
      </c>
      <c r="F50">
        <v>0.299429269</v>
      </c>
      <c r="G50">
        <v>0.50710027099999999</v>
      </c>
      <c r="H50">
        <v>0.36270401899999999</v>
      </c>
      <c r="I50">
        <v>0</v>
      </c>
      <c r="J50">
        <v>297780</v>
      </c>
      <c r="K50">
        <v>89</v>
      </c>
      <c r="L50" t="str">
        <f t="shared" si="2"/>
        <v>no-decision</v>
      </c>
      <c r="M50" t="str">
        <f t="shared" si="3"/>
        <v>no-decision</v>
      </c>
    </row>
    <row r="51" spans="1:13" x14ac:dyDescent="0.3">
      <c r="A51">
        <v>94</v>
      </c>
      <c r="B51">
        <v>1142686</v>
      </c>
      <c r="C51" t="s">
        <v>13</v>
      </c>
      <c r="D51">
        <v>78</v>
      </c>
      <c r="E51" t="s">
        <v>14</v>
      </c>
      <c r="F51">
        <v>0.25372044199999999</v>
      </c>
      <c r="G51">
        <v>0.51774181799999996</v>
      </c>
      <c r="H51">
        <v>0.27244843000000002</v>
      </c>
      <c r="I51">
        <v>0</v>
      </c>
      <c r="J51">
        <v>478080</v>
      </c>
      <c r="K51">
        <v>93</v>
      </c>
      <c r="L51" t="str">
        <f t="shared" si="2"/>
        <v>no-decision</v>
      </c>
      <c r="M51" t="str">
        <f t="shared" si="3"/>
        <v>no-decision</v>
      </c>
    </row>
    <row r="52" spans="1:13" x14ac:dyDescent="0.3">
      <c r="A52">
        <v>98</v>
      </c>
      <c r="B52">
        <v>164068</v>
      </c>
      <c r="C52" t="s">
        <v>15</v>
      </c>
      <c r="D52">
        <v>49</v>
      </c>
      <c r="E52" t="s">
        <v>14</v>
      </c>
      <c r="F52">
        <v>0.187387839</v>
      </c>
      <c r="G52">
        <v>0.478219108</v>
      </c>
      <c r="H52">
        <v>0.23277896000000001</v>
      </c>
      <c r="I52">
        <v>0</v>
      </c>
      <c r="J52">
        <v>547080</v>
      </c>
      <c r="K52">
        <v>97</v>
      </c>
      <c r="L52" t="str">
        <f t="shared" si="2"/>
        <v>no-decision</v>
      </c>
      <c r="M52" t="str">
        <f t="shared" si="3"/>
        <v>new</v>
      </c>
    </row>
    <row r="53" spans="1:13" x14ac:dyDescent="0.3">
      <c r="A53">
        <v>107</v>
      </c>
      <c r="B53">
        <v>945427</v>
      </c>
      <c r="C53" t="s">
        <v>20</v>
      </c>
      <c r="D53">
        <v>0</v>
      </c>
      <c r="E53" t="s">
        <v>14</v>
      </c>
      <c r="F53">
        <v>0.30290123899999999</v>
      </c>
      <c r="G53">
        <v>0.36824688100000003</v>
      </c>
      <c r="H53">
        <v>0.28700302</v>
      </c>
      <c r="I53">
        <v>0</v>
      </c>
      <c r="J53">
        <v>181560</v>
      </c>
      <c r="K53">
        <v>106</v>
      </c>
      <c r="L53" t="str">
        <f t="shared" si="2"/>
        <v>no-decision</v>
      </c>
      <c r="M53" t="str">
        <f t="shared" si="3"/>
        <v>no-decision</v>
      </c>
    </row>
    <row r="54" spans="1:13" x14ac:dyDescent="0.3">
      <c r="A54">
        <v>108</v>
      </c>
      <c r="B54">
        <v>1143086</v>
      </c>
      <c r="C54" t="s">
        <v>13</v>
      </c>
      <c r="D54">
        <v>62</v>
      </c>
      <c r="E54" t="s">
        <v>16</v>
      </c>
      <c r="F54">
        <v>0.76956408300000001</v>
      </c>
      <c r="G54">
        <v>0.86886264199999996</v>
      </c>
      <c r="H54">
        <v>0.81231210799999998</v>
      </c>
      <c r="I54">
        <v>0</v>
      </c>
      <c r="J54">
        <v>4200</v>
      </c>
      <c r="K54">
        <v>107</v>
      </c>
      <c r="L54" t="str">
        <f t="shared" si="2"/>
        <v>old</v>
      </c>
      <c r="M54" t="str">
        <f t="shared" si="3"/>
        <v>no-decision</v>
      </c>
    </row>
    <row r="55" spans="1:13" x14ac:dyDescent="0.3">
      <c r="A55">
        <v>112</v>
      </c>
      <c r="B55">
        <v>1143280</v>
      </c>
      <c r="C55" t="s">
        <v>13</v>
      </c>
      <c r="D55">
        <v>30</v>
      </c>
      <c r="E55" t="s">
        <v>14</v>
      </c>
      <c r="F55">
        <v>0.17499672899999999</v>
      </c>
      <c r="G55">
        <v>0.45084816799999999</v>
      </c>
      <c r="H55">
        <v>0.257689636</v>
      </c>
      <c r="I55">
        <v>1</v>
      </c>
      <c r="J55">
        <v>279900</v>
      </c>
      <c r="K55">
        <v>111</v>
      </c>
      <c r="L55" t="str">
        <f t="shared" si="2"/>
        <v>no-decision</v>
      </c>
      <c r="M55" t="str">
        <f t="shared" si="3"/>
        <v>new</v>
      </c>
    </row>
    <row r="56" spans="1:13" x14ac:dyDescent="0.3">
      <c r="A56">
        <v>117</v>
      </c>
      <c r="B56">
        <v>164463</v>
      </c>
      <c r="C56" t="s">
        <v>15</v>
      </c>
      <c r="D56">
        <v>1</v>
      </c>
      <c r="E56" t="s">
        <v>14</v>
      </c>
      <c r="F56">
        <v>0.19904703800000001</v>
      </c>
      <c r="G56">
        <v>0.50643930800000003</v>
      </c>
      <c r="H56">
        <v>0.26100790200000001</v>
      </c>
      <c r="I56">
        <v>1</v>
      </c>
      <c r="J56">
        <v>986700</v>
      </c>
      <c r="K56">
        <v>116</v>
      </c>
      <c r="L56" t="str">
        <f t="shared" si="2"/>
        <v>no-decision</v>
      </c>
      <c r="M56" t="str">
        <f t="shared" si="3"/>
        <v>new</v>
      </c>
    </row>
    <row r="57" spans="1:13" x14ac:dyDescent="0.3">
      <c r="A57">
        <v>118</v>
      </c>
      <c r="B57">
        <v>164503</v>
      </c>
      <c r="C57" t="s">
        <v>15</v>
      </c>
      <c r="D57">
        <v>23</v>
      </c>
      <c r="E57" t="s">
        <v>14</v>
      </c>
      <c r="F57">
        <v>7.3304953000000006E-2</v>
      </c>
      <c r="G57">
        <v>0.31005847800000003</v>
      </c>
      <c r="H57">
        <v>7.9515602000000005E-2</v>
      </c>
      <c r="I57">
        <v>0</v>
      </c>
      <c r="J57">
        <v>814740</v>
      </c>
      <c r="K57">
        <v>117</v>
      </c>
      <c r="L57" t="str">
        <f t="shared" si="2"/>
        <v>no-decision</v>
      </c>
      <c r="M57" t="str">
        <f t="shared" si="3"/>
        <v>new</v>
      </c>
    </row>
    <row r="58" spans="1:13" x14ac:dyDescent="0.3">
      <c r="A58">
        <v>119</v>
      </c>
      <c r="B58">
        <v>946060</v>
      </c>
      <c r="C58" t="s">
        <v>20</v>
      </c>
      <c r="D58">
        <v>0</v>
      </c>
      <c r="E58" t="s">
        <v>16</v>
      </c>
      <c r="F58">
        <v>1</v>
      </c>
      <c r="G58">
        <v>1</v>
      </c>
      <c r="H58">
        <v>1</v>
      </c>
      <c r="I58">
        <v>0</v>
      </c>
      <c r="J58">
        <v>3420</v>
      </c>
      <c r="K58">
        <v>118</v>
      </c>
      <c r="L58" t="str">
        <f t="shared" si="2"/>
        <v>old</v>
      </c>
      <c r="M58" t="str">
        <f t="shared" si="3"/>
        <v>no-decision</v>
      </c>
    </row>
    <row r="59" spans="1:13" x14ac:dyDescent="0.3">
      <c r="A59">
        <v>132</v>
      </c>
      <c r="B59">
        <v>947514</v>
      </c>
      <c r="C59" t="s">
        <v>20</v>
      </c>
      <c r="D59">
        <v>0</v>
      </c>
      <c r="E59" t="s">
        <v>14</v>
      </c>
      <c r="F59">
        <v>0.64142222400000004</v>
      </c>
      <c r="G59">
        <v>0.72605459800000005</v>
      </c>
      <c r="H59">
        <v>0.67202488100000002</v>
      </c>
      <c r="I59">
        <v>0</v>
      </c>
      <c r="J59">
        <v>1126140</v>
      </c>
      <c r="K59">
        <v>131</v>
      </c>
      <c r="L59" t="str">
        <f t="shared" si="2"/>
        <v>no-decision</v>
      </c>
      <c r="M59" t="str">
        <f t="shared" si="3"/>
        <v>no-decision</v>
      </c>
    </row>
    <row r="60" spans="1:13" x14ac:dyDescent="0.3">
      <c r="A60">
        <v>133</v>
      </c>
      <c r="B60">
        <v>165257</v>
      </c>
      <c r="C60" t="s">
        <v>15</v>
      </c>
      <c r="D60">
        <v>1</v>
      </c>
      <c r="E60" t="s">
        <v>16</v>
      </c>
      <c r="F60">
        <v>0.969526094</v>
      </c>
      <c r="G60">
        <v>0.99110581799999997</v>
      </c>
      <c r="H60">
        <v>0.97710080799999999</v>
      </c>
      <c r="I60">
        <v>0</v>
      </c>
      <c r="J60">
        <v>1500</v>
      </c>
      <c r="K60">
        <v>132</v>
      </c>
      <c r="L60" t="str">
        <f t="shared" si="2"/>
        <v>old</v>
      </c>
      <c r="M60" t="str">
        <f t="shared" si="3"/>
        <v>no-decision</v>
      </c>
    </row>
    <row r="61" spans="1:13" x14ac:dyDescent="0.3">
      <c r="A61">
        <v>134</v>
      </c>
      <c r="B61">
        <v>947529</v>
      </c>
      <c r="C61" t="s">
        <v>20</v>
      </c>
      <c r="D61">
        <v>0</v>
      </c>
      <c r="E61" t="s">
        <v>16</v>
      </c>
      <c r="F61">
        <v>0.98559816</v>
      </c>
      <c r="G61">
        <v>0.98379024100000001</v>
      </c>
      <c r="H61">
        <v>0.98229818999999996</v>
      </c>
      <c r="I61">
        <v>1</v>
      </c>
      <c r="J61">
        <v>1620</v>
      </c>
      <c r="K61">
        <v>133</v>
      </c>
      <c r="L61" t="str">
        <f t="shared" si="2"/>
        <v>old</v>
      </c>
      <c r="M61" t="str">
        <f t="shared" si="3"/>
        <v>no-decision</v>
      </c>
    </row>
    <row r="62" spans="1:13" x14ac:dyDescent="0.3">
      <c r="A62">
        <v>135</v>
      </c>
      <c r="B62">
        <v>1144651</v>
      </c>
      <c r="C62" t="s">
        <v>13</v>
      </c>
      <c r="D62">
        <v>0</v>
      </c>
      <c r="E62" t="s">
        <v>16</v>
      </c>
      <c r="F62">
        <v>0.98214729899999997</v>
      </c>
      <c r="G62">
        <v>0.98070458199999999</v>
      </c>
      <c r="H62">
        <v>0.98064477800000005</v>
      </c>
      <c r="I62">
        <v>0</v>
      </c>
      <c r="J62">
        <v>780</v>
      </c>
      <c r="K62">
        <v>134</v>
      </c>
      <c r="L62" t="str">
        <f t="shared" si="2"/>
        <v>old</v>
      </c>
      <c r="M62" t="str">
        <f t="shared" si="3"/>
        <v>no-decision</v>
      </c>
    </row>
    <row r="63" spans="1:13" x14ac:dyDescent="0.3">
      <c r="A63">
        <v>136</v>
      </c>
      <c r="B63">
        <v>947598</v>
      </c>
      <c r="C63" t="s">
        <v>20</v>
      </c>
      <c r="D63">
        <v>0</v>
      </c>
      <c r="E63" t="s">
        <v>16</v>
      </c>
      <c r="F63">
        <v>0.19486082299999999</v>
      </c>
      <c r="G63">
        <v>0.45053134</v>
      </c>
      <c r="H63">
        <v>0.28169217400000002</v>
      </c>
      <c r="I63">
        <v>1</v>
      </c>
      <c r="J63">
        <v>13380</v>
      </c>
      <c r="K63">
        <v>135</v>
      </c>
      <c r="L63" t="str">
        <f t="shared" si="2"/>
        <v>no-decision</v>
      </c>
      <c r="M63" t="str">
        <f t="shared" si="3"/>
        <v>new</v>
      </c>
    </row>
    <row r="64" spans="1:13" x14ac:dyDescent="0.3">
      <c r="A64">
        <v>137</v>
      </c>
      <c r="B64">
        <v>165279</v>
      </c>
      <c r="C64" t="s">
        <v>15</v>
      </c>
      <c r="D64">
        <v>4</v>
      </c>
      <c r="E64" t="s">
        <v>16</v>
      </c>
      <c r="F64">
        <v>0.99097017099999996</v>
      </c>
      <c r="G64">
        <v>0.98543205700000003</v>
      </c>
      <c r="H64">
        <v>0.98662595600000003</v>
      </c>
      <c r="I64">
        <v>0</v>
      </c>
      <c r="J64">
        <v>120</v>
      </c>
      <c r="K64">
        <v>136</v>
      </c>
      <c r="L64" t="str">
        <f t="shared" si="2"/>
        <v>old</v>
      </c>
      <c r="M64" t="str">
        <f t="shared" si="3"/>
        <v>no-decision</v>
      </c>
    </row>
    <row r="65" spans="1:13" x14ac:dyDescent="0.3">
      <c r="A65">
        <v>138</v>
      </c>
      <c r="B65">
        <v>947637</v>
      </c>
      <c r="C65" t="s">
        <v>20</v>
      </c>
      <c r="D65">
        <v>0</v>
      </c>
      <c r="E65" t="s">
        <v>16</v>
      </c>
      <c r="F65">
        <v>0.998944253</v>
      </c>
      <c r="G65">
        <v>0.99874921800000005</v>
      </c>
      <c r="H65">
        <v>0.99931639000000005</v>
      </c>
      <c r="I65">
        <v>0</v>
      </c>
      <c r="J65">
        <v>3900</v>
      </c>
      <c r="K65">
        <v>137</v>
      </c>
      <c r="L65" t="str">
        <f t="shared" si="2"/>
        <v>old</v>
      </c>
      <c r="M65" t="str">
        <f t="shared" si="3"/>
        <v>no-decision</v>
      </c>
    </row>
    <row r="66" spans="1:13" x14ac:dyDescent="0.3">
      <c r="A66">
        <v>139</v>
      </c>
      <c r="B66">
        <v>1144720</v>
      </c>
      <c r="C66" t="s">
        <v>13</v>
      </c>
      <c r="D66">
        <v>6</v>
      </c>
      <c r="E66" t="s">
        <v>16</v>
      </c>
      <c r="F66">
        <v>0.99671508099999995</v>
      </c>
      <c r="G66">
        <v>0.99903428299999997</v>
      </c>
      <c r="H66">
        <v>0.99808516400000002</v>
      </c>
      <c r="I66">
        <v>0</v>
      </c>
      <c r="J66">
        <v>5160</v>
      </c>
      <c r="K66">
        <v>138</v>
      </c>
      <c r="L66" t="str">
        <f t="shared" ref="L66:L97" si="4">IF(F66&gt;0.672,"old","no-decision")</f>
        <v>old</v>
      </c>
      <c r="M66" t="str">
        <f t="shared" ref="M66:M97" si="5">IF(F66&lt;0.2148,"new","no-decision")</f>
        <v>no-decision</v>
      </c>
    </row>
    <row r="67" spans="1:13" x14ac:dyDescent="0.3">
      <c r="A67">
        <v>141</v>
      </c>
      <c r="B67">
        <v>1144804</v>
      </c>
      <c r="C67" t="s">
        <v>13</v>
      </c>
      <c r="D67">
        <v>57</v>
      </c>
      <c r="E67" t="s">
        <v>14</v>
      </c>
      <c r="F67">
        <v>0.34080759300000002</v>
      </c>
      <c r="G67">
        <v>0.63851882699999996</v>
      </c>
      <c r="H67">
        <v>0.44101612099999998</v>
      </c>
      <c r="I67">
        <v>0</v>
      </c>
      <c r="J67">
        <v>1281180</v>
      </c>
      <c r="K67">
        <v>140</v>
      </c>
      <c r="L67" t="str">
        <f t="shared" si="4"/>
        <v>no-decision</v>
      </c>
      <c r="M67" t="str">
        <f t="shared" si="5"/>
        <v>no-decision</v>
      </c>
    </row>
    <row r="68" spans="1:13" x14ac:dyDescent="0.3">
      <c r="A68">
        <v>142</v>
      </c>
      <c r="B68">
        <v>947728</v>
      </c>
      <c r="C68" t="s">
        <v>20</v>
      </c>
      <c r="D68">
        <v>0</v>
      </c>
      <c r="E68" t="s">
        <v>16</v>
      </c>
      <c r="F68">
        <v>0.92525320099999997</v>
      </c>
      <c r="G68">
        <v>0.97340051500000002</v>
      </c>
      <c r="H68">
        <v>0.96130875500000001</v>
      </c>
      <c r="I68">
        <v>0</v>
      </c>
      <c r="J68">
        <v>13980</v>
      </c>
      <c r="K68">
        <v>141</v>
      </c>
      <c r="L68" t="str">
        <f t="shared" si="4"/>
        <v>old</v>
      </c>
      <c r="M68" t="str">
        <f t="shared" si="5"/>
        <v>no-decision</v>
      </c>
    </row>
    <row r="69" spans="1:13" x14ac:dyDescent="0.3">
      <c r="A69">
        <v>147</v>
      </c>
      <c r="B69">
        <v>1145553</v>
      </c>
      <c r="C69" t="s">
        <v>13</v>
      </c>
      <c r="D69">
        <v>2</v>
      </c>
      <c r="E69" t="s">
        <v>14</v>
      </c>
      <c r="F69">
        <v>0.26063918200000002</v>
      </c>
      <c r="G69">
        <v>0.43364414800000001</v>
      </c>
      <c r="H69">
        <v>0.27454850800000002</v>
      </c>
      <c r="I69">
        <v>1</v>
      </c>
      <c r="J69">
        <v>1447980</v>
      </c>
      <c r="K69">
        <v>146</v>
      </c>
      <c r="L69" t="str">
        <f t="shared" si="4"/>
        <v>no-decision</v>
      </c>
      <c r="M69" t="str">
        <f t="shared" si="5"/>
        <v>no-decision</v>
      </c>
    </row>
    <row r="70" spans="1:13" x14ac:dyDescent="0.3">
      <c r="A70">
        <v>149</v>
      </c>
      <c r="B70">
        <v>1145808</v>
      </c>
      <c r="C70" t="s">
        <v>13</v>
      </c>
      <c r="D70">
        <v>6</v>
      </c>
      <c r="E70" t="s">
        <v>16</v>
      </c>
      <c r="F70">
        <v>0.91714147300000004</v>
      </c>
      <c r="G70">
        <v>0.93767107900000002</v>
      </c>
      <c r="H70">
        <v>0.91836897100000003</v>
      </c>
      <c r="I70">
        <v>1</v>
      </c>
      <c r="J70">
        <v>100500</v>
      </c>
      <c r="K70">
        <v>148</v>
      </c>
      <c r="L70" t="str">
        <f t="shared" si="4"/>
        <v>old</v>
      </c>
      <c r="M70" t="str">
        <f t="shared" si="5"/>
        <v>no-decision</v>
      </c>
    </row>
    <row r="71" spans="1:13" x14ac:dyDescent="0.3">
      <c r="A71">
        <v>150</v>
      </c>
      <c r="B71">
        <v>166134</v>
      </c>
      <c r="C71" t="s">
        <v>15</v>
      </c>
      <c r="D71">
        <v>0</v>
      </c>
      <c r="E71" t="s">
        <v>16</v>
      </c>
      <c r="F71">
        <v>0.95101549299999999</v>
      </c>
      <c r="G71">
        <v>0.95964610299999997</v>
      </c>
      <c r="H71">
        <v>0.94737958799999999</v>
      </c>
      <c r="I71">
        <v>0</v>
      </c>
      <c r="J71">
        <v>18300</v>
      </c>
      <c r="K71">
        <v>149</v>
      </c>
      <c r="L71" t="str">
        <f t="shared" si="4"/>
        <v>old</v>
      </c>
      <c r="M71" t="str">
        <f t="shared" si="5"/>
        <v>no-decision</v>
      </c>
    </row>
    <row r="72" spans="1:13" x14ac:dyDescent="0.3">
      <c r="A72">
        <v>152</v>
      </c>
      <c r="B72">
        <v>1146264</v>
      </c>
      <c r="C72" t="s">
        <v>13</v>
      </c>
      <c r="D72">
        <v>1</v>
      </c>
      <c r="E72" t="s">
        <v>14</v>
      </c>
      <c r="F72">
        <v>0.20079060700000001</v>
      </c>
      <c r="G72">
        <v>0.36785989299999999</v>
      </c>
      <c r="H72">
        <v>0.28261719600000001</v>
      </c>
      <c r="I72">
        <v>1</v>
      </c>
      <c r="J72">
        <v>1828560</v>
      </c>
      <c r="K72">
        <v>151</v>
      </c>
      <c r="L72" t="str">
        <f t="shared" si="4"/>
        <v>no-decision</v>
      </c>
      <c r="M72" t="str">
        <f t="shared" si="5"/>
        <v>new</v>
      </c>
    </row>
    <row r="73" spans="1:13" x14ac:dyDescent="0.3">
      <c r="A73">
        <v>153</v>
      </c>
      <c r="B73">
        <v>1146265</v>
      </c>
      <c r="C73" t="s">
        <v>13</v>
      </c>
      <c r="D73">
        <v>10</v>
      </c>
      <c r="E73" t="s">
        <v>16</v>
      </c>
      <c r="F73">
        <v>0.99508160099999998</v>
      </c>
      <c r="G73">
        <v>0.99552570500000004</v>
      </c>
      <c r="H73">
        <v>0.99614026200000005</v>
      </c>
      <c r="I73">
        <v>1</v>
      </c>
      <c r="J73">
        <v>300</v>
      </c>
      <c r="K73">
        <v>152</v>
      </c>
      <c r="L73" t="str">
        <f t="shared" si="4"/>
        <v>old</v>
      </c>
      <c r="M73" t="str">
        <f t="shared" si="5"/>
        <v>no-decision</v>
      </c>
    </row>
    <row r="74" spans="1:13" x14ac:dyDescent="0.3">
      <c r="A74">
        <v>155</v>
      </c>
      <c r="B74">
        <v>1146313</v>
      </c>
      <c r="C74" t="s">
        <v>13</v>
      </c>
      <c r="D74">
        <v>0</v>
      </c>
      <c r="E74" t="s">
        <v>14</v>
      </c>
      <c r="F74">
        <v>0.33527829399999998</v>
      </c>
      <c r="G74">
        <v>0.56354451299999997</v>
      </c>
      <c r="H74">
        <v>0.38063904500000001</v>
      </c>
      <c r="I74">
        <v>1</v>
      </c>
      <c r="J74">
        <v>140400</v>
      </c>
      <c r="K74">
        <v>154</v>
      </c>
      <c r="L74" t="str">
        <f t="shared" si="4"/>
        <v>no-decision</v>
      </c>
      <c r="M74" t="str">
        <f t="shared" si="5"/>
        <v>no-decision</v>
      </c>
    </row>
    <row r="75" spans="1:13" x14ac:dyDescent="0.3">
      <c r="A75">
        <v>157</v>
      </c>
      <c r="B75">
        <v>1146971</v>
      </c>
      <c r="C75" t="s">
        <v>13</v>
      </c>
      <c r="D75">
        <v>24</v>
      </c>
      <c r="E75" t="s">
        <v>14</v>
      </c>
      <c r="F75">
        <v>0.25618709699999997</v>
      </c>
      <c r="G75">
        <v>0.50848301399999996</v>
      </c>
      <c r="H75">
        <v>0.28951649600000001</v>
      </c>
      <c r="I75">
        <v>0</v>
      </c>
      <c r="J75">
        <v>2347740</v>
      </c>
      <c r="K75">
        <v>156</v>
      </c>
      <c r="L75" t="str">
        <f t="shared" si="4"/>
        <v>no-decision</v>
      </c>
      <c r="M75" t="str">
        <f t="shared" si="5"/>
        <v>no-decision</v>
      </c>
    </row>
    <row r="76" spans="1:13" x14ac:dyDescent="0.3">
      <c r="A76">
        <v>158</v>
      </c>
      <c r="B76">
        <v>950538</v>
      </c>
      <c r="C76" t="s">
        <v>20</v>
      </c>
      <c r="D76">
        <v>0</v>
      </c>
      <c r="E76" t="s">
        <v>16</v>
      </c>
      <c r="F76">
        <v>0.94059969300000001</v>
      </c>
      <c r="G76">
        <v>0.93607935600000003</v>
      </c>
      <c r="H76">
        <v>0.93013657299999997</v>
      </c>
      <c r="I76">
        <v>0</v>
      </c>
      <c r="J76">
        <v>1260</v>
      </c>
      <c r="K76">
        <v>157</v>
      </c>
      <c r="L76" t="str">
        <f t="shared" si="4"/>
        <v>old</v>
      </c>
      <c r="M76" t="str">
        <f t="shared" si="5"/>
        <v>no-decision</v>
      </c>
    </row>
    <row r="77" spans="1:13" x14ac:dyDescent="0.3">
      <c r="A77">
        <v>159</v>
      </c>
      <c r="B77">
        <v>168189</v>
      </c>
      <c r="C77" t="s">
        <v>15</v>
      </c>
      <c r="D77">
        <v>0</v>
      </c>
      <c r="E77" t="s">
        <v>14</v>
      </c>
      <c r="F77">
        <v>0.276557259</v>
      </c>
      <c r="G77">
        <v>0.59131708900000002</v>
      </c>
      <c r="H77">
        <v>0.405187766</v>
      </c>
      <c r="I77">
        <v>0</v>
      </c>
      <c r="J77">
        <v>2462160</v>
      </c>
      <c r="K77">
        <v>158</v>
      </c>
      <c r="L77" t="str">
        <f t="shared" si="4"/>
        <v>no-decision</v>
      </c>
      <c r="M77" t="str">
        <f t="shared" si="5"/>
        <v>no-decision</v>
      </c>
    </row>
    <row r="78" spans="1:13" x14ac:dyDescent="0.3">
      <c r="A78">
        <v>160</v>
      </c>
      <c r="B78">
        <v>953969</v>
      </c>
      <c r="C78" t="s">
        <v>20</v>
      </c>
      <c r="D78">
        <v>0</v>
      </c>
      <c r="E78" t="s">
        <v>16</v>
      </c>
      <c r="F78">
        <v>1</v>
      </c>
      <c r="G78">
        <v>1</v>
      </c>
      <c r="H78">
        <v>1</v>
      </c>
      <c r="I78">
        <v>0</v>
      </c>
      <c r="J78">
        <v>6420</v>
      </c>
      <c r="K78">
        <v>159</v>
      </c>
      <c r="L78" t="str">
        <f t="shared" si="4"/>
        <v>old</v>
      </c>
      <c r="M78" t="str">
        <f t="shared" si="5"/>
        <v>no-decision</v>
      </c>
    </row>
    <row r="79" spans="1:13" x14ac:dyDescent="0.3">
      <c r="A79">
        <v>161</v>
      </c>
      <c r="B79">
        <v>1149505</v>
      </c>
      <c r="C79" t="s">
        <v>13</v>
      </c>
      <c r="D79">
        <v>13</v>
      </c>
      <c r="E79" t="s">
        <v>16</v>
      </c>
      <c r="F79">
        <v>0.60488864499999995</v>
      </c>
      <c r="G79">
        <v>0.690006958</v>
      </c>
      <c r="H79">
        <v>0.620674375</v>
      </c>
      <c r="I79">
        <v>0</v>
      </c>
      <c r="J79">
        <v>17820</v>
      </c>
      <c r="K79">
        <v>160</v>
      </c>
      <c r="L79" t="str">
        <f t="shared" si="4"/>
        <v>no-decision</v>
      </c>
      <c r="M79" t="str">
        <f t="shared" si="5"/>
        <v>no-decision</v>
      </c>
    </row>
    <row r="80" spans="1:13" x14ac:dyDescent="0.3">
      <c r="A80">
        <v>162</v>
      </c>
      <c r="B80">
        <v>954031</v>
      </c>
      <c r="C80" t="s">
        <v>20</v>
      </c>
      <c r="D80">
        <v>0</v>
      </c>
      <c r="E80" t="s">
        <v>16</v>
      </c>
      <c r="F80">
        <v>0.90135670999999995</v>
      </c>
      <c r="G80">
        <v>0.91741678199999999</v>
      </c>
      <c r="H80">
        <v>0.91024055500000001</v>
      </c>
      <c r="I80">
        <v>0</v>
      </c>
      <c r="J80">
        <v>660</v>
      </c>
      <c r="K80">
        <v>161</v>
      </c>
      <c r="L80" t="str">
        <f t="shared" si="4"/>
        <v>old</v>
      </c>
      <c r="M80" t="str">
        <f t="shared" si="5"/>
        <v>no-decision</v>
      </c>
    </row>
    <row r="81" spans="1:13" x14ac:dyDescent="0.3">
      <c r="A81">
        <v>163</v>
      </c>
      <c r="B81">
        <v>954083</v>
      </c>
      <c r="C81" t="s">
        <v>20</v>
      </c>
      <c r="D81">
        <v>2</v>
      </c>
      <c r="E81" t="s">
        <v>16</v>
      </c>
      <c r="F81">
        <v>0.963737646</v>
      </c>
      <c r="G81">
        <v>0.98750000000000004</v>
      </c>
      <c r="H81">
        <v>0.97581063099999998</v>
      </c>
      <c r="I81">
        <v>0</v>
      </c>
      <c r="J81">
        <v>24300</v>
      </c>
      <c r="K81">
        <v>162</v>
      </c>
      <c r="L81" t="str">
        <f t="shared" si="4"/>
        <v>old</v>
      </c>
      <c r="M81" t="str">
        <f t="shared" si="5"/>
        <v>no-decision</v>
      </c>
    </row>
    <row r="82" spans="1:13" x14ac:dyDescent="0.3">
      <c r="A82">
        <v>164</v>
      </c>
      <c r="B82">
        <v>954124</v>
      </c>
      <c r="C82" t="s">
        <v>20</v>
      </c>
      <c r="D82">
        <v>0</v>
      </c>
      <c r="E82" t="s">
        <v>16</v>
      </c>
      <c r="F82">
        <v>0.71698581800000005</v>
      </c>
      <c r="G82">
        <v>0.78540429300000003</v>
      </c>
      <c r="H82">
        <v>0.72788307900000004</v>
      </c>
      <c r="I82">
        <v>1</v>
      </c>
      <c r="J82">
        <v>56040</v>
      </c>
      <c r="K82">
        <v>163</v>
      </c>
      <c r="L82" t="str">
        <f t="shared" si="4"/>
        <v>old</v>
      </c>
      <c r="M82" t="str">
        <f t="shared" si="5"/>
        <v>no-decision</v>
      </c>
    </row>
    <row r="83" spans="1:13" x14ac:dyDescent="0.3">
      <c r="A83">
        <v>166</v>
      </c>
      <c r="B83">
        <v>956850</v>
      </c>
      <c r="C83" t="s">
        <v>20</v>
      </c>
      <c r="D83">
        <v>0</v>
      </c>
      <c r="E83" t="s">
        <v>14</v>
      </c>
      <c r="F83">
        <v>0.45341396699999997</v>
      </c>
      <c r="G83">
        <v>0.56947981999999997</v>
      </c>
      <c r="H83">
        <v>0.45004869400000003</v>
      </c>
      <c r="I83">
        <v>0</v>
      </c>
      <c r="J83">
        <v>1204320</v>
      </c>
      <c r="K83">
        <v>165</v>
      </c>
      <c r="L83" t="str">
        <f t="shared" si="4"/>
        <v>no-decision</v>
      </c>
      <c r="M83" t="str">
        <f t="shared" si="5"/>
        <v>no-decision</v>
      </c>
    </row>
    <row r="84" spans="1:13" x14ac:dyDescent="0.3">
      <c r="A84">
        <v>168</v>
      </c>
      <c r="B84">
        <v>956998</v>
      </c>
      <c r="C84" t="s">
        <v>20</v>
      </c>
      <c r="D84">
        <v>0</v>
      </c>
      <c r="E84" t="s">
        <v>14</v>
      </c>
      <c r="F84">
        <v>0.19735814400000001</v>
      </c>
      <c r="G84">
        <v>0.50723504799999997</v>
      </c>
      <c r="H84">
        <v>0.25230388199999998</v>
      </c>
      <c r="I84">
        <v>0</v>
      </c>
      <c r="J84">
        <v>5332860</v>
      </c>
      <c r="K84">
        <v>167</v>
      </c>
      <c r="L84" t="str">
        <f t="shared" si="4"/>
        <v>no-decision</v>
      </c>
      <c r="M84" t="str">
        <f t="shared" si="5"/>
        <v>new</v>
      </c>
    </row>
    <row r="85" spans="1:13" x14ac:dyDescent="0.3">
      <c r="A85">
        <v>169</v>
      </c>
      <c r="B85">
        <v>169624</v>
      </c>
      <c r="C85" t="s">
        <v>15</v>
      </c>
      <c r="D85">
        <v>2</v>
      </c>
      <c r="E85" t="s">
        <v>16</v>
      </c>
      <c r="F85">
        <v>0.835536575</v>
      </c>
      <c r="G85">
        <v>0.96262890700000003</v>
      </c>
      <c r="H85">
        <v>0.85571805099999998</v>
      </c>
      <c r="I85">
        <v>0</v>
      </c>
      <c r="J85">
        <v>1080</v>
      </c>
      <c r="K85">
        <v>168</v>
      </c>
      <c r="L85" t="str">
        <f t="shared" si="4"/>
        <v>old</v>
      </c>
      <c r="M85" t="str">
        <f t="shared" si="5"/>
        <v>no-decision</v>
      </c>
    </row>
    <row r="86" spans="1:13" x14ac:dyDescent="0.3">
      <c r="A86">
        <v>170</v>
      </c>
      <c r="B86">
        <v>1151657</v>
      </c>
      <c r="C86" t="s">
        <v>13</v>
      </c>
      <c r="D86">
        <v>46</v>
      </c>
      <c r="E86" t="s">
        <v>16</v>
      </c>
      <c r="F86">
        <v>0.52246292800000005</v>
      </c>
      <c r="G86">
        <v>0.58229121800000005</v>
      </c>
      <c r="H86">
        <v>0.50878982900000003</v>
      </c>
      <c r="I86">
        <v>0</v>
      </c>
      <c r="J86">
        <v>5446560</v>
      </c>
      <c r="K86">
        <v>169</v>
      </c>
      <c r="L86" t="str">
        <f t="shared" si="4"/>
        <v>no-decision</v>
      </c>
      <c r="M86" t="str">
        <f t="shared" si="5"/>
        <v>no-decision</v>
      </c>
    </row>
    <row r="87" spans="1:13" x14ac:dyDescent="0.3">
      <c r="A87">
        <v>171</v>
      </c>
      <c r="B87">
        <v>169650</v>
      </c>
      <c r="C87" t="s">
        <v>15</v>
      </c>
      <c r="D87">
        <v>51</v>
      </c>
      <c r="E87" t="s">
        <v>16</v>
      </c>
      <c r="F87">
        <v>0.33955511500000002</v>
      </c>
      <c r="G87">
        <v>0.55350930399999998</v>
      </c>
      <c r="H87">
        <v>0.44012227900000001</v>
      </c>
      <c r="I87">
        <v>0</v>
      </c>
      <c r="J87">
        <v>4902240</v>
      </c>
      <c r="K87">
        <v>170</v>
      </c>
      <c r="L87" t="str">
        <f t="shared" si="4"/>
        <v>no-decision</v>
      </c>
      <c r="M87" t="str">
        <f t="shared" si="5"/>
        <v>no-decision</v>
      </c>
    </row>
    <row r="88" spans="1:13" x14ac:dyDescent="0.3">
      <c r="A88">
        <v>172</v>
      </c>
      <c r="B88">
        <v>957043</v>
      </c>
      <c r="C88" t="s">
        <v>20</v>
      </c>
      <c r="D88">
        <v>0</v>
      </c>
      <c r="E88" t="s">
        <v>16</v>
      </c>
      <c r="F88">
        <v>1</v>
      </c>
      <c r="G88">
        <v>1</v>
      </c>
      <c r="H88">
        <v>1</v>
      </c>
      <c r="I88">
        <v>0</v>
      </c>
      <c r="J88">
        <v>15840</v>
      </c>
      <c r="K88">
        <v>171</v>
      </c>
      <c r="L88" t="str">
        <f t="shared" si="4"/>
        <v>old</v>
      </c>
      <c r="M88" t="str">
        <f t="shared" si="5"/>
        <v>no-decision</v>
      </c>
    </row>
    <row r="89" spans="1:13" x14ac:dyDescent="0.3">
      <c r="A89">
        <v>174</v>
      </c>
      <c r="B89">
        <v>169698</v>
      </c>
      <c r="C89" t="s">
        <v>15</v>
      </c>
      <c r="D89">
        <v>5</v>
      </c>
      <c r="E89" t="s">
        <v>16</v>
      </c>
      <c r="F89">
        <v>0.58001020800000003</v>
      </c>
      <c r="G89">
        <v>0.72711851599999999</v>
      </c>
      <c r="H89">
        <v>0.64136191600000003</v>
      </c>
      <c r="I89">
        <v>0</v>
      </c>
      <c r="J89">
        <v>1218600</v>
      </c>
      <c r="K89">
        <v>173</v>
      </c>
      <c r="L89" t="str">
        <f t="shared" si="4"/>
        <v>no-decision</v>
      </c>
      <c r="M89" t="str">
        <f t="shared" si="5"/>
        <v>no-decision</v>
      </c>
    </row>
    <row r="90" spans="1:13" x14ac:dyDescent="0.3">
      <c r="A90">
        <v>176</v>
      </c>
      <c r="B90">
        <v>1151875</v>
      </c>
      <c r="C90" t="s">
        <v>13</v>
      </c>
      <c r="D90">
        <v>26</v>
      </c>
      <c r="E90" t="s">
        <v>14</v>
      </c>
      <c r="F90">
        <v>0.176267968</v>
      </c>
      <c r="G90">
        <v>0.430527414</v>
      </c>
      <c r="H90">
        <v>0.22684157899999999</v>
      </c>
      <c r="I90">
        <v>0</v>
      </c>
      <c r="J90">
        <v>95640</v>
      </c>
      <c r="K90">
        <v>175</v>
      </c>
      <c r="L90" t="str">
        <f t="shared" si="4"/>
        <v>no-decision</v>
      </c>
      <c r="M90" t="str">
        <f t="shared" si="5"/>
        <v>new</v>
      </c>
    </row>
    <row r="91" spans="1:13" x14ac:dyDescent="0.3">
      <c r="A91">
        <v>177</v>
      </c>
      <c r="B91">
        <v>957321</v>
      </c>
      <c r="C91" t="s">
        <v>20</v>
      </c>
      <c r="D91">
        <v>0</v>
      </c>
      <c r="E91" t="s">
        <v>16</v>
      </c>
      <c r="F91">
        <v>0.34619212999999999</v>
      </c>
      <c r="G91">
        <v>0.53181713600000002</v>
      </c>
      <c r="H91">
        <v>0.41050765700000003</v>
      </c>
      <c r="I91">
        <v>0</v>
      </c>
      <c r="J91">
        <v>5447760</v>
      </c>
      <c r="K91">
        <v>176</v>
      </c>
      <c r="L91" t="str">
        <f t="shared" si="4"/>
        <v>no-decision</v>
      </c>
      <c r="M91" t="str">
        <f t="shared" si="5"/>
        <v>no-decision</v>
      </c>
    </row>
    <row r="92" spans="1:13" x14ac:dyDescent="0.3">
      <c r="A92">
        <v>178</v>
      </c>
      <c r="B92">
        <v>1151888</v>
      </c>
      <c r="C92" t="s">
        <v>13</v>
      </c>
      <c r="D92">
        <v>248</v>
      </c>
      <c r="E92" t="s">
        <v>14</v>
      </c>
      <c r="F92">
        <v>0.58229283200000004</v>
      </c>
      <c r="G92">
        <v>0.67347268299999996</v>
      </c>
      <c r="H92">
        <v>0.58600640000000004</v>
      </c>
      <c r="I92">
        <v>1</v>
      </c>
      <c r="J92">
        <v>126900</v>
      </c>
      <c r="K92">
        <v>177</v>
      </c>
      <c r="L92" t="str">
        <f t="shared" si="4"/>
        <v>no-decision</v>
      </c>
      <c r="M92" t="str">
        <f t="shared" si="5"/>
        <v>no-decision</v>
      </c>
    </row>
    <row r="93" spans="1:13" x14ac:dyDescent="0.3">
      <c r="A93">
        <v>179</v>
      </c>
      <c r="B93">
        <v>169795</v>
      </c>
      <c r="C93" t="s">
        <v>15</v>
      </c>
      <c r="D93">
        <v>15</v>
      </c>
      <c r="E93" t="s">
        <v>16</v>
      </c>
      <c r="F93">
        <v>0.39713290899999998</v>
      </c>
      <c r="G93">
        <v>0.61580312000000004</v>
      </c>
      <c r="H93">
        <v>0.43589210900000003</v>
      </c>
      <c r="I93">
        <v>1</v>
      </c>
      <c r="J93">
        <v>140940</v>
      </c>
      <c r="K93">
        <v>178</v>
      </c>
      <c r="L93" t="str">
        <f t="shared" si="4"/>
        <v>no-decision</v>
      </c>
      <c r="M93" t="str">
        <f t="shared" si="5"/>
        <v>no-decision</v>
      </c>
    </row>
    <row r="94" spans="1:13" x14ac:dyDescent="0.3">
      <c r="A94">
        <v>180</v>
      </c>
      <c r="B94">
        <v>169796</v>
      </c>
      <c r="C94" t="s">
        <v>15</v>
      </c>
      <c r="D94">
        <v>1</v>
      </c>
      <c r="E94" t="s">
        <v>16</v>
      </c>
      <c r="F94">
        <v>0.309154135</v>
      </c>
      <c r="G94">
        <v>0.50765412899999995</v>
      </c>
      <c r="H94">
        <v>0.39477678799999999</v>
      </c>
      <c r="I94">
        <v>0</v>
      </c>
      <c r="J94">
        <v>168300</v>
      </c>
      <c r="K94">
        <v>179</v>
      </c>
      <c r="L94" t="str">
        <f t="shared" si="4"/>
        <v>no-decision</v>
      </c>
      <c r="M94" t="str">
        <f t="shared" si="5"/>
        <v>no-decision</v>
      </c>
    </row>
    <row r="95" spans="1:13" x14ac:dyDescent="0.3">
      <c r="A95">
        <v>181</v>
      </c>
      <c r="B95">
        <v>957327</v>
      </c>
      <c r="C95" t="s">
        <v>20</v>
      </c>
      <c r="D95">
        <v>0</v>
      </c>
      <c r="E95" t="s">
        <v>16</v>
      </c>
      <c r="F95">
        <v>0.90144547900000005</v>
      </c>
      <c r="G95">
        <v>0.94881132999999995</v>
      </c>
      <c r="H95">
        <v>0.91805167300000001</v>
      </c>
      <c r="I95">
        <v>0</v>
      </c>
      <c r="J95">
        <v>2040</v>
      </c>
      <c r="K95">
        <v>180</v>
      </c>
      <c r="L95" t="str">
        <f t="shared" si="4"/>
        <v>old</v>
      </c>
      <c r="M95" t="str">
        <f t="shared" si="5"/>
        <v>no-decision</v>
      </c>
    </row>
    <row r="96" spans="1:13" x14ac:dyDescent="0.3">
      <c r="A96">
        <v>182</v>
      </c>
      <c r="B96">
        <v>957352</v>
      </c>
      <c r="C96" t="s">
        <v>20</v>
      </c>
      <c r="D96">
        <v>0</v>
      </c>
      <c r="E96" t="s">
        <v>16</v>
      </c>
      <c r="F96">
        <v>0.95209972700000001</v>
      </c>
      <c r="G96">
        <v>0.95463730599999996</v>
      </c>
      <c r="H96">
        <v>0.95324387300000002</v>
      </c>
      <c r="I96">
        <v>1</v>
      </c>
      <c r="J96">
        <v>2820</v>
      </c>
      <c r="K96">
        <v>181</v>
      </c>
      <c r="L96" t="str">
        <f t="shared" si="4"/>
        <v>old</v>
      </c>
      <c r="M96" t="str">
        <f t="shared" si="5"/>
        <v>no-decision</v>
      </c>
    </row>
    <row r="97" spans="1:13" x14ac:dyDescent="0.3">
      <c r="A97">
        <v>183</v>
      </c>
      <c r="B97">
        <v>957357</v>
      </c>
      <c r="C97" t="s">
        <v>20</v>
      </c>
      <c r="D97">
        <v>0</v>
      </c>
      <c r="E97" t="s">
        <v>16</v>
      </c>
      <c r="F97">
        <v>1</v>
      </c>
      <c r="G97">
        <v>1</v>
      </c>
      <c r="H97">
        <v>1</v>
      </c>
      <c r="I97">
        <v>0</v>
      </c>
      <c r="J97">
        <v>5280</v>
      </c>
      <c r="K97">
        <v>182</v>
      </c>
      <c r="L97" t="str">
        <f t="shared" si="4"/>
        <v>old</v>
      </c>
      <c r="M97" t="str">
        <f t="shared" si="5"/>
        <v>no-decision</v>
      </c>
    </row>
    <row r="98" spans="1:13" x14ac:dyDescent="0.3">
      <c r="A98">
        <v>184</v>
      </c>
      <c r="B98">
        <v>1151903</v>
      </c>
      <c r="C98" t="s">
        <v>13</v>
      </c>
      <c r="D98">
        <v>521</v>
      </c>
      <c r="E98" t="s">
        <v>14</v>
      </c>
      <c r="F98">
        <v>0.50439928199999995</v>
      </c>
      <c r="G98">
        <v>0.671255343</v>
      </c>
      <c r="H98">
        <v>0.55666318000000004</v>
      </c>
      <c r="I98">
        <v>0</v>
      </c>
      <c r="J98">
        <v>6720</v>
      </c>
      <c r="K98">
        <v>183</v>
      </c>
      <c r="L98" t="str">
        <f t="shared" ref="L98:L105" si="6">IF(F98&gt;0.672,"old","no-decision")</f>
        <v>no-decision</v>
      </c>
      <c r="M98" t="str">
        <f t="shared" ref="M98:M105" si="7">IF(F98&lt;0.2148,"new","no-decision")</f>
        <v>no-decision</v>
      </c>
    </row>
    <row r="99" spans="1:13" x14ac:dyDescent="0.3">
      <c r="A99">
        <v>189</v>
      </c>
      <c r="B99">
        <v>1152844</v>
      </c>
      <c r="C99" t="s">
        <v>13</v>
      </c>
      <c r="D99">
        <v>159</v>
      </c>
      <c r="E99" t="s">
        <v>14</v>
      </c>
      <c r="F99">
        <v>0.20723802499999999</v>
      </c>
      <c r="G99">
        <v>0.449789834</v>
      </c>
      <c r="H99">
        <v>0.30173998400000002</v>
      </c>
      <c r="I99">
        <v>0</v>
      </c>
      <c r="J99">
        <v>455100</v>
      </c>
      <c r="K99">
        <v>188</v>
      </c>
      <c r="L99" t="str">
        <f t="shared" si="6"/>
        <v>no-decision</v>
      </c>
      <c r="M99" t="str">
        <f t="shared" si="7"/>
        <v>new</v>
      </c>
    </row>
    <row r="100" spans="1:13" x14ac:dyDescent="0.3">
      <c r="A100">
        <v>190</v>
      </c>
      <c r="B100">
        <v>170227</v>
      </c>
      <c r="C100" t="s">
        <v>15</v>
      </c>
      <c r="D100">
        <v>2</v>
      </c>
      <c r="E100" t="s">
        <v>16</v>
      </c>
      <c r="F100">
        <v>0.92363187199999996</v>
      </c>
      <c r="G100">
        <v>0.96398427499999995</v>
      </c>
      <c r="H100">
        <v>0.93211153099999999</v>
      </c>
      <c r="I100">
        <v>0</v>
      </c>
      <c r="J100">
        <v>5220</v>
      </c>
      <c r="K100">
        <v>189</v>
      </c>
      <c r="L100" t="str">
        <f t="shared" si="6"/>
        <v>old</v>
      </c>
      <c r="M100" t="str">
        <f t="shared" si="7"/>
        <v>no-decision</v>
      </c>
    </row>
    <row r="101" spans="1:13" x14ac:dyDescent="0.3">
      <c r="A101">
        <v>191</v>
      </c>
      <c r="B101">
        <v>958180</v>
      </c>
      <c r="C101" t="s">
        <v>20</v>
      </c>
      <c r="D101">
        <v>0</v>
      </c>
      <c r="E101" t="s">
        <v>16</v>
      </c>
      <c r="F101">
        <v>1</v>
      </c>
      <c r="G101">
        <v>1</v>
      </c>
      <c r="H101">
        <v>1</v>
      </c>
      <c r="I101">
        <v>0</v>
      </c>
      <c r="J101">
        <v>9480</v>
      </c>
      <c r="K101">
        <v>190</v>
      </c>
      <c r="L101" t="str">
        <f t="shared" si="6"/>
        <v>old</v>
      </c>
      <c r="M101" t="str">
        <f t="shared" si="7"/>
        <v>no-decision</v>
      </c>
    </row>
    <row r="102" spans="1:13" x14ac:dyDescent="0.3">
      <c r="A102">
        <v>192</v>
      </c>
      <c r="B102">
        <v>170269</v>
      </c>
      <c r="C102" t="s">
        <v>15</v>
      </c>
      <c r="D102">
        <v>6</v>
      </c>
      <c r="E102" t="s">
        <v>16</v>
      </c>
      <c r="F102">
        <v>1</v>
      </c>
      <c r="G102">
        <v>1</v>
      </c>
      <c r="H102">
        <v>1</v>
      </c>
      <c r="I102">
        <v>1</v>
      </c>
      <c r="J102">
        <v>46200</v>
      </c>
      <c r="K102">
        <v>191</v>
      </c>
      <c r="L102" t="str">
        <f t="shared" si="6"/>
        <v>old</v>
      </c>
      <c r="M102" t="str">
        <f t="shared" si="7"/>
        <v>no-decision</v>
      </c>
    </row>
    <row r="103" spans="1:13" x14ac:dyDescent="0.3">
      <c r="A103">
        <v>193</v>
      </c>
      <c r="B103">
        <v>958252</v>
      </c>
      <c r="C103" t="s">
        <v>20</v>
      </c>
      <c r="D103">
        <v>0</v>
      </c>
      <c r="E103" t="s">
        <v>16</v>
      </c>
      <c r="F103">
        <v>1</v>
      </c>
      <c r="G103">
        <v>1</v>
      </c>
      <c r="H103">
        <v>1</v>
      </c>
      <c r="I103">
        <v>0</v>
      </c>
      <c r="J103">
        <v>56460</v>
      </c>
      <c r="K103">
        <v>192</v>
      </c>
      <c r="L103" t="str">
        <f t="shared" si="6"/>
        <v>old</v>
      </c>
      <c r="M103" t="str">
        <f t="shared" si="7"/>
        <v>no-decision</v>
      </c>
    </row>
    <row r="104" spans="1:13" x14ac:dyDescent="0.3">
      <c r="A104">
        <v>195</v>
      </c>
      <c r="B104">
        <v>170298</v>
      </c>
      <c r="C104" t="s">
        <v>15</v>
      </c>
      <c r="D104">
        <v>19</v>
      </c>
      <c r="E104" t="s">
        <v>14</v>
      </c>
      <c r="F104">
        <v>0.29854402299999999</v>
      </c>
      <c r="G104">
        <v>0.62230591400000002</v>
      </c>
      <c r="H104">
        <v>0.45359880200000002</v>
      </c>
      <c r="I104">
        <v>1</v>
      </c>
      <c r="J104">
        <v>57660</v>
      </c>
      <c r="K104">
        <v>194</v>
      </c>
      <c r="L104" t="str">
        <f t="shared" si="6"/>
        <v>no-decision</v>
      </c>
      <c r="M104" t="str">
        <f t="shared" si="7"/>
        <v>no-decision</v>
      </c>
    </row>
    <row r="105" spans="1:13" x14ac:dyDescent="0.3">
      <c r="A105">
        <v>196</v>
      </c>
      <c r="B105">
        <v>958329</v>
      </c>
      <c r="C105" t="s">
        <v>20</v>
      </c>
      <c r="D105">
        <v>0</v>
      </c>
      <c r="E105" t="s">
        <v>16</v>
      </c>
      <c r="F105">
        <v>1</v>
      </c>
      <c r="G105">
        <v>1</v>
      </c>
      <c r="H105">
        <v>1</v>
      </c>
      <c r="I105">
        <v>0</v>
      </c>
      <c r="J105">
        <v>13140</v>
      </c>
      <c r="K105">
        <v>195</v>
      </c>
      <c r="L105" t="str">
        <f t="shared" si="6"/>
        <v>old</v>
      </c>
      <c r="M105" t="str">
        <f t="shared" si="7"/>
        <v>no-decision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82" zoomScale="60" zoomScaleNormal="60" workbookViewId="0">
      <selection activeCell="I104" activeCellId="1" sqref="H104 I104"/>
    </sheetView>
  </sheetViews>
  <sheetFormatPr defaultRowHeight="14.4" x14ac:dyDescent="0.3"/>
  <cols>
    <col min="1" max="1" width="18"/>
    <col min="2" max="8" width="8.5546875"/>
    <col min="9" max="9" width="13.77734375"/>
    <col min="10" max="1025" width="8.5546875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  <c r="I1" t="s">
        <v>28</v>
      </c>
    </row>
    <row r="2" spans="1:9" x14ac:dyDescent="0.3">
      <c r="A2">
        <v>110</v>
      </c>
      <c r="B2" t="s">
        <v>14</v>
      </c>
      <c r="C2">
        <v>8.9175157000000005E-2</v>
      </c>
      <c r="D2">
        <v>0.228385068</v>
      </c>
      <c r="E2">
        <v>7.9642045999999994E-2</v>
      </c>
      <c r="F2">
        <v>0</v>
      </c>
      <c r="G2">
        <v>6402360</v>
      </c>
      <c r="H2">
        <v>0</v>
      </c>
      <c r="I2">
        <v>0</v>
      </c>
    </row>
    <row r="3" spans="1:9" x14ac:dyDescent="0.3">
      <c r="A3">
        <v>47</v>
      </c>
      <c r="B3" t="s">
        <v>16</v>
      </c>
      <c r="C3">
        <v>0.380084227</v>
      </c>
      <c r="D3">
        <v>0.60590316399999999</v>
      </c>
      <c r="E3">
        <v>0.39307884999999998</v>
      </c>
      <c r="F3">
        <v>0</v>
      </c>
      <c r="G3">
        <v>3600</v>
      </c>
      <c r="H3">
        <v>0</v>
      </c>
      <c r="I3">
        <v>8</v>
      </c>
    </row>
    <row r="4" spans="1:9" x14ac:dyDescent="0.3">
      <c r="A4">
        <v>187</v>
      </c>
      <c r="B4" t="s">
        <v>14</v>
      </c>
      <c r="C4">
        <v>0.495691985</v>
      </c>
      <c r="D4">
        <v>0.65243031200000001</v>
      </c>
      <c r="E4">
        <v>0.52518652399999999</v>
      </c>
      <c r="F4">
        <v>0</v>
      </c>
      <c r="G4">
        <v>7740</v>
      </c>
      <c r="H4">
        <v>0.12388764100000001</v>
      </c>
      <c r="I4">
        <v>10</v>
      </c>
    </row>
    <row r="5" spans="1:9" x14ac:dyDescent="0.3">
      <c r="A5" s="6">
        <v>446</v>
      </c>
      <c r="B5" s="6" t="s">
        <v>14</v>
      </c>
      <c r="C5" s="6">
        <v>0.38999905899999998</v>
      </c>
      <c r="D5" s="6">
        <v>0.603856222</v>
      </c>
      <c r="E5" s="6">
        <v>0.40715434499999997</v>
      </c>
      <c r="F5" s="6">
        <v>1</v>
      </c>
      <c r="G5" s="6">
        <v>15900</v>
      </c>
      <c r="H5">
        <v>0.26402314500000001</v>
      </c>
      <c r="I5">
        <v>2</v>
      </c>
    </row>
    <row r="6" spans="1:9" x14ac:dyDescent="0.3">
      <c r="A6">
        <v>0</v>
      </c>
      <c r="B6" t="s">
        <v>16</v>
      </c>
      <c r="C6">
        <v>0.91432686900000004</v>
      </c>
      <c r="D6">
        <v>0.92696516399999995</v>
      </c>
      <c r="E6">
        <v>0.92062401999999999</v>
      </c>
      <c r="F6">
        <v>0</v>
      </c>
      <c r="G6">
        <v>5280</v>
      </c>
      <c r="H6">
        <v>0.70345564400000005</v>
      </c>
      <c r="I6">
        <v>17</v>
      </c>
    </row>
    <row r="7" spans="1:9" x14ac:dyDescent="0.3">
      <c r="A7" s="6">
        <v>145</v>
      </c>
      <c r="B7" s="6" t="s">
        <v>14</v>
      </c>
      <c r="C7" s="6">
        <v>0.36109781299999999</v>
      </c>
      <c r="D7" s="6">
        <v>0.67234178899999997</v>
      </c>
      <c r="E7" s="6">
        <v>0.494177386</v>
      </c>
      <c r="F7" s="6">
        <v>1</v>
      </c>
      <c r="G7" s="6">
        <v>10080</v>
      </c>
      <c r="H7">
        <v>0.120791471</v>
      </c>
      <c r="I7">
        <v>4</v>
      </c>
    </row>
    <row r="8" spans="1:9" x14ac:dyDescent="0.3">
      <c r="A8">
        <v>0</v>
      </c>
      <c r="B8" t="s">
        <v>16</v>
      </c>
      <c r="C8">
        <v>0.98240227499999999</v>
      </c>
      <c r="D8">
        <v>0.96093407200000003</v>
      </c>
      <c r="E8">
        <v>0.96846251100000003</v>
      </c>
      <c r="F8">
        <v>0</v>
      </c>
      <c r="G8">
        <v>22800</v>
      </c>
      <c r="H8">
        <v>0.55359084300000005</v>
      </c>
      <c r="I8">
        <v>22</v>
      </c>
    </row>
    <row r="9" spans="1:9" x14ac:dyDescent="0.3">
      <c r="A9">
        <v>47</v>
      </c>
      <c r="B9" t="s">
        <v>16</v>
      </c>
      <c r="C9">
        <v>0.98448500500000002</v>
      </c>
      <c r="D9">
        <v>0.99696877100000003</v>
      </c>
      <c r="E9">
        <v>0.99129460400000002</v>
      </c>
      <c r="F9">
        <v>0</v>
      </c>
      <c r="G9">
        <v>11220</v>
      </c>
      <c r="H9">
        <v>1</v>
      </c>
      <c r="I9">
        <v>22</v>
      </c>
    </row>
    <row r="10" spans="1:9" x14ac:dyDescent="0.3">
      <c r="A10">
        <v>121</v>
      </c>
      <c r="B10" t="s">
        <v>14</v>
      </c>
      <c r="C10">
        <v>0.56418967600000003</v>
      </c>
      <c r="D10">
        <v>0.78643131200000005</v>
      </c>
      <c r="E10">
        <v>0.66679751099999995</v>
      </c>
      <c r="F10">
        <v>0</v>
      </c>
      <c r="G10">
        <v>39180</v>
      </c>
      <c r="H10">
        <v>0.51078356899999999</v>
      </c>
      <c r="I10">
        <v>9</v>
      </c>
    </row>
    <row r="11" spans="1:9" x14ac:dyDescent="0.3">
      <c r="A11">
        <v>50</v>
      </c>
      <c r="B11" t="s">
        <v>16</v>
      </c>
      <c r="C11">
        <v>0.59168708000000003</v>
      </c>
      <c r="D11">
        <v>0.72460316700000005</v>
      </c>
      <c r="E11">
        <v>0.52150440499999995</v>
      </c>
      <c r="F11">
        <v>0</v>
      </c>
      <c r="G11">
        <v>65100</v>
      </c>
      <c r="H11">
        <v>0.69208102000000005</v>
      </c>
      <c r="I11">
        <v>6</v>
      </c>
    </row>
    <row r="12" spans="1:9" x14ac:dyDescent="0.3">
      <c r="A12">
        <v>136</v>
      </c>
      <c r="B12" t="s">
        <v>14</v>
      </c>
      <c r="C12">
        <v>0.20370063099999999</v>
      </c>
      <c r="D12">
        <v>0.574363964</v>
      </c>
      <c r="E12">
        <v>0.31023440400000002</v>
      </c>
      <c r="F12">
        <v>0</v>
      </c>
      <c r="G12">
        <v>62760</v>
      </c>
      <c r="H12">
        <v>8.7164476000000005E-2</v>
      </c>
      <c r="I12">
        <v>2</v>
      </c>
    </row>
    <row r="13" spans="1:9" x14ac:dyDescent="0.3">
      <c r="A13">
        <v>99</v>
      </c>
      <c r="B13" t="s">
        <v>16</v>
      </c>
      <c r="C13">
        <v>0.95912733800000005</v>
      </c>
      <c r="D13">
        <v>0.96791633300000002</v>
      </c>
      <c r="E13">
        <v>0.95949982099999997</v>
      </c>
      <c r="F13">
        <v>0</v>
      </c>
      <c r="G13">
        <v>78660</v>
      </c>
      <c r="H13">
        <v>0.82404866799999998</v>
      </c>
      <c r="I13">
        <v>19</v>
      </c>
    </row>
    <row r="14" spans="1:9" x14ac:dyDescent="0.3">
      <c r="A14" s="6">
        <v>0</v>
      </c>
      <c r="B14" s="6" t="s">
        <v>14</v>
      </c>
      <c r="C14" s="6">
        <v>0.39218658200000001</v>
      </c>
      <c r="D14" s="6">
        <v>0.60504628900000001</v>
      </c>
      <c r="E14" s="6">
        <v>0.42867883200000001</v>
      </c>
      <c r="F14" s="6">
        <v>1</v>
      </c>
      <c r="G14" s="6">
        <v>41460</v>
      </c>
      <c r="H14">
        <v>0.34849940000000001</v>
      </c>
      <c r="I14">
        <v>5</v>
      </c>
    </row>
    <row r="15" spans="1:9" x14ac:dyDescent="0.3">
      <c r="A15">
        <v>10</v>
      </c>
      <c r="B15" t="s">
        <v>16</v>
      </c>
      <c r="C15">
        <v>0.97476917399999996</v>
      </c>
      <c r="D15">
        <v>0.96726954499999995</v>
      </c>
      <c r="E15">
        <v>0.98013882900000004</v>
      </c>
      <c r="F15">
        <v>1</v>
      </c>
      <c r="G15">
        <v>360</v>
      </c>
      <c r="H15">
        <v>0.636543305</v>
      </c>
      <c r="I15">
        <v>23</v>
      </c>
    </row>
    <row r="16" spans="1:9" x14ac:dyDescent="0.3">
      <c r="A16">
        <v>253</v>
      </c>
      <c r="B16" t="s">
        <v>16</v>
      </c>
      <c r="C16">
        <v>0.90670810800000001</v>
      </c>
      <c r="D16">
        <v>0.96061688999999995</v>
      </c>
      <c r="E16">
        <v>0.91533543699999997</v>
      </c>
      <c r="F16">
        <v>0</v>
      </c>
      <c r="G16">
        <v>2640</v>
      </c>
      <c r="H16">
        <v>1</v>
      </c>
      <c r="I16">
        <v>21</v>
      </c>
    </row>
    <row r="17" spans="1:9" x14ac:dyDescent="0.3">
      <c r="A17" s="6">
        <v>0</v>
      </c>
      <c r="B17" s="6" t="s">
        <v>16</v>
      </c>
      <c r="C17" s="6">
        <v>0.56021795200000002</v>
      </c>
      <c r="D17" s="6">
        <v>0.67657740799999999</v>
      </c>
      <c r="E17" s="6">
        <v>0.598579588</v>
      </c>
      <c r="F17" s="6">
        <v>1</v>
      </c>
      <c r="G17" s="6">
        <v>46680</v>
      </c>
      <c r="H17">
        <v>0.752618228</v>
      </c>
      <c r="I17">
        <v>7</v>
      </c>
    </row>
    <row r="18" spans="1:9" x14ac:dyDescent="0.3">
      <c r="A18">
        <v>73</v>
      </c>
      <c r="B18" t="s">
        <v>14</v>
      </c>
      <c r="C18">
        <v>0.363703579</v>
      </c>
      <c r="D18">
        <v>0.65485749000000004</v>
      </c>
      <c r="E18">
        <v>0.46695872399999999</v>
      </c>
      <c r="F18">
        <v>0</v>
      </c>
      <c r="G18">
        <v>7500</v>
      </c>
      <c r="H18">
        <v>0.618865267</v>
      </c>
      <c r="I18">
        <v>4</v>
      </c>
    </row>
    <row r="19" spans="1:9" x14ac:dyDescent="0.3">
      <c r="A19" s="6">
        <v>0</v>
      </c>
      <c r="B19" s="6" t="s">
        <v>16</v>
      </c>
      <c r="C19" s="6">
        <v>0.48024349999999999</v>
      </c>
      <c r="D19" s="6">
        <v>0.62591745700000001</v>
      </c>
      <c r="E19" s="6">
        <v>0.506358541</v>
      </c>
      <c r="F19" s="6">
        <v>1</v>
      </c>
      <c r="G19" s="6">
        <v>10260</v>
      </c>
      <c r="H19">
        <v>0.26733253000000001</v>
      </c>
      <c r="I19">
        <v>5</v>
      </c>
    </row>
    <row r="20" spans="1:9" x14ac:dyDescent="0.3">
      <c r="A20">
        <v>48</v>
      </c>
      <c r="B20" t="s">
        <v>14</v>
      </c>
      <c r="C20">
        <v>0.39950619599999998</v>
      </c>
      <c r="D20">
        <v>0.59917828699999998</v>
      </c>
      <c r="E20">
        <v>0.447931735</v>
      </c>
      <c r="F20">
        <v>0</v>
      </c>
      <c r="G20">
        <v>82920</v>
      </c>
      <c r="H20">
        <v>0.55092439999999998</v>
      </c>
      <c r="I20">
        <v>8</v>
      </c>
    </row>
    <row r="21" spans="1:9" x14ac:dyDescent="0.3">
      <c r="A21">
        <v>18</v>
      </c>
      <c r="B21" t="s">
        <v>16</v>
      </c>
      <c r="C21">
        <v>0.89016478799999998</v>
      </c>
      <c r="D21">
        <v>0.93148926399999998</v>
      </c>
      <c r="E21">
        <v>0.90334526000000004</v>
      </c>
      <c r="F21">
        <v>0</v>
      </c>
      <c r="G21">
        <v>1560</v>
      </c>
      <c r="H21">
        <v>1</v>
      </c>
      <c r="I21">
        <v>20</v>
      </c>
    </row>
    <row r="22" spans="1:9" x14ac:dyDescent="0.3">
      <c r="A22">
        <v>93</v>
      </c>
      <c r="B22" t="s">
        <v>16</v>
      </c>
      <c r="C22">
        <v>0.36953589399999998</v>
      </c>
      <c r="D22">
        <v>0.65147490900000005</v>
      </c>
      <c r="E22">
        <v>0.45042058000000001</v>
      </c>
      <c r="F22">
        <v>0</v>
      </c>
      <c r="G22">
        <v>840</v>
      </c>
      <c r="H22">
        <v>0.73066478300000004</v>
      </c>
      <c r="I22">
        <v>8</v>
      </c>
    </row>
    <row r="23" spans="1:9" x14ac:dyDescent="0.3">
      <c r="A23" s="3">
        <v>413</v>
      </c>
      <c r="B23" s="3" t="s">
        <v>14</v>
      </c>
      <c r="C23" s="3">
        <v>0.60334557200000005</v>
      </c>
      <c r="D23" s="3">
        <v>0.72579485099999996</v>
      </c>
      <c r="E23" s="3">
        <v>0.62635816099999997</v>
      </c>
      <c r="F23" s="3">
        <v>0</v>
      </c>
      <c r="G23" s="3">
        <v>3120</v>
      </c>
      <c r="H23">
        <v>0.74840532100000001</v>
      </c>
      <c r="I23">
        <v>7</v>
      </c>
    </row>
    <row r="24" spans="1:9" x14ac:dyDescent="0.3">
      <c r="A24" s="6">
        <v>46</v>
      </c>
      <c r="B24" s="6" t="s">
        <v>14</v>
      </c>
      <c r="C24" s="6">
        <v>0.38471006800000002</v>
      </c>
      <c r="D24" s="6">
        <v>0.62444271100000004</v>
      </c>
      <c r="E24" s="6">
        <v>0.51988306100000004</v>
      </c>
      <c r="F24" s="6">
        <v>1</v>
      </c>
      <c r="G24" s="6">
        <v>98640</v>
      </c>
      <c r="H24">
        <v>0.39867538899999999</v>
      </c>
      <c r="I24">
        <v>7</v>
      </c>
    </row>
    <row r="25" spans="1:9" x14ac:dyDescent="0.3">
      <c r="A25">
        <v>25</v>
      </c>
      <c r="B25" t="s">
        <v>16</v>
      </c>
      <c r="C25">
        <v>0.95665452500000003</v>
      </c>
      <c r="D25">
        <v>0.97424267899999994</v>
      </c>
      <c r="E25">
        <v>0.96946688199999997</v>
      </c>
      <c r="F25">
        <v>0</v>
      </c>
      <c r="G25">
        <v>13740</v>
      </c>
      <c r="H25">
        <v>0.98200320500000005</v>
      </c>
      <c r="I25">
        <v>20</v>
      </c>
    </row>
    <row r="26" spans="1:9" x14ac:dyDescent="0.3">
      <c r="A26">
        <v>0</v>
      </c>
      <c r="B26" t="s">
        <v>14</v>
      </c>
      <c r="C26">
        <v>0.173163333</v>
      </c>
      <c r="D26">
        <v>0.48493989500000001</v>
      </c>
      <c r="E26">
        <v>0.20815472500000001</v>
      </c>
      <c r="F26">
        <v>0</v>
      </c>
      <c r="G26">
        <v>90120</v>
      </c>
      <c r="H26">
        <v>1</v>
      </c>
      <c r="I26">
        <v>2</v>
      </c>
    </row>
    <row r="27" spans="1:9" x14ac:dyDescent="0.3">
      <c r="A27">
        <v>0</v>
      </c>
      <c r="B27" t="s">
        <v>14</v>
      </c>
      <c r="C27">
        <v>0.11050291800000001</v>
      </c>
      <c r="D27">
        <v>0.31265217299999998</v>
      </c>
      <c r="E27">
        <v>0.13227145600000001</v>
      </c>
      <c r="F27">
        <v>1</v>
      </c>
      <c r="G27">
        <v>105480</v>
      </c>
      <c r="H27">
        <v>0.114952823</v>
      </c>
      <c r="I27">
        <v>0</v>
      </c>
    </row>
    <row r="28" spans="1:9" x14ac:dyDescent="0.3">
      <c r="A28">
        <v>96</v>
      </c>
      <c r="B28" t="s">
        <v>14</v>
      </c>
      <c r="C28">
        <v>0.11184010899999999</v>
      </c>
      <c r="D28">
        <v>0.21728995000000001</v>
      </c>
      <c r="E28">
        <v>0.108622396</v>
      </c>
      <c r="F28">
        <v>0</v>
      </c>
      <c r="G28">
        <v>156780</v>
      </c>
      <c r="H28">
        <v>0.74933063499999997</v>
      </c>
      <c r="I28">
        <v>0</v>
      </c>
    </row>
    <row r="29" spans="1:9" x14ac:dyDescent="0.3">
      <c r="A29">
        <v>92</v>
      </c>
      <c r="B29" t="s">
        <v>14</v>
      </c>
      <c r="C29">
        <v>0.253948642</v>
      </c>
      <c r="D29">
        <v>0.50924354900000002</v>
      </c>
      <c r="E29">
        <v>0.32443734800000001</v>
      </c>
      <c r="F29">
        <v>0</v>
      </c>
      <c r="G29">
        <v>178260</v>
      </c>
      <c r="H29">
        <v>0.56648277300000005</v>
      </c>
      <c r="I29">
        <v>2</v>
      </c>
    </row>
    <row r="30" spans="1:9" x14ac:dyDescent="0.3">
      <c r="A30">
        <v>3</v>
      </c>
      <c r="B30" t="s">
        <v>14</v>
      </c>
      <c r="C30">
        <v>0.29728205600000002</v>
      </c>
      <c r="D30">
        <v>0.64906101699999996</v>
      </c>
      <c r="E30">
        <v>0.39898019400000001</v>
      </c>
      <c r="F30">
        <v>1</v>
      </c>
      <c r="G30">
        <v>211440</v>
      </c>
      <c r="H30">
        <v>0.44495214399999999</v>
      </c>
      <c r="I30">
        <v>1</v>
      </c>
    </row>
    <row r="31" spans="1:9" x14ac:dyDescent="0.3">
      <c r="A31">
        <v>0</v>
      </c>
      <c r="B31" t="s">
        <v>14</v>
      </c>
      <c r="C31">
        <v>0.204022442</v>
      </c>
      <c r="D31">
        <v>0.41186001</v>
      </c>
      <c r="E31">
        <v>0.28658138700000002</v>
      </c>
      <c r="F31">
        <v>0</v>
      </c>
      <c r="G31">
        <v>84600</v>
      </c>
      <c r="H31">
        <v>8.3542593999999998E-2</v>
      </c>
      <c r="I31">
        <v>4</v>
      </c>
    </row>
    <row r="32" spans="1:9" x14ac:dyDescent="0.3">
      <c r="A32">
        <v>3</v>
      </c>
      <c r="B32" t="s">
        <v>14</v>
      </c>
      <c r="C32">
        <v>0.28588976300000002</v>
      </c>
      <c r="D32">
        <v>0.49558696099999999</v>
      </c>
      <c r="E32">
        <v>0.33633079500000002</v>
      </c>
      <c r="F32">
        <v>1</v>
      </c>
      <c r="G32">
        <v>85680</v>
      </c>
      <c r="H32">
        <v>0.14359955299999999</v>
      </c>
      <c r="I32">
        <v>5</v>
      </c>
    </row>
    <row r="33" spans="1:9" x14ac:dyDescent="0.3">
      <c r="A33">
        <v>8</v>
      </c>
      <c r="B33" t="s">
        <v>14</v>
      </c>
      <c r="C33">
        <v>0.40095847000000001</v>
      </c>
      <c r="D33">
        <v>0.53706176100000003</v>
      </c>
      <c r="E33">
        <v>0.45114519400000003</v>
      </c>
      <c r="F33">
        <v>0</v>
      </c>
      <c r="G33">
        <v>3240</v>
      </c>
      <c r="H33">
        <v>0.94636882700000002</v>
      </c>
      <c r="I33">
        <v>5</v>
      </c>
    </row>
    <row r="34" spans="1:9" x14ac:dyDescent="0.3">
      <c r="A34">
        <v>7</v>
      </c>
      <c r="B34" t="s">
        <v>14</v>
      </c>
      <c r="C34">
        <v>0.212154063</v>
      </c>
      <c r="D34">
        <v>0.53895213099999995</v>
      </c>
      <c r="E34">
        <v>0.30107340900000001</v>
      </c>
      <c r="F34">
        <v>0</v>
      </c>
      <c r="G34">
        <v>295440</v>
      </c>
      <c r="H34">
        <v>0.34147359999999999</v>
      </c>
      <c r="I34">
        <v>2</v>
      </c>
    </row>
    <row r="35" spans="1:9" x14ac:dyDescent="0.3">
      <c r="A35">
        <v>0</v>
      </c>
      <c r="B35" t="s">
        <v>16</v>
      </c>
      <c r="C35">
        <v>0.98131803100000004</v>
      </c>
      <c r="D35">
        <v>0.99796278400000005</v>
      </c>
      <c r="E35">
        <v>0.99024743199999998</v>
      </c>
      <c r="F35">
        <v>0</v>
      </c>
      <c r="G35">
        <v>3120</v>
      </c>
      <c r="H35">
        <v>0.71656437900000003</v>
      </c>
      <c r="I35">
        <v>22</v>
      </c>
    </row>
    <row r="36" spans="1:9" x14ac:dyDescent="0.3">
      <c r="A36">
        <v>0</v>
      </c>
      <c r="B36" t="s">
        <v>16</v>
      </c>
      <c r="C36">
        <v>1</v>
      </c>
      <c r="D36">
        <v>1</v>
      </c>
      <c r="E36">
        <v>1</v>
      </c>
      <c r="F36">
        <v>0</v>
      </c>
      <c r="G36">
        <v>11400</v>
      </c>
      <c r="H36">
        <v>1</v>
      </c>
      <c r="I36">
        <v>25</v>
      </c>
    </row>
    <row r="37" spans="1:9" x14ac:dyDescent="0.3">
      <c r="A37">
        <v>0</v>
      </c>
      <c r="B37" t="s">
        <v>14</v>
      </c>
      <c r="C37">
        <v>0.274560582</v>
      </c>
      <c r="D37">
        <v>0.581773023</v>
      </c>
      <c r="E37">
        <v>0.40427409199999997</v>
      </c>
      <c r="F37">
        <v>0</v>
      </c>
      <c r="G37">
        <v>256200</v>
      </c>
      <c r="H37">
        <v>0.34287089700000001</v>
      </c>
      <c r="I37">
        <v>3</v>
      </c>
    </row>
    <row r="38" spans="1:9" x14ac:dyDescent="0.3">
      <c r="A38" s="7">
        <v>2</v>
      </c>
      <c r="B38" s="7" t="s">
        <v>16</v>
      </c>
      <c r="C38" s="7">
        <v>0.389797226</v>
      </c>
      <c r="D38" s="7">
        <v>0.60686844399999995</v>
      </c>
      <c r="E38" s="7">
        <v>0.472938464</v>
      </c>
      <c r="F38" s="7">
        <v>0</v>
      </c>
      <c r="G38" s="7">
        <v>260760</v>
      </c>
      <c r="H38">
        <v>0.378468521</v>
      </c>
      <c r="I38">
        <v>7</v>
      </c>
    </row>
    <row r="39" spans="1:9" x14ac:dyDescent="0.3">
      <c r="A39">
        <v>81</v>
      </c>
      <c r="B39" t="s">
        <v>16</v>
      </c>
      <c r="C39">
        <v>0.85388808100000002</v>
      </c>
      <c r="D39">
        <v>0.85329054400000004</v>
      </c>
      <c r="E39">
        <v>0.86851928599999995</v>
      </c>
      <c r="F39">
        <v>0</v>
      </c>
      <c r="G39">
        <v>180</v>
      </c>
      <c r="H39">
        <v>0.67807472199999996</v>
      </c>
      <c r="I39">
        <v>20</v>
      </c>
    </row>
    <row r="40" spans="1:9" x14ac:dyDescent="0.3">
      <c r="A40">
        <v>0</v>
      </c>
      <c r="B40" t="s">
        <v>16</v>
      </c>
      <c r="C40">
        <v>0.990007674</v>
      </c>
      <c r="D40">
        <v>0.993452738</v>
      </c>
      <c r="E40">
        <v>0.99353009000000003</v>
      </c>
      <c r="F40">
        <v>0</v>
      </c>
      <c r="G40">
        <v>4860</v>
      </c>
      <c r="H40">
        <v>0.92734967000000001</v>
      </c>
      <c r="I40">
        <v>24</v>
      </c>
    </row>
    <row r="41" spans="1:9" x14ac:dyDescent="0.3">
      <c r="A41" s="3">
        <v>197</v>
      </c>
      <c r="B41" s="3" t="s">
        <v>16</v>
      </c>
      <c r="C41" s="3">
        <v>0.166449553</v>
      </c>
      <c r="D41" s="3">
        <v>0.49232567500000002</v>
      </c>
      <c r="E41" s="3">
        <v>0.214757793</v>
      </c>
      <c r="F41" s="3">
        <v>0</v>
      </c>
      <c r="G41" s="3">
        <v>345240</v>
      </c>
      <c r="H41">
        <v>0.233039574</v>
      </c>
      <c r="I41">
        <v>2</v>
      </c>
    </row>
    <row r="42" spans="1:9" x14ac:dyDescent="0.3">
      <c r="A42">
        <v>39</v>
      </c>
      <c r="B42" t="s">
        <v>16</v>
      </c>
      <c r="C42">
        <v>0.94892120099999999</v>
      </c>
      <c r="D42">
        <v>0.93474317100000004</v>
      </c>
      <c r="E42">
        <v>0.95938891699999995</v>
      </c>
      <c r="F42">
        <v>0</v>
      </c>
      <c r="G42">
        <v>69840</v>
      </c>
      <c r="H42">
        <v>0.90639916499999995</v>
      </c>
      <c r="I42">
        <v>22</v>
      </c>
    </row>
    <row r="43" spans="1:9" x14ac:dyDescent="0.3">
      <c r="A43" s="3">
        <v>51</v>
      </c>
      <c r="B43" s="3" t="s">
        <v>16</v>
      </c>
      <c r="C43" s="3">
        <v>0.29066181400000002</v>
      </c>
      <c r="D43" s="3">
        <v>0.48787420799999998</v>
      </c>
      <c r="E43" s="3">
        <v>0.33344528499999998</v>
      </c>
      <c r="F43" s="3">
        <v>1</v>
      </c>
      <c r="G43" s="3">
        <v>184080</v>
      </c>
      <c r="H43">
        <v>0.49023663000000001</v>
      </c>
      <c r="I43">
        <v>2</v>
      </c>
    </row>
    <row r="44" spans="1:9" x14ac:dyDescent="0.3">
      <c r="A44">
        <v>102</v>
      </c>
      <c r="B44" t="s">
        <v>14</v>
      </c>
      <c r="C44">
        <v>0.25732704699999998</v>
      </c>
      <c r="D44">
        <v>0.57576496899999996</v>
      </c>
      <c r="E44">
        <v>0.36046102499999999</v>
      </c>
      <c r="F44">
        <v>0</v>
      </c>
      <c r="G44">
        <v>415380</v>
      </c>
      <c r="H44">
        <v>0.54173760599999998</v>
      </c>
      <c r="I44">
        <v>1</v>
      </c>
    </row>
    <row r="45" spans="1:9" x14ac:dyDescent="0.3">
      <c r="A45">
        <v>0</v>
      </c>
      <c r="B45" t="s">
        <v>16</v>
      </c>
      <c r="C45">
        <v>0.88637713900000004</v>
      </c>
      <c r="D45">
        <v>0.96291687999999998</v>
      </c>
      <c r="E45">
        <v>0.909097182</v>
      </c>
      <c r="F45">
        <v>0</v>
      </c>
      <c r="G45">
        <v>3840</v>
      </c>
      <c r="H45">
        <v>0.984475867</v>
      </c>
      <c r="I45">
        <v>16</v>
      </c>
    </row>
    <row r="46" spans="1:9" x14ac:dyDescent="0.3">
      <c r="A46">
        <v>27</v>
      </c>
      <c r="B46" t="s">
        <v>16</v>
      </c>
      <c r="C46">
        <v>0.99299753099999999</v>
      </c>
      <c r="D46">
        <v>0.99686892900000001</v>
      </c>
      <c r="E46">
        <v>0.99438476799999997</v>
      </c>
      <c r="F46">
        <v>1</v>
      </c>
      <c r="G46">
        <v>960</v>
      </c>
      <c r="H46">
        <v>1</v>
      </c>
      <c r="I46">
        <v>24</v>
      </c>
    </row>
    <row r="47" spans="1:9" x14ac:dyDescent="0.3">
      <c r="A47">
        <v>53</v>
      </c>
      <c r="B47" t="s">
        <v>16</v>
      </c>
      <c r="C47">
        <v>0.999248574</v>
      </c>
      <c r="D47">
        <v>0.99937519900000005</v>
      </c>
      <c r="E47">
        <v>0.999175492</v>
      </c>
      <c r="F47">
        <v>0</v>
      </c>
      <c r="G47">
        <v>840</v>
      </c>
      <c r="H47">
        <v>1</v>
      </c>
      <c r="I47">
        <v>24</v>
      </c>
    </row>
    <row r="48" spans="1:9" x14ac:dyDescent="0.3">
      <c r="A48">
        <v>0</v>
      </c>
      <c r="B48" t="s">
        <v>16</v>
      </c>
      <c r="C48">
        <v>1</v>
      </c>
      <c r="D48">
        <v>1</v>
      </c>
      <c r="E48">
        <v>1</v>
      </c>
      <c r="F48">
        <v>0</v>
      </c>
      <c r="G48">
        <v>1260</v>
      </c>
      <c r="H48">
        <v>1</v>
      </c>
      <c r="I48">
        <v>25</v>
      </c>
    </row>
    <row r="49" spans="1:9" x14ac:dyDescent="0.3">
      <c r="A49">
        <v>0</v>
      </c>
      <c r="B49" t="s">
        <v>14</v>
      </c>
      <c r="C49">
        <v>0.21659529899999999</v>
      </c>
      <c r="D49">
        <v>0.39770318700000001</v>
      </c>
      <c r="E49">
        <v>0.22090251899999999</v>
      </c>
      <c r="F49">
        <v>0</v>
      </c>
      <c r="G49">
        <v>432180</v>
      </c>
      <c r="H49">
        <v>0.59001422999999997</v>
      </c>
      <c r="I49">
        <v>4</v>
      </c>
    </row>
    <row r="50" spans="1:9" x14ac:dyDescent="0.3">
      <c r="A50" s="3">
        <v>11</v>
      </c>
      <c r="B50" s="3" t="s">
        <v>16</v>
      </c>
      <c r="C50" s="3">
        <v>0.299429269</v>
      </c>
      <c r="D50" s="3">
        <v>0.50710027099999999</v>
      </c>
      <c r="E50" s="3">
        <v>0.36270401899999999</v>
      </c>
      <c r="F50" s="3">
        <v>0</v>
      </c>
      <c r="G50" s="3">
        <v>297780</v>
      </c>
      <c r="H50">
        <v>0.57373329699999998</v>
      </c>
      <c r="I50">
        <v>3</v>
      </c>
    </row>
    <row r="51" spans="1:9" x14ac:dyDescent="0.3">
      <c r="A51">
        <v>78</v>
      </c>
      <c r="B51" t="s">
        <v>14</v>
      </c>
      <c r="C51">
        <v>0.25372044199999999</v>
      </c>
      <c r="D51">
        <v>0.51774181799999996</v>
      </c>
      <c r="E51">
        <v>0.27244843000000002</v>
      </c>
      <c r="F51">
        <v>0</v>
      </c>
      <c r="G51">
        <v>478080</v>
      </c>
      <c r="H51">
        <v>0.28901771500000001</v>
      </c>
      <c r="I51">
        <v>4</v>
      </c>
    </row>
    <row r="52" spans="1:9" x14ac:dyDescent="0.3">
      <c r="A52">
        <v>49</v>
      </c>
      <c r="B52" t="s">
        <v>14</v>
      </c>
      <c r="C52">
        <v>0.187387839</v>
      </c>
      <c r="D52">
        <v>0.478219108</v>
      </c>
      <c r="E52">
        <v>0.23277896000000001</v>
      </c>
      <c r="F52">
        <v>0</v>
      </c>
      <c r="G52">
        <v>547080</v>
      </c>
      <c r="H52">
        <v>0.16360371200000001</v>
      </c>
      <c r="I52">
        <v>2</v>
      </c>
    </row>
    <row r="53" spans="1:9" x14ac:dyDescent="0.3">
      <c r="A53">
        <v>0</v>
      </c>
      <c r="B53" t="s">
        <v>14</v>
      </c>
      <c r="C53">
        <v>0.30290123899999999</v>
      </c>
      <c r="D53">
        <v>0.36824688100000003</v>
      </c>
      <c r="E53">
        <v>0.28700302</v>
      </c>
      <c r="F53">
        <v>0</v>
      </c>
      <c r="G53">
        <v>181560</v>
      </c>
      <c r="H53">
        <v>0.52119937999999999</v>
      </c>
      <c r="I53">
        <v>8</v>
      </c>
    </row>
    <row r="54" spans="1:9" x14ac:dyDescent="0.3">
      <c r="A54">
        <v>62</v>
      </c>
      <c r="B54" t="s">
        <v>16</v>
      </c>
      <c r="C54">
        <v>0.76956408300000001</v>
      </c>
      <c r="D54">
        <v>0.86886264199999996</v>
      </c>
      <c r="E54">
        <v>0.81231210799999998</v>
      </c>
      <c r="F54">
        <v>0</v>
      </c>
      <c r="G54">
        <v>4200</v>
      </c>
      <c r="H54">
        <v>1</v>
      </c>
      <c r="I54">
        <v>19</v>
      </c>
    </row>
    <row r="55" spans="1:9" x14ac:dyDescent="0.3">
      <c r="A55">
        <v>30</v>
      </c>
      <c r="B55" t="s">
        <v>14</v>
      </c>
      <c r="C55">
        <v>0.17499672899999999</v>
      </c>
      <c r="D55">
        <v>0.45084816799999999</v>
      </c>
      <c r="E55">
        <v>0.257689636</v>
      </c>
      <c r="F55">
        <v>1</v>
      </c>
      <c r="G55">
        <v>279900</v>
      </c>
      <c r="H55">
        <v>0.43876727399999998</v>
      </c>
      <c r="I55">
        <v>3</v>
      </c>
    </row>
    <row r="56" spans="1:9" x14ac:dyDescent="0.3">
      <c r="A56">
        <v>1</v>
      </c>
      <c r="B56" t="s">
        <v>14</v>
      </c>
      <c r="C56">
        <v>0.19904703800000001</v>
      </c>
      <c r="D56">
        <v>0.50643930800000003</v>
      </c>
      <c r="E56">
        <v>0.26100790200000001</v>
      </c>
      <c r="F56">
        <v>1</v>
      </c>
      <c r="G56">
        <v>986700</v>
      </c>
      <c r="H56">
        <v>0.73537958000000003</v>
      </c>
      <c r="I56">
        <v>0</v>
      </c>
    </row>
    <row r="57" spans="1:9" x14ac:dyDescent="0.3">
      <c r="A57">
        <v>23</v>
      </c>
      <c r="B57" t="s">
        <v>14</v>
      </c>
      <c r="C57">
        <v>7.3304953000000006E-2</v>
      </c>
      <c r="D57">
        <v>0.31005847800000003</v>
      </c>
      <c r="E57">
        <v>7.9515602000000005E-2</v>
      </c>
      <c r="F57">
        <v>0</v>
      </c>
      <c r="G57">
        <v>814740</v>
      </c>
      <c r="H57">
        <v>1</v>
      </c>
      <c r="I57">
        <v>0</v>
      </c>
    </row>
    <row r="58" spans="1:9" x14ac:dyDescent="0.3">
      <c r="A58">
        <v>0</v>
      </c>
      <c r="B58" t="s">
        <v>16</v>
      </c>
      <c r="C58">
        <v>1</v>
      </c>
      <c r="D58">
        <v>1</v>
      </c>
      <c r="E58">
        <v>1</v>
      </c>
      <c r="F58">
        <v>0</v>
      </c>
      <c r="G58">
        <v>3420</v>
      </c>
      <c r="H58">
        <v>1</v>
      </c>
      <c r="I58">
        <v>25</v>
      </c>
    </row>
    <row r="59" spans="1:9" x14ac:dyDescent="0.3">
      <c r="A59" s="3">
        <v>0</v>
      </c>
      <c r="B59" s="3" t="s">
        <v>14</v>
      </c>
      <c r="C59" s="3">
        <v>0.64142222400000004</v>
      </c>
      <c r="D59" s="3">
        <v>0.72605459800000005</v>
      </c>
      <c r="E59" s="3">
        <v>0.67202488100000002</v>
      </c>
      <c r="F59" s="3">
        <v>0</v>
      </c>
      <c r="G59" s="3">
        <v>1126140</v>
      </c>
      <c r="H59">
        <v>0.68109820799999998</v>
      </c>
      <c r="I59">
        <v>11</v>
      </c>
    </row>
    <row r="60" spans="1:9" x14ac:dyDescent="0.3">
      <c r="A60">
        <v>1</v>
      </c>
      <c r="B60" t="s">
        <v>16</v>
      </c>
      <c r="C60">
        <v>0.969526094</v>
      </c>
      <c r="D60">
        <v>0.99110581799999997</v>
      </c>
      <c r="E60">
        <v>0.97710080799999999</v>
      </c>
      <c r="F60">
        <v>0</v>
      </c>
      <c r="G60">
        <v>1500</v>
      </c>
      <c r="H60">
        <v>0.82498187000000001</v>
      </c>
      <c r="I60">
        <v>24</v>
      </c>
    </row>
    <row r="61" spans="1:9" x14ac:dyDescent="0.3">
      <c r="A61">
        <v>0</v>
      </c>
      <c r="B61" t="s">
        <v>16</v>
      </c>
      <c r="C61">
        <v>0.98559816</v>
      </c>
      <c r="D61">
        <v>0.98379024100000001</v>
      </c>
      <c r="E61">
        <v>0.98229818999999996</v>
      </c>
      <c r="F61">
        <v>1</v>
      </c>
      <c r="G61">
        <v>1620</v>
      </c>
      <c r="H61">
        <v>0.91787551499999998</v>
      </c>
      <c r="I61">
        <v>23</v>
      </c>
    </row>
    <row r="62" spans="1:9" x14ac:dyDescent="0.3">
      <c r="A62">
        <v>0</v>
      </c>
      <c r="B62" t="s">
        <v>16</v>
      </c>
      <c r="C62">
        <v>0.98214729899999997</v>
      </c>
      <c r="D62">
        <v>0.98070458199999999</v>
      </c>
      <c r="E62">
        <v>0.98064477800000005</v>
      </c>
      <c r="F62">
        <v>0</v>
      </c>
      <c r="G62">
        <v>780</v>
      </c>
      <c r="H62">
        <v>1</v>
      </c>
      <c r="I62">
        <v>22</v>
      </c>
    </row>
    <row r="63" spans="1:9" x14ac:dyDescent="0.3">
      <c r="A63" s="3">
        <v>0</v>
      </c>
      <c r="B63" s="3" t="s">
        <v>16</v>
      </c>
      <c r="C63" s="3">
        <v>0.19486082299999999</v>
      </c>
      <c r="D63" s="3">
        <v>0.45053134</v>
      </c>
      <c r="E63" s="3">
        <v>0.28169217400000002</v>
      </c>
      <c r="F63" s="3">
        <v>1</v>
      </c>
      <c r="G63" s="3">
        <v>13380</v>
      </c>
      <c r="H63">
        <v>0.295026132</v>
      </c>
      <c r="I63">
        <v>3</v>
      </c>
    </row>
    <row r="64" spans="1:9" x14ac:dyDescent="0.3">
      <c r="A64">
        <v>4</v>
      </c>
      <c r="B64" t="s">
        <v>16</v>
      </c>
      <c r="C64">
        <v>0.99097017099999996</v>
      </c>
      <c r="D64">
        <v>0.98543205700000003</v>
      </c>
      <c r="E64">
        <v>0.98662595600000003</v>
      </c>
      <c r="F64">
        <v>0</v>
      </c>
      <c r="G64">
        <v>120</v>
      </c>
      <c r="H64">
        <v>0.94883632200000001</v>
      </c>
      <c r="I64">
        <v>22</v>
      </c>
    </row>
    <row r="65" spans="1:9" x14ac:dyDescent="0.3">
      <c r="A65">
        <v>0</v>
      </c>
      <c r="B65" t="s">
        <v>16</v>
      </c>
      <c r="C65">
        <v>0.998944253</v>
      </c>
      <c r="D65">
        <v>0.99874921800000005</v>
      </c>
      <c r="E65">
        <v>0.99931639000000005</v>
      </c>
      <c r="F65">
        <v>0</v>
      </c>
      <c r="G65">
        <v>3900</v>
      </c>
      <c r="H65">
        <v>1</v>
      </c>
      <c r="I65">
        <v>25</v>
      </c>
    </row>
    <row r="66" spans="1:9" x14ac:dyDescent="0.3">
      <c r="A66">
        <v>6</v>
      </c>
      <c r="B66" t="s">
        <v>16</v>
      </c>
      <c r="C66">
        <v>0.99671508099999995</v>
      </c>
      <c r="D66">
        <v>0.99903428299999997</v>
      </c>
      <c r="E66">
        <v>0.99808516400000002</v>
      </c>
      <c r="F66">
        <v>0</v>
      </c>
      <c r="G66">
        <v>5160</v>
      </c>
      <c r="H66">
        <v>0.91907175500000005</v>
      </c>
      <c r="I66">
        <v>25</v>
      </c>
    </row>
    <row r="67" spans="1:9" x14ac:dyDescent="0.3">
      <c r="A67">
        <v>57</v>
      </c>
      <c r="B67" t="s">
        <v>14</v>
      </c>
      <c r="C67">
        <v>0.34080759300000002</v>
      </c>
      <c r="D67">
        <v>0.63851882699999996</v>
      </c>
      <c r="E67">
        <v>0.44101612099999998</v>
      </c>
      <c r="F67">
        <v>0</v>
      </c>
      <c r="G67">
        <v>1281180</v>
      </c>
      <c r="H67">
        <v>0.53465433900000003</v>
      </c>
      <c r="I67">
        <v>3</v>
      </c>
    </row>
    <row r="68" spans="1:9" x14ac:dyDescent="0.3">
      <c r="A68">
        <v>0</v>
      </c>
      <c r="B68" t="s">
        <v>16</v>
      </c>
      <c r="C68">
        <v>0.92525320099999997</v>
      </c>
      <c r="D68">
        <v>0.97340051500000002</v>
      </c>
      <c r="E68">
        <v>0.96130875500000001</v>
      </c>
      <c r="F68">
        <v>0</v>
      </c>
      <c r="G68">
        <v>13980</v>
      </c>
      <c r="H68">
        <v>0.98748417399999999</v>
      </c>
      <c r="I68">
        <v>24</v>
      </c>
    </row>
    <row r="69" spans="1:9" x14ac:dyDescent="0.3">
      <c r="A69">
        <v>2</v>
      </c>
      <c r="B69" t="s">
        <v>14</v>
      </c>
      <c r="C69">
        <v>0.26063918200000002</v>
      </c>
      <c r="D69">
        <v>0.43364414800000001</v>
      </c>
      <c r="E69">
        <v>0.27454850800000002</v>
      </c>
      <c r="F69">
        <v>1</v>
      </c>
      <c r="G69">
        <v>1447980</v>
      </c>
      <c r="H69">
        <v>0.157322356</v>
      </c>
      <c r="I69">
        <v>3</v>
      </c>
    </row>
    <row r="70" spans="1:9" x14ac:dyDescent="0.3">
      <c r="A70">
        <v>6</v>
      </c>
      <c r="B70" t="s">
        <v>16</v>
      </c>
      <c r="C70">
        <v>0.91714147300000004</v>
      </c>
      <c r="D70">
        <v>0.93767107900000002</v>
      </c>
      <c r="E70">
        <v>0.91836897100000003</v>
      </c>
      <c r="F70">
        <v>1</v>
      </c>
      <c r="G70">
        <v>100500</v>
      </c>
      <c r="H70">
        <v>1</v>
      </c>
      <c r="I70">
        <v>22</v>
      </c>
    </row>
    <row r="71" spans="1:9" x14ac:dyDescent="0.3">
      <c r="A71">
        <v>0</v>
      </c>
      <c r="B71" t="s">
        <v>16</v>
      </c>
      <c r="C71">
        <v>0.95101549299999999</v>
      </c>
      <c r="D71">
        <v>0.95964610299999997</v>
      </c>
      <c r="E71">
        <v>0.94737958799999999</v>
      </c>
      <c r="F71">
        <v>0</v>
      </c>
      <c r="G71">
        <v>18300</v>
      </c>
      <c r="H71">
        <v>0.66030228599999996</v>
      </c>
      <c r="I71">
        <v>21</v>
      </c>
    </row>
    <row r="72" spans="1:9" x14ac:dyDescent="0.3">
      <c r="A72">
        <v>1</v>
      </c>
      <c r="B72" t="s">
        <v>14</v>
      </c>
      <c r="C72">
        <v>0.20079060700000001</v>
      </c>
      <c r="D72">
        <v>0.36785989299999999</v>
      </c>
      <c r="E72">
        <v>0.28261719600000001</v>
      </c>
      <c r="F72">
        <v>1</v>
      </c>
      <c r="G72">
        <v>1828560</v>
      </c>
      <c r="H72">
        <v>0.35243728099999999</v>
      </c>
      <c r="I72">
        <v>3</v>
      </c>
    </row>
    <row r="73" spans="1:9" x14ac:dyDescent="0.3">
      <c r="A73">
        <v>10</v>
      </c>
      <c r="B73" t="s">
        <v>16</v>
      </c>
      <c r="C73">
        <v>0.99508160099999998</v>
      </c>
      <c r="D73">
        <v>0.99552570500000004</v>
      </c>
      <c r="E73">
        <v>0.99614026200000005</v>
      </c>
      <c r="F73">
        <v>1</v>
      </c>
      <c r="G73">
        <v>300</v>
      </c>
      <c r="H73">
        <v>1</v>
      </c>
      <c r="I73">
        <v>25</v>
      </c>
    </row>
    <row r="74" spans="1:9" x14ac:dyDescent="0.3">
      <c r="A74" s="6">
        <v>0</v>
      </c>
      <c r="B74" s="6" t="s">
        <v>14</v>
      </c>
      <c r="C74" s="6">
        <v>0.33527829399999998</v>
      </c>
      <c r="D74" s="6">
        <v>0.56354451299999997</v>
      </c>
      <c r="E74" s="6">
        <v>0.38063904500000001</v>
      </c>
      <c r="F74" s="6">
        <v>1</v>
      </c>
      <c r="G74" s="6">
        <v>140400</v>
      </c>
      <c r="H74">
        <v>0.451173926</v>
      </c>
      <c r="I74">
        <v>6</v>
      </c>
    </row>
    <row r="75" spans="1:9" x14ac:dyDescent="0.3">
      <c r="A75">
        <v>24</v>
      </c>
      <c r="B75" t="s">
        <v>14</v>
      </c>
      <c r="C75">
        <v>0.25618709699999997</v>
      </c>
      <c r="D75">
        <v>0.50848301399999996</v>
      </c>
      <c r="E75">
        <v>0.28951649600000001</v>
      </c>
      <c r="F75">
        <v>0</v>
      </c>
      <c r="G75">
        <v>2347740</v>
      </c>
      <c r="H75">
        <v>0.462750773</v>
      </c>
      <c r="I75">
        <v>4</v>
      </c>
    </row>
    <row r="76" spans="1:9" x14ac:dyDescent="0.3">
      <c r="A76">
        <v>0</v>
      </c>
      <c r="B76" t="s">
        <v>16</v>
      </c>
      <c r="C76">
        <v>0.94059969300000001</v>
      </c>
      <c r="D76">
        <v>0.93607935600000003</v>
      </c>
      <c r="E76">
        <v>0.93013657299999997</v>
      </c>
      <c r="F76">
        <v>0</v>
      </c>
      <c r="G76">
        <v>1260</v>
      </c>
      <c r="H76">
        <v>0.97790861500000004</v>
      </c>
      <c r="I76">
        <v>19</v>
      </c>
    </row>
    <row r="77" spans="1:9" x14ac:dyDescent="0.3">
      <c r="A77">
        <v>0</v>
      </c>
      <c r="B77" t="s">
        <v>14</v>
      </c>
      <c r="C77">
        <v>0.276557259</v>
      </c>
      <c r="D77">
        <v>0.59131708900000002</v>
      </c>
      <c r="E77">
        <v>0.405187766</v>
      </c>
      <c r="F77">
        <v>0</v>
      </c>
      <c r="G77">
        <v>2462160</v>
      </c>
      <c r="H77">
        <v>0.42652609699999999</v>
      </c>
      <c r="I77">
        <v>3</v>
      </c>
    </row>
    <row r="78" spans="1:9" x14ac:dyDescent="0.3">
      <c r="A78">
        <v>0</v>
      </c>
      <c r="B78" t="s">
        <v>16</v>
      </c>
      <c r="C78">
        <v>1</v>
      </c>
      <c r="D78">
        <v>1</v>
      </c>
      <c r="E78">
        <v>1</v>
      </c>
      <c r="F78">
        <v>0</v>
      </c>
      <c r="G78">
        <v>6420</v>
      </c>
      <c r="H78">
        <v>1</v>
      </c>
      <c r="I78">
        <v>25</v>
      </c>
    </row>
    <row r="79" spans="1:9" x14ac:dyDescent="0.3">
      <c r="A79">
        <v>13</v>
      </c>
      <c r="B79" t="s">
        <v>16</v>
      </c>
      <c r="C79">
        <v>0.60488864499999995</v>
      </c>
      <c r="D79">
        <v>0.690006958</v>
      </c>
      <c r="E79">
        <v>0.620674375</v>
      </c>
      <c r="F79">
        <v>0</v>
      </c>
      <c r="G79">
        <v>17820</v>
      </c>
      <c r="H79">
        <v>0.52039919800000001</v>
      </c>
      <c r="I79">
        <v>12</v>
      </c>
    </row>
    <row r="80" spans="1:9" x14ac:dyDescent="0.3">
      <c r="A80">
        <v>0</v>
      </c>
      <c r="B80" t="s">
        <v>16</v>
      </c>
      <c r="C80">
        <v>0.90135670999999995</v>
      </c>
      <c r="D80">
        <v>0.91741678199999999</v>
      </c>
      <c r="E80">
        <v>0.91024055500000001</v>
      </c>
      <c r="F80">
        <v>0</v>
      </c>
      <c r="G80">
        <v>660</v>
      </c>
      <c r="H80">
        <v>1</v>
      </c>
      <c r="I80">
        <v>22</v>
      </c>
    </row>
    <row r="81" spans="1:9" x14ac:dyDescent="0.3">
      <c r="A81">
        <v>2</v>
      </c>
      <c r="B81" t="s">
        <v>16</v>
      </c>
      <c r="C81">
        <v>0.963737646</v>
      </c>
      <c r="D81">
        <v>0.98750000000000004</v>
      </c>
      <c r="E81">
        <v>0.97581063099999998</v>
      </c>
      <c r="F81">
        <v>0</v>
      </c>
      <c r="G81">
        <v>24300</v>
      </c>
      <c r="H81">
        <v>1</v>
      </c>
      <c r="I81">
        <v>23</v>
      </c>
    </row>
    <row r="82" spans="1:9" x14ac:dyDescent="0.3">
      <c r="A82">
        <v>0</v>
      </c>
      <c r="B82" t="s">
        <v>16</v>
      </c>
      <c r="C82">
        <v>0.71698581800000005</v>
      </c>
      <c r="D82">
        <v>0.78540429300000003</v>
      </c>
      <c r="E82">
        <v>0.72788307900000004</v>
      </c>
      <c r="F82">
        <v>1</v>
      </c>
      <c r="G82">
        <v>56040</v>
      </c>
      <c r="H82">
        <v>0.82470196100000004</v>
      </c>
      <c r="I82">
        <v>16</v>
      </c>
    </row>
    <row r="83" spans="1:9" x14ac:dyDescent="0.3">
      <c r="A83">
        <v>0</v>
      </c>
      <c r="B83" t="s">
        <v>14</v>
      </c>
      <c r="C83">
        <v>0.45341396699999997</v>
      </c>
      <c r="D83">
        <v>0.56947981999999997</v>
      </c>
      <c r="E83">
        <v>0.45004869400000003</v>
      </c>
      <c r="F83">
        <v>0</v>
      </c>
      <c r="G83">
        <v>1204320</v>
      </c>
      <c r="H83">
        <v>0.31813620999999997</v>
      </c>
      <c r="I83">
        <v>4</v>
      </c>
    </row>
    <row r="84" spans="1:9" x14ac:dyDescent="0.3">
      <c r="A84">
        <v>0</v>
      </c>
      <c r="B84" t="s">
        <v>14</v>
      </c>
      <c r="C84">
        <v>0.19735814400000001</v>
      </c>
      <c r="D84">
        <v>0.50723504799999997</v>
      </c>
      <c r="E84">
        <v>0.25230388199999998</v>
      </c>
      <c r="F84">
        <v>0</v>
      </c>
      <c r="G84">
        <v>5332860</v>
      </c>
      <c r="H84">
        <v>0.48718765800000002</v>
      </c>
      <c r="I84">
        <v>2</v>
      </c>
    </row>
    <row r="85" spans="1:9" x14ac:dyDescent="0.3">
      <c r="A85">
        <v>2</v>
      </c>
      <c r="B85" t="s">
        <v>16</v>
      </c>
      <c r="C85">
        <v>0.835536575</v>
      </c>
      <c r="D85">
        <v>0.96262890700000003</v>
      </c>
      <c r="E85">
        <v>0.85571805099999998</v>
      </c>
      <c r="F85">
        <v>0</v>
      </c>
      <c r="G85">
        <v>1080</v>
      </c>
      <c r="H85">
        <v>0.96697839399999996</v>
      </c>
      <c r="I85">
        <v>20</v>
      </c>
    </row>
    <row r="86" spans="1:9" x14ac:dyDescent="0.3">
      <c r="A86">
        <v>46</v>
      </c>
      <c r="B86" t="s">
        <v>16</v>
      </c>
      <c r="C86">
        <v>0.52246292800000005</v>
      </c>
      <c r="D86">
        <v>0.58229121800000005</v>
      </c>
      <c r="E86">
        <v>0.50878982900000003</v>
      </c>
      <c r="F86">
        <v>0</v>
      </c>
      <c r="G86">
        <v>5446560</v>
      </c>
      <c r="H86">
        <v>0.53655821400000003</v>
      </c>
      <c r="I86">
        <v>5</v>
      </c>
    </row>
    <row r="87" spans="1:9" x14ac:dyDescent="0.3">
      <c r="A87">
        <v>51</v>
      </c>
      <c r="B87" t="s">
        <v>16</v>
      </c>
      <c r="C87">
        <v>0.33955511500000002</v>
      </c>
      <c r="D87">
        <v>0.55350930399999998</v>
      </c>
      <c r="E87">
        <v>0.44012227900000001</v>
      </c>
      <c r="F87">
        <v>0</v>
      </c>
      <c r="G87">
        <v>4902240</v>
      </c>
      <c r="H87">
        <v>0.57540831599999998</v>
      </c>
      <c r="I87">
        <v>6</v>
      </c>
    </row>
    <row r="88" spans="1:9" x14ac:dyDescent="0.3">
      <c r="A88">
        <v>0</v>
      </c>
      <c r="B88" t="s">
        <v>16</v>
      </c>
      <c r="C88">
        <v>1</v>
      </c>
      <c r="D88">
        <v>1</v>
      </c>
      <c r="E88">
        <v>1</v>
      </c>
      <c r="F88">
        <v>0</v>
      </c>
      <c r="G88">
        <v>15840</v>
      </c>
      <c r="H88">
        <v>1</v>
      </c>
      <c r="I88">
        <v>25</v>
      </c>
    </row>
    <row r="89" spans="1:9" x14ac:dyDescent="0.3">
      <c r="A89">
        <v>5</v>
      </c>
      <c r="B89" t="s">
        <v>16</v>
      </c>
      <c r="C89">
        <v>0.58001020800000003</v>
      </c>
      <c r="D89">
        <v>0.72711851599999999</v>
      </c>
      <c r="E89">
        <v>0.64136191600000003</v>
      </c>
      <c r="F89">
        <v>0</v>
      </c>
      <c r="G89">
        <v>1218600</v>
      </c>
      <c r="H89">
        <v>0.61344064600000003</v>
      </c>
      <c r="I89">
        <v>11</v>
      </c>
    </row>
    <row r="90" spans="1:9" x14ac:dyDescent="0.3">
      <c r="A90">
        <v>26</v>
      </c>
      <c r="B90" t="s">
        <v>14</v>
      </c>
      <c r="C90">
        <v>0.176267968</v>
      </c>
      <c r="D90">
        <v>0.430527414</v>
      </c>
      <c r="E90">
        <v>0.22684157899999999</v>
      </c>
      <c r="F90">
        <v>0</v>
      </c>
      <c r="G90">
        <v>95640</v>
      </c>
      <c r="H90">
        <v>0.63029915700000005</v>
      </c>
      <c r="I90">
        <v>1</v>
      </c>
    </row>
    <row r="91" spans="1:9" x14ac:dyDescent="0.3">
      <c r="A91">
        <v>0</v>
      </c>
      <c r="B91" t="s">
        <v>16</v>
      </c>
      <c r="C91">
        <v>0.34619212999999999</v>
      </c>
      <c r="D91">
        <v>0.53181713600000002</v>
      </c>
      <c r="E91">
        <v>0.41050765700000003</v>
      </c>
      <c r="F91">
        <v>0</v>
      </c>
      <c r="G91">
        <v>5447760</v>
      </c>
      <c r="H91">
        <v>0.53412086000000003</v>
      </c>
      <c r="I91">
        <v>3</v>
      </c>
    </row>
    <row r="92" spans="1:9" x14ac:dyDescent="0.3">
      <c r="A92" s="3">
        <v>248</v>
      </c>
      <c r="B92" s="3" t="s">
        <v>14</v>
      </c>
      <c r="C92" s="3">
        <v>0.58229283200000004</v>
      </c>
      <c r="D92" s="3">
        <v>0.67347268299999996</v>
      </c>
      <c r="E92" s="3">
        <v>0.58600640000000004</v>
      </c>
      <c r="F92" s="3">
        <v>1</v>
      </c>
      <c r="G92" s="3">
        <v>126900</v>
      </c>
      <c r="H92">
        <v>0.38784057700000002</v>
      </c>
      <c r="I92">
        <v>8</v>
      </c>
    </row>
    <row r="93" spans="1:9" x14ac:dyDescent="0.3">
      <c r="A93" s="8">
        <v>15</v>
      </c>
      <c r="B93" s="8" t="s">
        <v>16</v>
      </c>
      <c r="C93" s="8">
        <v>0.39713290899999998</v>
      </c>
      <c r="D93" s="8">
        <v>0.61580312000000004</v>
      </c>
      <c r="E93" s="8">
        <v>0.43589210900000003</v>
      </c>
      <c r="F93" s="8">
        <v>1</v>
      </c>
      <c r="G93" s="8">
        <v>140940</v>
      </c>
      <c r="H93">
        <v>0.39662966799999999</v>
      </c>
      <c r="I93">
        <v>7</v>
      </c>
    </row>
    <row r="94" spans="1:9" x14ac:dyDescent="0.3">
      <c r="A94" s="3">
        <v>1</v>
      </c>
      <c r="B94" s="3" t="s">
        <v>16</v>
      </c>
      <c r="C94" s="3">
        <v>0.309154135</v>
      </c>
      <c r="D94" s="3">
        <v>0.50765412899999995</v>
      </c>
      <c r="E94" s="3">
        <v>0.39477678799999999</v>
      </c>
      <c r="F94" s="3">
        <v>0</v>
      </c>
      <c r="G94" s="3">
        <v>168300</v>
      </c>
      <c r="H94">
        <v>0.47016834000000002</v>
      </c>
      <c r="I94">
        <v>5</v>
      </c>
    </row>
    <row r="95" spans="1:9" x14ac:dyDescent="0.3">
      <c r="A95">
        <v>0</v>
      </c>
      <c r="B95" t="s">
        <v>16</v>
      </c>
      <c r="C95">
        <v>0.90144547900000005</v>
      </c>
      <c r="D95">
        <v>0.94881132999999995</v>
      </c>
      <c r="E95">
        <v>0.91805167300000001</v>
      </c>
      <c r="F95">
        <v>0</v>
      </c>
      <c r="G95">
        <v>2040</v>
      </c>
      <c r="H95">
        <v>1</v>
      </c>
      <c r="I95">
        <v>22</v>
      </c>
    </row>
    <row r="96" spans="1:9" x14ac:dyDescent="0.3">
      <c r="A96">
        <v>0</v>
      </c>
      <c r="B96" t="s">
        <v>16</v>
      </c>
      <c r="C96">
        <v>0.95209972700000001</v>
      </c>
      <c r="D96">
        <v>0.95463730599999996</v>
      </c>
      <c r="E96">
        <v>0.95324387300000002</v>
      </c>
      <c r="F96">
        <v>1</v>
      </c>
      <c r="G96">
        <v>2820</v>
      </c>
      <c r="H96">
        <v>1</v>
      </c>
      <c r="I96">
        <v>20</v>
      </c>
    </row>
    <row r="97" spans="1:9" x14ac:dyDescent="0.3">
      <c r="A97">
        <v>0</v>
      </c>
      <c r="B97" t="s">
        <v>16</v>
      </c>
      <c r="C97">
        <v>1</v>
      </c>
      <c r="D97">
        <v>1</v>
      </c>
      <c r="E97">
        <v>1</v>
      </c>
      <c r="F97">
        <v>0</v>
      </c>
      <c r="G97">
        <v>5280</v>
      </c>
      <c r="H97">
        <v>1</v>
      </c>
      <c r="I97">
        <v>25</v>
      </c>
    </row>
    <row r="98" spans="1:9" x14ac:dyDescent="0.3">
      <c r="A98">
        <v>521</v>
      </c>
      <c r="B98" t="s">
        <v>14</v>
      </c>
      <c r="C98">
        <v>0.50439928199999995</v>
      </c>
      <c r="D98">
        <v>0.671255343</v>
      </c>
      <c r="E98">
        <v>0.55666318000000004</v>
      </c>
      <c r="F98">
        <v>0</v>
      </c>
      <c r="G98">
        <v>6720</v>
      </c>
      <c r="H98">
        <v>0.47085000300000002</v>
      </c>
      <c r="I98">
        <v>8</v>
      </c>
    </row>
    <row r="99" spans="1:9" x14ac:dyDescent="0.3">
      <c r="A99">
        <v>159</v>
      </c>
      <c r="B99" t="s">
        <v>14</v>
      </c>
      <c r="C99">
        <v>0.20723802499999999</v>
      </c>
      <c r="D99">
        <v>0.449789834</v>
      </c>
      <c r="E99">
        <v>0.30173998400000002</v>
      </c>
      <c r="F99">
        <v>0</v>
      </c>
      <c r="G99">
        <v>455100</v>
      </c>
      <c r="H99">
        <v>0.48221752899999998</v>
      </c>
      <c r="I99">
        <v>3</v>
      </c>
    </row>
    <row r="100" spans="1:9" x14ac:dyDescent="0.3">
      <c r="A100">
        <v>2</v>
      </c>
      <c r="B100" t="s">
        <v>16</v>
      </c>
      <c r="C100">
        <v>0.92363187199999996</v>
      </c>
      <c r="D100">
        <v>0.96398427499999995</v>
      </c>
      <c r="E100">
        <v>0.93211153099999999</v>
      </c>
      <c r="F100">
        <v>0</v>
      </c>
      <c r="G100">
        <v>5220</v>
      </c>
      <c r="H100">
        <v>1</v>
      </c>
      <c r="I100">
        <v>20</v>
      </c>
    </row>
    <row r="101" spans="1:9" x14ac:dyDescent="0.3">
      <c r="A101">
        <v>0</v>
      </c>
      <c r="B101" t="s">
        <v>16</v>
      </c>
      <c r="C101">
        <v>1</v>
      </c>
      <c r="D101">
        <v>1</v>
      </c>
      <c r="E101">
        <v>1</v>
      </c>
      <c r="F101">
        <v>0</v>
      </c>
      <c r="G101">
        <v>9480</v>
      </c>
      <c r="H101">
        <v>1</v>
      </c>
      <c r="I101">
        <v>25</v>
      </c>
    </row>
    <row r="102" spans="1:9" x14ac:dyDescent="0.3">
      <c r="A102">
        <v>6</v>
      </c>
      <c r="B102" t="s">
        <v>16</v>
      </c>
      <c r="C102">
        <v>1</v>
      </c>
      <c r="D102">
        <v>1</v>
      </c>
      <c r="E102">
        <v>1</v>
      </c>
      <c r="F102">
        <v>1</v>
      </c>
      <c r="G102">
        <v>46200</v>
      </c>
      <c r="H102">
        <v>1</v>
      </c>
      <c r="I102">
        <v>25</v>
      </c>
    </row>
    <row r="103" spans="1:9" x14ac:dyDescent="0.3">
      <c r="A103">
        <v>0</v>
      </c>
      <c r="B103" t="s">
        <v>16</v>
      </c>
      <c r="C103">
        <v>1</v>
      </c>
      <c r="D103">
        <v>1</v>
      </c>
      <c r="E103">
        <v>1</v>
      </c>
      <c r="F103">
        <v>0</v>
      </c>
      <c r="G103">
        <v>56460</v>
      </c>
      <c r="H103">
        <v>1</v>
      </c>
      <c r="I103">
        <v>25</v>
      </c>
    </row>
    <row r="104" spans="1:9" x14ac:dyDescent="0.3">
      <c r="A104">
        <v>19</v>
      </c>
      <c r="B104" t="s">
        <v>14</v>
      </c>
      <c r="C104">
        <v>0.29854402299999999</v>
      </c>
      <c r="D104">
        <v>0.62230591400000002</v>
      </c>
      <c r="E104">
        <v>0.45359880200000002</v>
      </c>
      <c r="F104">
        <v>1</v>
      </c>
      <c r="G104">
        <v>57660</v>
      </c>
      <c r="H104">
        <v>0.51794606799999998</v>
      </c>
      <c r="I104">
        <v>5</v>
      </c>
    </row>
    <row r="105" spans="1:9" x14ac:dyDescent="0.3">
      <c r="A105">
        <v>0</v>
      </c>
      <c r="B105" t="s">
        <v>16</v>
      </c>
      <c r="C105">
        <v>1</v>
      </c>
      <c r="D105">
        <v>1</v>
      </c>
      <c r="E105">
        <v>1</v>
      </c>
      <c r="F105">
        <v>0</v>
      </c>
      <c r="G105">
        <v>13140</v>
      </c>
      <c r="H105">
        <v>1</v>
      </c>
      <c r="I105">
        <v>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TF.IDF</vt:lpstr>
      <vt:lpstr>TF.IDF(2theta2)</vt:lpstr>
      <vt:lpstr>TF.IDF(2theta2,-0.1theta1)</vt:lpstr>
      <vt:lpstr>Sheet1</vt:lpstr>
      <vt:lpstr>TF</vt:lpstr>
      <vt:lpstr>IDF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</dc:creator>
  <dc:description/>
  <cp:lastModifiedBy>Mostafa</cp:lastModifiedBy>
  <cp:revision>9</cp:revision>
  <dcterms:created xsi:type="dcterms:W3CDTF">2017-11-27T09:48:41Z</dcterms:created>
  <dcterms:modified xsi:type="dcterms:W3CDTF">2018-05-25T08:59:33Z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