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duisegiunl-my.sharepoint.com/personal/m2016053_novaims_unl_pt/Documents/Dokumente/Master-Studium/Advanced Analytics, NOVA IMS/Kurse MAA2016/3_Thesis/35_Image Recognition/"/>
    </mc:Choice>
  </mc:AlternateContent>
  <xr:revisionPtr revIDLastSave="0" documentId="10_ncr:0_{EFE09AA2-E211-40A8-A932-F2BE69FDA22A}" xr6:coauthVersionLast="32" xr6:coauthVersionMax="32" xr10:uidLastSave="{00000000-0000-0000-0000-000000000000}"/>
  <bookViews>
    <workbookView xWindow="0" yWindow="0" windowWidth="20490" windowHeight="7455" xr2:uid="{ACF4E010-24A6-457F-BB4C-563643F78EA1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B21" i="1"/>
  <c r="D21" i="1" s="1"/>
  <c r="D20" i="1"/>
  <c r="F20" i="1"/>
  <c r="E20" i="1"/>
  <c r="C20" i="1"/>
  <c r="F21" i="1"/>
  <c r="E21" i="1"/>
  <c r="C19" i="1"/>
  <c r="F19" i="1"/>
  <c r="E19" i="1"/>
  <c r="B19" i="1"/>
  <c r="B17" i="1"/>
  <c r="D17" i="1" s="1"/>
  <c r="C18" i="1"/>
  <c r="C17" i="1"/>
  <c r="E9" i="1"/>
  <c r="H6" i="1"/>
  <c r="H5" i="1"/>
  <c r="H4" i="1"/>
  <c r="H3" i="1"/>
  <c r="H2" i="1"/>
  <c r="E2" i="1"/>
  <c r="E7" i="1"/>
  <c r="E4" i="1"/>
  <c r="E3" i="1"/>
  <c r="E6" i="1"/>
  <c r="E5" i="1"/>
  <c r="B18" i="1"/>
  <c r="B20" i="1" l="1"/>
  <c r="D19" i="1"/>
  <c r="D18" i="1"/>
  <c r="E8" i="1"/>
</calcChain>
</file>

<file path=xl/sharedStrings.xml><?xml version="1.0" encoding="utf-8"?>
<sst xmlns="http://schemas.openxmlformats.org/spreadsheetml/2006/main" count="19" uniqueCount="19">
  <si>
    <t>k_inc_1_n</t>
  </si>
  <si>
    <t>k_inc_1_w</t>
  </si>
  <si>
    <t>k_inc_1_h</t>
  </si>
  <si>
    <t>k_inc_2_n</t>
  </si>
  <si>
    <t>k_inc_2_w</t>
  </si>
  <si>
    <t>k_inc_2_h</t>
  </si>
  <si>
    <t>k_inc_3_n</t>
  </si>
  <si>
    <t>k_inc_3_w</t>
  </si>
  <si>
    <t>k_inc_3_h</t>
  </si>
  <si>
    <t>k_red_n</t>
  </si>
  <si>
    <t>complex</t>
  </si>
  <si>
    <t>reduced</t>
  </si>
  <si>
    <t>relative</t>
  </si>
  <si>
    <t>--</t>
  </si>
  <si>
    <t>I_reduced</t>
  </si>
  <si>
    <t>I_inp</t>
  </si>
  <si>
    <t>part calcs</t>
  </si>
  <si>
    <t>part1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</si>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</sst>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3691-2B43-4834-BD9B-80E801CB9129}">
  <dimension ref="A1:H22"/>
  <sheetViews>
    <sheetView tabSelected="1" topLeftCell="A10" workbookViewId="0">
      <selection activeCell="I20" sqref="I20"/>
    </sheetView>
  </sheetViews>
  <sheetFormatPr baseColWidth="10" defaultRowHeight="15" x14ac:dyDescent="0.25"/>
  <cols>
    <col min="3" max="3" width="12" bestFit="1" customWidth="1"/>
  </cols>
  <sheetData>
    <row r="1" spans="1:8" x14ac:dyDescent="0.25">
      <c r="A1" t="s">
        <v>15</v>
      </c>
      <c r="B1">
        <v>256</v>
      </c>
    </row>
    <row r="2" spans="1:8" x14ac:dyDescent="0.25">
      <c r="A2" t="s">
        <v>14</v>
      </c>
      <c r="B2">
        <v>64</v>
      </c>
      <c r="E2">
        <f>64*256</f>
        <v>16384</v>
      </c>
      <c r="H2">
        <f>128*256</f>
        <v>32768</v>
      </c>
    </row>
    <row r="3" spans="1:8" x14ac:dyDescent="0.25">
      <c r="E3">
        <f>64*256</f>
        <v>16384</v>
      </c>
      <c r="H3">
        <f>192*3*3*256</f>
        <v>442368</v>
      </c>
    </row>
    <row r="4" spans="1:8" x14ac:dyDescent="0.25">
      <c r="A4" t="s">
        <v>0</v>
      </c>
      <c r="B4">
        <v>128</v>
      </c>
      <c r="E4">
        <f>256*128</f>
        <v>32768</v>
      </c>
      <c r="H4">
        <f>96*5*5*256</f>
        <v>614400</v>
      </c>
    </row>
    <row r="5" spans="1:8" x14ac:dyDescent="0.25">
      <c r="A5" t="s">
        <v>1</v>
      </c>
      <c r="B5">
        <v>1</v>
      </c>
      <c r="E5">
        <f>64*3*3*192</f>
        <v>110592</v>
      </c>
      <c r="H5">
        <f>SUM(H2:H4)</f>
        <v>1089536</v>
      </c>
    </row>
    <row r="6" spans="1:8" x14ac:dyDescent="0.25">
      <c r="A6" t="s">
        <v>2</v>
      </c>
      <c r="B6">
        <v>1</v>
      </c>
      <c r="E6">
        <f>64*5*5*96</f>
        <v>153600</v>
      </c>
      <c r="H6">
        <f>28*28*H5</f>
        <v>854196224</v>
      </c>
    </row>
    <row r="7" spans="1:8" x14ac:dyDescent="0.25">
      <c r="A7" t="s">
        <v>3</v>
      </c>
      <c r="B7">
        <v>192</v>
      </c>
      <c r="E7">
        <f>64*256</f>
        <v>16384</v>
      </c>
    </row>
    <row r="8" spans="1:8" x14ac:dyDescent="0.25">
      <c r="A8" t="s">
        <v>4</v>
      </c>
      <c r="B8">
        <v>3</v>
      </c>
      <c r="E8">
        <f>SUM(E2:E7)</f>
        <v>346112</v>
      </c>
    </row>
    <row r="9" spans="1:8" x14ac:dyDescent="0.25">
      <c r="A9" t="s">
        <v>5</v>
      </c>
      <c r="B9">
        <v>3</v>
      </c>
      <c r="E9">
        <f>28*28*E8</f>
        <v>271351808</v>
      </c>
    </row>
    <row r="10" spans="1:8" x14ac:dyDescent="0.25">
      <c r="A10" t="s">
        <v>6</v>
      </c>
      <c r="B10">
        <v>96</v>
      </c>
    </row>
    <row r="11" spans="1:8" x14ac:dyDescent="0.25">
      <c r="A11" t="s">
        <v>7</v>
      </c>
      <c r="B11">
        <v>5</v>
      </c>
    </row>
    <row r="12" spans="1:8" x14ac:dyDescent="0.25">
      <c r="A12" t="s">
        <v>8</v>
      </c>
      <c r="B12">
        <v>5</v>
      </c>
    </row>
    <row r="13" spans="1:8" x14ac:dyDescent="0.25">
      <c r="A13" t="s">
        <v>9</v>
      </c>
      <c r="B13">
        <v>64</v>
      </c>
    </row>
    <row r="16" spans="1:8" x14ac:dyDescent="0.25">
      <c r="B16" t="s">
        <v>10</v>
      </c>
      <c r="C16" t="s">
        <v>11</v>
      </c>
      <c r="D16" t="s">
        <v>12</v>
      </c>
      <c r="E16" s="2" t="s">
        <v>16</v>
      </c>
    </row>
    <row r="17" spans="1:7" x14ac:dyDescent="0.25">
      <c r="A17" s="1" t="s">
        <v>13</v>
      </c>
      <c r="B17">
        <f>H5</f>
        <v>1089536</v>
      </c>
      <c r="C17">
        <f>E8</f>
        <v>346112</v>
      </c>
      <c r="D17">
        <f>C17/B17</f>
        <v>0.31766917293233082</v>
      </c>
      <c r="E17" s="2"/>
    </row>
    <row r="18" spans="1:7" x14ac:dyDescent="0.25">
      <c r="A18">
        <v>2.8</v>
      </c>
      <c r="B18">
        <f>B1*(B6*B5*B4+B8*B9*B7+B10*B11*B12)</f>
        <v>1089536</v>
      </c>
      <c r="C18">
        <f>(B1*B13*3+(B2*B7*B8*B9+B2*B10*B11*B12)+B4*B5*B6*B1)</f>
        <v>346112</v>
      </c>
      <c r="D18">
        <f>C18/B18</f>
        <v>0.31766917293233082</v>
      </c>
      <c r="E18" s="2" t="s">
        <v>17</v>
      </c>
      <c r="F18" t="s">
        <v>18</v>
      </c>
    </row>
    <row r="19" spans="1:7" x14ac:dyDescent="0.25">
      <c r="A19">
        <v>2.9</v>
      </c>
      <c r="B19">
        <f>B4*B5*B6+B7*B8*B9+B10*B11*B12</f>
        <v>4256</v>
      </c>
      <c r="C19">
        <f>E19+F19</f>
        <v>1352</v>
      </c>
      <c r="D19">
        <f>C19/B19</f>
        <v>0.31766917293233082</v>
      </c>
      <c r="E19" s="2">
        <f>3*B2</f>
        <v>192</v>
      </c>
      <c r="F19">
        <f>(B2/B1)*B7*B8*B9+(B2/B1)*B10*B11*B12+1*B4</f>
        <v>1160</v>
      </c>
    </row>
    <row r="20" spans="1:7" x14ac:dyDescent="0.25">
      <c r="A20" s="3">
        <v>2.1</v>
      </c>
      <c r="B20">
        <f>E20-F20</f>
        <v>3096</v>
      </c>
      <c r="C20">
        <f>64+64+64</f>
        <v>192</v>
      </c>
      <c r="D20">
        <f>C20/B20</f>
        <v>6.2015503875968991E-2</v>
      </c>
      <c r="E20">
        <f>(B4*B5*B6)+B7*B8*B9+B10*B11*B12</f>
        <v>4256</v>
      </c>
      <c r="F20">
        <f>(B2/B1)*B7*B8*B9+(B2/B1)*B10*B11*B12+B4*B5*B6</f>
        <v>1160</v>
      </c>
    </row>
    <row r="21" spans="1:7" x14ac:dyDescent="0.25">
      <c r="A21">
        <v>2.11</v>
      </c>
      <c r="B21">
        <f>(1-(64/256))*B7*B8*B9+(1-(64/256))*B10*B12*B11-G21</f>
        <v>2968</v>
      </c>
      <c r="C21">
        <v>64</v>
      </c>
      <c r="D21">
        <f>C21/B21</f>
        <v>2.15633423180593E-2</v>
      </c>
      <c r="E21" s="2">
        <f>64/256</f>
        <v>0.25</v>
      </c>
      <c r="F21">
        <f>(1-E21)*(B7*B8*B9+B10*B11*B12)</f>
        <v>3096</v>
      </c>
      <c r="G21">
        <f>2*64</f>
        <v>128</v>
      </c>
    </row>
    <row r="22" spans="1:7" x14ac:dyDescent="0.25">
      <c r="A22">
        <v>2.13</v>
      </c>
      <c r="E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Janke</dc:creator>
  <cp:lastModifiedBy>Jonathan Janke</cp:lastModifiedBy>
  <dcterms:created xsi:type="dcterms:W3CDTF">2018-05-16T19:11:18Z</dcterms:created>
  <dcterms:modified xsi:type="dcterms:W3CDTF">2018-05-16T23:26:31Z</dcterms:modified>
</cp:coreProperties>
</file>