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4460" windowHeight="7695"/>
  </bookViews>
  <sheets>
    <sheet name="Covariance" sheetId="13" r:id="rId1"/>
    <sheet name="cov" sheetId="10" state="hidden" r:id="rId2"/>
    <sheet name="Covariance2" sheetId="11" state="hidden" r:id="rId3"/>
  </sheets>
  <calcPr calcId="144525"/>
</workbook>
</file>

<file path=xl/sharedStrings.xml><?xml version="1.0" encoding="utf-8"?>
<sst xmlns="http://schemas.openxmlformats.org/spreadsheetml/2006/main" count="36" uniqueCount="24">
  <si>
    <t>Covariance</t>
  </si>
  <si>
    <t>SAT scores</t>
  </si>
  <si>
    <t>Background</t>
  </si>
  <si>
    <t>You are given data on the SAT reading and writing scores of several students from our lesson on cross tables and scatter plots</t>
  </si>
  <si>
    <t>Task 1</t>
  </si>
  <si>
    <t>Determine if this is sample or population</t>
  </si>
  <si>
    <t>Task 2</t>
  </si>
  <si>
    <t>Calculate the covariance of the two datasets</t>
  </si>
  <si>
    <t>Task 3</t>
  </si>
  <si>
    <t>Plot the data on scatter plot and using your previous knowledge comment on whether there is a noticeable relationship between the two variables.</t>
  </si>
  <si>
    <t>Writing</t>
  </si>
  <si>
    <t>Reading</t>
  </si>
  <si>
    <t>x - x mean</t>
  </si>
  <si>
    <t>y - y mean</t>
  </si>
  <si>
    <t>(x-x̅)*(y-ȳ)</t>
  </si>
  <si>
    <t>Mean</t>
  </si>
  <si>
    <t>As population</t>
  </si>
  <si>
    <t>As Sample</t>
  </si>
  <si>
    <t>Housing data</t>
  </si>
  <si>
    <t>Size (ft.)</t>
  </si>
  <si>
    <t>Price ($)</t>
  </si>
  <si>
    <t>Sum</t>
  </si>
  <si>
    <t>Sample size</t>
  </si>
  <si>
    <t>Cov. Sample</t>
  </si>
</sst>
</file>

<file path=xl/styles.xml><?xml version="1.0" encoding="utf-8"?>
<styleSheet xmlns="http://schemas.openxmlformats.org/spreadsheetml/2006/main">
  <numFmts count="8">
    <numFmt numFmtId="176" formatCode="_ * #,##0.00_ ;_ * \-#,##0.00_ ;_ * &quot;-&quot;??_ ;_ @_ "/>
    <numFmt numFmtId="177" formatCode="#,##0.00_);\-\ #,##0.00_)"/>
    <numFmt numFmtId="178" formatCode="#,##0_);\-\ #,##0_)"/>
    <numFmt numFmtId="179" formatCode="_(* #,##0_);_(* \(#,##0\);_(* &quot;-&quot;??_);_(@_)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80" formatCode="_(* #,##0.00_);_(* \(#,##0.00\);_(* &quot;-&quot;??_);_(@_)"/>
  </numFmts>
  <fonts count="26">
    <font>
      <sz val="11"/>
      <color theme="1"/>
      <name val="Calibri"/>
      <charset val="134"/>
      <scheme val="minor"/>
    </font>
    <font>
      <sz val="9"/>
      <color theme="1"/>
      <name val="Arial"/>
      <charset val="204"/>
    </font>
    <font>
      <b/>
      <sz val="12"/>
      <color rgb="FF002060"/>
      <name val="Arial"/>
      <charset val="204"/>
    </font>
    <font>
      <b/>
      <sz val="9"/>
      <color rgb="FF002060"/>
      <name val="Arial"/>
      <charset val="134"/>
    </font>
    <font>
      <b/>
      <sz val="9"/>
      <color rgb="FF002060"/>
      <name val="Arial"/>
      <charset val="204"/>
    </font>
    <font>
      <sz val="9"/>
      <color rgb="FF000000"/>
      <name val="Arial"/>
      <charset val="134"/>
    </font>
    <font>
      <b/>
      <sz val="9"/>
      <color theme="1"/>
      <name val="Arial"/>
      <charset val="204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thin">
        <color auto="true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12" borderId="0" applyNumberFormat="false" applyBorder="false" applyAlignment="false" applyProtection="false">
      <alignment vertical="center"/>
    </xf>
    <xf numFmtId="0" fontId="7" fillId="32" borderId="0" applyNumberFormat="false" applyBorder="false" applyAlignment="false" applyProtection="false">
      <alignment vertical="center"/>
    </xf>
    <xf numFmtId="0" fontId="9" fillId="26" borderId="0" applyNumberFormat="false" applyBorder="false" applyAlignment="false" applyProtection="false">
      <alignment vertical="center"/>
    </xf>
    <xf numFmtId="0" fontId="9" fillId="30" borderId="0" applyNumberFormat="false" applyBorder="false" applyAlignment="false" applyProtection="false">
      <alignment vertical="center"/>
    </xf>
    <xf numFmtId="0" fontId="7" fillId="22" borderId="0" applyNumberFormat="false" applyBorder="false" applyAlignment="false" applyProtection="false">
      <alignment vertical="center"/>
    </xf>
    <xf numFmtId="0" fontId="7" fillId="13" borderId="0" applyNumberFormat="false" applyBorder="false" applyAlignment="false" applyProtection="false">
      <alignment vertical="center"/>
    </xf>
    <xf numFmtId="0" fontId="9" fillId="24" borderId="0" applyNumberFormat="false" applyBorder="false" applyAlignment="false" applyProtection="false">
      <alignment vertical="center"/>
    </xf>
    <xf numFmtId="0" fontId="9" fillId="14" borderId="0" applyNumberFormat="false" applyBorder="false" applyAlignment="false" applyProtection="false">
      <alignment vertical="center"/>
    </xf>
    <xf numFmtId="0" fontId="7" fillId="29" borderId="0" applyNumberFormat="false" applyBorder="false" applyAlignment="false" applyProtection="false">
      <alignment vertical="center"/>
    </xf>
    <xf numFmtId="0" fontId="9" fillId="18" borderId="0" applyNumberFormat="false" applyBorder="false" applyAlignment="false" applyProtection="false">
      <alignment vertical="center"/>
    </xf>
    <xf numFmtId="0" fontId="23" fillId="0" borderId="11" applyNumberFormat="false" applyFill="false" applyAlignment="false" applyProtection="false">
      <alignment vertical="center"/>
    </xf>
    <xf numFmtId="0" fontId="7" fillId="15" borderId="0" applyNumberFormat="false" applyBorder="false" applyAlignment="false" applyProtection="false">
      <alignment vertical="center"/>
    </xf>
    <xf numFmtId="0" fontId="9" fillId="21" borderId="0" applyNumberFormat="false" applyBorder="false" applyAlignment="false" applyProtection="false">
      <alignment vertical="center"/>
    </xf>
    <xf numFmtId="0" fontId="9" fillId="31" borderId="0" applyNumberFormat="false" applyBorder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7" fillId="33" borderId="0" applyNumberFormat="false" applyBorder="false" applyAlignment="false" applyProtection="false">
      <alignment vertical="center"/>
    </xf>
    <xf numFmtId="0" fontId="9" fillId="23" borderId="0" applyNumberFormat="false" applyBorder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0" fontId="7" fillId="9" borderId="0" applyNumberFormat="false" applyBorder="false" applyAlignment="false" applyProtection="false">
      <alignment vertical="center"/>
    </xf>
    <xf numFmtId="0" fontId="9" fillId="20" borderId="0" applyNumberFormat="false" applyBorder="false" applyAlignment="false" applyProtection="false">
      <alignment vertical="center"/>
    </xf>
    <xf numFmtId="0" fontId="20" fillId="25" borderId="0" applyNumberFormat="false" applyBorder="false" applyAlignment="false" applyProtection="false">
      <alignment vertical="center"/>
    </xf>
    <xf numFmtId="0" fontId="9" fillId="7" borderId="0" applyNumberFormat="false" applyBorder="false" applyAlignment="false" applyProtection="false">
      <alignment vertical="center"/>
    </xf>
    <xf numFmtId="0" fontId="22" fillId="28" borderId="0" applyNumberFormat="false" applyBorder="false" applyAlignment="false" applyProtection="false">
      <alignment vertical="center"/>
    </xf>
    <xf numFmtId="0" fontId="7" fillId="17" borderId="0" applyNumberFormat="false" applyBorder="false" applyAlignment="false" applyProtection="false">
      <alignment vertical="center"/>
    </xf>
    <xf numFmtId="0" fontId="15" fillId="0" borderId="8" applyNumberFormat="false" applyFill="false" applyAlignment="false" applyProtection="false">
      <alignment vertical="center"/>
    </xf>
    <xf numFmtId="0" fontId="16" fillId="8" borderId="9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7" fillId="4" borderId="0" applyNumberFormat="false" applyBorder="false" applyAlignment="false" applyProtection="false">
      <alignment vertical="center"/>
    </xf>
    <xf numFmtId="0" fontId="0" fillId="11" borderId="7" applyNumberFormat="false" applyFont="false" applyAlignment="false" applyProtection="false">
      <alignment vertical="center"/>
    </xf>
    <xf numFmtId="0" fontId="13" fillId="10" borderId="6" applyNumberFormat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2" fillId="8" borderId="6" applyNumberFormat="false" applyAlignment="false" applyProtection="false">
      <alignment vertical="center"/>
    </xf>
    <xf numFmtId="0" fontId="8" fillId="6" borderId="0" applyNumberFormat="false" applyBorder="false" applyAlignment="false" applyProtection="false">
      <alignment vertical="center"/>
    </xf>
    <xf numFmtId="0" fontId="11" fillId="0" borderId="5" applyNumberFormat="false" applyFill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10" fillId="0" borderId="4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7" fillId="5" borderId="0" applyNumberFormat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17" fillId="0" borderId="4" applyNumberFormat="false" applyFill="false" applyAlignment="false" applyProtection="false">
      <alignment vertical="center"/>
    </xf>
    <xf numFmtId="180" fontId="0" fillId="0" borderId="0" applyFont="false" applyFill="false" applyBorder="false" applyAlignment="false" applyProtection="false"/>
    <xf numFmtId="0" fontId="21" fillId="27" borderId="10" applyNumberFormat="false" applyAlignment="false" applyProtection="false">
      <alignment vertical="center"/>
    </xf>
    <xf numFmtId="0" fontId="9" fillId="16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5" fillId="0" borderId="0" applyNumberFormat="false" applyFill="false" applyBorder="false" applyAlignment="false" applyProtection="false">
      <alignment vertical="center"/>
    </xf>
  </cellStyleXfs>
  <cellXfs count="26">
    <xf numFmtId="0" fontId="0" fillId="0" borderId="0" xfId="0"/>
    <xf numFmtId="0" fontId="1" fillId="2" borderId="0" xfId="0" applyFont="true" applyFill="true"/>
    <xf numFmtId="0" fontId="2" fillId="2" borderId="0" xfId="0" applyFont="true" applyFill="true"/>
    <xf numFmtId="0" fontId="3" fillId="2" borderId="0" xfId="0" applyFont="true" applyFill="true"/>
    <xf numFmtId="0" fontId="4" fillId="2" borderId="1" xfId="0" applyFont="true" applyFill="true" applyBorder="true" applyAlignment="true">
      <alignment horizontal="right"/>
    </xf>
    <xf numFmtId="179" fontId="1" fillId="2" borderId="0" xfId="44" applyNumberFormat="true" applyFont="true" applyFill="true"/>
    <xf numFmtId="0" fontId="1" fillId="2" borderId="2" xfId="0" applyFont="true" applyFill="true" applyBorder="true"/>
    <xf numFmtId="179" fontId="1" fillId="2" borderId="2" xfId="44" applyNumberFormat="true" applyFont="true" applyFill="true" applyBorder="true"/>
    <xf numFmtId="0" fontId="3" fillId="2" borderId="0" xfId="0" applyFont="true" applyFill="true" applyAlignment="true">
      <alignment horizontal="right"/>
    </xf>
    <xf numFmtId="0" fontId="1" fillId="2" borderId="0" xfId="0" applyFont="true" applyFill="true" applyBorder="true"/>
    <xf numFmtId="179" fontId="1" fillId="2" borderId="0" xfId="44" applyNumberFormat="true" applyFont="true" applyFill="true" applyBorder="true"/>
    <xf numFmtId="180" fontId="1" fillId="2" borderId="0" xfId="44" applyNumberFormat="true" applyFont="true" applyFill="true"/>
    <xf numFmtId="178" fontId="1" fillId="2" borderId="0" xfId="44" applyNumberFormat="true" applyFont="true" applyFill="true"/>
    <xf numFmtId="178" fontId="1" fillId="2" borderId="2" xfId="44" applyNumberFormat="true" applyFont="true" applyFill="true" applyBorder="true"/>
    <xf numFmtId="180" fontId="1" fillId="2" borderId="0" xfId="0" applyNumberFormat="true" applyFont="true" applyFill="true"/>
    <xf numFmtId="0" fontId="5" fillId="2" borderId="0" xfId="0" applyFont="true" applyFill="true" applyAlignment="true">
      <alignment vertical="center"/>
    </xf>
    <xf numFmtId="0" fontId="5" fillId="2" borderId="2" xfId="0" applyFont="true" applyFill="true" applyBorder="true" applyAlignment="true">
      <alignment vertical="center"/>
    </xf>
    <xf numFmtId="0" fontId="6" fillId="2" borderId="0" xfId="0" applyFont="true" applyFill="true"/>
    <xf numFmtId="0" fontId="6" fillId="2" borderId="3" xfId="0" applyFont="true" applyFill="true" applyBorder="true" applyAlignment="true">
      <alignment horizontal="right"/>
    </xf>
    <xf numFmtId="0" fontId="2" fillId="2" borderId="1" xfId="0" applyFont="true" applyFill="true" applyBorder="true" applyAlignment="true">
      <alignment horizontal="right"/>
    </xf>
    <xf numFmtId="177" fontId="1" fillId="2" borderId="0" xfId="44" applyNumberFormat="true" applyFont="true" applyFill="true"/>
    <xf numFmtId="177" fontId="1" fillId="2" borderId="0" xfId="44" applyNumberFormat="true" applyFont="true" applyFill="true" applyBorder="true"/>
    <xf numFmtId="176" fontId="1" fillId="2" borderId="0" xfId="44" applyNumberFormat="true" applyFont="true" applyFill="true" applyBorder="true"/>
    <xf numFmtId="0" fontId="3" fillId="2" borderId="0" xfId="0" applyFont="true" applyFill="true" applyBorder="true"/>
    <xf numFmtId="180" fontId="1" fillId="2" borderId="0" xfId="0" applyNumberFormat="true" applyFont="true" applyFill="true" applyBorder="true"/>
    <xf numFmtId="180" fontId="1" fillId="2" borderId="0" xfId="44" applyFont="true" applyFill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marker"/>
        <c:varyColors val="false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267316976"/>
        <c:axId val="267317632"/>
      </c:scatterChart>
      <c:valAx>
        <c:axId val="267316976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80604020202020204" pitchFamily="7" charset="0"/>
                    <a:cs typeface="Arial" panose="02080604020202020204" pitchFamily="7" charset="0"/>
                  </a:rPr>
                  <a:t>Size (x)</a:t>
                </a:r>
                <a:endParaRPr lang="en-US" sz="900" b="1">
                  <a:solidFill>
                    <a:srgbClr val="002060"/>
                  </a:solidFill>
                  <a:latin typeface="Arial" panose="02080604020202020204" pitchFamily="7" charset="0"/>
                  <a:cs typeface="Arial" panose="02080604020202020204" pitchFamily="7" charset="0"/>
                </a:endParaRP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80604020202020204" pitchFamily="7" charset="0"/>
                    <a:cs typeface="Arial" panose="02080604020202020204" pitchFamily="7" charset="0"/>
                  </a:rPr>
                  <a:t>Price (y) </a:t>
                </a:r>
                <a:endParaRPr lang="en-US" sz="900" b="1">
                  <a:solidFill>
                    <a:srgbClr val="002060"/>
                  </a:solidFill>
                  <a:latin typeface="Arial" panose="02080604020202020204" pitchFamily="7" charset="0"/>
                  <a:cs typeface="Arial" panose="02080604020202020204" pitchFamily="7" charset="0"/>
                </a:endParaRP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&quot;$&quot;#,##0" sourceLinked="fals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>
      <xdr:nvGraphicFramePr>
        <xdr:cNvPr id="2" name="Chart 1"/>
        <xdr:cNvGraphicFramePr/>
      </xdr:nvGraphicFramePr>
      <xdr:xfrm>
        <a:off x="123190" y="4552315"/>
        <a:ext cx="5695315" cy="2944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23"/>
  <sheetViews>
    <sheetView tabSelected="1" topLeftCell="A5" workbookViewId="0">
      <selection activeCell="F15" sqref="F15"/>
    </sheetView>
  </sheetViews>
  <sheetFormatPr defaultColWidth="9.10666666666667" defaultRowHeight="15.75"/>
  <cols>
    <col min="1" max="1" width="2" style="1" customWidth="true"/>
    <col min="2" max="2" width="5.44" style="1" customWidth="true"/>
    <col min="3" max="3" width="7.55333333333333" style="1" customWidth="true"/>
    <col min="4" max="4" width="11.1066666666667" style="1" customWidth="true"/>
    <col min="5" max="5" width="9.10666666666667" style="1"/>
    <col min="6" max="6" width="8.8" style="1" customWidth="true"/>
    <col min="7" max="7" width="14" style="1" customWidth="true"/>
    <col min="8" max="11" width="9.10666666666667" style="1"/>
    <col min="12" max="12" width="4.88666666666667" style="1" customWidth="true"/>
    <col min="13" max="16384" width="9.10666666666667" style="1"/>
  </cols>
  <sheetData>
    <row r="1" ht="21.75" spans="2:8">
      <c r="B1" s="2" t="s">
        <v>0</v>
      </c>
      <c r="F1" s="9"/>
      <c r="G1" s="9"/>
      <c r="H1" s="9"/>
    </row>
    <row r="2" ht="17.25" spans="2:8">
      <c r="B2" s="3" t="s">
        <v>1</v>
      </c>
      <c r="F2" s="9"/>
      <c r="G2" s="9"/>
      <c r="H2" s="9"/>
    </row>
    <row r="3" ht="17.25" spans="2:8">
      <c r="B3" s="3"/>
      <c r="F3" s="9"/>
      <c r="G3" s="9"/>
      <c r="H3" s="9"/>
    </row>
    <row r="4" ht="17.25" spans="2:8">
      <c r="B4" s="3" t="s">
        <v>2</v>
      </c>
      <c r="D4" s="1" t="s">
        <v>3</v>
      </c>
      <c r="F4" s="9"/>
      <c r="G4" s="9"/>
      <c r="H4" s="9"/>
    </row>
    <row r="5" ht="17.25" spans="2:8">
      <c r="B5" s="3" t="s">
        <v>4</v>
      </c>
      <c r="D5" s="1" t="s">
        <v>5</v>
      </c>
      <c r="F5" s="9"/>
      <c r="G5" s="9"/>
      <c r="H5" s="9"/>
    </row>
    <row r="6" ht="17.25" spans="2:8">
      <c r="B6" s="3" t="s">
        <v>6</v>
      </c>
      <c r="D6" s="1" t="s">
        <v>7</v>
      </c>
      <c r="F6" s="9"/>
      <c r="G6" s="9"/>
      <c r="H6" s="9"/>
    </row>
    <row r="7" ht="17.25" spans="2:8">
      <c r="B7" s="3" t="s">
        <v>8</v>
      </c>
      <c r="D7" s="1" t="s">
        <v>9</v>
      </c>
      <c r="F7" s="9"/>
      <c r="G7" s="9"/>
      <c r="H7" s="9"/>
    </row>
    <row r="8" spans="6:8">
      <c r="F8" s="9"/>
      <c r="G8" s="9"/>
      <c r="H8" s="9"/>
    </row>
    <row r="9" ht="17.25" spans="2:8">
      <c r="B9" s="3"/>
      <c r="F9" s="9"/>
      <c r="G9" s="9"/>
      <c r="H9" s="9"/>
    </row>
    <row r="10" ht="17.25" spans="2:8">
      <c r="B10" s="3"/>
      <c r="F10" s="9"/>
      <c r="G10" s="9"/>
      <c r="H10" s="9"/>
    </row>
    <row r="11" ht="22.5" spans="3:10">
      <c r="C11" s="4" t="s">
        <v>10</v>
      </c>
      <c r="D11" s="4" t="s">
        <v>11</v>
      </c>
      <c r="E11" s="18" t="s">
        <v>12</v>
      </c>
      <c r="F11" s="18" t="s">
        <v>13</v>
      </c>
      <c r="G11" s="19" t="s">
        <v>14</v>
      </c>
      <c r="H11" s="9"/>
      <c r="J11" s="3"/>
    </row>
    <row r="12" ht="17.25" spans="3:13">
      <c r="C12" s="15">
        <v>344</v>
      </c>
      <c r="D12" s="15">
        <v>378</v>
      </c>
      <c r="E12" s="1">
        <f>C12-C17</f>
        <v>-173.4</v>
      </c>
      <c r="F12" s="1">
        <f>D12-D17</f>
        <v>-112.4</v>
      </c>
      <c r="G12" s="20">
        <f>E12*F12</f>
        <v>19490.16</v>
      </c>
      <c r="H12" s="9"/>
      <c r="J12" s="3"/>
      <c r="M12" s="25"/>
    </row>
    <row r="13" ht="17.25" spans="3:10">
      <c r="C13" s="15">
        <v>383</v>
      </c>
      <c r="D13" s="15">
        <v>349</v>
      </c>
      <c r="E13" s="1">
        <f>C13-C17</f>
        <v>-134.4</v>
      </c>
      <c r="F13" s="1">
        <f>D13-D17</f>
        <v>-141.4</v>
      </c>
      <c r="G13" s="20">
        <f>E13*F13</f>
        <v>19004.16</v>
      </c>
      <c r="H13" s="9"/>
      <c r="J13" s="3"/>
    </row>
    <row r="14" spans="3:8">
      <c r="C14" s="15">
        <v>611</v>
      </c>
      <c r="D14" s="15">
        <v>503</v>
      </c>
      <c r="E14" s="1">
        <f>C14-C17</f>
        <v>93.6</v>
      </c>
      <c r="F14" s="1">
        <f>D14-D17</f>
        <v>12.6</v>
      </c>
      <c r="G14" s="20">
        <f>E14*F14</f>
        <v>1179.36</v>
      </c>
      <c r="H14" s="9"/>
    </row>
    <row r="15" spans="3:8">
      <c r="C15" s="15">
        <v>713</v>
      </c>
      <c r="D15" s="15">
        <v>719</v>
      </c>
      <c r="E15" s="1">
        <f>C15-C17</f>
        <v>195.6</v>
      </c>
      <c r="F15" s="1">
        <f>D15-D17</f>
        <v>228.6</v>
      </c>
      <c r="G15" s="20">
        <f>E15*F15</f>
        <v>44714.16</v>
      </c>
      <c r="H15" s="9"/>
    </row>
    <row r="16" spans="3:8">
      <c r="C16" s="16">
        <v>536</v>
      </c>
      <c r="D16" s="16">
        <v>503</v>
      </c>
      <c r="E16" s="1">
        <f>C16-C17</f>
        <v>18.6</v>
      </c>
      <c r="F16" s="1">
        <f>D16-D17</f>
        <v>12.6</v>
      </c>
      <c r="G16" s="20">
        <f>E16*F16</f>
        <v>234.360000000001</v>
      </c>
      <c r="H16" s="9"/>
    </row>
    <row r="17" ht="17.25" spans="2:8">
      <c r="B17" s="17" t="s">
        <v>15</v>
      </c>
      <c r="C17" s="1">
        <f>AVERAGE(C12:C16)</f>
        <v>517.4</v>
      </c>
      <c r="D17" s="1">
        <f>AVERAGE(D12:D16)</f>
        <v>490.4</v>
      </c>
      <c r="G17" s="1">
        <f>SUM(G12:G16)</f>
        <v>84622.2</v>
      </c>
      <c r="H17" s="9"/>
    </row>
    <row r="18" ht="17.25" spans="2:8">
      <c r="B18" s="8"/>
      <c r="C18" s="5"/>
      <c r="D18" s="5"/>
      <c r="F18" s="3" t="s">
        <v>16</v>
      </c>
      <c r="G18" s="21">
        <f>G17/5</f>
        <v>16924.44</v>
      </c>
      <c r="H18" s="9"/>
    </row>
    <row r="19" ht="17.25" spans="2:8">
      <c r="B19" s="3"/>
      <c r="C19" s="11"/>
      <c r="D19" s="11"/>
      <c r="F19" s="3" t="s">
        <v>17</v>
      </c>
      <c r="G19" s="22">
        <f>G17/4</f>
        <v>21155.55</v>
      </c>
      <c r="H19" s="9"/>
    </row>
    <row r="20" ht="17.25" spans="2:8">
      <c r="B20" s="3"/>
      <c r="C20" s="5"/>
      <c r="D20" s="5"/>
      <c r="F20" s="3"/>
      <c r="G20" s="20"/>
      <c r="H20" s="9"/>
    </row>
    <row r="21" spans="6:8">
      <c r="F21" s="9"/>
      <c r="G21" s="9"/>
      <c r="H21" s="9"/>
    </row>
    <row r="22" ht="17.25" spans="6:8">
      <c r="F22" s="23"/>
      <c r="G22" s="24"/>
      <c r="H22" s="9"/>
    </row>
    <row r="23" spans="6:8">
      <c r="F23" s="9"/>
      <c r="G23" s="9"/>
      <c r="H23" s="9"/>
    </row>
  </sheetData>
  <sortState ref="G12:G20">
    <sortCondition ref="G12" descending="true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6"/>
  <sheetViews>
    <sheetView workbookViewId="0">
      <selection activeCell="G6" sqref="G6"/>
    </sheetView>
  </sheetViews>
  <sheetFormatPr defaultColWidth="9.10666666666667" defaultRowHeight="15.75" outlineLevelCol="6"/>
  <cols>
    <col min="1" max="1" width="2" style="1" customWidth="true"/>
    <col min="2" max="2" width="5.44" style="1" customWidth="true"/>
    <col min="3" max="3" width="7.55333333333333" style="1" customWidth="true"/>
    <col min="4" max="4" width="9.55333333333333" style="1" customWidth="true"/>
    <col min="5" max="5" width="9.10666666666667" style="1"/>
    <col min="6" max="6" width="18.78" style="1" customWidth="true"/>
    <col min="7" max="7" width="14" style="1" customWidth="true"/>
    <col min="8" max="16384" width="9.10666666666667" style="1"/>
  </cols>
  <sheetData>
    <row r="1" ht="21.75" spans="2:2">
      <c r="B1" s="2" t="s">
        <v>0</v>
      </c>
    </row>
    <row r="2" ht="17.25" spans="2:2">
      <c r="B2" s="3" t="s">
        <v>18</v>
      </c>
    </row>
    <row r="5" ht="18" spans="3:7">
      <c r="C5" s="4" t="s">
        <v>19</v>
      </c>
      <c r="D5" s="4" t="s">
        <v>20</v>
      </c>
      <c r="G5" s="4" t="s">
        <v>14</v>
      </c>
    </row>
    <row r="6" spans="3:7">
      <c r="C6" s="5">
        <v>650</v>
      </c>
      <c r="D6" s="5">
        <v>772000</v>
      </c>
      <c r="G6" s="12">
        <f>(C6-$C$11)*(D6-$D$11)</f>
        <v>34776000</v>
      </c>
    </row>
    <row r="7" spans="3:7">
      <c r="C7" s="5">
        <v>785</v>
      </c>
      <c r="D7" s="5">
        <v>998000</v>
      </c>
      <c r="G7" s="12">
        <f>(C7-$C$11)*(D7-$D$11)</f>
        <v>-5265000</v>
      </c>
    </row>
    <row r="8" spans="3:7">
      <c r="C8" s="5">
        <v>1200</v>
      </c>
      <c r="D8" s="5">
        <v>1200000</v>
      </c>
      <c r="G8" s="12">
        <f>(C8-$C$11)*(D8-$D$11)</f>
        <v>89178000</v>
      </c>
    </row>
    <row r="9" spans="3:7">
      <c r="C9" s="5">
        <v>720</v>
      </c>
      <c r="D9" s="5">
        <v>800000</v>
      </c>
      <c r="G9" s="12">
        <f>(C9-$C$11)*(D9-$D$11)</f>
        <v>19418000</v>
      </c>
    </row>
    <row r="10" spans="3:7">
      <c r="C10" s="7">
        <v>975</v>
      </c>
      <c r="D10" s="7">
        <v>895000</v>
      </c>
      <c r="G10" s="13">
        <f>(C10-$C$11)*(D10-$D$11)</f>
        <v>-4142000</v>
      </c>
    </row>
    <row r="11" ht="17.25" spans="2:7">
      <c r="B11" s="8" t="s">
        <v>15</v>
      </c>
      <c r="C11" s="5">
        <f>AVERAGE(C6:C10)</f>
        <v>866</v>
      </c>
      <c r="D11" s="5">
        <f>AVERAGE(D6:D10)</f>
        <v>933000</v>
      </c>
      <c r="F11" s="3" t="s">
        <v>21</v>
      </c>
      <c r="G11" s="12">
        <f>SUM(G6:G10)</f>
        <v>133965000</v>
      </c>
    </row>
    <row r="12" ht="17.25" spans="2:7">
      <c r="B12" s="3"/>
      <c r="C12" s="10"/>
      <c r="D12" s="5"/>
      <c r="F12" s="3" t="s">
        <v>22</v>
      </c>
      <c r="G12" s="12">
        <v>5</v>
      </c>
    </row>
    <row r="13" ht="17.25" spans="2:7">
      <c r="B13" s="3"/>
      <c r="C13" s="11"/>
      <c r="D13" s="11"/>
      <c r="F13" s="3" t="s">
        <v>23</v>
      </c>
      <c r="G13" s="12">
        <f>G11/4</f>
        <v>33491250</v>
      </c>
    </row>
    <row r="14" ht="17.25" spans="2:7">
      <c r="B14" s="3"/>
      <c r="C14" s="5"/>
      <c r="D14" s="5"/>
      <c r="F14" s="3"/>
      <c r="G14" s="14"/>
    </row>
    <row r="16" ht="17.25" spans="6:7">
      <c r="F16" s="3"/>
      <c r="G16" s="14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6"/>
  <sheetViews>
    <sheetView zoomScale="130" zoomScaleNormal="130" workbookViewId="0">
      <selection activeCell="A1" sqref="A1"/>
    </sheetView>
  </sheetViews>
  <sheetFormatPr defaultColWidth="9.10666666666667" defaultRowHeight="15.75" outlineLevelCol="6"/>
  <cols>
    <col min="1" max="1" width="2" style="1" customWidth="true"/>
    <col min="2" max="2" width="5.44" style="1" customWidth="true"/>
    <col min="3" max="3" width="7.55333333333333" style="1" customWidth="true"/>
    <col min="4" max="4" width="9.55333333333333" style="1" customWidth="true"/>
    <col min="5" max="5" width="9.10666666666667" style="1"/>
    <col min="6" max="6" width="18.78" style="1" customWidth="true"/>
    <col min="7" max="7" width="14" style="1" customWidth="true"/>
    <col min="8" max="16384" width="9.10666666666667" style="1"/>
  </cols>
  <sheetData>
    <row r="1" ht="21.75" spans="2:2">
      <c r="B1" s="2" t="s">
        <v>0</v>
      </c>
    </row>
    <row r="2" ht="17.25" spans="2:2">
      <c r="B2" s="3" t="s">
        <v>18</v>
      </c>
    </row>
    <row r="5" ht="18" spans="3:7">
      <c r="C5" s="4" t="s">
        <v>19</v>
      </c>
      <c r="D5" s="4" t="s">
        <v>20</v>
      </c>
      <c r="G5" s="4" t="s">
        <v>14</v>
      </c>
    </row>
    <row r="6" spans="3:7">
      <c r="C6" s="1">
        <v>650</v>
      </c>
      <c r="D6" s="5">
        <v>772000</v>
      </c>
      <c r="G6" s="12">
        <f>(C6-$C$11)*(D6-$D$11)</f>
        <v>34776000</v>
      </c>
    </row>
    <row r="7" spans="3:7">
      <c r="C7" s="1">
        <v>785</v>
      </c>
      <c r="D7" s="5">
        <v>998000</v>
      </c>
      <c r="G7" s="12">
        <f>(C7-$C$11)*(D7-$D$11)</f>
        <v>-5265000</v>
      </c>
    </row>
    <row r="8" spans="3:7">
      <c r="C8" s="1">
        <v>1200</v>
      </c>
      <c r="D8" s="5">
        <v>1200000</v>
      </c>
      <c r="G8" s="12">
        <f>(C8-$C$11)*(D8-$D$11)</f>
        <v>89178000</v>
      </c>
    </row>
    <row r="9" spans="3:7">
      <c r="C9" s="1">
        <v>720</v>
      </c>
      <c r="D9" s="5">
        <v>800000</v>
      </c>
      <c r="G9" s="12">
        <f>(C9-$C$11)*(D9-$D$11)</f>
        <v>19418000</v>
      </c>
    </row>
    <row r="10" spans="3:7">
      <c r="C10" s="6">
        <v>975</v>
      </c>
      <c r="D10" s="7">
        <v>895000</v>
      </c>
      <c r="G10" s="13">
        <f>(C10-$C$11)*(D10-$D$11)</f>
        <v>-4142000</v>
      </c>
    </row>
    <row r="11" ht="17.25" spans="2:7">
      <c r="B11" s="8" t="s">
        <v>15</v>
      </c>
      <c r="C11" s="9">
        <f>AVERAGE(C6:C10)</f>
        <v>866</v>
      </c>
      <c r="D11" s="5">
        <f>AVERAGE(D6:D10)</f>
        <v>933000</v>
      </c>
      <c r="F11" s="3" t="s">
        <v>21</v>
      </c>
      <c r="G11" s="12">
        <f>SUM(G6:G10)</f>
        <v>133965000</v>
      </c>
    </row>
    <row r="12" ht="17.25" spans="2:7">
      <c r="B12" s="3"/>
      <c r="C12" s="10"/>
      <c r="D12" s="5"/>
      <c r="F12" s="3" t="s">
        <v>22</v>
      </c>
      <c r="G12" s="12">
        <v>5</v>
      </c>
    </row>
    <row r="13" ht="17.25" spans="2:7">
      <c r="B13" s="3"/>
      <c r="C13" s="11"/>
      <c r="D13" s="11"/>
      <c r="F13" s="3" t="s">
        <v>23</v>
      </c>
      <c r="G13" s="12">
        <f>G11/4</f>
        <v>33491250</v>
      </c>
    </row>
    <row r="14" ht="17.25" spans="2:7">
      <c r="B14" s="3"/>
      <c r="C14" s="5"/>
      <c r="D14" s="5"/>
      <c r="F14" s="3"/>
      <c r="G14" s="14"/>
    </row>
    <row r="16" ht="17.25" spans="6:7">
      <c r="F16" s="3"/>
      <c r="G16" s="14"/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aino</cp:lastModifiedBy>
  <dcterms:created xsi:type="dcterms:W3CDTF">2017-03-22T03:09:00Z</dcterms:created>
  <dcterms:modified xsi:type="dcterms:W3CDTF">2021-12-08T07:35:03Z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