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 activeTab="2"/>
  </bookViews>
  <sheets>
    <sheet name="Заказы" sheetId="1" r:id="rId1"/>
    <sheet name="Таблица-отчет" sheetId="2" r:id="rId2"/>
    <sheet name="Цех" sheetId="8" r:id="rId3"/>
    <sheet name="Возможные заказы" sheetId="4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</sheets>
  <definedNames>
    <definedName name="_xlnm._FilterDatabase" localSheetId="0" hidden="1">Заказы!$A$1:$R$27</definedName>
    <definedName name="_xlnm._FilterDatabase" localSheetId="1" hidden="1">'Таблица-отчет'!$A$1:$T$72</definedName>
    <definedName name="Z_7C21AB2F_8371_4768_A121_03485CF32494_.wvu.FilterData" localSheetId="0" hidden="1">Заказы!$A$1:$R$20</definedName>
    <definedName name="Z_7C21AB2F_8371_4768_A121_03485CF32494_.wvu.FilterData" localSheetId="1" hidden="1">'Таблица-отчет'!$A$1:$T$2</definedName>
    <definedName name="Z_8FFC4D0F_FE9E_4710_9596_6E0662A14503_.wvu.FilterData" localSheetId="0" hidden="1">Заказы!$B$1:$R$15</definedName>
    <definedName name="Z_F21BD4B8_C6FA_422D_B8B2_7C578E87F027_.wvu.FilterData" localSheetId="0" hidden="1">Заказы!$A$1:$R$27</definedName>
    <definedName name="Z_F21BD4B8_C6FA_422D_B8B2_7C578E87F027_.wvu.FilterData" localSheetId="1" hidden="1">'Таблица-отчет'!$A$1:$T$72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windowWidth="1362" windowHeight="543" activeSheetId="8"/>
    <customWorkbookView name="Home - Личное представление" guid="{7C21AB2F-8371-4768-A121-03485CF32494}" mergeInterval="0" personalView="1" maximized="1" windowWidth="1292" windowHeight="542" activeSheetId="1"/>
  </customWorkbookViews>
</workbook>
</file>

<file path=xl/calcChain.xml><?xml version="1.0" encoding="utf-8"?>
<calcChain xmlns="http://schemas.openxmlformats.org/spreadsheetml/2006/main">
  <c r="A5" i="6" l="1"/>
  <c r="A4" i="6"/>
  <c r="A2" i="6"/>
  <c r="T22" i="2" l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4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13" i="2"/>
  <c r="C14" i="2"/>
  <c r="C15" i="2"/>
  <c r="C16" i="2"/>
  <c r="C17" i="2"/>
  <c r="C18" i="2"/>
  <c r="C4" i="2"/>
  <c r="C5" i="2"/>
  <c r="C6" i="2"/>
  <c r="C7" i="2"/>
  <c r="C8" i="2"/>
  <c r="C9" i="2"/>
  <c r="C10" i="2"/>
  <c r="C11" i="2"/>
  <c r="C1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4" i="2"/>
  <c r="E13" i="2"/>
  <c r="H13" i="2" s="1"/>
  <c r="E14" i="2"/>
  <c r="J14" i="2" s="1"/>
  <c r="E15" i="2"/>
  <c r="J15" i="2" s="1"/>
  <c r="E16" i="2"/>
  <c r="H16" i="2" s="1"/>
  <c r="E17" i="2"/>
  <c r="J17" i="2" s="1"/>
  <c r="E18" i="2"/>
  <c r="J18" i="2" s="1"/>
  <c r="E19" i="2"/>
  <c r="J19" i="2" s="1"/>
  <c r="H20" i="2"/>
  <c r="J21" i="2"/>
  <c r="H22" i="2"/>
  <c r="J23" i="2"/>
  <c r="H24" i="2"/>
  <c r="J25" i="2"/>
  <c r="H26" i="2"/>
  <c r="J27" i="2"/>
  <c r="H28" i="2"/>
  <c r="J29" i="2"/>
  <c r="H30" i="2"/>
  <c r="J31" i="2"/>
  <c r="H32" i="2"/>
  <c r="J33" i="2"/>
  <c r="H34" i="2"/>
  <c r="J35" i="2"/>
  <c r="H36" i="2"/>
  <c r="J37" i="2"/>
  <c r="H38" i="2"/>
  <c r="J39" i="2"/>
  <c r="H40" i="2"/>
  <c r="J41" i="2"/>
  <c r="H42" i="2"/>
  <c r="J43" i="2"/>
  <c r="H44" i="2"/>
  <c r="J45" i="2"/>
  <c r="H46" i="2"/>
  <c r="J47" i="2"/>
  <c r="H48" i="2"/>
  <c r="J49" i="2"/>
  <c r="H50" i="2"/>
  <c r="J51" i="2"/>
  <c r="H52" i="2"/>
  <c r="J53" i="2"/>
  <c r="H54" i="2"/>
  <c r="J55" i="2"/>
  <c r="H56" i="2"/>
  <c r="J57" i="2"/>
  <c r="H58" i="2"/>
  <c r="J59" i="2"/>
  <c r="H60" i="2"/>
  <c r="J61" i="2"/>
  <c r="H62" i="2"/>
  <c r="J63" i="2"/>
  <c r="H64" i="2"/>
  <c r="J65" i="2"/>
  <c r="H66" i="2"/>
  <c r="J67" i="2"/>
  <c r="H68" i="2"/>
  <c r="J69" i="2"/>
  <c r="H70" i="2"/>
  <c r="J71" i="2"/>
  <c r="H72" i="2"/>
  <c r="D11" i="2"/>
  <c r="D12" i="2"/>
  <c r="D13" i="2"/>
  <c r="D14" i="2"/>
  <c r="D15" i="2"/>
  <c r="D16" i="2"/>
  <c r="D17" i="2"/>
  <c r="D18" i="2"/>
  <c r="D19" i="2"/>
  <c r="D20" i="2"/>
  <c r="D21" i="2"/>
  <c r="B13" i="2"/>
  <c r="B14" i="2"/>
  <c r="B15" i="2"/>
  <c r="B16" i="2"/>
  <c r="B17" i="2"/>
  <c r="B18" i="2"/>
  <c r="B19" i="2"/>
  <c r="B20" i="2"/>
  <c r="B21" i="2"/>
  <c r="A13" i="2"/>
  <c r="A14" i="2"/>
  <c r="A15" i="2"/>
  <c r="A16" i="2"/>
  <c r="A17" i="2"/>
  <c r="A18" i="2"/>
  <c r="A19" i="2"/>
  <c r="A20" i="2"/>
  <c r="A21" i="2"/>
  <c r="B4" i="2"/>
  <c r="B5" i="2"/>
  <c r="B6" i="2"/>
  <c r="B7" i="2"/>
  <c r="B8" i="2"/>
  <c r="B9" i="2"/>
  <c r="B10" i="2"/>
  <c r="B11" i="2"/>
  <c r="B12" i="2"/>
  <c r="A5" i="2"/>
  <c r="A6" i="2"/>
  <c r="A7" i="2"/>
  <c r="A8" i="2"/>
  <c r="A9" i="2"/>
  <c r="A10" i="2"/>
  <c r="A11" i="2"/>
  <c r="A12" i="2"/>
  <c r="A4" i="2"/>
  <c r="E5" i="2"/>
  <c r="H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4" i="2"/>
  <c r="J4" i="2" s="1"/>
  <c r="D5" i="2"/>
  <c r="D6" i="2"/>
  <c r="D7" i="2"/>
  <c r="D8" i="2"/>
  <c r="D9" i="2"/>
  <c r="D10" i="2"/>
  <c r="D4" i="2"/>
  <c r="H71" i="2" l="1"/>
  <c r="Q71" i="2" s="1"/>
  <c r="H69" i="2"/>
  <c r="Q69" i="2" s="1"/>
  <c r="H67" i="2"/>
  <c r="Q67" i="2" s="1"/>
  <c r="H65" i="2"/>
  <c r="Q65" i="2" s="1"/>
  <c r="H63" i="2"/>
  <c r="Q63" i="2" s="1"/>
  <c r="H61" i="2"/>
  <c r="Q61" i="2" s="1"/>
  <c r="H59" i="2"/>
  <c r="Q59" i="2" s="1"/>
  <c r="H57" i="2"/>
  <c r="Q57" i="2" s="1"/>
  <c r="H55" i="2"/>
  <c r="Q55" i="2" s="1"/>
  <c r="H53" i="2"/>
  <c r="Q53" i="2" s="1"/>
  <c r="H51" i="2"/>
  <c r="Q51" i="2" s="1"/>
  <c r="H49" i="2"/>
  <c r="Q49" i="2" s="1"/>
  <c r="H47" i="2"/>
  <c r="Q47" i="2" s="1"/>
  <c r="H45" i="2"/>
  <c r="Q45" i="2" s="1"/>
  <c r="H43" i="2"/>
  <c r="Q43" i="2" s="1"/>
  <c r="H41" i="2"/>
  <c r="Q41" i="2" s="1"/>
  <c r="H39" i="2"/>
  <c r="M39" i="2" s="1"/>
  <c r="H37" i="2"/>
  <c r="Q37" i="2" s="1"/>
  <c r="H35" i="2"/>
  <c r="M35" i="2" s="1"/>
  <c r="H33" i="2"/>
  <c r="Q33" i="2" s="1"/>
  <c r="H31" i="2"/>
  <c r="Q31" i="2" s="1"/>
  <c r="H29" i="2"/>
  <c r="Q29" i="2" s="1"/>
  <c r="H27" i="2"/>
  <c r="Q27" i="2" s="1"/>
  <c r="H25" i="2"/>
  <c r="Q25" i="2" s="1"/>
  <c r="H23" i="2"/>
  <c r="Q23" i="2" s="1"/>
  <c r="H21" i="2"/>
  <c r="M21" i="2" s="1"/>
  <c r="H19" i="2"/>
  <c r="Q19" i="2" s="1"/>
  <c r="H18" i="2"/>
  <c r="Q18" i="2" s="1"/>
  <c r="J72" i="2"/>
  <c r="R72" i="2" s="1"/>
  <c r="J70" i="2"/>
  <c r="R70" i="2" s="1"/>
  <c r="J68" i="2"/>
  <c r="R68" i="2" s="1"/>
  <c r="J66" i="2"/>
  <c r="R66" i="2" s="1"/>
  <c r="J64" i="2"/>
  <c r="R64" i="2" s="1"/>
  <c r="J62" i="2"/>
  <c r="R62" i="2" s="1"/>
  <c r="J60" i="2"/>
  <c r="R60" i="2" s="1"/>
  <c r="J58" i="2"/>
  <c r="R58" i="2" s="1"/>
  <c r="J56" i="2"/>
  <c r="R56" i="2" s="1"/>
  <c r="J54" i="2"/>
  <c r="R54" i="2" s="1"/>
  <c r="J52" i="2"/>
  <c r="R52" i="2" s="1"/>
  <c r="J50" i="2"/>
  <c r="R50" i="2" s="1"/>
  <c r="J48" i="2"/>
  <c r="R48" i="2" s="1"/>
  <c r="J46" i="2"/>
  <c r="R46" i="2" s="1"/>
  <c r="J44" i="2"/>
  <c r="R44" i="2" s="1"/>
  <c r="J42" i="2"/>
  <c r="R42" i="2" s="1"/>
  <c r="J40" i="2"/>
  <c r="R40" i="2" s="1"/>
  <c r="J38" i="2"/>
  <c r="R38" i="2" s="1"/>
  <c r="J36" i="2"/>
  <c r="R36" i="2" s="1"/>
  <c r="J34" i="2"/>
  <c r="R34" i="2" s="1"/>
  <c r="J32" i="2"/>
  <c r="R32" i="2" s="1"/>
  <c r="J30" i="2"/>
  <c r="R30" i="2" s="1"/>
  <c r="J28" i="2"/>
  <c r="R28" i="2" s="1"/>
  <c r="J26" i="2"/>
  <c r="R26" i="2" s="1"/>
  <c r="J24" i="2"/>
  <c r="R24" i="2" s="1"/>
  <c r="J22" i="2"/>
  <c r="R22" i="2" s="1"/>
  <c r="J20" i="2"/>
  <c r="R20" i="2" s="1"/>
  <c r="H17" i="2"/>
  <c r="Q17" i="2" s="1"/>
  <c r="J16" i="2"/>
  <c r="R16" i="2" s="1"/>
  <c r="J13" i="2"/>
  <c r="J5" i="2"/>
  <c r="R5" i="2" s="1"/>
  <c r="H15" i="2"/>
  <c r="M15" i="2" s="1"/>
  <c r="H9" i="2"/>
  <c r="K9" i="2" s="1"/>
  <c r="S9" i="2" s="1"/>
  <c r="H12" i="2"/>
  <c r="Q12" i="2" s="1"/>
  <c r="H7" i="2"/>
  <c r="K7" i="2" s="1"/>
  <c r="S7" i="2" s="1"/>
  <c r="R13" i="2"/>
  <c r="H4" i="2"/>
  <c r="K4" i="2" s="1"/>
  <c r="S4" i="2" s="1"/>
  <c r="H14" i="2"/>
  <c r="Q14" i="2" s="1"/>
  <c r="H11" i="2"/>
  <c r="Q11" i="2" s="1"/>
  <c r="H10" i="2"/>
  <c r="M10" i="2" s="1"/>
  <c r="H8" i="2"/>
  <c r="Q8" i="2" s="1"/>
  <c r="H6" i="2"/>
  <c r="K6" i="2" s="1"/>
  <c r="S6" i="2" s="1"/>
  <c r="R11" i="2"/>
  <c r="R10" i="2"/>
  <c r="R71" i="2"/>
  <c r="R69" i="2"/>
  <c r="R67" i="2"/>
  <c r="R65" i="2"/>
  <c r="R63" i="2"/>
  <c r="R61" i="2"/>
  <c r="R59" i="2"/>
  <c r="R57" i="2"/>
  <c r="M55" i="2"/>
  <c r="R55" i="2"/>
  <c r="R53" i="2"/>
  <c r="R51" i="2"/>
  <c r="R49" i="2"/>
  <c r="R47" i="2"/>
  <c r="R45" i="2"/>
  <c r="R43" i="2"/>
  <c r="R41" i="2"/>
  <c r="R39" i="2"/>
  <c r="R37" i="2"/>
  <c r="R35" i="2"/>
  <c r="R33" i="2"/>
  <c r="R31" i="2"/>
  <c r="R29" i="2"/>
  <c r="R27" i="2"/>
  <c r="R25" i="2"/>
  <c r="R23" i="2"/>
  <c r="R21" i="2"/>
  <c r="R19" i="2"/>
  <c r="R18" i="2"/>
  <c r="R17" i="2"/>
  <c r="R14" i="2"/>
  <c r="R15" i="2"/>
  <c r="M72" i="2"/>
  <c r="M70" i="2"/>
  <c r="M68" i="2"/>
  <c r="M66" i="2"/>
  <c r="M64" i="2"/>
  <c r="M62" i="2"/>
  <c r="M60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6" i="2"/>
  <c r="M13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6" i="2"/>
  <c r="Q13" i="2"/>
  <c r="M5" i="2"/>
  <c r="R9" i="2"/>
  <c r="R7" i="2"/>
  <c r="Q5" i="2"/>
  <c r="R12" i="2"/>
  <c r="R8" i="2"/>
  <c r="R4" i="2"/>
  <c r="R6" i="2"/>
  <c r="M27" i="2" l="1"/>
  <c r="M41" i="2"/>
  <c r="Q35" i="2"/>
  <c r="M47" i="2"/>
  <c r="M63" i="2"/>
  <c r="M31" i="2"/>
  <c r="Q39" i="2"/>
  <c r="M43" i="2"/>
  <c r="M51" i="2"/>
  <c r="M59" i="2"/>
  <c r="M67" i="2"/>
  <c r="M71" i="2"/>
  <c r="Q21" i="2"/>
  <c r="M23" i="2"/>
  <c r="K5" i="2"/>
  <c r="S5" i="2" s="1"/>
  <c r="M25" i="2"/>
  <c r="M57" i="2"/>
  <c r="M33" i="2"/>
  <c r="M49" i="2"/>
  <c r="M65" i="2"/>
  <c r="M29" i="2"/>
  <c r="M37" i="2"/>
  <c r="M45" i="2"/>
  <c r="M53" i="2"/>
  <c r="M61" i="2"/>
  <c r="M69" i="2"/>
  <c r="M19" i="2"/>
  <c r="M7" i="2"/>
  <c r="M18" i="2"/>
  <c r="M17" i="2"/>
  <c r="M6" i="2"/>
  <c r="Q6" i="2"/>
  <c r="Q4" i="2"/>
  <c r="M12" i="2"/>
  <c r="K10" i="2"/>
  <c r="S10" i="2" s="1"/>
  <c r="Q7" i="2"/>
  <c r="Q10" i="2"/>
  <c r="Q15" i="2"/>
  <c r="M9" i="2"/>
  <c r="M14" i="2"/>
  <c r="M4" i="2"/>
  <c r="M11" i="2"/>
  <c r="Q9" i="2"/>
  <c r="M8" i="2"/>
  <c r="K8" i="2"/>
  <c r="S8" i="2" s="1"/>
  <c r="K12" i="2"/>
  <c r="S12" i="2" s="1"/>
  <c r="K32" i="2"/>
  <c r="S32" i="2" s="1"/>
  <c r="K36" i="2"/>
  <c r="S36" i="2" s="1"/>
  <c r="K56" i="2"/>
  <c r="S56" i="2" s="1"/>
  <c r="K17" i="2"/>
  <c r="S17" i="2" s="1"/>
  <c r="K18" i="2"/>
  <c r="S18" i="2" s="1"/>
  <c r="K19" i="2"/>
  <c r="S19" i="2" s="1"/>
  <c r="K21" i="2"/>
  <c r="S21" i="2" s="1"/>
  <c r="K23" i="2"/>
  <c r="S23" i="2" s="1"/>
  <c r="K25" i="2"/>
  <c r="S25" i="2" s="1"/>
  <c r="K27" i="2"/>
  <c r="S27" i="2" s="1"/>
  <c r="K29" i="2"/>
  <c r="S29" i="2" s="1"/>
  <c r="K31" i="2"/>
  <c r="S31" i="2" s="1"/>
  <c r="K33" i="2"/>
  <c r="S33" i="2" s="1"/>
  <c r="K35" i="2"/>
  <c r="S35" i="2" s="1"/>
  <c r="K37" i="2"/>
  <c r="S37" i="2" s="1"/>
  <c r="K39" i="2"/>
  <c r="S39" i="2" s="1"/>
  <c r="K41" i="2"/>
  <c r="S41" i="2" s="1"/>
  <c r="K43" i="2"/>
  <c r="S43" i="2" s="1"/>
  <c r="K45" i="2"/>
  <c r="S45" i="2" s="1"/>
  <c r="K47" i="2"/>
  <c r="S47" i="2" s="1"/>
  <c r="K49" i="2"/>
  <c r="S49" i="2" s="1"/>
  <c r="K51" i="2"/>
  <c r="S51" i="2" s="1"/>
  <c r="K53" i="2"/>
  <c r="S53" i="2" s="1"/>
  <c r="K55" i="2"/>
  <c r="S55" i="2" s="1"/>
  <c r="K57" i="2"/>
  <c r="S57" i="2" s="1"/>
  <c r="K59" i="2"/>
  <c r="S59" i="2" s="1"/>
  <c r="K61" i="2"/>
  <c r="S61" i="2" s="1"/>
  <c r="K63" i="2"/>
  <c r="S63" i="2" s="1"/>
  <c r="K65" i="2"/>
  <c r="S65" i="2" s="1"/>
  <c r="K67" i="2"/>
  <c r="S67" i="2" s="1"/>
  <c r="K69" i="2"/>
  <c r="S69" i="2" s="1"/>
  <c r="K71" i="2"/>
  <c r="S71" i="2" s="1"/>
  <c r="K64" i="2"/>
  <c r="S64" i="2" s="1"/>
  <c r="K24" i="2"/>
  <c r="S24" i="2" s="1"/>
  <c r="K44" i="2"/>
  <c r="S44" i="2" s="1"/>
  <c r="K68" i="2"/>
  <c r="S68" i="2" s="1"/>
  <c r="K62" i="2"/>
  <c r="S62" i="2" s="1"/>
  <c r="K13" i="2"/>
  <c r="S13" i="2" s="1"/>
  <c r="K48" i="2"/>
  <c r="S48" i="2" s="1"/>
  <c r="K14" i="2"/>
  <c r="S14" i="2" s="1"/>
  <c r="K15" i="2"/>
  <c r="S15" i="2" s="1"/>
  <c r="K20" i="2"/>
  <c r="S20" i="2" s="1"/>
  <c r="K26" i="2"/>
  <c r="S26" i="2" s="1"/>
  <c r="K34" i="2"/>
  <c r="S34" i="2" s="1"/>
  <c r="K42" i="2"/>
  <c r="S42" i="2" s="1"/>
  <c r="K50" i="2"/>
  <c r="S50" i="2" s="1"/>
  <c r="K58" i="2"/>
  <c r="S58" i="2" s="1"/>
  <c r="K66" i="2"/>
  <c r="S66" i="2" s="1"/>
  <c r="K16" i="2"/>
  <c r="S16" i="2" s="1"/>
  <c r="K28" i="2"/>
  <c r="S28" i="2" s="1"/>
  <c r="K40" i="2"/>
  <c r="S40" i="2" s="1"/>
  <c r="K52" i="2"/>
  <c r="S52" i="2" s="1"/>
  <c r="K60" i="2"/>
  <c r="S60" i="2" s="1"/>
  <c r="K72" i="2"/>
  <c r="S72" i="2" s="1"/>
  <c r="K22" i="2"/>
  <c r="S22" i="2" s="1"/>
  <c r="K30" i="2"/>
  <c r="S30" i="2" s="1"/>
  <c r="K38" i="2"/>
  <c r="S38" i="2" s="1"/>
  <c r="K46" i="2"/>
  <c r="S46" i="2" s="1"/>
  <c r="K54" i="2"/>
  <c r="S54" i="2" s="1"/>
  <c r="K70" i="2"/>
  <c r="S70" i="2" s="1"/>
  <c r="K11" i="2"/>
  <c r="S11" i="2" s="1"/>
</calcChain>
</file>

<file path=xl/sharedStrings.xml><?xml version="1.0" encoding="utf-8"?>
<sst xmlns="http://schemas.openxmlformats.org/spreadsheetml/2006/main" count="480" uniqueCount="356">
  <si>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</si>
  <si>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</si>
  <si>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</si>
  <si>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</si>
  <si>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</si>
  <si>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</si>
  <si>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</si>
  <si>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</si>
  <si>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</si>
  <si>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</si>
  <si>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</si>
  <si>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</si>
  <si>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</si>
  <si>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</si>
  <si>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</si>
  <si>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</si>
  <si>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</si>
  <si>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</si>
  <si>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</si>
  <si>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</si>
  <si>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</si>
  <si>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</si>
  <si>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</si>
  <si>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</si>
  <si>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</si>
  <si>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</si>
  <si>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</si>
  <si>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</si>
  <si>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</si>
  <si>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</si>
  <si>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</si>
  <si>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</si>
  <si>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</si>
  <si>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</si>
  <si>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</si>
  <si>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</si>
  <si>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</si>
  <si>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</si>
  <si>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</si>
  <si>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</si>
  <si>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</si>
  <si>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</si>
  <si>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</si>
  <si>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</si>
  <si>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</si>
  <si>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</si>
  <si>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</si>
  <si>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</si>
  <si>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</si>
  <si>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</si>
  <si>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</si>
  <si>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</si>
  <si>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</si>
  <si>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</si>
  <si>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</si>
  <si>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</si>
  <si>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</si>
  <si>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</si>
  <si>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</si>
  <si>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</si>
  <si>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</si>
  <si>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</si>
  <si>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</si>
  <si>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</si>
  <si>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</si>
  <si>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</si>
  <si>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</si>
  <si>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</si>
  <si>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</si>
  <si>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</si>
  <si>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</si>
  <si>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</si>
  <si>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</si>
  <si>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</si>
  <si>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</si>
  <si>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</si>
  <si>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</si>
  <si>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</si>
  <si>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</si>
  <si>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</si>
  <si>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</si>
  <si>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</si>
  <si>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</si>
  <si>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</si>
  <si>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</si>
  <si>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</si>
  <si>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</si>
  <si>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</si>
  <si>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</si>
  <si>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Найти б/у стик, взять у Дмитрия Заказа УП №2334, наш №127, Позвонить 15.07.2015, предложить Эксприм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</si>
  <si>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</si>
  <si>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</si>
  <si>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</si>
  <si>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</si>
  <si>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</si>
  <si>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</si>
  <si>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</si>
  <si>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</si>
  <si>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</si>
  <si>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</si>
  <si>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</si>
  <si>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</si>
  <si>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</si>
  <si>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</si>
  <si>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</si>
  <si>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</si>
  <si>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</si>
  <si>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</si>
  <si>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</si>
  <si>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</si>
  <si>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</si>
  <si>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</si>
  <si>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</si>
  <si>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</si>
  <si>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</si>
  <si>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</si>
  <si>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</si>
  <si>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</si>
  <si>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</si>
  <si>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050-653-53-67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</si>
  <si>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</si>
  <si>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</si>
  <si>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</si>
  <si>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</si>
  <si>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</si>
  <si>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</si>
  <si>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</si>
  <si>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</si>
  <si>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</si>
  <si>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</si>
  <si>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</si>
  <si>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</si>
  <si>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</si>
  <si>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</si>
  <si>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</si>
  <si>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</si>
  <si>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</si>
  <si>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</si>
  <si>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</si>
  <si>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</si>
  <si>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</si>
  <si>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</si>
  <si>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</si>
  <si>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</si>
  <si>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</si>
  <si>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</si>
  <si>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</si>
  <si>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</si>
  <si>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</si>
  <si>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</si>
  <si>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</si>
  <si>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</si>
  <si>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ДЖП-1000</t>
  </si>
  <si>
    <t>Уже брали ДЖП-2000 в 2014 г.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</si>
  <si>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</si>
  <si>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</si>
  <si>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</si>
  <si>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</si>
  <si>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</si>
  <si>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</si>
  <si>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</si>
  <si>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</si>
  <si>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</si>
  <si>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</si>
  <si>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</si>
  <si>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</si>
  <si>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</si>
  <si>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</si>
  <si>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</si>
  <si>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</si>
  <si>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</si>
  <si>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</si>
  <si>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</si>
  <si>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</si>
  <si>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</si>
  <si>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</si>
  <si>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</si>
  <si>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</si>
  <si>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</si>
  <si>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</si>
  <si>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</si>
  <si>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</si>
  <si>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</si>
  <si>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</si>
  <si>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</si>
  <si>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</si>
  <si>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</si>
  <si>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</si>
  <si>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</si>
  <si>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</si>
  <si>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</si>
  <si>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</si>
  <si>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</si>
  <si>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</si>
  <si>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</si>
  <si>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</si>
  <si>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</si>
  <si>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</si>
  <si>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</si>
  <si>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</si>
  <si>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</si>
  <si>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</si>
  <si>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</si>
  <si>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</si>
  <si>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</si>
  <si>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</si>
  <si>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</si>
  <si>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</si>
  <si>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</si>
  <si>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</si>
  <si>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</si>
  <si>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</si>
  <si>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</si>
  <si>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</si>
  <si>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</si>
  <si>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</si>
  <si>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</si>
  <si>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</si>
  <si>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</si>
  <si>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</si>
  <si>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</si>
  <si>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</si>
  <si>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</si>
  <si>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</si>
  <si>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Фасовка мороженых овощей</t>
  </si>
  <si>
    <t>Позвонить, обсудить конструкцию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</si>
  <si>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</si>
  <si>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</si>
  <si>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</si>
  <si>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</si>
  <si>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</si>
  <si>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</si>
  <si>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</si>
  <si>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</si>
  <si>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</si>
  <si>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</si>
  <si>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</si>
  <si>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</si>
  <si>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</si>
  <si>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</si>
  <si>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</si>
  <si>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</si>
  <si>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</si>
  <si>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</si>
  <si>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</si>
  <si>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Искать покупателей в Одессе</t>
  </si>
  <si>
    <t>Хочет брать, позвонит сам (звонили 07.07.2015)</t>
  </si>
  <si>
    <t>АФ-120-ОМ4</t>
  </si>
  <si>
    <t>068-719-94-32</t>
  </si>
  <si>
    <t>melnikovvictor@mail.ru</t>
  </si>
  <si>
    <t>Мельник Виктор</t>
  </si>
  <si>
    <t>Фасовка сахара</t>
  </si>
  <si>
    <t>Найти б/у стик, взять у Дмитрия Заказа УП №2334, наш №127, возможна переделка под сахар</t>
  </si>
  <si>
    <t>Сдан, забрать деньги</t>
  </si>
  <si>
    <t>Будет знать 22.07.2015, позвонить</t>
  </si>
  <si>
    <t>Позвонить заказчику насчет пленки, созвон 17.07</t>
  </si>
  <si>
    <t>Игорь Юрьевич</t>
  </si>
  <si>
    <t xml:space="preserve">095-846-43-80, 095-517-00-50 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</si>
  <si>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</si>
  <si>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</si>
  <si>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</si>
  <si>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</si>
  <si>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</si>
  <si>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</si>
  <si>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</si>
  <si>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</si>
  <si>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</si>
  <si>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</si>
  <si>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</si>
  <si>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</si>
  <si>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</si>
  <si>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</si>
  <si>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</si>
  <si>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</si>
  <si>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</si>
  <si>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</si>
  <si>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</si>
  <si>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</si>
  <si>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</si>
  <si>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</si>
  <si>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Наберет сам, болеет---Позвонить</t>
  </si>
  <si>
    <t>звонить пока не проплатил---Позвонить заказчику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</si>
  <si>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</si>
  <si>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</si>
  <si>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</si>
  <si>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</si>
  <si>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</si>
  <si>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</si>
  <si>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</si>
  <si>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Лапин Игорь, Елена</t>
  </si>
  <si>
    <t>Ждем звонка--Позвонить Игорю---Созвон ---Пришлют хар. жидкости, Выяснить возможность фасовки кислот на ДЖМ, фасовки пены в 9 утра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</si>
  <si>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</si>
  <si>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</si>
  <si>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</si>
  <si>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Позвонить, напомнить про макет рисунка--Позвонит сам когда закажет пленку</t>
  </si>
  <si>
    <t>Не берет трубу--Позвонить, отправил варианты настольных---Перезвонит сам---Позвонить 10.07.2015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</si>
  <si>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</si>
  <si>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</si>
  <si>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</si>
  <si>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</si>
  <si>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</si>
  <si>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</si>
  <si>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</si>
  <si>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</si>
  <si>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</si>
  <si>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</si>
  <si>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</si>
  <si>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</si>
  <si>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</si>
  <si>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</si>
  <si>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</si>
  <si>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</si>
  <si>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</si>
  <si>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</si>
  <si>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</si>
  <si>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</si>
  <si>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</si>
  <si>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</si>
  <si>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</si>
  <si>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</si>
  <si>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</si>
  <si>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</si>
  <si>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</si>
  <si>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</si>
  <si>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</si>
  <si>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</si>
  <si>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</si>
  <si>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Должно быть готово, Приедет на неделе---Узнать у Игоря---созвон</t>
  </si>
  <si>
    <t>Прибыль</t>
  </si>
  <si>
    <t>%</t>
  </si>
  <si>
    <t>Позвонит--отправили схему разметки пленки и оборудование</t>
  </si>
  <si>
    <t>Фасовка сахар (5г), потом перец, соль (2г), кофе в стик-пакеты</t>
  </si>
  <si>
    <t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</si>
  <si>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Контроль созвон--Созвонится</t>
  </si>
  <si>
    <t>передали Баленко--*Баленко* должны перезвонить---Набрать заказчика--Созвон с Баленко в 13:30</t>
  </si>
  <si>
    <t>Заработало--Позвонить</t>
  </si>
  <si>
    <t>ТН-1, ТН-2 + ДЖ-250(разливатор) + АЦ-30</t>
  </si>
  <si>
    <t>Позвонят, "палюбому" берут разливатор))</t>
  </si>
  <si>
    <t>Термокамера (или целлофанатор) + ДЖ-250</t>
  </si>
  <si>
    <t>Пацаны не знают чо хотят</t>
  </si>
  <si>
    <t>В процессе---Созвон насчет пленки, Закончить техзадание-- Выяснить у игоря ширину пакетп нахлеста и пленки---Позвонить по пленке</t>
  </si>
  <si>
    <t>Елена Романенко</t>
  </si>
  <si>
    <t>050-353-04-51</t>
  </si>
  <si>
    <t>ТН-1</t>
  </si>
  <si>
    <t>Показать в работе</t>
  </si>
  <si>
    <t>romanenko@fornetti.com.ua</t>
  </si>
  <si>
    <t>Упаковка коробок с пиццой</t>
  </si>
  <si>
    <t>066-325-22-54</t>
  </si>
  <si>
    <t>ПАФ</t>
  </si>
  <si>
    <t>Созвон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</si>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</sst>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 wrapText="1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4" borderId="16" xfId="0" applyNumberFormat="1" applyFont="1" applyFill="1" applyBorder="1" applyAlignment="1">
      <alignment horizontal="center" vertical="center" wrapText="1"/>
    </xf>
    <xf numFmtId="14" fontId="0" fillId="4" borderId="16" xfId="0" applyNumberFormat="1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6" fillId="5" borderId="14" xfId="1" applyNumberFormat="1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14" fontId="0" fillId="4" borderId="1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Гиперссылка" xfId="1" builtinId="8"/>
    <cellStyle name="Обычный" xfId="0" builtinId="0"/>
  </cellStyles>
  <dxfs count="50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5357"/>
      <color rgb="FFFF7C80"/>
      <color rgb="FFF38194"/>
      <color rgb="FFD89CB6"/>
      <color rgb="FFAFDC7E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1F9D345-81BC-4E2E-AF22-B5C7F9DAA906}" diskRevisions="1" revisionId="95" version="10">
  <header guid="{4F77053A-E5EE-4BD3-B4E1-17E78E7ABB7A}" dateTime="2015-07-15T21:12:44" maxSheetId="8" userName="RePack by SPecialiST" r:id="rId1">
    <sheetIdMap count="7">
      <sheetId val="1"/>
      <sheetId val="2"/>
      <sheetId val="3"/>
      <sheetId val="4"/>
      <sheetId val="5"/>
      <sheetId val="6"/>
      <sheetId val="7"/>
    </sheetIdMap>
  </header>
  <header guid="{F80C90B9-B2FE-4A5D-AFFA-ABEBF4073EE7}" dateTime="2015-07-15T22:27:31" maxSheetId="8" userName="RePack by SPecialiST" r:id="rId2" minRId="1" maxRId="3">
    <sheetIdMap count="7">
      <sheetId val="1"/>
      <sheetId val="2"/>
      <sheetId val="3"/>
      <sheetId val="4"/>
      <sheetId val="5"/>
      <sheetId val="6"/>
      <sheetId val="7"/>
    </sheetIdMap>
  </header>
  <header guid="{80D99DCE-BAFA-4FAF-BE94-BDA1D84147DF}" dateTime="2015-07-16T10:56:36" maxSheetId="8" userName="RePack by SPecialiST" r:id="rId3" minRId="4" maxRId="15">
    <sheetIdMap count="7">
      <sheetId val="1"/>
      <sheetId val="2"/>
      <sheetId val="3"/>
      <sheetId val="4"/>
      <sheetId val="5"/>
      <sheetId val="6"/>
      <sheetId val="7"/>
    </sheetIdMap>
  </header>
  <header guid="{299B1971-55E9-400C-8836-04CD41B41C08}" dateTime="2015-07-16T11:45:21" maxSheetId="8" userName="RePack by SPecialiST" r:id="rId4" minRId="16" maxRId="19">
    <sheetIdMap count="7">
      <sheetId val="1"/>
      <sheetId val="2"/>
      <sheetId val="3"/>
      <sheetId val="4"/>
      <sheetId val="5"/>
      <sheetId val="6"/>
      <sheetId val="7"/>
    </sheetIdMap>
  </header>
  <header guid="{73B81238-EDB4-4561-9CEB-F61477398DF5}" dateTime="2015-07-16T12:16:50" maxSheetId="8" userName="RePack by SPecialiST" r:id="rId5" minRId="20" maxRId="25">
    <sheetIdMap count="7">
      <sheetId val="1"/>
      <sheetId val="2"/>
      <sheetId val="3"/>
      <sheetId val="4"/>
      <sheetId val="5"/>
      <sheetId val="6"/>
      <sheetId val="7"/>
    </sheetIdMap>
  </header>
  <header guid="{5B02CEB5-49D1-47A0-A5EB-B8479287C0B3}" dateTime="2015-07-16T12:23:25" maxSheetId="9" userName="RePack by SPecialiST" r:id="rId6" minRId="26" maxRId="45">
    <sheetIdMap count="8">
      <sheetId val="1"/>
      <sheetId val="2"/>
      <sheetId val="4"/>
      <sheetId val="8"/>
      <sheetId val="3"/>
      <sheetId val="5"/>
      <sheetId val="6"/>
      <sheetId val="7"/>
    </sheetIdMap>
  </header>
  <header guid="{335B2E52-1855-4896-B8C2-3FFBD56372BC}" dateTime="2015-07-16T12:49:07" maxSheetId="9" userName="RePack by SPecialiST" r:id="rId7" minRId="48">
    <sheetIdMap count="8">
      <sheetId val="1"/>
      <sheetId val="2"/>
      <sheetId val="8"/>
      <sheetId val="4"/>
      <sheetId val="3"/>
      <sheetId val="5"/>
      <sheetId val="6"/>
      <sheetId val="7"/>
    </sheetIdMap>
  </header>
  <header guid="{C4BE1190-6F87-4A17-817F-B8F6F2E01927}" dateTime="2015-07-16T17:34:23" maxSheetId="9" userName="RePack by SPecialiST" r:id="rId8" minRId="49" maxRId="53">
    <sheetIdMap count="8">
      <sheetId val="1"/>
      <sheetId val="2"/>
      <sheetId val="8"/>
      <sheetId val="4"/>
      <sheetId val="3"/>
      <sheetId val="5"/>
      <sheetId val="6"/>
      <sheetId val="7"/>
    </sheetIdMap>
  </header>
  <header guid="{501A3241-D6CC-4D3C-9604-8AEC793B352C}" dateTime="2015-07-16T17:46:24" maxSheetId="9" userName="RePack by SPecialiST" r:id="rId9" minRId="54" maxRId="71">
    <sheetIdMap count="8">
      <sheetId val="1"/>
      <sheetId val="2"/>
      <sheetId val="8"/>
      <sheetId val="4"/>
      <sheetId val="3"/>
      <sheetId val="5"/>
      <sheetId val="6"/>
      <sheetId val="7"/>
    </sheetIdMap>
  </header>
  <header guid="{81F9D345-81BC-4E2E-AF22-B5C7F9DAA906}" dateTime="2015-07-16T17:58:07" maxSheetId="9" userName="RePack by SPecialiST" r:id="rId10" minRId="72" maxRId="93">
    <sheetIdMap count="8">
      <sheetId val="1"/>
      <sheetId val="2"/>
      <sheetId val="8"/>
      <sheetId val="4"/>
      <sheetId val="3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" sId="8" ref="A1:A1048576" action="deleteCol">
    <rfmt sheetId="8" xfDxf="1" sqref="A1:A1048576" start="0" length="0"/>
    <rcc rId="0" sId="8" dxf="1">
      <nc r="A1" t="inlineStr">
        <is>
          <t>Телефон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73" sId="8" ref="A1:A1048576" action="deleteCol">
    <rfmt sheetId="8" xfDxf="1" sqref="A1:A1048576" start="0" length="0"/>
    <rcc rId="0" sId="8" dxf="1">
      <nc r="A1" t="inlineStr">
        <is>
          <t>Напоминание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4" sId="8" ref="A1:A1048576" action="deleteCol">
    <rfmt sheetId="8" xfDxf="1" sqref="A1:A1048576" start="0" length="0"/>
    <rcc rId="0" sId="8" dxf="1">
      <nc r="A1" t="inlineStr">
        <is>
          <t>Ф.И.О.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5" sId="8" ref="A1:A1048576" action="deleteCol">
    <rfmt sheetId="8" xfDxf="1" sqref="A1:A1048576" start="0" length="0"/>
    <rcc rId="0" sId="8" dxf="1">
      <nc r="A1" t="inlineStr">
        <is>
          <t>Наше предложение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6" sId="8" ref="A1:A1048576" action="deleteCol">
    <rfmt sheetId="8" xfDxf="1" sqref="A1:A1048576" start="0" length="0"/>
    <rcc rId="0" sId="8" dxf="1">
      <nc r="A1" t="inlineStr">
        <is>
          <t>Статус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7" sId="8" ref="A1:A1048576" action="deleteCol">
    <rfmt sheetId="8" xfDxf="1" sqref="A1:A1048576" start="0" length="0"/>
    <rcc rId="0" sId="8" dxf="1">
      <nc r="A1" t="inlineStr">
        <is>
          <t>Почта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78" sId="8" ref="A1:A1048576" action="deleteCol">
    <rfmt sheetId="8" xfDxf="1" sqref="A1:A1048576" start="0" length="0"/>
    <rcc rId="0" sId="8" dxf="1">
      <nc r="A1" t="inlineStr">
        <is>
          <t>Цена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79" sId="8" ref="A1:A1048576" action="deleteCol">
    <rfmt sheetId="8" xfDxf="1" sqref="A1:A1048576" start="0" length="0"/>
    <rcc rId="0" sId="8" dxf="1">
      <nc r="A1" t="inlineStr">
        <is>
          <t>Город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0" sId="8" ref="A1:A1048576" action="deleteCol">
    <rfmt sheetId="8" xfDxf="1" sqref="A1:A1048576" start="0" length="0"/>
    <rcc rId="0" sId="8" dxf="1">
      <nc r="A1" t="inlineStr">
        <is>
          <t>Задача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1" sId="8" ref="A1:A1048576" action="deleteCol">
    <rfmt sheetId="8" xfDxf="1" sqref="A1:A1048576" start="0" length="0"/>
    <rcc rId="0" sId="8" dxf="1">
      <nc r="A1" t="inlineStr">
        <is>
          <t>Особенности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2" sId="8" ref="A1:A1048576" action="deleteCol">
    <rfmt sheetId="8" xfDxf="1" sqref="A1:A1048576" start="0" length="0"/>
    <rcc rId="0" sId="8" dxf="1">
      <nc r="A1" t="inlineStr">
        <is>
          <t>Дата контакта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3" sId="8" ref="A1:A1048576" action="deleteCol">
    <rfmt sheetId="8" xfDxf="1" sqref="A1:A1048576" start="0" length="0"/>
    <rcc rId="0" sId="8" dxf="1">
      <nc r="A1" t="inlineStr">
        <is>
          <t>Дата заказа (предоплаты)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4" sId="8" ref="A1:A1048576" action="deleteCol">
    <rfmt sheetId="8" xfDxf="1" sqref="A1:A1048576" start="0" length="0"/>
    <rcc rId="0" sId="8" dxf="1">
      <nc r="A1" t="inlineStr">
        <is>
          <t>Код УТ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5" sId="8" ref="A1:A1048576" action="deleteCol">
    <rfmt sheetId="8" xfDxf="1" sqref="A1:A1048576" start="0" length="0"/>
    <rcc rId="0" sId="8" dxf="1">
      <nc r="A1" t="inlineStr">
        <is>
          <t>Дата выполнения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6" sId="8" ref="A1:A1048576" action="deleteCol">
    <rfmt sheetId="8" xfDxf="1" sqref="A1:A1048576" start="0" length="0"/>
    <rcc rId="0" sId="8" dxf="1">
      <nc r="A1" t="inlineStr">
        <is>
          <t>Дата сдачи (окончание сделки)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7" sId="8" ref="A1:A1048576" action="deleteCol">
    <rfmt sheetId="8" xfDxf="1" sqref="A1:A1048576" start="0" length="0"/>
    <rcc rId="0" sId="8" dxf="1">
      <nc r="A1" t="inlineStr">
        <is>
          <t>Фирма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8" sId="8" ref="A1:A1048576" action="deleteCol">
    <rfmt sheetId="8" xfDxf="1" sqref="A1:A1048576" start="0" length="0"/>
    <rcc rId="0" sId="8" dxf="1">
      <nc r="A1" t="inlineStr">
        <is>
          <t>№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cc rId="89" sId="8">
    <nc r="A1" t="inlineStr">
      <is>
        <t>№</t>
      </is>
    </nc>
  </rcc>
  <rfmt sheetId="8" sqref="B1">
    <dxf>
      <alignment vertical="center" readingOrder="0"/>
    </dxf>
  </rfmt>
  <rcc rId="90" sId="8">
    <nc r="C1" t="inlineStr">
      <is>
        <t>Кому звонить</t>
      </is>
    </nc>
  </rcc>
  <rcc rId="91" sId="8">
    <nc r="B1" t="inlineStr">
      <is>
        <t>Что спросить</t>
      </is>
    </nc>
  </rcc>
  <rcc rId="92" sId="8">
    <nc r="D1" t="inlineStr">
      <is>
        <t>Когда</t>
      </is>
    </nc>
  </rcc>
  <rcc rId="93" sId="8">
    <nc r="E1" t="inlineStr">
      <is>
        <t>Заказчик</t>
      </is>
    </nc>
  </rcc>
  <rcv guid="{F21BD4B8-C6FA-422D-B8B2-7C578E87F027}" action="delete"/>
  <rdn rId="0" localSheetId="1" customView="1" name="Z_F21BD4B8_C6FA_422D_B8B2_7C578E87F027_.wvu.FilterData" hidden="1" oldHidden="1">
    <formula>Заказы!$A$1:$R$27</formula>
    <oldFormula>Заказы!$A$1:$R$27</oldFormula>
  </rdn>
  <rdn rId="0" localSheetId="2" customView="1" name="Z_F21BD4B8_C6FA_422D_B8B2_7C578E87F027_.wvu.FilterData" hidden="1" oldHidden="1">
    <formula>'Таблица-отчет'!$A$1:$T$72</formula>
    <oldFormula>'Таблица-отчет'!$A$1:$T$72</oldFormula>
  </rdn>
  <rcv guid="{F21BD4B8-C6FA-422D-B8B2-7C578E87F02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oc r="E5" t="inlineStr">
      <is>
        <t>*Баленко* должны перезвонить---Набрать заказчика--Созвон с Баленко в 13:30</t>
      </is>
    </oc>
    <nc r="E5" t="inlineStr">
      <is>
        <t>позвонить Баленко--*Баленко* должны перезвонить---Набрать заказчика--Созвон с Баленко в 13:30</t>
      </is>
    </nc>
  </rcc>
  <rcc rId="2" sId="4" numFmtId="19">
    <oc r="B5">
      <v>42200</v>
    </oc>
    <nc r="B5">
      <v>42201</v>
    </nc>
  </rcc>
  <rcc rId="3" sId="4">
    <oc r="E6" t="inlineStr">
      <is>
        <t>Звонить---Не дозвонились---Набрать заказчика--Тупиковая камера Баленко</t>
      </is>
    </oc>
    <nc r="E6" t="inlineStr">
      <is>
        <t>Не дозвонились---Набрать заказчика--Тупиковая камера Баленко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S1" start="0" length="0">
    <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dxf>
  </rfmt>
  <rfmt sheetId="6" sqref="T1" start="0" length="0">
    <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dxf>
  </rfmt>
  <rfmt sheetId="6" sqref="S2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2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3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3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4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4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5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5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6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6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7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7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cc rId="4" sId="6">
    <nc r="S1" t="inlineStr">
      <is>
        <t>Прибыль</t>
      </is>
    </nc>
  </rcc>
  <rcc rId="5" sId="6">
    <nc r="T1" t="inlineStr">
      <is>
        <t>%</t>
      </is>
    </nc>
  </rcc>
  <rm rId="6" sheetId="6" source="S1:T7" destination="U1:V7" sourceSheetId="6"/>
  <rm rId="7" sheetId="6" source="A1:R7" destination="C1:T7" sourceSheetId="6"/>
  <rm rId="8" sheetId="6" source="U1:V7" destination="A1:B7" sourceSheetId="6"/>
  <rcc rId="9" sId="6" odxf="1" dxf="1" numFmtId="13">
    <nc r="B2">
      <v>0.1</v>
    </nc>
    <ndxf>
      <numFmt numFmtId="13" formatCode="0%"/>
    </ndxf>
  </rcc>
  <rcc rId="10" sId="6">
    <nc r="A2">
      <f>I2*B2</f>
    </nc>
  </rcc>
  <rcc rId="11" sId="6">
    <nc r="A3">
      <v>4000</v>
    </nc>
  </rcc>
  <rcc rId="12" sId="6" odxf="1" dxf="1" numFmtId="13">
    <nc r="B4">
      <v>0.1</v>
    </nc>
    <ndxf>
      <numFmt numFmtId="13" formatCode="0%"/>
    </ndxf>
  </rcc>
  <rcc rId="13" sId="6">
    <nc r="A4">
      <f>I4*B4</f>
    </nc>
  </rcc>
  <rcc rId="14" sId="6" odxf="1" dxf="1" numFmtId="13">
    <nc r="B5">
      <v>0.1</v>
    </nc>
    <ndxf>
      <numFmt numFmtId="13" formatCode="0%"/>
    </ndxf>
  </rcc>
  <rcc rId="15" sId="6" odxf="1" dxf="1">
    <nc r="A5">
      <f>I5*B5</f>
    </nc>
    <ndxf>
      <fill>
        <patternFill>
          <fgColor theme="6" tint="0.59999389629810485"/>
          <bgColor theme="6" tint="0.59999389629810485"/>
        </patternFill>
      </fill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E25" t="inlineStr">
      <is>
        <t>Позвонить--отправили схему разметки пленки и оборудование</t>
      </is>
    </oc>
    <nc r="E25" t="inlineStr">
      <is>
        <t>Позвонит--отправили схему разметки пленки и оборудование</t>
      </is>
    </nc>
  </rcc>
  <rcc rId="17" sId="1">
    <oc r="I25" t="inlineStr">
      <is>
        <t>Фасовка кофе, сахар в стик-пакеты</t>
      </is>
    </oc>
    <nc r="I25" t="inlineStr">
      <is>
        <t>Фасовка сахар (5г), потом перец, соль (2г), кофе в стик-пакеты</t>
      </is>
    </nc>
  </rcc>
  <rcc rId="18" sId="1">
    <oc r="E26" t="inlineStr">
      <is>
        <t>Узнать высоту загрузки и необходимую производительность. После узнать цену на транспортер и вибролоток, перезвонить</t>
      </is>
    </oc>
    <nc r="E26" t="inlineStr">
      <is>
        <t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    </is>
    </nc>
  </rcc>
  <rcc rId="19" sId="1" numFmtId="19">
    <oc r="B26">
      <v>42201</v>
    </oc>
    <nc r="B26">
      <v>42207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E27" t="inlineStr">
      <is>
        <t>Созвонится</t>
      </is>
    </oc>
    <nc r="E27" t="inlineStr">
      <is>
        <t>Контроль созвон--Созвонится</t>
      </is>
    </nc>
  </rcc>
  <rcc rId="21" sId="1" numFmtId="19">
    <oc r="B27">
      <v>42201</v>
    </oc>
    <nc r="B27">
      <v>42202</v>
    </nc>
  </rcc>
  <rcc rId="22" sId="4">
    <oc r="E5" t="inlineStr">
      <is>
        <t>позвонить Баленко--*Баленко* должны перезвонить---Набрать заказчика--Созвон с Баленко в 13:30</t>
      </is>
    </oc>
    <nc r="E5" t="inlineStr">
      <is>
        <t>передали Баленко--*Баленко* должны перезвонить---Набрать заказчика--Созвон с Баленко в 13:30</t>
      </is>
    </nc>
  </rcc>
  <rcc rId="23" sId="4" numFmtId="19">
    <oc r="B5">
      <v>42201</v>
    </oc>
    <nc r="B5"/>
  </rcc>
  <rcc rId="24" sId="4">
    <oc r="E6" t="inlineStr">
      <is>
        <t>Не дозвонились---Набрать заказчика--Тупиковая камера Баленко</t>
      </is>
    </oc>
    <nc r="E6" t="inlineStr">
      <is>
        <t>передали Баленко---Набрать заказчика--Тупиковая камера Баленко</t>
      </is>
    </nc>
  </rcc>
  <rcc rId="25" sId="4" numFmtId="19">
    <oc r="B6">
      <v>42200</v>
    </oc>
    <nc r="B6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6" sheetId="8" name="[Заказы.xlsx]Цех" sheetPosition="7"/>
  <rcc rId="27" sId="8" odxf="1" dxf="1">
    <nc r="A1" t="inlineStr">
      <is>
        <t>Телефон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28" sId="8" odxf="1" dxf="1">
    <nc r="B1" t="inlineStr">
      <is>
        <t>Напоминание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29" sId="8" odxf="1" dxf="1">
    <nc r="C1" t="inlineStr">
      <is>
        <t>Ф.И.О.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0" sId="8" odxf="1" dxf="1">
    <nc r="D1" t="inlineStr">
      <is>
        <t>Наше предложение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1" sId="8" odxf="1" dxf="1">
    <nc r="E1" t="inlineStr">
      <is>
        <t>Статус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2" sId="8" odxf="1" dxf="1">
    <nc r="F1" t="inlineStr">
      <is>
        <t>Почта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3" sId="8" odxf="1" dxf="1">
    <nc r="G1" t="inlineStr">
      <is>
        <t>Цена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4" sId="8" odxf="1" dxf="1">
    <nc r="H1" t="inlineStr">
      <is>
        <t>Город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5" sId="8" odxf="1" dxf="1">
    <nc r="I1" t="inlineStr">
      <is>
        <t>Задача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6" sId="8" odxf="1" dxf="1">
    <nc r="J1" t="inlineStr">
      <is>
        <t>Особенности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7" sId="8" odxf="1" dxf="1">
    <nc r="K1" t="inlineStr">
      <is>
        <t>Дата контакта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8" sId="8" odxf="1" dxf="1">
    <nc r="L1" t="inlineStr">
      <is>
        <t>Дата заказа (предоплаты)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9" sId="8" odxf="1" dxf="1">
    <nc r="M1" t="inlineStr">
      <is>
        <t>Код УТ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40" sId="8" odxf="1" dxf="1">
    <nc r="N1" t="inlineStr">
      <is>
        <t>Дата выполнения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41" sId="8" odxf="1" dxf="1">
    <nc r="O1" t="inlineStr">
      <is>
        <t>Дата сдачи (окончание сделки)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42" sId="8" odxf="1" dxf="1">
    <nc r="P1" t="inlineStr">
      <is>
        <t>Фирма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43" sId="8" odxf="1" dxf="1">
    <nc r="Q1" t="inlineStr">
      <is>
        <t>№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44" sId="3" numFmtId="19">
    <oc r="B3">
      <v>42193</v>
    </oc>
    <nc r="B3"/>
  </rcc>
  <rcc rId="45" sId="3">
    <oc r="E3" t="inlineStr">
      <is>
        <t>Позвонить</t>
      </is>
    </oc>
    <nc r="E3" t="inlineStr">
      <is>
        <t>Заработало--Позвонить</t>
      </is>
    </nc>
  </rcc>
  <rcv guid="{F21BD4B8-C6FA-422D-B8B2-7C578E87F027}" action="delete"/>
  <rdn rId="0" localSheetId="1" customView="1" name="Z_F21BD4B8_C6FA_422D_B8B2_7C578E87F027_.wvu.FilterData" hidden="1" oldHidden="1">
    <formula>Заказы!$A$1:$R$27</formula>
    <oldFormula>Заказы!$A$1:$R$22</oldFormula>
  </rdn>
  <rdn rId="0" localSheetId="2" customView="1" name="Z_F21BD4B8_C6FA_422D_B8B2_7C578E87F027_.wvu.FilterData" hidden="1" oldHidden="1">
    <formula>'Таблица-отчет'!$A$1:$T$72</formula>
    <oldFormula>'Таблица-отчет'!$A$1:$T$72</oldFormula>
  </rdn>
  <rcv guid="{F21BD4B8-C6FA-422D-B8B2-7C578E87F02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4" ref="A6:XFD6" action="deleteRow">
    <rfmt sheetId="4" xfDxf="1" sqref="A6:XFD6" start="0" length="0"/>
    <rfmt sheetId="4" sqref="A6" start="0" length="0">
      <dxf>
        <alignment horizontal="center" vertical="center" readingOrder="0"/>
      </dxf>
    </rfmt>
    <rfmt sheetId="4" sqref="B6" start="0" length="0">
      <dxf>
        <numFmt numFmtId="19" formatCode="dd/mm/yyyy"/>
        <alignment horizontal="center" vertical="center" readingOrder="0"/>
      </dxf>
    </rfmt>
    <rcc rId="0" sId="4" dxf="1">
      <nc r="C6" t="inlineStr">
        <is>
          <t>Олег</t>
        </is>
      </nc>
      <ndxf>
        <alignment horizontal="center" vertical="center" readingOrder="0"/>
      </ndxf>
    </rcc>
    <rfmt sheetId="4" sqref="D6" start="0" length="0">
      <dxf>
        <alignment horizontal="center" vertical="center" readingOrder="0"/>
      </dxf>
    </rfmt>
    <rcc rId="0" sId="4" dxf="1">
      <nc r="E6" t="inlineStr">
        <is>
          <t>передали Баленко---Набрать заказчика--Тупиковая камера Баленко</t>
        </is>
      </nc>
      <ndxf>
        <alignment horizontal="center" vertical="center" wrapText="1" readingOrder="0"/>
      </ndxf>
    </rcc>
    <rcc rId="0" sId="4" dxf="1">
      <nc r="F6" t="inlineStr">
        <is>
          <t>097-558-26-29</t>
        </is>
      </nc>
      <ndxf>
        <alignment horizontal="center" vertical="center" readingOrder="0"/>
      </ndxf>
    </rcc>
    <rcc rId="0" sId="4" dxf="1">
      <nc r="G6" t="inlineStr">
        <is>
          <t>54005@mail.ru</t>
        </is>
      </nc>
      <ndxf>
        <alignment horizontal="center" vertical="center" readingOrder="0"/>
      </ndxf>
    </rcc>
    <rcc rId="0" sId="4" dxf="1">
      <nc r="H6" t="inlineStr">
        <is>
          <t>Термокамера</t>
        </is>
      </nc>
      <ndxf>
        <alignment horizontal="center" vertical="center" wrapText="1" readingOrder="0"/>
      </ndxf>
    </rcc>
    <rcc rId="0" sId="4" dxf="1">
      <nc r="I6" t="inlineStr">
        <is>
          <t>300/210/250</t>
        </is>
      </nc>
      <ndxf>
        <alignment horizontal="center" vertical="center" readingOrder="0"/>
      </ndxf>
    </rcc>
    <rfmt sheetId="4" sqref="J6" start="0" length="0">
      <dxf>
        <alignment horizontal="center" vertical="center" readingOrder="0"/>
      </dxf>
    </rfmt>
    <rcc rId="0" sId="4" dxf="1">
      <nc r="K6" t="inlineStr">
        <is>
          <t>Борисполь</t>
        </is>
      </nc>
      <ndxf>
        <alignment horizontal="center" vertical="center" readingOrder="0"/>
      </ndxf>
    </rcc>
    <rfmt sheetId="4" sqref="L6" start="0" length="0">
      <dxf>
        <alignment horizontal="center" vertical="center" readingOrder="0"/>
      </dxf>
    </rfmt>
    <rfmt sheetId="4" sqref="M6" start="0" length="0">
      <dxf>
        <alignment horizontal="center" vertical="center" readingOrder="0"/>
      </dxf>
    </rfmt>
    <rfmt sheetId="4" sqref="N6" start="0" length="0">
      <dxf>
        <alignment horizontal="center" vertical="center" readingOrder="0"/>
      </dxf>
    </rfmt>
    <rfmt sheetId="4" sqref="O6" start="0" length="0">
      <dxf>
        <alignment horizontal="center" vertical="center" readingOrder="0"/>
      </dxf>
    </rfmt>
    <rfmt sheetId="4" sqref="P6" start="0" length="0">
      <dxf>
        <alignment horizontal="center" vertical="center" wrapText="1" readingOrder="0"/>
      </dxf>
    </rfmt>
    <rfmt sheetId="4" sqref="Q6" start="0" length="0">
      <dxf>
        <alignment horizontal="center" vertical="center" readingOrder="0"/>
      </dxf>
    </rfmt>
    <rfmt sheetId="4" sqref="R6" start="0" length="0">
      <dxf>
        <alignment horizontal="center" vertical="center" readingOrder="0"/>
      </dxf>
    </rfmt>
    <rfmt sheetId="4" sqref="S6" start="0" length="0">
      <dxf>
        <alignment horizontal="center" vertical="center" readingOrder="0"/>
      </dxf>
    </rfmt>
    <rfmt sheetId="4" sqref="T6" start="0" length="0">
      <dxf>
        <alignment horizontal="center" vertical="center" readingOrder="0"/>
      </dxf>
    </rfmt>
    <rfmt sheetId="4" sqref="U6" start="0" length="0">
      <dxf>
        <alignment horizontal="center" vertical="center" readingOrder="0"/>
      </dxf>
    </rfmt>
    <rfmt sheetId="4" sqref="V6" start="0" length="0">
      <dxf>
        <alignment horizontal="center" vertical="center" readingOrder="0"/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4" t="inlineStr">
      <is>
        <t>ТН-1, ТН-2</t>
      </is>
    </oc>
    <nc r="D24" t="inlineStr">
      <is>
        <t>ТН-1, ТН-2 + ДЖ-250(разливатор) + АЦ-30</t>
      </is>
    </nc>
  </rcc>
  <rcc rId="50" sId="1">
    <oc r="E24" t="inlineStr">
      <is>
        <t>Позвонят</t>
      </is>
    </oc>
    <nc r="E24" t="inlineStr">
      <is>
        <t>Позвонят, "палюбому" берут разливатор))</t>
      </is>
    </nc>
  </rcc>
  <rcc rId="51" sId="1">
    <nc r="H24" t="inlineStr">
      <is>
        <t>Киев</t>
      </is>
    </nc>
  </rcc>
  <rcc rId="52" sId="1">
    <oc r="I24" t="inlineStr">
      <is>
        <t>Термокамера</t>
      </is>
    </oc>
    <nc r="I24" t="inlineStr">
      <is>
        <t>Термокамера (или целлофанатор) + ДЖ-250</t>
      </is>
    </nc>
  </rcc>
  <rcc rId="53" sId="1">
    <nc r="J24" t="inlineStr">
      <is>
        <t>Пацаны не знают чо хотят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E17" t="inlineStr">
      <is>
        <t>Созвон насчет пленки, Закончить техзадание-- Выяснить у игоря ширину пакетп нахлеста и пленки---Позвонить по пленке</t>
      </is>
    </oc>
    <nc r="E17" t="inlineStr">
      <is>
        <t>В процессе---Созвон насчет пленки, Закончить техзадание-- Выяснить у игоря ширину пакетп нахлеста и пленки---Позвонить по пленке</t>
      </is>
    </nc>
  </rcc>
  <rcc rId="55" sId="1">
    <nc r="C28" t="inlineStr">
      <is>
        <t>Елена Романенко</t>
      </is>
    </nc>
  </rcc>
  <rcc rId="56" sId="1">
    <nc r="A28" t="inlineStr">
      <is>
        <t>050-353-04-51</t>
      </is>
    </nc>
  </rcc>
  <rcc rId="57" sId="1">
    <nc r="D28" t="inlineStr">
      <is>
        <t>ТН-1</t>
      </is>
    </nc>
  </rcc>
  <rcc rId="58" sId="1">
    <nc r="E28" t="inlineStr">
      <is>
        <t>Показать в работе</t>
      </is>
    </nc>
  </rcc>
  <rcc rId="59" sId="1" odxf="1" dxf="1" numFmtId="19">
    <nc r="B28">
      <v>42202</v>
    </nc>
    <odxf>
      <numFmt numFmtId="0" formatCode="General"/>
    </odxf>
    <ndxf>
      <numFmt numFmtId="19" formatCode="dd/mm/yyyy"/>
    </ndxf>
  </rcc>
  <rcc rId="60" sId="1">
    <nc r="F28" t="inlineStr">
      <is>
        <t>romanenko@fornetti.com.ua</t>
      </is>
    </nc>
  </rcc>
  <rcc rId="61" sId="1">
    <nc r="I28" t="inlineStr">
      <is>
        <t>Упаковка коробок с пиццой</t>
      </is>
    </nc>
  </rcc>
  <rcc rId="62" sId="1" odxf="1" dxf="1" numFmtId="19">
    <nc r="K28">
      <v>42201</v>
    </nc>
    <odxf>
      <numFmt numFmtId="0" formatCode="General"/>
    </odxf>
    <ndxf>
      <numFmt numFmtId="19" formatCode="dd/mm/yyyy"/>
    </ndxf>
  </rcc>
  <rcc rId="63" sId="1">
    <nc r="A29" t="inlineStr">
      <is>
        <t>066-325-22-54</t>
      </is>
    </nc>
  </rcc>
  <rcc rId="64" sId="1" odxf="1" dxf="1" numFmtId="19">
    <nc r="B29">
      <v>42202</v>
    </nc>
    <odxf>
      <numFmt numFmtId="0" formatCode="General"/>
    </odxf>
    <ndxf>
      <numFmt numFmtId="19" formatCode="dd/mm/yyyy"/>
    </ndxf>
  </rcc>
  <rcc rId="65" sId="1">
    <nc r="C29" t="inlineStr">
      <is>
        <t>Андрей</t>
      </is>
    </nc>
  </rcc>
  <rcc rId="66" sId="1">
    <nc r="D29" t="inlineStr">
      <is>
        <t>ПАФ</t>
      </is>
    </nc>
  </rcc>
  <rcc rId="67" sId="1">
    <nc r="E29" t="inlineStr">
      <is>
        <t>Созвон</t>
      </is>
    </nc>
  </rcc>
  <rcc rId="68" sId="1">
    <nc r="F29" t="inlineStr">
      <is>
        <t>andrewborotko@gmail.com</t>
      </is>
    </nc>
  </rcc>
  <rcc rId="69" sId="1">
    <nc r="H29" t="inlineStr">
      <is>
        <t>Ужгород</t>
      </is>
    </nc>
  </rcc>
  <rfmt sheetId="1" sqref="H1:H1048576">
    <dxf>
      <alignment vertical="bottom" readingOrder="0"/>
    </dxf>
  </rfmt>
  <rfmt sheetId="1" sqref="H1:H1048576">
    <dxf>
      <alignment horizontal="general" readingOrder="0"/>
    </dxf>
  </rfmt>
  <rfmt sheetId="1" sqref="H1:H1048576">
    <dxf>
      <alignment horizontal="center" readingOrder="0"/>
    </dxf>
  </rfmt>
  <rfmt sheetId="1" sqref="H1:H1048576">
    <dxf>
      <alignment vertical="center" readingOrder="0"/>
    </dxf>
  </rfmt>
  <rcc rId="70" sId="1">
    <nc r="I29" t="inlineStr">
      <is>
        <t>Фасовка конфет в упаковку (поштучно)</t>
      </is>
    </nc>
  </rcc>
  <rcc rId="71" sId="1" odxf="1" dxf="1" numFmtId="19">
    <nc r="K29">
      <v>42201</v>
    </nc>
    <odxf>
      <numFmt numFmtId="0" formatCode="General"/>
      <fill>
        <patternFill>
          <fgColor theme="6" tint="0.59999389629810485"/>
          <bgColor theme="6" tint="0.59999389629810485"/>
        </patternFill>
      </fill>
    </odxf>
    <ndxf>
      <numFmt numFmtId="19" formatCode="dd/mm/yyyy"/>
      <fill>
        <patternFill>
          <fgColor theme="6" tint="0.79998168889431442"/>
          <bgColor theme="6" tint="0.79998168889431442"/>
        </patternFill>
      </fill>
    </ndxf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4F77053A-E5EE-4BD3-B4E1-17E78E7ABB7A}" name="RePack by SPecialiST" id="-1466176968" dateTime="2015-07-15T21:12:44"/>
  <userInfo guid="{F80C90B9-B2FE-4A5D-AFFA-ABEBF4073EE7}" name="RePack by SPecialiST" id="-1466231453" dateTime="2015-07-15T21:15:40"/>
  <userInfo guid="{81F9D345-81BC-4E2E-AF22-B5C7F9DAA906}" name="RePack by SPecialiST" id="-1466180558" dateTime="2015-07-16T10:00:43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bluyk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rt.vk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zoomScaleNormal="85" workbookViewId="0">
      <pane xSplit="4" ySplit="1" topLeftCell="E24" activePane="bottomRight" state="frozenSplit"/>
      <selection pane="topRight" activeCell="E1" sqref="E1"/>
      <selection pane="bottomLeft" activeCell="A2" sqref="A2"/>
      <selection pane="bottomRight" activeCell="F29" sqref="F29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51" customWidth="1"/>
    <col min="4" max="4" width="24.42578125" style="2" bestFit="1" customWidth="1"/>
    <col min="5" max="5" width="31" style="2" customWidth="1"/>
    <col min="6" max="6" width="29" style="52" bestFit="1" customWidth="1"/>
    <col min="7" max="7" width="7.85546875" style="8" customWidth="1"/>
    <col min="8" max="8" width="22.28515625" style="52" bestFit="1" customWidth="1"/>
    <col min="9" max="9" width="28.28515625" style="2" customWidth="1"/>
    <col min="10" max="10" width="29.85546875" style="3" customWidth="1"/>
    <col min="11" max="11" width="15.85546875" style="3" customWidth="1"/>
    <col min="12" max="12" width="17.85546875" style="3" customWidth="1"/>
    <col min="13" max="13" width="9.28515625" style="3" customWidth="1"/>
    <col min="14" max="14" width="19.42578125" style="2" customWidth="1"/>
    <col min="15" max="15" width="19.570312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  <row r="2" spans="1:18" s="12" customFormat="1" ht="46.5" customHeight="1" thickTop="1" x14ac:dyDescent="0.25">
      <c r="A2" s="57" t="s">
        <v>136</v>
      </c>
      <c r="B2" s="58">
        <v>42202</v>
      </c>
      <c r="C2" s="57" t="s">
        <v>134</v>
      </c>
      <c r="D2" s="59" t="s">
        <v>18</v>
      </c>
      <c r="E2" s="59" t="s">
        <v>294</v>
      </c>
      <c r="F2" s="57" t="s">
        <v>137</v>
      </c>
      <c r="G2" s="59">
        <v>105600</v>
      </c>
      <c r="H2" s="59" t="s">
        <v>54</v>
      </c>
      <c r="I2" s="59" t="s">
        <v>197</v>
      </c>
      <c r="J2" s="59"/>
      <c r="K2" s="58">
        <v>42158</v>
      </c>
      <c r="L2" s="58" t="s">
        <v>299</v>
      </c>
      <c r="M2" s="59">
        <v>2592</v>
      </c>
      <c r="N2" s="59" t="s">
        <v>300</v>
      </c>
      <c r="O2" s="59"/>
      <c r="P2" s="57" t="s">
        <v>135</v>
      </c>
      <c r="Q2" s="59"/>
      <c r="R2" s="59"/>
    </row>
    <row r="3" spans="1:18" ht="45" x14ac:dyDescent="0.25">
      <c r="A3" s="60" t="s">
        <v>220</v>
      </c>
      <c r="B3" s="61" t="s">
        <v>291</v>
      </c>
      <c r="C3" s="60" t="s">
        <v>134</v>
      </c>
      <c r="D3" s="62" t="s">
        <v>288</v>
      </c>
      <c r="E3" s="62" t="s">
        <v>292</v>
      </c>
      <c r="F3" s="63" t="s">
        <v>221</v>
      </c>
      <c r="G3" s="62"/>
      <c r="H3" s="62" t="s">
        <v>219</v>
      </c>
      <c r="I3" s="62" t="s">
        <v>218</v>
      </c>
      <c r="J3" s="62" t="s">
        <v>222</v>
      </c>
      <c r="K3" s="61">
        <v>42192</v>
      </c>
      <c r="L3" s="62"/>
      <c r="M3" s="62"/>
      <c r="N3" s="62"/>
      <c r="O3" s="62"/>
      <c r="P3" s="60"/>
      <c r="Q3" s="62"/>
      <c r="R3" s="62"/>
    </row>
    <row r="4" spans="1:18" ht="30" x14ac:dyDescent="0.25">
      <c r="A4" s="64" t="s">
        <v>67</v>
      </c>
      <c r="B4" s="65">
        <v>42202</v>
      </c>
      <c r="C4" s="64" t="s">
        <v>90</v>
      </c>
      <c r="D4" s="66" t="s">
        <v>76</v>
      </c>
      <c r="E4" s="66" t="s">
        <v>131</v>
      </c>
      <c r="F4" s="64" t="s">
        <v>73</v>
      </c>
      <c r="G4" s="66"/>
      <c r="H4" s="66" t="s">
        <v>60</v>
      </c>
      <c r="I4" s="66" t="s">
        <v>68</v>
      </c>
      <c r="J4" s="66"/>
      <c r="K4" s="65">
        <v>42187</v>
      </c>
      <c r="L4" s="66"/>
      <c r="M4" s="66"/>
      <c r="N4" s="66"/>
      <c r="O4" s="66"/>
      <c r="P4" s="64" t="s">
        <v>72</v>
      </c>
      <c r="Q4" s="66"/>
      <c r="R4" s="66"/>
    </row>
    <row r="5" spans="1:18" s="12" customFormat="1" ht="60" x14ac:dyDescent="0.25">
      <c r="A5" s="60" t="s">
        <v>80</v>
      </c>
      <c r="B5" s="61">
        <v>42199</v>
      </c>
      <c r="C5" s="60" t="s">
        <v>79</v>
      </c>
      <c r="D5" s="62" t="s">
        <v>19</v>
      </c>
      <c r="E5" s="62" t="s">
        <v>295</v>
      </c>
      <c r="F5" s="63" t="s">
        <v>81</v>
      </c>
      <c r="G5" s="62"/>
      <c r="H5" s="62"/>
      <c r="I5" s="62" t="s">
        <v>82</v>
      </c>
      <c r="J5" s="62"/>
      <c r="K5" s="61">
        <v>42187</v>
      </c>
      <c r="L5" s="62"/>
      <c r="M5" s="62"/>
      <c r="N5" s="62"/>
      <c r="O5" s="62"/>
      <c r="P5" s="60"/>
      <c r="Q5" s="62"/>
      <c r="R5" s="62"/>
    </row>
    <row r="6" spans="1:18" s="12" customFormat="1" ht="45" customHeight="1" x14ac:dyDescent="0.25">
      <c r="A6" s="64" t="s">
        <v>151</v>
      </c>
      <c r="B6" s="65">
        <v>42201</v>
      </c>
      <c r="C6" s="64" t="s">
        <v>196</v>
      </c>
      <c r="D6" s="66" t="s">
        <v>64</v>
      </c>
      <c r="E6" s="66" t="s">
        <v>327</v>
      </c>
      <c r="F6" s="64" t="s">
        <v>149</v>
      </c>
      <c r="G6" s="66">
        <v>5400</v>
      </c>
      <c r="H6" s="66" t="s">
        <v>60</v>
      </c>
      <c r="I6" s="66" t="s">
        <v>198</v>
      </c>
      <c r="J6" s="66" t="s">
        <v>287</v>
      </c>
      <c r="K6" s="65">
        <v>42133</v>
      </c>
      <c r="L6" s="65">
        <v>42185</v>
      </c>
      <c r="M6" s="66">
        <v>2269</v>
      </c>
      <c r="N6" s="65">
        <v>42200</v>
      </c>
      <c r="O6" s="66"/>
      <c r="P6" s="64" t="s">
        <v>132</v>
      </c>
      <c r="Q6" s="66">
        <v>148</v>
      </c>
      <c r="R6" s="66"/>
    </row>
    <row r="7" spans="1:18" ht="60" x14ac:dyDescent="0.25">
      <c r="A7" s="60" t="s">
        <v>50</v>
      </c>
      <c r="B7" s="61">
        <v>42205</v>
      </c>
      <c r="C7" s="60" t="s">
        <v>48</v>
      </c>
      <c r="D7" s="62" t="s">
        <v>88</v>
      </c>
      <c r="E7" s="62" t="s">
        <v>89</v>
      </c>
      <c r="F7" s="60" t="s">
        <v>51</v>
      </c>
      <c r="G7" s="62"/>
      <c r="H7" s="62" t="s">
        <v>49</v>
      </c>
      <c r="I7" s="62" t="s">
        <v>85</v>
      </c>
      <c r="J7" s="62" t="s">
        <v>52</v>
      </c>
      <c r="K7" s="61">
        <v>42183</v>
      </c>
      <c r="L7" s="62"/>
      <c r="M7" s="62"/>
      <c r="N7" s="62"/>
      <c r="O7" s="62"/>
      <c r="P7" s="60"/>
      <c r="Q7" s="62"/>
      <c r="R7" s="62"/>
    </row>
    <row r="8" spans="1:18" s="12" customFormat="1" ht="15" customHeight="1" x14ac:dyDescent="0.25">
      <c r="A8" s="64" t="s">
        <v>129</v>
      </c>
      <c r="B8" s="65">
        <v>42199</v>
      </c>
      <c r="C8" s="64" t="s">
        <v>128</v>
      </c>
      <c r="D8" s="66" t="s">
        <v>127</v>
      </c>
      <c r="E8" s="66" t="s">
        <v>279</v>
      </c>
      <c r="F8" s="64" t="s">
        <v>125</v>
      </c>
      <c r="G8" s="66"/>
      <c r="H8" s="66" t="s">
        <v>126</v>
      </c>
      <c r="I8" s="66" t="s">
        <v>130</v>
      </c>
      <c r="J8" s="66"/>
      <c r="K8" s="65">
        <v>42188</v>
      </c>
      <c r="L8" s="66"/>
      <c r="M8" s="66"/>
      <c r="N8" s="66"/>
      <c r="O8" s="66"/>
      <c r="P8" s="64"/>
      <c r="Q8" s="66"/>
      <c r="R8" s="66" t="s">
        <v>84</v>
      </c>
    </row>
    <row r="9" spans="1:18" s="12" customFormat="1" ht="15" customHeight="1" x14ac:dyDescent="0.25">
      <c r="A9" s="64" t="s">
        <v>159</v>
      </c>
      <c r="B9" s="65" t="s">
        <v>278</v>
      </c>
      <c r="C9" s="64" t="s">
        <v>156</v>
      </c>
      <c r="D9" s="66" t="s">
        <v>284</v>
      </c>
      <c r="E9" s="66" t="s">
        <v>285</v>
      </c>
      <c r="F9" s="64" t="s">
        <v>157</v>
      </c>
      <c r="G9" s="66"/>
      <c r="H9" s="66"/>
      <c r="I9" s="66" t="s">
        <v>282</v>
      </c>
      <c r="J9" s="66" t="s">
        <v>158</v>
      </c>
      <c r="K9" s="65">
        <v>42191</v>
      </c>
      <c r="L9" s="66"/>
      <c r="M9" s="66"/>
      <c r="N9" s="66"/>
      <c r="O9" s="66"/>
      <c r="P9" s="64"/>
      <c r="Q9" s="66"/>
      <c r="R9" s="66"/>
    </row>
    <row r="10" spans="1:18" ht="30" customHeight="1" x14ac:dyDescent="0.25">
      <c r="A10" s="60" t="s">
        <v>119</v>
      </c>
      <c r="B10" s="61">
        <v>42202</v>
      </c>
      <c r="C10" s="60" t="s">
        <v>117</v>
      </c>
      <c r="D10" s="62" t="s">
        <v>71</v>
      </c>
      <c r="E10" s="62" t="s">
        <v>255</v>
      </c>
      <c r="F10" s="60"/>
      <c r="G10" s="62">
        <v>80200</v>
      </c>
      <c r="H10" s="62" t="s">
        <v>118</v>
      </c>
      <c r="I10" s="62" t="s">
        <v>120</v>
      </c>
      <c r="J10" s="62"/>
      <c r="K10" s="61">
        <v>42139</v>
      </c>
      <c r="L10" s="61">
        <v>42170</v>
      </c>
      <c r="M10" s="62">
        <v>2405</v>
      </c>
      <c r="N10" s="62" t="s">
        <v>300</v>
      </c>
      <c r="O10" s="62"/>
      <c r="P10" s="60"/>
      <c r="Q10" s="62"/>
      <c r="R10" s="62"/>
    </row>
    <row r="11" spans="1:18" ht="75" x14ac:dyDescent="0.25">
      <c r="A11" s="60" t="s">
        <v>43</v>
      </c>
      <c r="B11" s="61">
        <v>42207</v>
      </c>
      <c r="C11" s="60" t="s">
        <v>42</v>
      </c>
      <c r="D11" s="62" t="s">
        <v>46</v>
      </c>
      <c r="E11" s="62" t="s">
        <v>254</v>
      </c>
      <c r="F11" s="60" t="s">
        <v>44</v>
      </c>
      <c r="G11" s="62">
        <v>47000</v>
      </c>
      <c r="H11" s="62" t="s">
        <v>54</v>
      </c>
      <c r="I11" s="62" t="s">
        <v>16</v>
      </c>
      <c r="J11" s="62" t="s">
        <v>47</v>
      </c>
      <c r="K11" s="61">
        <v>42179</v>
      </c>
      <c r="L11" s="62"/>
      <c r="M11" s="62"/>
      <c r="N11" s="62"/>
      <c r="O11" s="62"/>
      <c r="P11" s="60" t="s">
        <v>87</v>
      </c>
      <c r="Q11" s="62"/>
      <c r="R11" s="62"/>
    </row>
    <row r="12" spans="1:18" ht="30" customHeight="1" x14ac:dyDescent="0.25">
      <c r="A12" s="64" t="s">
        <v>258</v>
      </c>
      <c r="B12" s="65" t="s">
        <v>291</v>
      </c>
      <c r="C12" s="64" t="s">
        <v>256</v>
      </c>
      <c r="D12" s="66"/>
      <c r="E12" s="66" t="s">
        <v>297</v>
      </c>
      <c r="F12" s="64"/>
      <c r="G12" s="66"/>
      <c r="H12" s="66"/>
      <c r="I12" s="66" t="s">
        <v>238</v>
      </c>
      <c r="J12" s="66"/>
      <c r="K12" s="65">
        <v>42193</v>
      </c>
      <c r="L12" s="66"/>
      <c r="M12" s="66"/>
      <c r="N12" s="66"/>
      <c r="O12" s="66"/>
      <c r="P12" s="64"/>
      <c r="Q12" s="66"/>
      <c r="R12" s="66"/>
    </row>
    <row r="13" spans="1:18" ht="30" x14ac:dyDescent="0.25">
      <c r="A13" s="60" t="s">
        <v>211</v>
      </c>
      <c r="B13" s="61">
        <v>42202</v>
      </c>
      <c r="C13" s="60" t="s">
        <v>209</v>
      </c>
      <c r="D13" s="62" t="s">
        <v>213</v>
      </c>
      <c r="E13" s="62" t="s">
        <v>280</v>
      </c>
      <c r="F13" s="60" t="s">
        <v>212</v>
      </c>
      <c r="G13" s="62"/>
      <c r="H13" s="62"/>
      <c r="I13" s="62" t="s">
        <v>210</v>
      </c>
      <c r="J13" s="62"/>
      <c r="K13" s="61">
        <v>42066</v>
      </c>
      <c r="L13" s="62"/>
      <c r="M13" s="62"/>
      <c r="N13" s="62"/>
      <c r="O13" s="62"/>
      <c r="P13" s="60"/>
      <c r="Q13" s="62"/>
      <c r="R13" s="62"/>
    </row>
    <row r="14" spans="1:18" ht="45" customHeight="1" x14ac:dyDescent="0.25">
      <c r="A14" s="60" t="s">
        <v>55</v>
      </c>
      <c r="B14" s="61" t="s">
        <v>291</v>
      </c>
      <c r="C14" s="60" t="s">
        <v>53</v>
      </c>
      <c r="D14" s="62" t="s">
        <v>58</v>
      </c>
      <c r="E14" s="62" t="s">
        <v>293</v>
      </c>
      <c r="F14" s="60" t="s">
        <v>56</v>
      </c>
      <c r="G14" s="62">
        <v>12000</v>
      </c>
      <c r="H14" s="62" t="s">
        <v>54</v>
      </c>
      <c r="I14" s="62" t="s">
        <v>57</v>
      </c>
      <c r="J14" s="62" t="s">
        <v>92</v>
      </c>
      <c r="K14" s="61">
        <v>42175</v>
      </c>
      <c r="L14" s="62"/>
      <c r="M14" s="62"/>
      <c r="N14" s="62"/>
      <c r="O14" s="62"/>
      <c r="P14" s="60"/>
      <c r="Q14" s="62"/>
      <c r="R14" s="62"/>
    </row>
    <row r="15" spans="1:18" ht="75" x14ac:dyDescent="0.25">
      <c r="A15" s="64" t="s">
        <v>257</v>
      </c>
      <c r="B15" s="65" t="s">
        <v>291</v>
      </c>
      <c r="C15" s="64" t="s">
        <v>289</v>
      </c>
      <c r="D15" s="66" t="s">
        <v>152</v>
      </c>
      <c r="E15" s="66" t="s">
        <v>290</v>
      </c>
      <c r="F15" s="64" t="s">
        <v>155</v>
      </c>
      <c r="G15" s="66">
        <v>41000</v>
      </c>
      <c r="H15" s="66" t="s">
        <v>150</v>
      </c>
      <c r="I15" s="66" t="s">
        <v>153</v>
      </c>
      <c r="J15" s="66"/>
      <c r="K15" s="65">
        <v>42129</v>
      </c>
      <c r="L15" s="66"/>
      <c r="M15" s="66"/>
      <c r="N15" s="66"/>
      <c r="O15" s="66"/>
      <c r="P15" s="64"/>
      <c r="Q15" s="66"/>
      <c r="R15" s="66"/>
    </row>
    <row r="16" spans="1:18" ht="30" customHeight="1" x14ac:dyDescent="0.25">
      <c r="A16" s="68" t="s">
        <v>248</v>
      </c>
      <c r="B16" s="65">
        <v>42206</v>
      </c>
      <c r="C16" s="64" t="s">
        <v>250</v>
      </c>
      <c r="D16" s="66" t="s">
        <v>247</v>
      </c>
      <c r="E16" s="66" t="s">
        <v>246</v>
      </c>
      <c r="F16" s="64" t="s">
        <v>249</v>
      </c>
      <c r="G16" s="66"/>
      <c r="H16" s="66" t="s">
        <v>234</v>
      </c>
      <c r="I16" s="66" t="s">
        <v>251</v>
      </c>
      <c r="J16" s="66"/>
      <c r="K16" s="65">
        <v>42099</v>
      </c>
      <c r="L16" s="66"/>
      <c r="M16" s="66"/>
      <c r="N16" s="66"/>
      <c r="O16" s="66"/>
      <c r="P16" s="64"/>
      <c r="Q16" s="66"/>
      <c r="R16" s="66"/>
    </row>
    <row r="17" spans="1:18" ht="72.75" customHeight="1" x14ac:dyDescent="0.25">
      <c r="A17" s="68" t="s">
        <v>15</v>
      </c>
      <c r="B17" s="65">
        <v>42201</v>
      </c>
      <c r="C17" s="64" t="s">
        <v>83</v>
      </c>
      <c r="D17" s="66" t="s">
        <v>45</v>
      </c>
      <c r="E17" s="66" t="s">
        <v>340</v>
      </c>
      <c r="F17" s="66" t="s">
        <v>39</v>
      </c>
      <c r="G17" s="66">
        <v>50100</v>
      </c>
      <c r="H17" s="66" t="s">
        <v>60</v>
      </c>
      <c r="I17" s="66" t="s">
        <v>14</v>
      </c>
      <c r="J17" s="66" t="s">
        <v>298</v>
      </c>
      <c r="K17" s="65">
        <v>42177</v>
      </c>
      <c r="L17" s="65">
        <v>42185</v>
      </c>
      <c r="M17" s="66">
        <v>2368</v>
      </c>
      <c r="N17" s="65">
        <v>42215</v>
      </c>
      <c r="O17" s="66"/>
      <c r="P17" s="64" t="s">
        <v>86</v>
      </c>
      <c r="Q17" s="66"/>
      <c r="R17" s="66" t="s">
        <v>84</v>
      </c>
    </row>
    <row r="18" spans="1:18" ht="15" customHeight="1" x14ac:dyDescent="0.25">
      <c r="A18" s="67" t="s">
        <v>260</v>
      </c>
      <c r="B18" s="61">
        <v>42201</v>
      </c>
      <c r="C18" s="60" t="s">
        <v>259</v>
      </c>
      <c r="D18" s="62" t="s">
        <v>206</v>
      </c>
      <c r="E18" s="62" t="s">
        <v>271</v>
      </c>
      <c r="F18" s="60" t="s">
        <v>261</v>
      </c>
      <c r="G18" s="62"/>
      <c r="H18" s="62" t="s">
        <v>54</v>
      </c>
      <c r="I18" s="62" t="s">
        <v>207</v>
      </c>
      <c r="J18" s="62" t="s">
        <v>208</v>
      </c>
      <c r="K18" s="61">
        <v>42171</v>
      </c>
      <c r="L18" s="62"/>
      <c r="M18" s="62"/>
      <c r="N18" s="62"/>
      <c r="O18" s="62"/>
      <c r="P18" s="60" t="s">
        <v>205</v>
      </c>
      <c r="Q18" s="62"/>
      <c r="R18" s="62"/>
    </row>
    <row r="19" spans="1:18" ht="30" x14ac:dyDescent="0.25">
      <c r="A19" s="68" t="s">
        <v>146</v>
      </c>
      <c r="B19" s="65">
        <v>42199</v>
      </c>
      <c r="C19" s="64" t="s">
        <v>144</v>
      </c>
      <c r="D19" s="66" t="s">
        <v>145</v>
      </c>
      <c r="E19" s="66" t="s">
        <v>281</v>
      </c>
      <c r="F19" s="64" t="s">
        <v>148</v>
      </c>
      <c r="G19" s="66">
        <v>55920</v>
      </c>
      <c r="H19" s="66" t="s">
        <v>147</v>
      </c>
      <c r="I19" s="66"/>
      <c r="J19" s="66"/>
      <c r="K19" s="65">
        <v>42102</v>
      </c>
      <c r="L19" s="65">
        <v>42102</v>
      </c>
      <c r="M19" s="66">
        <v>2096</v>
      </c>
      <c r="N19" s="65">
        <v>42109</v>
      </c>
      <c r="O19" s="65">
        <v>42186</v>
      </c>
      <c r="P19" s="64"/>
      <c r="Q19" s="66"/>
      <c r="R19" s="66"/>
    </row>
    <row r="20" spans="1:18" ht="45" x14ac:dyDescent="0.25">
      <c r="A20" s="67" t="s">
        <v>66</v>
      </c>
      <c r="B20" s="61">
        <v>42205</v>
      </c>
      <c r="C20" s="60" t="s">
        <v>65</v>
      </c>
      <c r="D20" s="62" t="s">
        <v>71</v>
      </c>
      <c r="E20" s="62" t="s">
        <v>252</v>
      </c>
      <c r="F20" s="60"/>
      <c r="G20" s="62"/>
      <c r="H20" s="62" t="s">
        <v>60</v>
      </c>
      <c r="I20" s="62" t="s">
        <v>69</v>
      </c>
      <c r="J20" s="62"/>
      <c r="K20" s="61">
        <v>42187</v>
      </c>
      <c r="L20" s="62"/>
      <c r="M20" s="62"/>
      <c r="N20" s="62"/>
      <c r="O20" s="62"/>
      <c r="P20" s="60"/>
      <c r="Q20" s="62"/>
      <c r="R20" s="62"/>
    </row>
    <row r="21" spans="1:18" ht="30" x14ac:dyDescent="0.25">
      <c r="A21" s="69" t="s">
        <v>270</v>
      </c>
      <c r="B21" s="65">
        <v>42199</v>
      </c>
      <c r="C21" s="64" t="s">
        <v>267</v>
      </c>
      <c r="D21" s="66" t="s">
        <v>268</v>
      </c>
      <c r="E21" s="66" t="s">
        <v>296</v>
      </c>
      <c r="F21" s="66" t="s">
        <v>272</v>
      </c>
      <c r="G21" s="66"/>
      <c r="H21" s="64" t="s">
        <v>60</v>
      </c>
      <c r="I21" s="64" t="s">
        <v>269</v>
      </c>
      <c r="J21" s="64"/>
      <c r="K21" s="65">
        <v>42195</v>
      </c>
      <c r="L21" s="66"/>
      <c r="M21" s="66"/>
      <c r="N21" s="66"/>
      <c r="O21" s="66"/>
      <c r="P21" s="66"/>
      <c r="Q21" s="66"/>
      <c r="R21" s="66"/>
    </row>
    <row r="22" spans="1:18" ht="30" x14ac:dyDescent="0.25">
      <c r="A22" s="70" t="s">
        <v>273</v>
      </c>
      <c r="B22" s="71">
        <v>42199</v>
      </c>
      <c r="C22" s="72" t="s">
        <v>276</v>
      </c>
      <c r="D22" s="73"/>
      <c r="E22" s="73" t="s">
        <v>277</v>
      </c>
      <c r="F22" s="72"/>
      <c r="G22" s="73"/>
      <c r="H22" s="72"/>
      <c r="I22" s="72" t="s">
        <v>275</v>
      </c>
      <c r="J22" s="72"/>
      <c r="K22" s="71">
        <v>42198</v>
      </c>
      <c r="L22" s="62"/>
      <c r="M22" s="73"/>
      <c r="N22" s="62"/>
      <c r="O22" s="73"/>
      <c r="P22" s="72"/>
      <c r="Q22" s="73"/>
      <c r="R22" s="73"/>
    </row>
    <row r="23" spans="1:18" ht="30" x14ac:dyDescent="0.25">
      <c r="A23" s="85" t="s">
        <v>308</v>
      </c>
      <c r="B23" s="74"/>
      <c r="C23" s="64" t="s">
        <v>164</v>
      </c>
      <c r="D23" s="66"/>
      <c r="E23" s="66" t="s">
        <v>306</v>
      </c>
      <c r="F23" s="74"/>
      <c r="G23" s="76"/>
      <c r="H23" s="78" t="s">
        <v>60</v>
      </c>
      <c r="I23" s="64" t="s">
        <v>305</v>
      </c>
      <c r="J23" s="78" t="s">
        <v>307</v>
      </c>
      <c r="K23" s="88">
        <v>42200</v>
      </c>
      <c r="L23" s="74"/>
      <c r="M23" s="66"/>
      <c r="N23" s="66"/>
      <c r="O23" s="74"/>
      <c r="P23" s="66"/>
      <c r="Q23" s="66"/>
      <c r="R23" s="74"/>
    </row>
    <row r="24" spans="1:18" ht="30" x14ac:dyDescent="0.25">
      <c r="A24" s="86" t="s">
        <v>310</v>
      </c>
      <c r="B24" s="87">
        <v>42200</v>
      </c>
      <c r="C24" s="60" t="s">
        <v>309</v>
      </c>
      <c r="D24" s="62" t="s">
        <v>336</v>
      </c>
      <c r="E24" s="62" t="s">
        <v>337</v>
      </c>
      <c r="F24" s="75" t="s">
        <v>311</v>
      </c>
      <c r="G24" s="79"/>
      <c r="H24" s="81" t="s">
        <v>60</v>
      </c>
      <c r="I24" s="60" t="s">
        <v>338</v>
      </c>
      <c r="J24" s="81" t="s">
        <v>339</v>
      </c>
      <c r="K24" s="87">
        <v>42200</v>
      </c>
      <c r="L24" s="75"/>
      <c r="M24" s="62"/>
      <c r="N24" s="62"/>
      <c r="O24" s="75"/>
      <c r="P24" s="62"/>
      <c r="Q24" s="62"/>
      <c r="R24" s="75"/>
    </row>
    <row r="25" spans="1:18" ht="45" x14ac:dyDescent="0.25">
      <c r="A25" s="85" t="s">
        <v>315</v>
      </c>
      <c r="B25" s="88">
        <v>42201</v>
      </c>
      <c r="C25" s="64" t="s">
        <v>309</v>
      </c>
      <c r="D25" s="66" t="s">
        <v>268</v>
      </c>
      <c r="E25" s="66" t="s">
        <v>330</v>
      </c>
      <c r="F25" s="74" t="s">
        <v>314</v>
      </c>
      <c r="G25" s="76"/>
      <c r="H25" s="78" t="s">
        <v>313</v>
      </c>
      <c r="I25" s="64" t="s">
        <v>331</v>
      </c>
      <c r="J25" s="78"/>
      <c r="K25" s="88">
        <v>42200</v>
      </c>
      <c r="L25" s="74"/>
      <c r="M25" s="66"/>
      <c r="N25" s="66"/>
      <c r="O25" s="74"/>
      <c r="P25" s="66"/>
      <c r="Q25" s="66"/>
      <c r="R25" s="74"/>
    </row>
    <row r="26" spans="1:18" ht="75" customHeight="1" x14ac:dyDescent="0.25">
      <c r="A26" s="86" t="s">
        <v>316</v>
      </c>
      <c r="B26" s="87">
        <v>42207</v>
      </c>
      <c r="C26" s="60" t="s">
        <v>167</v>
      </c>
      <c r="D26" s="62" t="s">
        <v>319</v>
      </c>
      <c r="E26" s="62" t="s">
        <v>332</v>
      </c>
      <c r="F26" s="75" t="s">
        <v>317</v>
      </c>
      <c r="G26" s="79"/>
      <c r="H26" s="81"/>
      <c r="I26" s="60" t="s">
        <v>320</v>
      </c>
      <c r="J26" s="81" t="s">
        <v>318</v>
      </c>
      <c r="K26" s="87">
        <v>42200</v>
      </c>
      <c r="L26" s="75"/>
      <c r="M26" s="62"/>
      <c r="N26" s="62"/>
      <c r="O26" s="75"/>
      <c r="P26" s="62"/>
      <c r="Q26" s="62"/>
      <c r="R26" s="75"/>
    </row>
    <row r="27" spans="1:18" ht="60" x14ac:dyDescent="0.25">
      <c r="A27" s="85" t="s">
        <v>322</v>
      </c>
      <c r="B27" s="88">
        <v>42202</v>
      </c>
      <c r="C27" s="64" t="s">
        <v>321</v>
      </c>
      <c r="D27" s="66" t="s">
        <v>324</v>
      </c>
      <c r="E27" s="66" t="s">
        <v>333</v>
      </c>
      <c r="F27" s="74" t="s">
        <v>326</v>
      </c>
      <c r="G27" s="76"/>
      <c r="H27" s="78" t="s">
        <v>60</v>
      </c>
      <c r="I27" s="64" t="s">
        <v>323</v>
      </c>
      <c r="J27" s="78"/>
      <c r="K27" s="88">
        <v>42200</v>
      </c>
      <c r="L27" s="74"/>
      <c r="M27" s="66"/>
      <c r="N27" s="66"/>
      <c r="O27" s="74"/>
      <c r="P27" s="66" t="s">
        <v>325</v>
      </c>
      <c r="Q27" s="66"/>
      <c r="R27" s="74"/>
    </row>
    <row r="28" spans="1:18" ht="30" x14ac:dyDescent="0.25">
      <c r="A28" s="86" t="s">
        <v>342</v>
      </c>
      <c r="B28" s="87">
        <v>42202</v>
      </c>
      <c r="C28" s="60" t="s">
        <v>341</v>
      </c>
      <c r="D28" s="62" t="s">
        <v>343</v>
      </c>
      <c r="E28" s="62" t="s">
        <v>344</v>
      </c>
      <c r="F28" s="75" t="s">
        <v>345</v>
      </c>
      <c r="G28" s="79"/>
      <c r="H28" s="81"/>
      <c r="I28" s="60" t="s">
        <v>346</v>
      </c>
      <c r="J28" s="81"/>
      <c r="K28" s="87">
        <v>42201</v>
      </c>
      <c r="L28" s="75"/>
      <c r="M28" s="62"/>
      <c r="N28" s="62"/>
      <c r="O28" s="75"/>
      <c r="P28" s="62"/>
      <c r="Q28" s="62"/>
      <c r="R28" s="75"/>
    </row>
    <row r="29" spans="1:18" ht="30" x14ac:dyDescent="0.25">
      <c r="A29" s="85" t="s">
        <v>347</v>
      </c>
      <c r="B29" s="88">
        <v>42202</v>
      </c>
      <c r="C29" s="64" t="s">
        <v>309</v>
      </c>
      <c r="D29" s="66" t="s">
        <v>348</v>
      </c>
      <c r="E29" s="66" t="s">
        <v>349</v>
      </c>
      <c r="F29" s="74" t="s">
        <v>350</v>
      </c>
      <c r="G29" s="76"/>
      <c r="H29" s="78" t="s">
        <v>351</v>
      </c>
      <c r="I29" s="64" t="s">
        <v>352</v>
      </c>
      <c r="J29" s="78"/>
      <c r="K29" s="87">
        <v>42201</v>
      </c>
      <c r="L29" s="74"/>
      <c r="M29" s="66"/>
      <c r="N29" s="66"/>
      <c r="O29" s="74"/>
      <c r="P29" s="66"/>
      <c r="Q29" s="66"/>
      <c r="R29" s="74"/>
    </row>
    <row r="30" spans="1:18" x14ac:dyDescent="0.25">
      <c r="A30" s="86"/>
      <c r="B30" s="75"/>
      <c r="C30" s="60"/>
      <c r="D30" s="62"/>
      <c r="E30" s="62"/>
      <c r="F30" s="75"/>
      <c r="G30" s="79"/>
      <c r="H30" s="81"/>
      <c r="I30" s="60"/>
      <c r="J30" s="81"/>
      <c r="K30" s="75"/>
      <c r="L30" s="75"/>
      <c r="M30" s="62"/>
      <c r="N30" s="62"/>
      <c r="O30" s="75"/>
      <c r="P30" s="62"/>
      <c r="Q30" s="62"/>
      <c r="R30" s="75"/>
    </row>
    <row r="31" spans="1:18" x14ac:dyDescent="0.25">
      <c r="A31" s="85"/>
      <c r="B31" s="74"/>
      <c r="C31" s="64"/>
      <c r="D31" s="66"/>
      <c r="E31" s="66"/>
      <c r="F31" s="74"/>
      <c r="G31" s="76"/>
      <c r="H31" s="78"/>
      <c r="I31" s="64"/>
      <c r="J31" s="78"/>
      <c r="K31" s="74"/>
      <c r="L31" s="74"/>
      <c r="M31" s="66"/>
      <c r="N31" s="66"/>
      <c r="O31" s="74"/>
      <c r="P31" s="66"/>
      <c r="Q31" s="66"/>
      <c r="R31" s="74"/>
    </row>
    <row r="32" spans="1:18" x14ac:dyDescent="0.25">
      <c r="A32" s="86"/>
      <c r="B32" s="75"/>
      <c r="C32" s="60"/>
      <c r="D32" s="62"/>
      <c r="E32" s="62"/>
      <c r="F32" s="75"/>
      <c r="G32" s="79"/>
      <c r="H32" s="81"/>
      <c r="I32" s="60"/>
      <c r="J32" s="81"/>
      <c r="K32" s="75"/>
      <c r="L32" s="75"/>
      <c r="M32" s="62"/>
      <c r="N32" s="62"/>
      <c r="O32" s="75"/>
      <c r="P32" s="62"/>
      <c r="Q32" s="62"/>
      <c r="R32" s="75"/>
    </row>
    <row r="33" spans="1:18" x14ac:dyDescent="0.25">
      <c r="A33" s="85"/>
      <c r="B33" s="74"/>
      <c r="C33" s="64"/>
      <c r="D33" s="66"/>
      <c r="E33" s="66"/>
      <c r="F33" s="74"/>
      <c r="G33" s="77"/>
      <c r="H33" s="78"/>
      <c r="I33" s="64"/>
      <c r="J33" s="74"/>
      <c r="K33" s="74"/>
      <c r="L33" s="66"/>
      <c r="M33" s="74"/>
      <c r="N33" s="66"/>
      <c r="O33" s="74"/>
      <c r="P33" s="66"/>
      <c r="Q33" s="76"/>
      <c r="R33" s="74"/>
    </row>
    <row r="34" spans="1:18" x14ac:dyDescent="0.25">
      <c r="A34" s="86"/>
      <c r="B34" s="75"/>
      <c r="C34" s="60"/>
      <c r="D34" s="62"/>
      <c r="E34" s="62"/>
      <c r="F34" s="81"/>
      <c r="G34" s="80"/>
      <c r="H34" s="81"/>
      <c r="I34" s="62"/>
      <c r="J34" s="75"/>
      <c r="K34" s="75"/>
      <c r="L34" s="75"/>
      <c r="M34" s="62"/>
      <c r="N34" s="62"/>
      <c r="O34" s="75"/>
      <c r="P34" s="79"/>
      <c r="Q34" s="79"/>
      <c r="R34" s="75"/>
    </row>
    <row r="35" spans="1:18" x14ac:dyDescent="0.25">
      <c r="A35" s="85"/>
      <c r="B35" s="74"/>
      <c r="C35" s="64"/>
      <c r="D35" s="66"/>
      <c r="E35" s="66"/>
      <c r="F35" s="78"/>
      <c r="G35" s="77"/>
      <c r="H35" s="78"/>
      <c r="I35" s="66"/>
      <c r="J35" s="74"/>
      <c r="K35" s="74"/>
      <c r="L35" s="74"/>
      <c r="M35" s="66"/>
      <c r="N35" s="66"/>
      <c r="O35" s="74"/>
      <c r="P35" s="76"/>
      <c r="Q35" s="76"/>
      <c r="R35" s="74"/>
    </row>
    <row r="36" spans="1:18" x14ac:dyDescent="0.25">
      <c r="A36" s="86"/>
      <c r="B36" s="75"/>
      <c r="C36" s="60"/>
      <c r="D36" s="62"/>
      <c r="E36" s="62"/>
      <c r="F36" s="81"/>
      <c r="G36" s="80"/>
      <c r="H36" s="81"/>
      <c r="I36" s="62"/>
      <c r="J36" s="75"/>
      <c r="K36" s="75"/>
      <c r="L36" s="75"/>
      <c r="M36" s="62"/>
      <c r="N36" s="62"/>
      <c r="O36" s="75"/>
      <c r="P36" s="79"/>
      <c r="Q36" s="79"/>
      <c r="R36" s="75"/>
    </row>
    <row r="37" spans="1:18" x14ac:dyDescent="0.25">
      <c r="A37" s="85"/>
      <c r="B37" s="74"/>
      <c r="C37" s="64"/>
      <c r="D37" s="66"/>
      <c r="E37" s="66"/>
      <c r="F37" s="78"/>
      <c r="G37" s="77"/>
      <c r="H37" s="78"/>
      <c r="I37" s="66"/>
      <c r="J37" s="74"/>
      <c r="K37" s="74"/>
      <c r="L37" s="74"/>
      <c r="M37" s="66"/>
      <c r="N37" s="66"/>
      <c r="O37" s="74"/>
      <c r="P37" s="76"/>
      <c r="Q37" s="76"/>
      <c r="R37" s="74"/>
    </row>
    <row r="38" spans="1:18" x14ac:dyDescent="0.25">
      <c r="A38" s="86"/>
      <c r="B38" s="75"/>
      <c r="C38" s="60"/>
      <c r="D38" s="62"/>
      <c r="E38" s="62"/>
      <c r="F38" s="81"/>
      <c r="G38" s="80"/>
      <c r="H38" s="81"/>
      <c r="I38" s="62"/>
      <c r="J38" s="75"/>
      <c r="K38" s="75"/>
      <c r="L38" s="75"/>
      <c r="M38" s="62"/>
      <c r="N38" s="62"/>
      <c r="O38" s="75"/>
      <c r="P38" s="79"/>
      <c r="Q38" s="79"/>
      <c r="R38" s="75"/>
    </row>
    <row r="39" spans="1:18" x14ac:dyDescent="0.25">
      <c r="A39" s="85"/>
      <c r="B39" s="74"/>
      <c r="C39" s="64"/>
      <c r="D39" s="66"/>
      <c r="E39" s="66"/>
      <c r="F39" s="78"/>
      <c r="G39" s="77"/>
      <c r="H39" s="78"/>
      <c r="I39" s="66"/>
      <c r="J39" s="74"/>
      <c r="K39" s="74"/>
      <c r="L39" s="74"/>
      <c r="M39" s="66"/>
      <c r="N39" s="66"/>
      <c r="O39" s="74"/>
      <c r="P39" s="76"/>
      <c r="Q39" s="76"/>
      <c r="R39" s="74"/>
    </row>
    <row r="40" spans="1:18" x14ac:dyDescent="0.25">
      <c r="A40" s="86"/>
      <c r="B40" s="75"/>
      <c r="C40" s="60"/>
      <c r="D40" s="62"/>
      <c r="E40" s="62"/>
      <c r="F40" s="81"/>
      <c r="G40" s="80"/>
      <c r="H40" s="81"/>
      <c r="I40" s="62"/>
      <c r="J40" s="75"/>
      <c r="K40" s="75"/>
      <c r="L40" s="75"/>
      <c r="M40" s="62"/>
      <c r="N40" s="62"/>
      <c r="O40" s="75"/>
      <c r="P40" s="79"/>
      <c r="Q40" s="79"/>
      <c r="R40" s="75"/>
    </row>
    <row r="41" spans="1:18" x14ac:dyDescent="0.25">
      <c r="A41" s="85"/>
      <c r="B41" s="74"/>
      <c r="C41" s="64"/>
      <c r="D41" s="66"/>
      <c r="E41" s="66"/>
      <c r="F41" s="78"/>
      <c r="G41" s="77"/>
      <c r="H41" s="78"/>
      <c r="I41" s="66"/>
      <c r="J41" s="74"/>
      <c r="K41" s="74"/>
      <c r="L41" s="74"/>
      <c r="M41" s="66"/>
      <c r="N41" s="66"/>
      <c r="O41" s="74"/>
      <c r="P41" s="76"/>
      <c r="Q41" s="76"/>
      <c r="R41" s="74"/>
    </row>
    <row r="42" spans="1:18" x14ac:dyDescent="0.25">
      <c r="A42" s="86"/>
      <c r="B42" s="75"/>
      <c r="C42" s="60"/>
      <c r="D42" s="62"/>
      <c r="E42" s="62"/>
      <c r="F42" s="81"/>
      <c r="G42" s="80"/>
      <c r="H42" s="81"/>
      <c r="I42" s="62"/>
      <c r="J42" s="75"/>
      <c r="K42" s="75"/>
      <c r="L42" s="75"/>
      <c r="M42" s="62"/>
      <c r="N42" s="62"/>
      <c r="O42" s="75"/>
      <c r="P42" s="79"/>
      <c r="Q42" s="79"/>
      <c r="R42" s="75"/>
    </row>
    <row r="43" spans="1:18" x14ac:dyDescent="0.25">
      <c r="A43" s="85"/>
      <c r="B43" s="74"/>
      <c r="C43" s="64"/>
      <c r="D43" s="66"/>
      <c r="E43" s="66"/>
      <c r="F43" s="78"/>
      <c r="G43" s="77"/>
      <c r="H43" s="78"/>
      <c r="I43" s="66"/>
      <c r="J43" s="74"/>
      <c r="K43" s="74"/>
      <c r="L43" s="74"/>
      <c r="M43" s="66"/>
      <c r="N43" s="66"/>
      <c r="O43" s="74"/>
      <c r="P43" s="76"/>
      <c r="Q43" s="76"/>
      <c r="R43" s="74"/>
    </row>
    <row r="44" spans="1:18" x14ac:dyDescent="0.25">
      <c r="A44" s="86"/>
      <c r="B44" s="75"/>
      <c r="C44" s="60"/>
      <c r="D44" s="62"/>
      <c r="E44" s="62"/>
      <c r="F44" s="81"/>
      <c r="G44" s="80"/>
      <c r="H44" s="81"/>
      <c r="I44" s="62"/>
      <c r="J44" s="75"/>
      <c r="K44" s="75"/>
      <c r="L44" s="75"/>
      <c r="M44" s="62"/>
      <c r="N44" s="62"/>
      <c r="O44" s="75"/>
      <c r="P44" s="79"/>
      <c r="Q44" s="79"/>
      <c r="R44" s="75"/>
    </row>
    <row r="45" spans="1:18" x14ac:dyDescent="0.25">
      <c r="A45" s="85"/>
      <c r="B45" s="74"/>
      <c r="C45" s="64"/>
      <c r="D45" s="66"/>
      <c r="E45" s="66"/>
      <c r="F45" s="78"/>
      <c r="G45" s="77"/>
      <c r="H45" s="78"/>
      <c r="I45" s="66"/>
      <c r="J45" s="74"/>
      <c r="K45" s="74"/>
      <c r="L45" s="74"/>
      <c r="M45" s="66"/>
      <c r="N45" s="66"/>
      <c r="O45" s="74"/>
      <c r="P45" s="76"/>
      <c r="Q45" s="76"/>
      <c r="R45" s="74"/>
    </row>
    <row r="46" spans="1:18" x14ac:dyDescent="0.25">
      <c r="A46" s="86"/>
      <c r="B46" s="75"/>
      <c r="C46" s="60"/>
      <c r="D46" s="62"/>
      <c r="E46" s="62"/>
      <c r="F46" s="81"/>
      <c r="G46" s="80"/>
      <c r="H46" s="81"/>
      <c r="I46" s="62"/>
      <c r="J46" s="75"/>
      <c r="K46" s="75"/>
      <c r="L46" s="75"/>
      <c r="M46" s="62"/>
      <c r="N46" s="62"/>
      <c r="O46" s="75"/>
      <c r="P46" s="79"/>
      <c r="Q46" s="79"/>
      <c r="R46" s="75"/>
    </row>
    <row r="47" spans="1:18" x14ac:dyDescent="0.25">
      <c r="A47" s="85"/>
      <c r="B47" s="74"/>
      <c r="C47" s="64"/>
      <c r="D47" s="66"/>
      <c r="E47" s="66"/>
      <c r="F47" s="78"/>
      <c r="G47" s="77"/>
      <c r="H47" s="78"/>
      <c r="I47" s="66"/>
      <c r="J47" s="74"/>
      <c r="K47" s="74"/>
      <c r="L47" s="74"/>
      <c r="M47" s="66"/>
      <c r="N47" s="66"/>
      <c r="O47" s="74"/>
      <c r="P47" s="76"/>
      <c r="Q47" s="76"/>
      <c r="R47" s="74"/>
    </row>
    <row r="48" spans="1:18" x14ac:dyDescent="0.25">
      <c r="A48" s="86"/>
      <c r="B48" s="75"/>
      <c r="C48" s="60"/>
      <c r="D48" s="62"/>
      <c r="E48" s="62"/>
      <c r="F48" s="81"/>
      <c r="G48" s="80"/>
      <c r="H48" s="81"/>
      <c r="I48" s="62"/>
      <c r="J48" s="75"/>
      <c r="K48" s="75"/>
      <c r="L48" s="75"/>
      <c r="M48" s="62"/>
      <c r="N48" s="62"/>
      <c r="O48" s="75"/>
      <c r="P48" s="79"/>
      <c r="Q48" s="79"/>
      <c r="R48" s="75"/>
    </row>
    <row r="49" spans="1:18" x14ac:dyDescent="0.25">
      <c r="A49" s="85"/>
      <c r="B49" s="74"/>
      <c r="C49" s="64"/>
      <c r="D49" s="66"/>
      <c r="E49" s="66"/>
      <c r="F49" s="78"/>
      <c r="G49" s="77"/>
      <c r="H49" s="78"/>
      <c r="I49" s="66"/>
      <c r="J49" s="74"/>
      <c r="K49" s="74"/>
      <c r="L49" s="74"/>
      <c r="M49" s="66"/>
      <c r="N49" s="66"/>
      <c r="O49" s="74"/>
      <c r="P49" s="76"/>
      <c r="Q49" s="76"/>
      <c r="R49" s="74"/>
    </row>
    <row r="50" spans="1:18" x14ac:dyDescent="0.25">
      <c r="A50" s="86"/>
      <c r="B50" s="75"/>
      <c r="C50" s="60"/>
      <c r="D50" s="62"/>
      <c r="E50" s="62"/>
      <c r="F50" s="81"/>
      <c r="G50" s="80"/>
      <c r="H50" s="81"/>
      <c r="I50" s="62"/>
      <c r="J50" s="75"/>
      <c r="K50" s="75"/>
      <c r="L50" s="75"/>
      <c r="M50" s="62"/>
      <c r="N50" s="62"/>
      <c r="O50" s="75"/>
      <c r="P50" s="79"/>
      <c r="Q50" s="79"/>
      <c r="R50" s="75"/>
    </row>
    <row r="51" spans="1:18" x14ac:dyDescent="0.25">
      <c r="A51" s="85"/>
      <c r="B51" s="74"/>
      <c r="C51" s="64"/>
      <c r="D51" s="66"/>
      <c r="E51" s="66"/>
      <c r="F51" s="78"/>
      <c r="G51" s="77"/>
      <c r="H51" s="78"/>
      <c r="I51" s="66"/>
      <c r="J51" s="74"/>
      <c r="K51" s="74"/>
      <c r="L51" s="74"/>
      <c r="M51" s="66"/>
      <c r="N51" s="66"/>
      <c r="O51" s="74"/>
      <c r="P51" s="76"/>
      <c r="Q51" s="76"/>
      <c r="R51" s="74"/>
    </row>
    <row r="52" spans="1:18" x14ac:dyDescent="0.25">
      <c r="A52" s="86"/>
      <c r="B52" s="75"/>
      <c r="C52" s="60"/>
      <c r="D52" s="62"/>
      <c r="E52" s="62"/>
      <c r="F52" s="81"/>
      <c r="G52" s="80"/>
      <c r="H52" s="81"/>
      <c r="I52" s="62"/>
      <c r="J52" s="75"/>
      <c r="K52" s="75"/>
      <c r="L52" s="75"/>
      <c r="M52" s="62"/>
      <c r="N52" s="62"/>
      <c r="O52" s="75"/>
      <c r="P52" s="79"/>
      <c r="Q52" s="79"/>
      <c r="R52" s="75"/>
    </row>
    <row r="53" spans="1:18" x14ac:dyDescent="0.25">
      <c r="A53" s="85"/>
      <c r="B53" s="74"/>
      <c r="C53" s="64"/>
      <c r="D53" s="66"/>
      <c r="E53" s="66"/>
      <c r="F53" s="78"/>
      <c r="G53" s="77"/>
      <c r="H53" s="78"/>
      <c r="I53" s="66"/>
      <c r="J53" s="74"/>
      <c r="K53" s="74"/>
      <c r="L53" s="74"/>
      <c r="M53" s="66"/>
      <c r="N53" s="66"/>
      <c r="O53" s="74"/>
      <c r="P53" s="76"/>
      <c r="Q53" s="76"/>
      <c r="R53" s="74"/>
    </row>
    <row r="54" spans="1:18" x14ac:dyDescent="0.25">
      <c r="A54" s="86"/>
      <c r="B54" s="75"/>
      <c r="C54" s="60"/>
      <c r="D54" s="62"/>
      <c r="E54" s="62"/>
      <c r="F54" s="81"/>
      <c r="G54" s="80"/>
      <c r="H54" s="81"/>
      <c r="I54" s="62"/>
      <c r="J54" s="75"/>
      <c r="K54" s="75"/>
      <c r="L54" s="75"/>
      <c r="M54" s="62"/>
      <c r="N54" s="62"/>
      <c r="O54" s="75"/>
      <c r="P54" s="79"/>
      <c r="Q54" s="79"/>
      <c r="R54" s="75"/>
    </row>
    <row r="55" spans="1:18" x14ac:dyDescent="0.25">
      <c r="A55" s="85"/>
      <c r="B55" s="74"/>
      <c r="C55" s="64"/>
      <c r="D55" s="66"/>
      <c r="E55" s="66"/>
      <c r="F55" s="78"/>
      <c r="G55" s="77"/>
      <c r="H55" s="78"/>
      <c r="I55" s="66"/>
      <c r="J55" s="74"/>
      <c r="K55" s="74"/>
      <c r="L55" s="74"/>
      <c r="M55" s="66"/>
      <c r="N55" s="66"/>
      <c r="O55" s="74"/>
      <c r="P55" s="76"/>
      <c r="Q55" s="76"/>
      <c r="R55" s="74"/>
    </row>
    <row r="56" spans="1:18" x14ac:dyDescent="0.25">
      <c r="A56" s="86"/>
      <c r="B56" s="75"/>
      <c r="C56" s="60"/>
      <c r="D56" s="62"/>
      <c r="E56" s="62"/>
      <c r="F56" s="81"/>
      <c r="G56" s="80"/>
      <c r="H56" s="81"/>
      <c r="I56" s="62"/>
      <c r="J56" s="75"/>
      <c r="K56" s="75"/>
      <c r="L56" s="75"/>
      <c r="M56" s="62"/>
      <c r="N56" s="62"/>
      <c r="O56" s="75"/>
      <c r="P56" s="79"/>
      <c r="Q56" s="79"/>
      <c r="R56" s="75"/>
    </row>
    <row r="57" spans="1:18" x14ac:dyDescent="0.25">
      <c r="A57" s="85"/>
      <c r="B57" s="74"/>
      <c r="C57" s="64"/>
      <c r="D57" s="66"/>
      <c r="E57" s="66"/>
      <c r="F57" s="78"/>
      <c r="G57" s="77"/>
      <c r="H57" s="78"/>
      <c r="I57" s="66"/>
      <c r="J57" s="74"/>
      <c r="K57" s="74"/>
      <c r="L57" s="74"/>
      <c r="M57" s="66"/>
      <c r="N57" s="66"/>
      <c r="O57" s="74"/>
      <c r="P57" s="76"/>
      <c r="Q57" s="76"/>
      <c r="R57" s="74"/>
    </row>
    <row r="58" spans="1:18" x14ac:dyDescent="0.25">
      <c r="A58" s="86"/>
      <c r="B58" s="75"/>
      <c r="C58" s="60"/>
      <c r="D58" s="62"/>
      <c r="E58" s="62"/>
      <c r="F58" s="81"/>
      <c r="G58" s="80"/>
      <c r="H58" s="81"/>
      <c r="I58" s="62"/>
      <c r="J58" s="75"/>
      <c r="K58" s="75"/>
      <c r="L58" s="75"/>
      <c r="M58" s="62"/>
      <c r="N58" s="62"/>
      <c r="O58" s="75"/>
      <c r="P58" s="79"/>
      <c r="Q58" s="79"/>
      <c r="R58" s="75"/>
    </row>
    <row r="59" spans="1:18" x14ac:dyDescent="0.25">
      <c r="A59" s="85"/>
      <c r="B59" s="74"/>
      <c r="C59" s="64"/>
      <c r="D59" s="66"/>
      <c r="E59" s="66"/>
      <c r="F59" s="78"/>
      <c r="G59" s="77"/>
      <c r="H59" s="78"/>
      <c r="I59" s="66"/>
      <c r="J59" s="74"/>
      <c r="K59" s="74"/>
      <c r="L59" s="74"/>
      <c r="M59" s="66"/>
      <c r="N59" s="66"/>
      <c r="O59" s="74"/>
      <c r="P59" s="76"/>
      <c r="Q59" s="76"/>
      <c r="R59" s="74"/>
    </row>
    <row r="60" spans="1:18" x14ac:dyDescent="0.25">
      <c r="A60" s="86"/>
      <c r="B60" s="75"/>
      <c r="C60" s="60"/>
      <c r="D60" s="62"/>
      <c r="E60" s="62"/>
      <c r="F60" s="81"/>
      <c r="G60" s="80"/>
      <c r="H60" s="81"/>
      <c r="I60" s="62"/>
      <c r="J60" s="75"/>
      <c r="K60" s="75"/>
      <c r="L60" s="75"/>
      <c r="M60" s="62"/>
      <c r="N60" s="62"/>
      <c r="O60" s="75"/>
      <c r="P60" s="79"/>
      <c r="Q60" s="79"/>
      <c r="R60" s="75"/>
    </row>
    <row r="61" spans="1:18" x14ac:dyDescent="0.25">
      <c r="A61" s="85"/>
      <c r="B61" s="74"/>
      <c r="C61" s="64"/>
      <c r="D61" s="66"/>
      <c r="E61" s="66"/>
      <c r="F61" s="78"/>
      <c r="G61" s="77"/>
      <c r="H61" s="78"/>
      <c r="I61" s="66"/>
      <c r="J61" s="74"/>
      <c r="K61" s="74"/>
      <c r="L61" s="74"/>
      <c r="M61" s="66"/>
      <c r="N61" s="66"/>
      <c r="O61" s="74"/>
      <c r="P61" s="76"/>
      <c r="Q61" s="76"/>
      <c r="R61" s="74"/>
    </row>
    <row r="62" spans="1:18" x14ac:dyDescent="0.25">
      <c r="A62" s="86"/>
      <c r="B62" s="75"/>
      <c r="C62" s="60"/>
      <c r="D62" s="62"/>
      <c r="E62" s="62"/>
      <c r="F62" s="81"/>
      <c r="G62" s="80"/>
      <c r="H62" s="81"/>
      <c r="I62" s="62"/>
      <c r="J62" s="75"/>
      <c r="K62" s="75"/>
      <c r="L62" s="75"/>
      <c r="M62" s="62"/>
      <c r="N62" s="62"/>
      <c r="O62" s="75"/>
      <c r="P62" s="79"/>
      <c r="Q62" s="79"/>
      <c r="R62" s="75"/>
    </row>
    <row r="63" spans="1:18" x14ac:dyDescent="0.25">
      <c r="A63" s="85"/>
      <c r="B63" s="74"/>
      <c r="C63" s="64"/>
      <c r="D63" s="66"/>
      <c r="E63" s="66"/>
      <c r="F63" s="78"/>
      <c r="G63" s="77"/>
      <c r="H63" s="78"/>
      <c r="I63" s="66"/>
      <c r="J63" s="74"/>
      <c r="K63" s="74"/>
      <c r="L63" s="74"/>
      <c r="M63" s="66"/>
      <c r="N63" s="66"/>
      <c r="O63" s="74"/>
      <c r="P63" s="76"/>
      <c r="Q63" s="76"/>
      <c r="R63" s="74"/>
    </row>
    <row r="64" spans="1:18" x14ac:dyDescent="0.25">
      <c r="A64" s="86"/>
      <c r="B64" s="75"/>
      <c r="C64" s="60"/>
      <c r="D64" s="62"/>
      <c r="E64" s="62"/>
      <c r="F64" s="81"/>
      <c r="G64" s="80"/>
      <c r="H64" s="81"/>
      <c r="I64" s="62"/>
      <c r="J64" s="75"/>
      <c r="K64" s="75"/>
      <c r="L64" s="75"/>
      <c r="M64" s="62"/>
      <c r="N64" s="62"/>
      <c r="O64" s="75"/>
      <c r="P64" s="79"/>
      <c r="Q64" s="79"/>
      <c r="R64" s="75"/>
    </row>
    <row r="65" spans="1:18" x14ac:dyDescent="0.25">
      <c r="A65" s="85"/>
      <c r="B65" s="74"/>
      <c r="C65" s="64"/>
      <c r="D65" s="66"/>
      <c r="E65" s="66"/>
      <c r="F65" s="78"/>
      <c r="G65" s="77"/>
      <c r="H65" s="78"/>
      <c r="I65" s="66"/>
      <c r="J65" s="74"/>
      <c r="K65" s="74"/>
      <c r="L65" s="74"/>
      <c r="M65" s="66"/>
      <c r="N65" s="66"/>
      <c r="O65" s="74"/>
      <c r="P65" s="76"/>
      <c r="Q65" s="76"/>
      <c r="R65" s="74"/>
    </row>
    <row r="66" spans="1:18" x14ac:dyDescent="0.25">
      <c r="A66" s="86"/>
      <c r="B66" s="75"/>
      <c r="C66" s="60"/>
      <c r="D66" s="62"/>
      <c r="E66" s="62"/>
      <c r="F66" s="81"/>
      <c r="G66" s="80"/>
      <c r="H66" s="81"/>
      <c r="I66" s="62"/>
      <c r="J66" s="75"/>
      <c r="K66" s="75"/>
      <c r="L66" s="75"/>
      <c r="M66" s="62"/>
      <c r="N66" s="62"/>
      <c r="O66" s="75"/>
      <c r="P66" s="79"/>
      <c r="Q66" s="79"/>
      <c r="R66" s="75"/>
    </row>
    <row r="67" spans="1:18" x14ac:dyDescent="0.25">
      <c r="A67" s="85"/>
      <c r="B67" s="74"/>
      <c r="C67" s="64"/>
      <c r="D67" s="66"/>
      <c r="E67" s="66"/>
      <c r="F67" s="78"/>
      <c r="G67" s="77"/>
      <c r="H67" s="78"/>
      <c r="I67" s="66"/>
      <c r="J67" s="74"/>
      <c r="K67" s="74"/>
      <c r="L67" s="74"/>
      <c r="M67" s="66"/>
      <c r="N67" s="66"/>
      <c r="O67" s="74"/>
      <c r="P67" s="76"/>
      <c r="Q67" s="76"/>
      <c r="R67" s="74"/>
    </row>
    <row r="68" spans="1:18" x14ac:dyDescent="0.25">
      <c r="A68" s="86"/>
      <c r="B68" s="75"/>
      <c r="C68" s="60"/>
      <c r="D68" s="62"/>
      <c r="E68" s="62"/>
      <c r="F68" s="81"/>
      <c r="G68" s="80"/>
      <c r="H68" s="81"/>
      <c r="I68" s="62"/>
      <c r="J68" s="75"/>
      <c r="K68" s="75"/>
      <c r="L68" s="75"/>
      <c r="M68" s="62"/>
      <c r="N68" s="62"/>
      <c r="O68" s="75"/>
      <c r="P68" s="79"/>
      <c r="Q68" s="79"/>
      <c r="R68" s="75"/>
    </row>
    <row r="69" spans="1:18" x14ac:dyDescent="0.25">
      <c r="A69" s="85"/>
      <c r="B69" s="74"/>
      <c r="C69" s="64"/>
      <c r="D69" s="66"/>
      <c r="E69" s="66"/>
      <c r="F69" s="78"/>
      <c r="G69" s="77"/>
      <c r="H69" s="78"/>
      <c r="I69" s="66"/>
      <c r="J69" s="74"/>
      <c r="K69" s="74"/>
      <c r="L69" s="74"/>
      <c r="M69" s="66"/>
      <c r="N69" s="66"/>
      <c r="O69" s="74"/>
      <c r="P69" s="76"/>
      <c r="Q69" s="76"/>
      <c r="R69" s="74"/>
    </row>
    <row r="70" spans="1:18" x14ac:dyDescent="0.25">
      <c r="A70" s="86"/>
      <c r="B70" s="75"/>
      <c r="C70" s="60"/>
      <c r="D70" s="62"/>
      <c r="E70" s="62"/>
      <c r="F70" s="81"/>
      <c r="G70" s="80"/>
      <c r="H70" s="81"/>
      <c r="I70" s="62"/>
      <c r="J70" s="75"/>
      <c r="K70" s="75"/>
      <c r="L70" s="75"/>
      <c r="M70" s="62"/>
      <c r="N70" s="62"/>
      <c r="O70" s="75"/>
      <c r="P70" s="79"/>
      <c r="Q70" s="79"/>
      <c r="R70" s="75"/>
    </row>
    <row r="71" spans="1:18" x14ac:dyDescent="0.25">
      <c r="A71" s="85"/>
      <c r="B71" s="74"/>
      <c r="C71" s="64"/>
      <c r="D71" s="66"/>
      <c r="E71" s="66"/>
      <c r="F71" s="78"/>
      <c r="G71" s="77"/>
      <c r="H71" s="78"/>
      <c r="I71" s="66"/>
      <c r="J71" s="74"/>
      <c r="K71" s="74"/>
      <c r="L71" s="74"/>
      <c r="M71" s="66"/>
      <c r="N71" s="66"/>
      <c r="O71" s="74"/>
      <c r="P71" s="76"/>
      <c r="Q71" s="76"/>
      <c r="R71" s="74"/>
    </row>
    <row r="72" spans="1:18" x14ac:dyDescent="0.25">
      <c r="A72" s="86"/>
      <c r="B72" s="75"/>
      <c r="C72" s="60"/>
      <c r="D72" s="62"/>
      <c r="E72" s="62"/>
      <c r="F72" s="81"/>
      <c r="G72" s="80"/>
      <c r="H72" s="81"/>
      <c r="I72" s="62"/>
      <c r="J72" s="75"/>
      <c r="K72" s="75"/>
      <c r="L72" s="75"/>
      <c r="M72" s="62"/>
      <c r="N72" s="62"/>
      <c r="O72" s="75"/>
      <c r="P72" s="79"/>
      <c r="Q72" s="79"/>
      <c r="R72" s="75"/>
    </row>
    <row r="73" spans="1:18" x14ac:dyDescent="0.25">
      <c r="A73" s="85"/>
      <c r="B73" s="74"/>
      <c r="C73" s="64"/>
      <c r="D73" s="66"/>
      <c r="E73" s="66"/>
      <c r="F73" s="78"/>
      <c r="G73" s="77"/>
      <c r="H73" s="78"/>
      <c r="I73" s="66"/>
      <c r="J73" s="74"/>
      <c r="K73" s="74"/>
      <c r="L73" s="74"/>
      <c r="M73" s="66"/>
      <c r="N73" s="66"/>
      <c r="O73" s="74"/>
      <c r="P73" s="76"/>
      <c r="Q73" s="76"/>
      <c r="R73" s="74"/>
    </row>
    <row r="74" spans="1:18" x14ac:dyDescent="0.25">
      <c r="A74" s="86"/>
      <c r="B74" s="75"/>
      <c r="C74" s="60"/>
      <c r="D74" s="62"/>
      <c r="E74" s="62"/>
      <c r="F74" s="81"/>
      <c r="G74" s="80"/>
      <c r="H74" s="81"/>
      <c r="I74" s="62"/>
      <c r="J74" s="75"/>
      <c r="K74" s="75"/>
      <c r="L74" s="75"/>
      <c r="M74" s="62"/>
      <c r="N74" s="62"/>
      <c r="O74" s="75"/>
      <c r="P74" s="79"/>
      <c r="Q74" s="79"/>
      <c r="R74" s="75"/>
    </row>
    <row r="75" spans="1:18" x14ac:dyDescent="0.25">
      <c r="A75" s="85"/>
      <c r="B75" s="74"/>
      <c r="C75" s="64"/>
      <c r="D75" s="66"/>
      <c r="E75" s="66"/>
      <c r="F75" s="78"/>
      <c r="G75" s="77"/>
      <c r="H75" s="78"/>
      <c r="I75" s="66"/>
      <c r="J75" s="74"/>
      <c r="K75" s="74"/>
      <c r="L75" s="74"/>
      <c r="M75" s="66"/>
      <c r="N75" s="66"/>
      <c r="O75" s="74"/>
      <c r="P75" s="76"/>
      <c r="Q75" s="76"/>
      <c r="R75" s="74"/>
    </row>
    <row r="76" spans="1:18" x14ac:dyDescent="0.25">
      <c r="A76" s="86"/>
      <c r="B76" s="75"/>
      <c r="C76" s="60"/>
      <c r="D76" s="62"/>
      <c r="E76" s="62"/>
      <c r="F76" s="81"/>
      <c r="G76" s="80"/>
      <c r="H76" s="81"/>
      <c r="I76" s="62"/>
      <c r="J76" s="75"/>
      <c r="K76" s="75"/>
      <c r="L76" s="75"/>
      <c r="M76" s="62"/>
      <c r="N76" s="62"/>
      <c r="O76" s="75"/>
      <c r="P76" s="79"/>
      <c r="Q76" s="79"/>
      <c r="R76" s="75"/>
    </row>
    <row r="77" spans="1:18" x14ac:dyDescent="0.25">
      <c r="A77" s="85"/>
      <c r="B77" s="74"/>
      <c r="C77" s="64"/>
      <c r="D77" s="66"/>
      <c r="E77" s="66"/>
      <c r="F77" s="78"/>
      <c r="G77" s="77"/>
      <c r="H77" s="78"/>
      <c r="I77" s="66"/>
      <c r="J77" s="74"/>
      <c r="K77" s="74"/>
      <c r="L77" s="74"/>
      <c r="M77" s="66"/>
      <c r="N77" s="66"/>
      <c r="O77" s="74"/>
      <c r="P77" s="76"/>
      <c r="Q77" s="76"/>
      <c r="R77" s="74"/>
    </row>
    <row r="78" spans="1:18" x14ac:dyDescent="0.25">
      <c r="A78" s="86"/>
      <c r="B78" s="75"/>
      <c r="C78" s="60"/>
      <c r="D78" s="62"/>
      <c r="E78" s="62"/>
      <c r="F78" s="81"/>
      <c r="G78" s="80"/>
      <c r="H78" s="81"/>
      <c r="I78" s="62"/>
      <c r="J78" s="75"/>
      <c r="K78" s="75"/>
      <c r="L78" s="75"/>
      <c r="M78" s="62"/>
      <c r="N78" s="62"/>
      <c r="O78" s="75"/>
      <c r="P78" s="79"/>
      <c r="Q78" s="79"/>
      <c r="R78" s="75"/>
    </row>
    <row r="79" spans="1:18" x14ac:dyDescent="0.25">
      <c r="A79" s="85"/>
      <c r="B79" s="74"/>
      <c r="C79" s="64"/>
      <c r="D79" s="66"/>
      <c r="E79" s="66"/>
      <c r="F79" s="78"/>
      <c r="G79" s="77"/>
      <c r="H79" s="78"/>
      <c r="I79" s="66"/>
      <c r="J79" s="74"/>
      <c r="K79" s="74"/>
      <c r="L79" s="74"/>
      <c r="M79" s="66"/>
      <c r="N79" s="66"/>
      <c r="O79" s="74"/>
      <c r="P79" s="76"/>
      <c r="Q79" s="76"/>
      <c r="R79" s="74"/>
    </row>
    <row r="80" spans="1:18" x14ac:dyDescent="0.25">
      <c r="A80" s="86"/>
      <c r="B80" s="75"/>
      <c r="C80" s="60"/>
      <c r="D80" s="62"/>
      <c r="E80" s="62"/>
      <c r="F80" s="81"/>
      <c r="G80" s="80"/>
      <c r="H80" s="81"/>
      <c r="I80" s="62"/>
      <c r="J80" s="75"/>
      <c r="K80" s="75"/>
      <c r="L80" s="75"/>
      <c r="M80" s="62"/>
      <c r="N80" s="62"/>
      <c r="O80" s="75"/>
      <c r="P80" s="79"/>
      <c r="Q80" s="79"/>
      <c r="R80" s="75"/>
    </row>
    <row r="81" spans="1:18" x14ac:dyDescent="0.25">
      <c r="A81" s="85"/>
      <c r="B81" s="74"/>
      <c r="C81" s="64"/>
      <c r="D81" s="66"/>
      <c r="E81" s="66"/>
      <c r="F81" s="78"/>
      <c r="G81" s="77"/>
      <c r="H81" s="78"/>
      <c r="I81" s="66"/>
      <c r="J81" s="74"/>
      <c r="K81" s="74"/>
      <c r="L81" s="74"/>
      <c r="M81" s="66"/>
      <c r="N81" s="66"/>
      <c r="O81" s="74"/>
      <c r="P81" s="76"/>
      <c r="Q81" s="76"/>
      <c r="R81" s="74"/>
    </row>
    <row r="82" spans="1:18" x14ac:dyDescent="0.25">
      <c r="A82" s="86"/>
      <c r="B82" s="75"/>
      <c r="C82" s="60"/>
      <c r="D82" s="62"/>
      <c r="E82" s="62"/>
      <c r="F82" s="81"/>
      <c r="G82" s="80"/>
      <c r="H82" s="81"/>
      <c r="I82" s="62"/>
      <c r="J82" s="75"/>
      <c r="K82" s="75"/>
      <c r="L82" s="75"/>
      <c r="M82" s="62"/>
      <c r="N82" s="62"/>
      <c r="O82" s="75"/>
      <c r="P82" s="79"/>
      <c r="Q82" s="79"/>
      <c r="R82" s="75"/>
    </row>
    <row r="83" spans="1:18" x14ac:dyDescent="0.25">
      <c r="A83" s="85"/>
      <c r="B83" s="74"/>
      <c r="C83" s="64"/>
      <c r="D83" s="66"/>
      <c r="E83" s="66"/>
      <c r="F83" s="78"/>
      <c r="G83" s="77"/>
      <c r="H83" s="78"/>
      <c r="I83" s="66"/>
      <c r="J83" s="74"/>
      <c r="K83" s="74"/>
      <c r="L83" s="74"/>
      <c r="M83" s="66"/>
      <c r="N83" s="66"/>
      <c r="O83" s="74"/>
      <c r="P83" s="76"/>
      <c r="Q83" s="76"/>
      <c r="R83" s="74"/>
    </row>
    <row r="84" spans="1:18" x14ac:dyDescent="0.25">
      <c r="A84" s="86"/>
      <c r="B84" s="75"/>
      <c r="C84" s="60"/>
      <c r="D84" s="62"/>
      <c r="E84" s="62"/>
      <c r="F84" s="81"/>
      <c r="G84" s="80"/>
      <c r="H84" s="81"/>
      <c r="I84" s="62"/>
      <c r="J84" s="75"/>
      <c r="K84" s="75"/>
      <c r="L84" s="75"/>
      <c r="M84" s="62"/>
      <c r="N84" s="62"/>
      <c r="O84" s="75"/>
      <c r="P84" s="79"/>
      <c r="Q84" s="79"/>
      <c r="R84" s="75"/>
    </row>
    <row r="85" spans="1:18" x14ac:dyDescent="0.25">
      <c r="A85" s="85"/>
      <c r="B85" s="74"/>
      <c r="C85" s="64"/>
      <c r="D85" s="66"/>
      <c r="E85" s="66"/>
      <c r="F85" s="78"/>
      <c r="G85" s="77"/>
      <c r="H85" s="78"/>
      <c r="I85" s="66"/>
      <c r="J85" s="74"/>
      <c r="K85" s="74"/>
      <c r="L85" s="74"/>
      <c r="M85" s="74"/>
      <c r="N85" s="66"/>
      <c r="O85" s="74"/>
      <c r="P85" s="66"/>
      <c r="Q85" s="76"/>
      <c r="R85" s="74"/>
    </row>
    <row r="86" spans="1:18" x14ac:dyDescent="0.25">
      <c r="A86" s="86"/>
      <c r="B86" s="75"/>
      <c r="C86" s="60"/>
      <c r="D86" s="62"/>
      <c r="E86" s="62"/>
      <c r="F86" s="81"/>
      <c r="G86" s="80"/>
      <c r="H86" s="81"/>
      <c r="I86" s="62"/>
      <c r="J86" s="75"/>
      <c r="K86" s="75"/>
      <c r="L86" s="75"/>
      <c r="M86" s="75"/>
      <c r="N86" s="62"/>
      <c r="O86" s="75"/>
      <c r="P86" s="62"/>
      <c r="Q86" s="79"/>
      <c r="R86" s="75"/>
    </row>
    <row r="87" spans="1:18" x14ac:dyDescent="0.25">
      <c r="A87" s="85"/>
      <c r="B87" s="74"/>
      <c r="C87" s="64"/>
      <c r="D87" s="66"/>
      <c r="E87" s="66"/>
      <c r="F87" s="78"/>
      <c r="G87" s="77"/>
      <c r="H87" s="78"/>
      <c r="I87" s="66"/>
      <c r="J87" s="74"/>
      <c r="K87" s="74"/>
      <c r="L87" s="74"/>
      <c r="M87" s="74"/>
      <c r="N87" s="66"/>
      <c r="O87" s="74"/>
      <c r="P87" s="66"/>
      <c r="Q87" s="76"/>
      <c r="R87" s="74"/>
    </row>
    <row r="88" spans="1:18" x14ac:dyDescent="0.25">
      <c r="A88" s="86"/>
      <c r="B88" s="75"/>
      <c r="C88" s="60"/>
      <c r="D88" s="62"/>
      <c r="E88" s="62"/>
      <c r="F88" s="81"/>
      <c r="G88" s="80"/>
      <c r="H88" s="81"/>
      <c r="I88" s="62"/>
      <c r="J88" s="75"/>
      <c r="K88" s="75"/>
      <c r="L88" s="75"/>
      <c r="M88" s="75"/>
      <c r="N88" s="62"/>
      <c r="O88" s="75"/>
      <c r="P88" s="62"/>
      <c r="Q88" s="79"/>
      <c r="R88" s="75"/>
    </row>
    <row r="89" spans="1:18" x14ac:dyDescent="0.25">
      <c r="A89" s="85"/>
      <c r="B89" s="74"/>
      <c r="C89" s="64"/>
      <c r="D89" s="66"/>
      <c r="E89" s="66"/>
      <c r="F89" s="78"/>
      <c r="G89" s="77"/>
      <c r="H89" s="78"/>
      <c r="I89" s="66"/>
      <c r="J89" s="74"/>
      <c r="K89" s="74"/>
      <c r="L89" s="74"/>
      <c r="M89" s="74"/>
      <c r="N89" s="66"/>
      <c r="O89" s="74"/>
      <c r="P89" s="66"/>
      <c r="Q89" s="76"/>
      <c r="R89" s="74"/>
    </row>
    <row r="90" spans="1:18" x14ac:dyDescent="0.25">
      <c r="A90" s="86"/>
      <c r="B90" s="75"/>
      <c r="C90" s="60"/>
      <c r="D90" s="62"/>
      <c r="E90" s="62"/>
      <c r="F90" s="81"/>
      <c r="G90" s="80"/>
      <c r="H90" s="81"/>
      <c r="I90" s="62"/>
      <c r="J90" s="75"/>
      <c r="K90" s="75"/>
      <c r="L90" s="75"/>
      <c r="M90" s="75"/>
      <c r="N90" s="62"/>
      <c r="O90" s="75"/>
      <c r="P90" s="62"/>
      <c r="Q90" s="79"/>
      <c r="R90" s="75"/>
    </row>
    <row r="91" spans="1:18" x14ac:dyDescent="0.25">
      <c r="A91" s="85"/>
      <c r="B91" s="74"/>
      <c r="C91" s="64"/>
      <c r="D91" s="66"/>
      <c r="E91" s="66"/>
      <c r="F91" s="78"/>
      <c r="G91" s="77"/>
      <c r="H91" s="78"/>
      <c r="I91" s="66"/>
      <c r="J91" s="74"/>
      <c r="K91" s="74"/>
      <c r="L91" s="74"/>
      <c r="M91" s="74"/>
      <c r="N91" s="66"/>
      <c r="O91" s="74"/>
      <c r="P91" s="66"/>
      <c r="Q91" s="76"/>
      <c r="R91" s="74"/>
    </row>
    <row r="92" spans="1:18" x14ac:dyDescent="0.25">
      <c r="A92" s="86"/>
      <c r="B92" s="75"/>
      <c r="C92" s="60"/>
      <c r="D92" s="62"/>
      <c r="E92" s="62"/>
      <c r="F92" s="81"/>
      <c r="G92" s="80"/>
      <c r="H92" s="81"/>
      <c r="I92" s="62"/>
      <c r="J92" s="75"/>
      <c r="K92" s="75"/>
      <c r="L92" s="75"/>
      <c r="M92" s="75"/>
      <c r="N92" s="62"/>
      <c r="O92" s="75"/>
      <c r="P92" s="62"/>
      <c r="Q92" s="79"/>
      <c r="R92" s="75"/>
    </row>
    <row r="93" spans="1:18" x14ac:dyDescent="0.25">
      <c r="A93" s="85"/>
      <c r="B93" s="74"/>
      <c r="C93" s="64"/>
      <c r="D93" s="66"/>
      <c r="E93" s="66"/>
      <c r="F93" s="78"/>
      <c r="G93" s="77"/>
      <c r="H93" s="78"/>
      <c r="I93" s="66"/>
      <c r="J93" s="74"/>
      <c r="K93" s="74"/>
      <c r="L93" s="74"/>
      <c r="M93" s="74"/>
      <c r="N93" s="66"/>
      <c r="O93" s="74"/>
      <c r="P93" s="66"/>
      <c r="Q93" s="76"/>
      <c r="R93" s="74"/>
    </row>
    <row r="94" spans="1:18" x14ac:dyDescent="0.25">
      <c r="A94" s="86"/>
      <c r="B94" s="75"/>
      <c r="C94" s="60"/>
      <c r="D94" s="62"/>
      <c r="E94" s="62"/>
      <c r="F94" s="81"/>
      <c r="G94" s="80"/>
      <c r="H94" s="81"/>
      <c r="I94" s="62"/>
      <c r="J94" s="75"/>
      <c r="K94" s="75"/>
      <c r="L94" s="75"/>
      <c r="M94" s="75"/>
      <c r="N94" s="62"/>
      <c r="O94" s="75"/>
      <c r="P94" s="62"/>
      <c r="Q94" s="79"/>
      <c r="R94" s="75"/>
    </row>
    <row r="95" spans="1:18" x14ac:dyDescent="0.25">
      <c r="A95" s="85"/>
      <c r="B95" s="74"/>
      <c r="C95" s="64"/>
      <c r="D95" s="66"/>
      <c r="E95" s="66"/>
      <c r="F95" s="78"/>
      <c r="G95" s="77"/>
      <c r="H95" s="78"/>
      <c r="I95" s="66"/>
      <c r="J95" s="74"/>
      <c r="K95" s="74"/>
      <c r="L95" s="74"/>
      <c r="M95" s="74"/>
      <c r="N95" s="66"/>
      <c r="O95" s="74"/>
      <c r="P95" s="66"/>
      <c r="Q95" s="76"/>
      <c r="R95" s="74"/>
    </row>
    <row r="96" spans="1:18" x14ac:dyDescent="0.25">
      <c r="A96" s="86"/>
      <c r="B96" s="75"/>
      <c r="C96" s="60"/>
      <c r="D96" s="62"/>
      <c r="E96" s="62"/>
      <c r="F96" s="81"/>
      <c r="G96" s="80"/>
      <c r="H96" s="81"/>
      <c r="I96" s="62"/>
      <c r="J96" s="75"/>
      <c r="K96" s="75"/>
      <c r="L96" s="75"/>
      <c r="M96" s="75"/>
      <c r="N96" s="62"/>
      <c r="O96" s="75"/>
      <c r="P96" s="62"/>
      <c r="Q96" s="79"/>
      <c r="R96" s="75"/>
    </row>
    <row r="97" spans="1:18" x14ac:dyDescent="0.25">
      <c r="A97" s="85"/>
      <c r="B97" s="74"/>
      <c r="C97" s="64"/>
      <c r="D97" s="66"/>
      <c r="E97" s="66"/>
      <c r="F97" s="78"/>
      <c r="G97" s="77"/>
      <c r="H97" s="78"/>
      <c r="I97" s="66"/>
      <c r="J97" s="74"/>
      <c r="K97" s="74"/>
      <c r="L97" s="74"/>
      <c r="M97" s="74"/>
      <c r="N97" s="66"/>
      <c r="O97" s="74"/>
      <c r="P97" s="66"/>
      <c r="Q97" s="76"/>
      <c r="R97" s="74"/>
    </row>
    <row r="98" spans="1:18" x14ac:dyDescent="0.25">
      <c r="A98" s="86"/>
      <c r="B98" s="75"/>
      <c r="C98" s="60"/>
      <c r="D98" s="62"/>
      <c r="E98" s="62"/>
      <c r="F98" s="81"/>
      <c r="G98" s="80"/>
      <c r="H98" s="81"/>
      <c r="I98" s="62"/>
      <c r="J98" s="75"/>
      <c r="K98" s="75"/>
      <c r="L98" s="75"/>
      <c r="M98" s="75"/>
      <c r="N98" s="62"/>
      <c r="O98" s="75"/>
      <c r="P98" s="62"/>
      <c r="Q98" s="79"/>
      <c r="R98" s="75"/>
    </row>
    <row r="99" spans="1:18" x14ac:dyDescent="0.25">
      <c r="A99" s="85"/>
      <c r="B99" s="74"/>
      <c r="C99" s="64"/>
      <c r="D99" s="66"/>
      <c r="E99" s="66"/>
      <c r="F99" s="78"/>
      <c r="G99" s="77"/>
      <c r="H99" s="78"/>
      <c r="I99" s="66"/>
      <c r="J99" s="74"/>
      <c r="K99" s="74"/>
      <c r="L99" s="74"/>
      <c r="M99" s="74"/>
      <c r="N99" s="66"/>
      <c r="O99" s="74"/>
      <c r="P99" s="66"/>
      <c r="Q99" s="76"/>
      <c r="R99" s="74"/>
    </row>
    <row r="100" spans="1:18" x14ac:dyDescent="0.25">
      <c r="A100" s="86"/>
      <c r="B100" s="75"/>
      <c r="C100" s="60"/>
      <c r="D100" s="62"/>
      <c r="E100" s="62"/>
      <c r="F100" s="81"/>
      <c r="G100" s="80"/>
      <c r="H100" s="81"/>
      <c r="I100" s="62"/>
      <c r="J100" s="75"/>
      <c r="K100" s="75"/>
      <c r="L100" s="75"/>
      <c r="M100" s="75"/>
      <c r="N100" s="62"/>
      <c r="O100" s="75"/>
      <c r="P100" s="62"/>
      <c r="Q100" s="79"/>
      <c r="R100" s="75"/>
    </row>
    <row r="101" spans="1:18" x14ac:dyDescent="0.25">
      <c r="A101" s="85"/>
      <c r="B101" s="74"/>
      <c r="C101" s="64"/>
      <c r="D101" s="66"/>
      <c r="E101" s="66"/>
      <c r="F101" s="78"/>
      <c r="G101" s="77"/>
      <c r="H101" s="78"/>
      <c r="I101" s="66"/>
      <c r="J101" s="74"/>
      <c r="K101" s="74"/>
      <c r="L101" s="74"/>
      <c r="M101" s="74"/>
      <c r="N101" s="66"/>
      <c r="O101" s="74"/>
      <c r="P101" s="66"/>
      <c r="Q101" s="76"/>
      <c r="R101" s="74"/>
    </row>
    <row r="102" spans="1:18" x14ac:dyDescent="0.25">
      <c r="A102" s="86"/>
      <c r="B102" s="75"/>
      <c r="C102" s="60"/>
      <c r="D102" s="62"/>
      <c r="E102" s="62"/>
      <c r="F102" s="81"/>
      <c r="G102" s="80"/>
      <c r="H102" s="81"/>
      <c r="I102" s="62"/>
      <c r="J102" s="75"/>
      <c r="K102" s="75"/>
      <c r="L102" s="75"/>
      <c r="M102" s="75"/>
      <c r="N102" s="62"/>
      <c r="O102" s="75"/>
      <c r="P102" s="62"/>
      <c r="Q102" s="79"/>
      <c r="R102" s="75"/>
    </row>
    <row r="103" spans="1:18" x14ac:dyDescent="0.25">
      <c r="A103" s="85"/>
      <c r="B103" s="74"/>
      <c r="C103" s="64"/>
      <c r="D103" s="66"/>
      <c r="E103" s="66"/>
      <c r="F103" s="78"/>
      <c r="G103" s="77"/>
      <c r="H103" s="78"/>
      <c r="I103" s="66"/>
      <c r="J103" s="74"/>
      <c r="K103" s="74"/>
      <c r="L103" s="74"/>
      <c r="M103" s="74"/>
      <c r="N103" s="66"/>
      <c r="O103" s="74"/>
      <c r="P103" s="66"/>
      <c r="Q103" s="76"/>
      <c r="R103" s="74"/>
    </row>
    <row r="104" spans="1:18" x14ac:dyDescent="0.25">
      <c r="A104" s="86"/>
      <c r="B104" s="75"/>
      <c r="C104" s="60"/>
      <c r="D104" s="62"/>
      <c r="E104" s="62"/>
      <c r="F104" s="81"/>
      <c r="G104" s="80"/>
      <c r="H104" s="81"/>
      <c r="I104" s="62"/>
      <c r="J104" s="75"/>
      <c r="K104" s="75"/>
      <c r="L104" s="75"/>
      <c r="M104" s="75"/>
      <c r="N104" s="62"/>
      <c r="O104" s="75"/>
      <c r="P104" s="62"/>
      <c r="Q104" s="79"/>
      <c r="R104" s="75"/>
    </row>
    <row r="105" spans="1:18" x14ac:dyDescent="0.25">
      <c r="A105" s="85"/>
      <c r="B105" s="74"/>
      <c r="C105" s="64"/>
      <c r="D105" s="66"/>
      <c r="E105" s="66"/>
      <c r="F105" s="78"/>
      <c r="G105" s="77"/>
      <c r="H105" s="78"/>
      <c r="I105" s="66"/>
      <c r="J105" s="74"/>
      <c r="K105" s="74"/>
      <c r="L105" s="74"/>
      <c r="M105" s="74"/>
      <c r="N105" s="66"/>
      <c r="O105" s="74"/>
      <c r="P105" s="66"/>
      <c r="Q105" s="76"/>
      <c r="R105" s="74"/>
    </row>
    <row r="106" spans="1:18" x14ac:dyDescent="0.25">
      <c r="A106" s="86"/>
      <c r="B106" s="75"/>
      <c r="C106" s="60"/>
      <c r="D106" s="62"/>
      <c r="E106" s="62"/>
      <c r="F106" s="81"/>
      <c r="G106" s="80"/>
      <c r="H106" s="81"/>
      <c r="I106" s="62"/>
      <c r="J106" s="75"/>
      <c r="K106" s="75"/>
      <c r="L106" s="75"/>
      <c r="M106" s="75"/>
      <c r="N106" s="62"/>
      <c r="O106" s="75"/>
      <c r="P106" s="62"/>
      <c r="Q106" s="79"/>
      <c r="R106" s="75"/>
    </row>
    <row r="107" spans="1:18" x14ac:dyDescent="0.25">
      <c r="A107" s="85"/>
      <c r="B107" s="74"/>
      <c r="C107" s="64"/>
      <c r="D107" s="66"/>
      <c r="E107" s="66"/>
      <c r="F107" s="78"/>
      <c r="G107" s="77"/>
      <c r="H107" s="78"/>
      <c r="I107" s="66"/>
      <c r="J107" s="74"/>
      <c r="K107" s="74"/>
      <c r="L107" s="74"/>
      <c r="M107" s="74"/>
      <c r="N107" s="66"/>
      <c r="O107" s="74"/>
      <c r="P107" s="66"/>
      <c r="Q107" s="76"/>
      <c r="R107" s="74"/>
    </row>
    <row r="108" spans="1:18" x14ac:dyDescent="0.25">
      <c r="A108" s="86"/>
      <c r="B108" s="75"/>
      <c r="C108" s="60"/>
      <c r="D108" s="62"/>
      <c r="E108" s="62"/>
      <c r="F108" s="81"/>
      <c r="G108" s="80"/>
      <c r="H108" s="81"/>
      <c r="I108" s="62"/>
      <c r="J108" s="75"/>
      <c r="K108" s="75"/>
      <c r="L108" s="75"/>
      <c r="M108" s="75"/>
      <c r="N108" s="62"/>
      <c r="O108" s="75"/>
      <c r="P108" s="62"/>
      <c r="Q108" s="79"/>
      <c r="R108" s="75"/>
    </row>
    <row r="109" spans="1:18" x14ac:dyDescent="0.25">
      <c r="A109" s="85"/>
      <c r="B109" s="74"/>
      <c r="C109" s="64"/>
      <c r="D109" s="66"/>
      <c r="E109" s="66"/>
      <c r="F109" s="78"/>
      <c r="G109" s="77"/>
      <c r="H109" s="78"/>
      <c r="I109" s="66"/>
      <c r="J109" s="74"/>
      <c r="K109" s="74"/>
      <c r="L109" s="74"/>
      <c r="M109" s="74"/>
      <c r="N109" s="66"/>
      <c r="O109" s="74"/>
      <c r="P109" s="66"/>
      <c r="Q109" s="76"/>
      <c r="R109" s="74"/>
    </row>
    <row r="110" spans="1:18" x14ac:dyDescent="0.25">
      <c r="A110" s="86"/>
      <c r="B110" s="75"/>
      <c r="C110" s="60"/>
      <c r="D110" s="62"/>
      <c r="E110" s="62"/>
      <c r="F110" s="81"/>
      <c r="G110" s="80"/>
      <c r="H110" s="81"/>
      <c r="I110" s="62"/>
      <c r="J110" s="75"/>
      <c r="K110" s="75"/>
      <c r="L110" s="75"/>
      <c r="M110" s="75"/>
      <c r="N110" s="62"/>
      <c r="O110" s="75"/>
      <c r="P110" s="62"/>
      <c r="Q110" s="79"/>
      <c r="R110" s="75"/>
    </row>
    <row r="111" spans="1:18" x14ac:dyDescent="0.25">
      <c r="A111" s="85"/>
      <c r="B111" s="74"/>
      <c r="C111" s="64"/>
      <c r="D111" s="66"/>
      <c r="E111" s="66"/>
      <c r="F111" s="78"/>
      <c r="G111" s="77"/>
      <c r="H111" s="78"/>
      <c r="I111" s="66"/>
      <c r="J111" s="74"/>
      <c r="K111" s="74"/>
      <c r="L111" s="74"/>
      <c r="M111" s="74"/>
      <c r="N111" s="66"/>
      <c r="O111" s="74"/>
      <c r="P111" s="66"/>
      <c r="Q111" s="76"/>
      <c r="R111" s="74"/>
    </row>
    <row r="112" spans="1:18" x14ac:dyDescent="0.25">
      <c r="A112" s="86"/>
      <c r="B112" s="75"/>
      <c r="C112" s="60"/>
      <c r="D112" s="62"/>
      <c r="E112" s="62"/>
      <c r="F112" s="81"/>
      <c r="G112" s="80"/>
      <c r="H112" s="81"/>
      <c r="I112" s="62"/>
      <c r="J112" s="75"/>
      <c r="K112" s="75"/>
      <c r="L112" s="75"/>
      <c r="M112" s="75"/>
      <c r="N112" s="62"/>
      <c r="O112" s="75"/>
      <c r="P112" s="62"/>
      <c r="Q112" s="79"/>
      <c r="R112" s="75"/>
    </row>
    <row r="113" spans="1:18" x14ac:dyDescent="0.25">
      <c r="A113" s="85"/>
      <c r="B113" s="74"/>
      <c r="C113" s="64"/>
      <c r="D113" s="66"/>
      <c r="E113" s="66"/>
      <c r="F113" s="78"/>
      <c r="G113" s="77"/>
      <c r="H113" s="78"/>
      <c r="I113" s="66"/>
      <c r="J113" s="74"/>
      <c r="K113" s="74"/>
      <c r="L113" s="74"/>
      <c r="M113" s="74"/>
      <c r="N113" s="66"/>
      <c r="O113" s="74"/>
      <c r="P113" s="66"/>
      <c r="Q113" s="76"/>
      <c r="R113" s="74"/>
    </row>
    <row r="114" spans="1:18" x14ac:dyDescent="0.25">
      <c r="A114" s="86"/>
      <c r="B114" s="75"/>
      <c r="C114" s="60"/>
      <c r="D114" s="62"/>
      <c r="E114" s="62"/>
      <c r="F114" s="81"/>
      <c r="G114" s="80"/>
      <c r="H114" s="81"/>
      <c r="I114" s="62"/>
      <c r="J114" s="75"/>
      <c r="K114" s="75"/>
      <c r="L114" s="75"/>
      <c r="M114" s="75"/>
      <c r="N114" s="62"/>
      <c r="O114" s="75"/>
      <c r="P114" s="62"/>
      <c r="Q114" s="79"/>
      <c r="R114" s="75"/>
    </row>
    <row r="115" spans="1:18" x14ac:dyDescent="0.25">
      <c r="A115" s="85"/>
      <c r="B115" s="74"/>
      <c r="C115" s="64"/>
      <c r="D115" s="66"/>
      <c r="E115" s="66"/>
      <c r="F115" s="78"/>
      <c r="G115" s="77"/>
      <c r="H115" s="78"/>
      <c r="I115" s="66"/>
      <c r="J115" s="74"/>
      <c r="K115" s="74"/>
      <c r="L115" s="74"/>
      <c r="M115" s="74"/>
      <c r="N115" s="66"/>
      <c r="O115" s="74"/>
      <c r="P115" s="66"/>
      <c r="Q115" s="76"/>
      <c r="R115" s="74"/>
    </row>
    <row r="116" spans="1:18" x14ac:dyDescent="0.25">
      <c r="A116" s="86"/>
      <c r="B116" s="75"/>
      <c r="C116" s="60"/>
      <c r="D116" s="62"/>
      <c r="E116" s="62"/>
      <c r="F116" s="81"/>
      <c r="G116" s="80"/>
      <c r="H116" s="81"/>
      <c r="I116" s="62"/>
      <c r="J116" s="75"/>
      <c r="K116" s="75"/>
      <c r="L116" s="75"/>
      <c r="M116" s="75"/>
      <c r="N116" s="62"/>
      <c r="O116" s="75"/>
      <c r="P116" s="62"/>
      <c r="Q116" s="79"/>
      <c r="R116" s="75"/>
    </row>
    <row r="117" spans="1:18" x14ac:dyDescent="0.25">
      <c r="A117" s="85"/>
      <c r="B117" s="74"/>
      <c r="C117" s="64"/>
      <c r="D117" s="66"/>
      <c r="E117" s="66"/>
      <c r="F117" s="78"/>
      <c r="G117" s="77"/>
      <c r="H117" s="78"/>
      <c r="I117" s="66"/>
      <c r="J117" s="74"/>
      <c r="K117" s="74"/>
      <c r="L117" s="74"/>
      <c r="M117" s="74"/>
      <c r="N117" s="66"/>
      <c r="O117" s="74"/>
      <c r="P117" s="66"/>
      <c r="Q117" s="76"/>
      <c r="R117" s="74"/>
    </row>
    <row r="118" spans="1:18" x14ac:dyDescent="0.25">
      <c r="A118" s="86"/>
      <c r="B118" s="75"/>
      <c r="C118" s="60"/>
      <c r="D118" s="62"/>
      <c r="E118" s="62"/>
      <c r="F118" s="81"/>
      <c r="G118" s="80"/>
      <c r="H118" s="81"/>
      <c r="I118" s="62"/>
      <c r="J118" s="75"/>
      <c r="K118" s="75"/>
      <c r="L118" s="75"/>
      <c r="M118" s="75"/>
      <c r="N118" s="62"/>
      <c r="O118" s="75"/>
      <c r="P118" s="62"/>
      <c r="Q118" s="79"/>
      <c r="R118" s="75"/>
    </row>
    <row r="119" spans="1:18" x14ac:dyDescent="0.25">
      <c r="A119" s="85"/>
      <c r="B119" s="74"/>
      <c r="C119" s="64"/>
      <c r="D119" s="66"/>
      <c r="E119" s="66"/>
      <c r="F119" s="78"/>
      <c r="G119" s="77"/>
      <c r="H119" s="78"/>
      <c r="I119" s="66"/>
      <c r="J119" s="74"/>
      <c r="K119" s="74"/>
      <c r="L119" s="74"/>
      <c r="M119" s="74"/>
      <c r="N119" s="66"/>
      <c r="O119" s="74"/>
      <c r="P119" s="66"/>
      <c r="Q119" s="76"/>
      <c r="R119" s="74"/>
    </row>
    <row r="120" spans="1:18" x14ac:dyDescent="0.25">
      <c r="A120" s="86"/>
      <c r="B120" s="75"/>
      <c r="C120" s="60"/>
      <c r="D120" s="62"/>
      <c r="E120" s="62"/>
      <c r="F120" s="81"/>
      <c r="G120" s="80"/>
      <c r="H120" s="81"/>
      <c r="I120" s="62"/>
      <c r="J120" s="75"/>
      <c r="K120" s="75"/>
      <c r="L120" s="75"/>
      <c r="M120" s="75"/>
      <c r="N120" s="62"/>
      <c r="O120" s="75"/>
      <c r="P120" s="62"/>
      <c r="Q120" s="79"/>
      <c r="R120" s="75"/>
    </row>
    <row r="121" spans="1:18" x14ac:dyDescent="0.25">
      <c r="A121" s="85"/>
      <c r="B121" s="74"/>
      <c r="C121" s="64"/>
      <c r="D121" s="66"/>
      <c r="E121" s="66"/>
      <c r="F121" s="78"/>
      <c r="G121" s="77"/>
      <c r="H121" s="78"/>
      <c r="I121" s="66"/>
      <c r="J121" s="74"/>
      <c r="K121" s="74"/>
      <c r="L121" s="74"/>
      <c r="M121" s="74"/>
      <c r="N121" s="66"/>
      <c r="O121" s="74"/>
      <c r="P121" s="66"/>
      <c r="Q121" s="76"/>
      <c r="R121" s="74"/>
    </row>
    <row r="122" spans="1:18" x14ac:dyDescent="0.25">
      <c r="A122" s="86"/>
      <c r="B122" s="75"/>
      <c r="C122" s="60"/>
      <c r="D122" s="62"/>
      <c r="E122" s="62"/>
      <c r="F122" s="81"/>
      <c r="G122" s="80"/>
      <c r="H122" s="81"/>
      <c r="I122" s="62"/>
      <c r="J122" s="75"/>
      <c r="K122" s="75"/>
      <c r="L122" s="75"/>
      <c r="M122" s="75"/>
      <c r="N122" s="62"/>
      <c r="O122" s="75"/>
      <c r="P122" s="62"/>
      <c r="Q122" s="79"/>
      <c r="R122" s="75"/>
    </row>
    <row r="123" spans="1:18" x14ac:dyDescent="0.25">
      <c r="A123" s="85"/>
      <c r="B123" s="74"/>
      <c r="C123" s="64"/>
      <c r="D123" s="66"/>
      <c r="E123" s="66"/>
      <c r="F123" s="78"/>
      <c r="G123" s="77"/>
      <c r="H123" s="78"/>
      <c r="I123" s="66"/>
      <c r="J123" s="74"/>
      <c r="K123" s="74"/>
      <c r="L123" s="74"/>
      <c r="M123" s="74"/>
      <c r="N123" s="66"/>
      <c r="O123" s="74"/>
      <c r="P123" s="66"/>
      <c r="Q123" s="76"/>
      <c r="R123" s="74"/>
    </row>
    <row r="124" spans="1:18" x14ac:dyDescent="0.25">
      <c r="A124" s="86"/>
      <c r="B124" s="75"/>
      <c r="C124" s="60"/>
      <c r="D124" s="62"/>
      <c r="E124" s="62"/>
      <c r="F124" s="81"/>
      <c r="G124" s="80"/>
      <c r="H124" s="81"/>
      <c r="I124" s="62"/>
      <c r="J124" s="75"/>
      <c r="K124" s="75"/>
      <c r="L124" s="75"/>
      <c r="M124" s="75"/>
      <c r="N124" s="62"/>
      <c r="O124" s="75"/>
      <c r="P124" s="62"/>
      <c r="Q124" s="79"/>
      <c r="R124" s="75"/>
    </row>
    <row r="125" spans="1:18" x14ac:dyDescent="0.25">
      <c r="A125" s="85"/>
      <c r="B125" s="74"/>
      <c r="C125" s="64"/>
      <c r="D125" s="66"/>
      <c r="E125" s="66"/>
      <c r="F125" s="78"/>
      <c r="G125" s="77"/>
      <c r="H125" s="78"/>
      <c r="I125" s="66"/>
      <c r="J125" s="74"/>
      <c r="K125" s="74"/>
      <c r="L125" s="74"/>
      <c r="M125" s="74"/>
      <c r="N125" s="66"/>
      <c r="O125" s="74"/>
      <c r="P125" s="66"/>
      <c r="Q125" s="76"/>
      <c r="R125" s="74"/>
    </row>
    <row r="126" spans="1:18" x14ac:dyDescent="0.25">
      <c r="A126" s="86"/>
      <c r="B126" s="75"/>
      <c r="C126" s="60"/>
      <c r="D126" s="62"/>
      <c r="E126" s="62"/>
      <c r="F126" s="81"/>
      <c r="G126" s="80"/>
      <c r="H126" s="81"/>
      <c r="I126" s="62"/>
      <c r="J126" s="75"/>
      <c r="K126" s="75"/>
      <c r="L126" s="75"/>
      <c r="M126" s="75"/>
      <c r="N126" s="62"/>
      <c r="O126" s="75"/>
      <c r="P126" s="62"/>
      <c r="Q126" s="79"/>
      <c r="R126" s="75"/>
    </row>
    <row r="127" spans="1:18" x14ac:dyDescent="0.25">
      <c r="A127" s="85"/>
      <c r="B127" s="74"/>
      <c r="C127" s="64"/>
      <c r="D127" s="66"/>
      <c r="E127" s="66"/>
      <c r="F127" s="78"/>
      <c r="G127" s="77"/>
      <c r="H127" s="78"/>
      <c r="I127" s="66"/>
      <c r="J127" s="74"/>
      <c r="K127" s="74"/>
      <c r="L127" s="74"/>
      <c r="M127" s="74"/>
      <c r="N127" s="66"/>
      <c r="O127" s="74"/>
      <c r="P127" s="66"/>
      <c r="Q127" s="76"/>
      <c r="R127" s="74"/>
    </row>
    <row r="128" spans="1:18" x14ac:dyDescent="0.25">
      <c r="A128" s="86"/>
      <c r="B128" s="75"/>
      <c r="C128" s="60"/>
      <c r="D128" s="62"/>
      <c r="E128" s="62"/>
      <c r="F128" s="81"/>
      <c r="G128" s="80"/>
      <c r="H128" s="81"/>
      <c r="I128" s="62"/>
      <c r="J128" s="75"/>
      <c r="K128" s="75"/>
      <c r="L128" s="75"/>
      <c r="M128" s="75"/>
      <c r="N128" s="62"/>
      <c r="O128" s="75"/>
      <c r="P128" s="62"/>
      <c r="Q128" s="79"/>
      <c r="R128" s="75"/>
    </row>
    <row r="129" spans="1:18" x14ac:dyDescent="0.25">
      <c r="A129" s="85"/>
      <c r="B129" s="74"/>
      <c r="C129" s="64"/>
      <c r="D129" s="66"/>
      <c r="E129" s="66"/>
      <c r="F129" s="78"/>
      <c r="G129" s="77"/>
      <c r="H129" s="78"/>
      <c r="I129" s="66"/>
      <c r="J129" s="74"/>
      <c r="K129" s="74"/>
      <c r="L129" s="74"/>
      <c r="M129" s="74"/>
      <c r="N129" s="66"/>
      <c r="O129" s="74"/>
      <c r="P129" s="66"/>
      <c r="Q129" s="76"/>
      <c r="R129" s="74"/>
    </row>
    <row r="130" spans="1:18" x14ac:dyDescent="0.25">
      <c r="A130" s="86"/>
      <c r="B130" s="75"/>
      <c r="C130" s="60"/>
      <c r="D130" s="62"/>
      <c r="E130" s="62"/>
      <c r="F130" s="81"/>
      <c r="G130" s="80"/>
      <c r="H130" s="81"/>
      <c r="I130" s="62"/>
      <c r="J130" s="75"/>
      <c r="K130" s="75"/>
      <c r="L130" s="75"/>
      <c r="M130" s="75"/>
      <c r="N130" s="62"/>
      <c r="O130" s="75"/>
      <c r="P130" s="62"/>
      <c r="Q130" s="79"/>
      <c r="R130" s="75"/>
    </row>
    <row r="131" spans="1:18" x14ac:dyDescent="0.25">
      <c r="A131" s="85"/>
      <c r="B131" s="74"/>
      <c r="C131" s="64"/>
      <c r="D131" s="66"/>
      <c r="E131" s="66"/>
      <c r="F131" s="78"/>
      <c r="G131" s="77"/>
      <c r="H131" s="78"/>
      <c r="I131" s="66"/>
      <c r="J131" s="74"/>
      <c r="K131" s="74"/>
      <c r="L131" s="74"/>
      <c r="M131" s="74"/>
      <c r="N131" s="66"/>
      <c r="O131" s="74"/>
      <c r="P131" s="66"/>
      <c r="Q131" s="76"/>
      <c r="R131" s="74"/>
    </row>
    <row r="132" spans="1:18" x14ac:dyDescent="0.25">
      <c r="A132" s="86"/>
      <c r="B132" s="75"/>
      <c r="C132" s="60"/>
      <c r="D132" s="62"/>
      <c r="E132" s="62"/>
      <c r="F132" s="81"/>
      <c r="G132" s="80"/>
      <c r="H132" s="81"/>
      <c r="I132" s="62"/>
      <c r="J132" s="75"/>
      <c r="K132" s="75"/>
      <c r="L132" s="75"/>
      <c r="M132" s="75"/>
      <c r="N132" s="62"/>
      <c r="O132" s="75"/>
      <c r="P132" s="62"/>
      <c r="Q132" s="79"/>
      <c r="R132" s="75"/>
    </row>
    <row r="133" spans="1:18" x14ac:dyDescent="0.25">
      <c r="A133" s="85"/>
      <c r="B133" s="74"/>
      <c r="C133" s="64"/>
      <c r="D133" s="66"/>
      <c r="E133" s="66"/>
      <c r="F133" s="78"/>
      <c r="G133" s="77"/>
      <c r="H133" s="78"/>
      <c r="I133" s="66"/>
      <c r="J133" s="74"/>
      <c r="K133" s="74"/>
      <c r="L133" s="74"/>
      <c r="M133" s="74"/>
      <c r="N133" s="66"/>
      <c r="O133" s="74"/>
      <c r="P133" s="66"/>
      <c r="Q133" s="76"/>
      <c r="R133" s="74"/>
    </row>
    <row r="134" spans="1:18" x14ac:dyDescent="0.25">
      <c r="A134" s="86"/>
      <c r="B134" s="75"/>
      <c r="C134" s="60"/>
      <c r="D134" s="62"/>
      <c r="E134" s="62"/>
      <c r="F134" s="81"/>
      <c r="G134" s="80"/>
      <c r="H134" s="81"/>
      <c r="I134" s="62"/>
      <c r="J134" s="75"/>
      <c r="K134" s="75"/>
      <c r="L134" s="75"/>
      <c r="M134" s="75"/>
      <c r="N134" s="62"/>
      <c r="O134" s="75"/>
      <c r="P134" s="62"/>
      <c r="Q134" s="79"/>
      <c r="R134" s="75"/>
    </row>
    <row r="135" spans="1:18" x14ac:dyDescent="0.25">
      <c r="A135" s="85"/>
      <c r="B135" s="74"/>
      <c r="C135" s="64"/>
      <c r="D135" s="66"/>
      <c r="E135" s="66"/>
      <c r="F135" s="78"/>
      <c r="G135" s="77"/>
      <c r="H135" s="78"/>
      <c r="I135" s="66"/>
      <c r="J135" s="74"/>
      <c r="K135" s="74"/>
      <c r="L135" s="74"/>
      <c r="M135" s="74"/>
      <c r="N135" s="66"/>
      <c r="O135" s="74"/>
      <c r="P135" s="66"/>
      <c r="Q135" s="76"/>
      <c r="R135" s="74"/>
    </row>
    <row r="136" spans="1:18" x14ac:dyDescent="0.25">
      <c r="A136" s="86"/>
      <c r="B136" s="75"/>
      <c r="C136" s="60"/>
      <c r="D136" s="62"/>
      <c r="E136" s="62"/>
      <c r="F136" s="81"/>
      <c r="G136" s="80"/>
      <c r="H136" s="81"/>
      <c r="I136" s="62"/>
      <c r="J136" s="75"/>
      <c r="K136" s="75"/>
      <c r="L136" s="75"/>
      <c r="M136" s="75"/>
      <c r="N136" s="62"/>
      <c r="O136" s="75"/>
      <c r="P136" s="62"/>
      <c r="Q136" s="79"/>
      <c r="R136" s="75"/>
    </row>
    <row r="137" spans="1:18" x14ac:dyDescent="0.25">
      <c r="A137" s="85"/>
      <c r="B137" s="74"/>
      <c r="C137" s="64"/>
      <c r="D137" s="66"/>
      <c r="E137" s="66"/>
      <c r="F137" s="78"/>
      <c r="G137" s="77"/>
      <c r="H137" s="78"/>
      <c r="I137" s="66"/>
      <c r="J137" s="74"/>
      <c r="K137" s="74"/>
      <c r="L137" s="74"/>
      <c r="M137" s="74"/>
      <c r="N137" s="66"/>
      <c r="O137" s="74"/>
      <c r="P137" s="66"/>
      <c r="Q137" s="76"/>
      <c r="R137" s="74"/>
    </row>
    <row r="138" spans="1:18" x14ac:dyDescent="0.25">
      <c r="A138" s="86"/>
      <c r="B138" s="75"/>
      <c r="C138" s="60"/>
      <c r="D138" s="62"/>
      <c r="E138" s="62"/>
      <c r="F138" s="81"/>
      <c r="G138" s="80"/>
      <c r="H138" s="81"/>
      <c r="I138" s="62"/>
      <c r="J138" s="75"/>
      <c r="K138" s="75"/>
      <c r="L138" s="75"/>
      <c r="M138" s="75"/>
      <c r="N138" s="62"/>
      <c r="O138" s="75"/>
      <c r="P138" s="62"/>
      <c r="Q138" s="79"/>
      <c r="R138" s="75"/>
    </row>
    <row r="139" spans="1:18" x14ac:dyDescent="0.25">
      <c r="A139" s="85"/>
      <c r="B139" s="74"/>
      <c r="C139" s="64"/>
      <c r="D139" s="66"/>
      <c r="E139" s="66"/>
      <c r="F139" s="78"/>
      <c r="G139" s="77"/>
      <c r="H139" s="78"/>
      <c r="I139" s="66"/>
      <c r="J139" s="74"/>
      <c r="K139" s="74"/>
      <c r="L139" s="74"/>
      <c r="M139" s="74"/>
      <c r="N139" s="66"/>
      <c r="O139" s="74"/>
      <c r="P139" s="66"/>
      <c r="Q139" s="76"/>
      <c r="R139" s="74"/>
    </row>
    <row r="140" spans="1:18" x14ac:dyDescent="0.25">
      <c r="A140" s="86"/>
      <c r="B140" s="75"/>
      <c r="C140" s="60"/>
      <c r="D140" s="62"/>
      <c r="E140" s="62"/>
      <c r="F140" s="81"/>
      <c r="G140" s="80"/>
      <c r="H140" s="81"/>
      <c r="I140" s="62"/>
      <c r="J140" s="75"/>
      <c r="K140" s="75"/>
      <c r="L140" s="75"/>
      <c r="M140" s="75"/>
      <c r="N140" s="62"/>
      <c r="O140" s="75"/>
      <c r="P140" s="62"/>
      <c r="Q140" s="79"/>
      <c r="R140" s="75"/>
    </row>
    <row r="141" spans="1:18" x14ac:dyDescent="0.25">
      <c r="A141" s="85"/>
      <c r="B141" s="74"/>
      <c r="C141" s="64"/>
      <c r="D141" s="66"/>
      <c r="E141" s="66"/>
      <c r="F141" s="78"/>
      <c r="G141" s="77"/>
      <c r="H141" s="78"/>
      <c r="I141" s="66"/>
      <c r="J141" s="74"/>
      <c r="K141" s="74"/>
      <c r="L141" s="74"/>
      <c r="M141" s="74"/>
      <c r="N141" s="66"/>
      <c r="O141" s="74"/>
      <c r="P141" s="66"/>
      <c r="Q141" s="76"/>
      <c r="R141" s="74"/>
    </row>
    <row r="142" spans="1:18" x14ac:dyDescent="0.25">
      <c r="A142" s="86"/>
      <c r="B142" s="75"/>
      <c r="C142" s="60"/>
      <c r="D142" s="62"/>
      <c r="E142" s="62"/>
      <c r="F142" s="81"/>
      <c r="G142" s="80"/>
      <c r="H142" s="81"/>
      <c r="I142" s="62"/>
      <c r="J142" s="75"/>
      <c r="K142" s="75"/>
      <c r="L142" s="75"/>
      <c r="M142" s="75"/>
      <c r="N142" s="62"/>
      <c r="O142" s="75"/>
      <c r="P142" s="62"/>
      <c r="Q142" s="79"/>
      <c r="R142" s="75"/>
    </row>
    <row r="143" spans="1:18" x14ac:dyDescent="0.25">
      <c r="A143" s="85"/>
      <c r="B143" s="74"/>
      <c r="C143" s="64"/>
      <c r="D143" s="66"/>
      <c r="E143" s="66"/>
      <c r="F143" s="78"/>
      <c r="G143" s="77"/>
      <c r="H143" s="78"/>
      <c r="I143" s="66"/>
      <c r="J143" s="74"/>
      <c r="K143" s="74"/>
      <c r="L143" s="74"/>
      <c r="M143" s="74"/>
      <c r="N143" s="66"/>
      <c r="O143" s="74"/>
      <c r="P143" s="66"/>
      <c r="Q143" s="76"/>
      <c r="R143" s="74"/>
    </row>
    <row r="144" spans="1:18" x14ac:dyDescent="0.25">
      <c r="A144" s="86"/>
      <c r="B144" s="75"/>
      <c r="C144" s="60"/>
      <c r="D144" s="62"/>
      <c r="E144" s="62"/>
      <c r="F144" s="81"/>
      <c r="G144" s="80"/>
      <c r="H144" s="81"/>
      <c r="I144" s="62"/>
      <c r="J144" s="75"/>
      <c r="K144" s="75"/>
      <c r="L144" s="75"/>
      <c r="M144" s="75"/>
      <c r="N144" s="62"/>
      <c r="O144" s="75"/>
      <c r="P144" s="62"/>
      <c r="Q144" s="79"/>
      <c r="R144" s="75"/>
    </row>
    <row r="145" spans="1:18" x14ac:dyDescent="0.25">
      <c r="A145" s="85"/>
      <c r="B145" s="74"/>
      <c r="C145" s="64"/>
      <c r="D145" s="66"/>
      <c r="E145" s="66"/>
      <c r="F145" s="78"/>
      <c r="G145" s="77"/>
      <c r="H145" s="78"/>
      <c r="I145" s="66"/>
      <c r="J145" s="74"/>
      <c r="K145" s="74"/>
      <c r="L145" s="74"/>
      <c r="M145" s="74"/>
      <c r="N145" s="66"/>
      <c r="O145" s="74"/>
      <c r="P145" s="66"/>
      <c r="Q145" s="76"/>
      <c r="R145" s="74"/>
    </row>
    <row r="146" spans="1:18" x14ac:dyDescent="0.25">
      <c r="A146" s="86"/>
      <c r="B146" s="75"/>
      <c r="C146" s="60"/>
      <c r="D146" s="62"/>
      <c r="E146" s="62"/>
      <c r="F146" s="81"/>
      <c r="G146" s="80"/>
      <c r="H146" s="81"/>
      <c r="I146" s="62"/>
      <c r="J146" s="75"/>
      <c r="K146" s="75"/>
      <c r="L146" s="75"/>
      <c r="M146" s="75"/>
      <c r="N146" s="62"/>
      <c r="O146" s="75"/>
      <c r="P146" s="62"/>
      <c r="Q146" s="79"/>
      <c r="R146" s="75"/>
    </row>
    <row r="147" spans="1:18" x14ac:dyDescent="0.25">
      <c r="A147" s="85"/>
      <c r="B147" s="74"/>
      <c r="C147" s="64"/>
      <c r="D147" s="66"/>
      <c r="E147" s="66"/>
      <c r="F147" s="78"/>
      <c r="G147" s="77"/>
      <c r="H147" s="78"/>
      <c r="I147" s="66"/>
      <c r="J147" s="74"/>
      <c r="K147" s="74"/>
      <c r="L147" s="74"/>
      <c r="M147" s="74"/>
      <c r="N147" s="66"/>
      <c r="O147" s="74"/>
      <c r="P147" s="66"/>
      <c r="Q147" s="76"/>
      <c r="R147" s="74"/>
    </row>
    <row r="148" spans="1:18" x14ac:dyDescent="0.25">
      <c r="A148" s="86"/>
      <c r="B148" s="75"/>
      <c r="C148" s="60"/>
      <c r="D148" s="62"/>
      <c r="E148" s="62"/>
      <c r="F148" s="81"/>
      <c r="G148" s="80"/>
      <c r="H148" s="81"/>
      <c r="I148" s="62"/>
      <c r="J148" s="75"/>
      <c r="K148" s="75"/>
      <c r="L148" s="75"/>
      <c r="M148" s="75"/>
      <c r="N148" s="62"/>
      <c r="O148" s="75"/>
      <c r="P148" s="62"/>
      <c r="Q148" s="79"/>
      <c r="R148" s="75"/>
    </row>
    <row r="149" spans="1:18" x14ac:dyDescent="0.25">
      <c r="A149" s="85"/>
      <c r="B149" s="74"/>
      <c r="C149" s="64"/>
      <c r="D149" s="66"/>
      <c r="E149" s="66"/>
      <c r="F149" s="78"/>
      <c r="G149" s="77"/>
      <c r="H149" s="78"/>
      <c r="I149" s="66"/>
      <c r="J149" s="74"/>
      <c r="K149" s="74"/>
      <c r="L149" s="74"/>
      <c r="M149" s="74"/>
      <c r="N149" s="66"/>
      <c r="O149" s="74"/>
      <c r="P149" s="66"/>
      <c r="Q149" s="76"/>
      <c r="R149" s="74"/>
    </row>
    <row r="150" spans="1:18" x14ac:dyDescent="0.25">
      <c r="A150" s="86"/>
      <c r="B150" s="75"/>
      <c r="C150" s="60"/>
      <c r="D150" s="62"/>
      <c r="E150" s="62"/>
      <c r="F150" s="81"/>
      <c r="G150" s="80"/>
      <c r="H150" s="81"/>
      <c r="I150" s="62"/>
      <c r="J150" s="75"/>
      <c r="K150" s="75"/>
      <c r="L150" s="75"/>
      <c r="M150" s="75"/>
      <c r="N150" s="62"/>
      <c r="O150" s="75"/>
      <c r="P150" s="62"/>
      <c r="Q150" s="79"/>
      <c r="R150" s="75"/>
    </row>
    <row r="151" spans="1:18" x14ac:dyDescent="0.25">
      <c r="A151" s="85"/>
      <c r="B151" s="74"/>
      <c r="C151" s="64"/>
      <c r="D151" s="66"/>
      <c r="E151" s="66"/>
      <c r="F151" s="78"/>
      <c r="G151" s="77"/>
      <c r="H151" s="78"/>
      <c r="I151" s="66"/>
      <c r="J151" s="74"/>
      <c r="K151" s="74"/>
      <c r="L151" s="74"/>
      <c r="M151" s="74"/>
      <c r="N151" s="66"/>
      <c r="O151" s="74"/>
      <c r="P151" s="66"/>
      <c r="Q151" s="76"/>
      <c r="R151" s="74"/>
    </row>
    <row r="152" spans="1:18" x14ac:dyDescent="0.25">
      <c r="A152" s="86"/>
      <c r="B152" s="75"/>
      <c r="C152" s="60"/>
      <c r="D152" s="62"/>
      <c r="E152" s="62"/>
      <c r="F152" s="81"/>
      <c r="G152" s="80"/>
      <c r="H152" s="81"/>
      <c r="I152" s="62"/>
      <c r="J152" s="75"/>
      <c r="K152" s="75"/>
      <c r="L152" s="75"/>
      <c r="M152" s="75"/>
      <c r="N152" s="62"/>
      <c r="O152" s="75"/>
      <c r="P152" s="62"/>
      <c r="Q152" s="79"/>
      <c r="R152" s="75"/>
    </row>
    <row r="153" spans="1:18" x14ac:dyDescent="0.25">
      <c r="A153" s="85"/>
      <c r="B153" s="74"/>
      <c r="C153" s="64"/>
      <c r="D153" s="66"/>
      <c r="E153" s="66"/>
      <c r="F153" s="78"/>
      <c r="G153" s="77"/>
      <c r="H153" s="78"/>
      <c r="I153" s="66"/>
      <c r="J153" s="74"/>
      <c r="K153" s="74"/>
      <c r="L153" s="74"/>
      <c r="M153" s="74"/>
      <c r="N153" s="66"/>
      <c r="O153" s="74"/>
      <c r="P153" s="66"/>
      <c r="Q153" s="76"/>
      <c r="R153" s="74"/>
    </row>
    <row r="154" spans="1:18" x14ac:dyDescent="0.25">
      <c r="A154" s="86"/>
      <c r="B154" s="75"/>
      <c r="C154" s="60"/>
      <c r="D154" s="62"/>
      <c r="E154" s="62"/>
      <c r="F154" s="81"/>
      <c r="G154" s="80"/>
      <c r="H154" s="81"/>
      <c r="I154" s="62"/>
      <c r="J154" s="75"/>
      <c r="K154" s="75"/>
      <c r="L154" s="75"/>
      <c r="M154" s="75"/>
      <c r="N154" s="62"/>
      <c r="O154" s="75"/>
      <c r="P154" s="62"/>
      <c r="Q154" s="79"/>
      <c r="R154" s="75"/>
    </row>
    <row r="155" spans="1:18" x14ac:dyDescent="0.25">
      <c r="A155" s="85"/>
      <c r="B155" s="74"/>
      <c r="C155" s="64"/>
      <c r="D155" s="66"/>
      <c r="E155" s="66"/>
      <c r="F155" s="78"/>
      <c r="G155" s="77"/>
      <c r="H155" s="78"/>
      <c r="I155" s="66"/>
      <c r="J155" s="74"/>
      <c r="K155" s="74"/>
      <c r="L155" s="74"/>
      <c r="M155" s="74"/>
      <c r="N155" s="66"/>
      <c r="O155" s="74"/>
      <c r="P155" s="66"/>
      <c r="Q155" s="76"/>
      <c r="R155" s="74"/>
    </row>
    <row r="156" spans="1:18" x14ac:dyDescent="0.25">
      <c r="A156" s="86"/>
      <c r="B156" s="75"/>
      <c r="C156" s="60"/>
      <c r="D156" s="62"/>
      <c r="E156" s="62"/>
      <c r="F156" s="81"/>
      <c r="G156" s="80"/>
      <c r="H156" s="81"/>
      <c r="I156" s="62"/>
      <c r="J156" s="75"/>
      <c r="K156" s="75"/>
      <c r="L156" s="75"/>
      <c r="M156" s="75"/>
      <c r="N156" s="62"/>
      <c r="O156" s="75"/>
      <c r="P156" s="62"/>
      <c r="Q156" s="79"/>
      <c r="R156" s="75"/>
    </row>
    <row r="157" spans="1:18" x14ac:dyDescent="0.25">
      <c r="A157" s="85"/>
      <c r="B157" s="74"/>
      <c r="C157" s="64"/>
      <c r="D157" s="66"/>
      <c r="E157" s="66"/>
      <c r="F157" s="78"/>
      <c r="G157" s="77"/>
      <c r="H157" s="78"/>
      <c r="I157" s="66"/>
      <c r="J157" s="74"/>
      <c r="K157" s="74"/>
      <c r="L157" s="74"/>
      <c r="M157" s="74"/>
      <c r="N157" s="66"/>
      <c r="O157" s="74"/>
      <c r="P157" s="66"/>
      <c r="Q157" s="76"/>
      <c r="R157" s="74"/>
    </row>
    <row r="158" spans="1:18" x14ac:dyDescent="0.25">
      <c r="A158" s="86"/>
      <c r="B158" s="75"/>
      <c r="C158" s="60"/>
      <c r="D158" s="62"/>
      <c r="E158" s="62"/>
      <c r="F158" s="81"/>
      <c r="G158" s="80"/>
      <c r="H158" s="81"/>
      <c r="I158" s="62"/>
      <c r="J158" s="75"/>
      <c r="K158" s="75"/>
      <c r="L158" s="75"/>
      <c r="M158" s="75"/>
      <c r="N158" s="62"/>
      <c r="O158" s="75"/>
      <c r="P158" s="62"/>
      <c r="Q158" s="79"/>
      <c r="R158" s="75"/>
    </row>
    <row r="159" spans="1:18" x14ac:dyDescent="0.25">
      <c r="A159" s="85"/>
      <c r="B159" s="74"/>
      <c r="C159" s="64"/>
      <c r="D159" s="66"/>
      <c r="E159" s="66"/>
      <c r="F159" s="78"/>
      <c r="G159" s="77"/>
      <c r="H159" s="78"/>
      <c r="I159" s="66"/>
      <c r="J159" s="74"/>
      <c r="K159" s="74"/>
      <c r="L159" s="74"/>
      <c r="M159" s="74"/>
      <c r="N159" s="66"/>
      <c r="O159" s="74"/>
      <c r="P159" s="66"/>
      <c r="Q159" s="76"/>
      <c r="R159" s="74"/>
    </row>
    <row r="160" spans="1:18" x14ac:dyDescent="0.25">
      <c r="A160" s="86"/>
      <c r="B160" s="75"/>
      <c r="C160" s="60"/>
      <c r="D160" s="62"/>
      <c r="E160" s="62"/>
      <c r="F160" s="81"/>
      <c r="G160" s="80"/>
      <c r="H160" s="81"/>
      <c r="I160" s="62"/>
      <c r="J160" s="75"/>
      <c r="K160" s="75"/>
      <c r="L160" s="75"/>
      <c r="M160" s="75"/>
      <c r="N160" s="62"/>
      <c r="O160" s="75"/>
      <c r="P160" s="62"/>
      <c r="Q160" s="79"/>
      <c r="R160" s="75"/>
    </row>
    <row r="161" spans="1:18" x14ac:dyDescent="0.25">
      <c r="A161" s="85"/>
      <c r="B161" s="74"/>
      <c r="C161" s="64"/>
      <c r="D161" s="66"/>
      <c r="E161" s="66"/>
      <c r="F161" s="78"/>
      <c r="G161" s="77"/>
      <c r="H161" s="78"/>
      <c r="I161" s="66"/>
      <c r="J161" s="74"/>
      <c r="K161" s="74"/>
      <c r="L161" s="74"/>
      <c r="M161" s="74"/>
      <c r="N161" s="66"/>
      <c r="O161" s="74"/>
      <c r="P161" s="66"/>
      <c r="Q161" s="76"/>
      <c r="R161" s="74"/>
    </row>
    <row r="162" spans="1:18" x14ac:dyDescent="0.25">
      <c r="A162" s="86"/>
      <c r="B162" s="75"/>
      <c r="C162" s="60"/>
      <c r="D162" s="62"/>
      <c r="E162" s="62"/>
      <c r="F162" s="81"/>
      <c r="G162" s="80"/>
      <c r="H162" s="81"/>
      <c r="I162" s="62"/>
      <c r="J162" s="75"/>
      <c r="K162" s="75"/>
      <c r="L162" s="75"/>
      <c r="M162" s="75"/>
      <c r="N162" s="62"/>
      <c r="O162" s="75"/>
      <c r="P162" s="62"/>
      <c r="Q162" s="79"/>
      <c r="R162" s="75"/>
    </row>
    <row r="163" spans="1:18" x14ac:dyDescent="0.25">
      <c r="A163" s="85"/>
      <c r="B163" s="74"/>
      <c r="C163" s="64"/>
      <c r="D163" s="66"/>
      <c r="E163" s="66"/>
      <c r="F163" s="78"/>
      <c r="G163" s="77"/>
      <c r="H163" s="78"/>
      <c r="I163" s="66"/>
      <c r="J163" s="74"/>
      <c r="K163" s="74"/>
      <c r="L163" s="74"/>
      <c r="M163" s="74"/>
      <c r="N163" s="66"/>
      <c r="O163" s="74"/>
      <c r="P163" s="66"/>
      <c r="Q163" s="76"/>
      <c r="R163" s="74"/>
    </row>
    <row r="164" spans="1:18" x14ac:dyDescent="0.25">
      <c r="A164" s="86"/>
      <c r="B164" s="75"/>
      <c r="C164" s="60"/>
      <c r="D164" s="62"/>
      <c r="E164" s="62"/>
      <c r="F164" s="81"/>
      <c r="G164" s="80"/>
      <c r="H164" s="81"/>
      <c r="I164" s="62"/>
      <c r="J164" s="75"/>
      <c r="K164" s="75"/>
      <c r="L164" s="75"/>
      <c r="M164" s="75"/>
      <c r="N164" s="62"/>
      <c r="O164" s="75"/>
      <c r="P164" s="62"/>
      <c r="Q164" s="79"/>
      <c r="R164" s="75"/>
    </row>
    <row r="165" spans="1:18" x14ac:dyDescent="0.25">
      <c r="A165" s="85"/>
      <c r="B165" s="74"/>
      <c r="C165" s="64"/>
      <c r="D165" s="66"/>
      <c r="E165" s="66"/>
      <c r="F165" s="78"/>
      <c r="G165" s="77"/>
      <c r="H165" s="78"/>
      <c r="I165" s="66"/>
      <c r="J165" s="74"/>
      <c r="K165" s="74"/>
      <c r="L165" s="74"/>
      <c r="M165" s="74"/>
      <c r="N165" s="66"/>
      <c r="O165" s="74"/>
      <c r="P165" s="66"/>
      <c r="Q165" s="76"/>
      <c r="R165" s="74"/>
    </row>
    <row r="166" spans="1:18" x14ac:dyDescent="0.25">
      <c r="A166" s="86"/>
      <c r="B166" s="75"/>
      <c r="C166" s="60"/>
      <c r="D166" s="62"/>
      <c r="E166" s="62"/>
      <c r="F166" s="81"/>
      <c r="G166" s="80"/>
      <c r="H166" s="81"/>
      <c r="I166" s="62"/>
      <c r="J166" s="75"/>
      <c r="K166" s="75"/>
      <c r="L166" s="75"/>
      <c r="M166" s="75"/>
      <c r="N166" s="62"/>
      <c r="O166" s="75"/>
      <c r="P166" s="62"/>
      <c r="Q166" s="79"/>
      <c r="R166" s="75"/>
    </row>
    <row r="167" spans="1:18" x14ac:dyDescent="0.25">
      <c r="A167" s="85"/>
      <c r="B167" s="74"/>
      <c r="C167" s="64"/>
      <c r="D167" s="66"/>
      <c r="E167" s="66"/>
      <c r="F167" s="78"/>
      <c r="G167" s="77"/>
      <c r="H167" s="78"/>
      <c r="I167" s="66"/>
      <c r="J167" s="74"/>
      <c r="K167" s="74"/>
      <c r="L167" s="74"/>
      <c r="M167" s="74"/>
      <c r="N167" s="66"/>
      <c r="O167" s="74"/>
      <c r="P167" s="66"/>
      <c r="Q167" s="76"/>
      <c r="R167" s="74"/>
    </row>
    <row r="168" spans="1:18" x14ac:dyDescent="0.25">
      <c r="A168" s="86"/>
      <c r="B168" s="75"/>
      <c r="C168" s="60"/>
      <c r="D168" s="62"/>
      <c r="E168" s="62"/>
      <c r="F168" s="81"/>
      <c r="G168" s="80"/>
      <c r="H168" s="81"/>
      <c r="I168" s="62"/>
      <c r="J168" s="75"/>
      <c r="K168" s="75"/>
      <c r="L168" s="75"/>
      <c r="M168" s="75"/>
      <c r="N168" s="62"/>
      <c r="O168" s="75"/>
      <c r="P168" s="62"/>
      <c r="Q168" s="79"/>
      <c r="R168" s="75"/>
    </row>
    <row r="169" spans="1:18" x14ac:dyDescent="0.25">
      <c r="A169" s="85"/>
      <c r="B169" s="74"/>
      <c r="C169" s="64"/>
      <c r="D169" s="66"/>
      <c r="E169" s="66"/>
      <c r="F169" s="78"/>
      <c r="G169" s="77"/>
      <c r="H169" s="78"/>
      <c r="I169" s="66"/>
      <c r="J169" s="74"/>
      <c r="K169" s="74"/>
      <c r="L169" s="74"/>
      <c r="M169" s="74"/>
      <c r="N169" s="66"/>
      <c r="O169" s="74"/>
      <c r="P169" s="66"/>
      <c r="Q169" s="76"/>
      <c r="R169" s="74"/>
    </row>
    <row r="170" spans="1:18" x14ac:dyDescent="0.25">
      <c r="A170" s="86"/>
      <c r="B170" s="75"/>
      <c r="C170" s="60"/>
      <c r="D170" s="62"/>
      <c r="E170" s="62"/>
      <c r="F170" s="81"/>
      <c r="G170" s="80"/>
      <c r="H170" s="81"/>
      <c r="I170" s="62"/>
      <c r="J170" s="75"/>
      <c r="K170" s="75"/>
      <c r="L170" s="75"/>
      <c r="M170" s="75"/>
      <c r="N170" s="62"/>
      <c r="O170" s="75"/>
      <c r="P170" s="62"/>
      <c r="Q170" s="79"/>
      <c r="R170" s="75"/>
    </row>
    <row r="171" spans="1:18" x14ac:dyDescent="0.25">
      <c r="A171" s="85"/>
      <c r="B171" s="74"/>
      <c r="C171" s="64"/>
      <c r="D171" s="66"/>
      <c r="E171" s="66"/>
      <c r="F171" s="78"/>
      <c r="G171" s="77"/>
      <c r="H171" s="78"/>
      <c r="I171" s="66"/>
      <c r="J171" s="74"/>
      <c r="K171" s="74"/>
      <c r="L171" s="74"/>
      <c r="M171" s="74"/>
      <c r="N171" s="66"/>
      <c r="O171" s="74"/>
      <c r="P171" s="66"/>
      <c r="Q171" s="76"/>
      <c r="R171" s="74"/>
    </row>
    <row r="172" spans="1:18" x14ac:dyDescent="0.25">
      <c r="A172" s="86"/>
      <c r="B172" s="75"/>
      <c r="C172" s="60"/>
      <c r="D172" s="62"/>
      <c r="E172" s="62"/>
      <c r="F172" s="81"/>
      <c r="G172" s="80"/>
      <c r="H172" s="81"/>
      <c r="I172" s="62"/>
      <c r="J172" s="75"/>
      <c r="K172" s="75"/>
      <c r="L172" s="75"/>
      <c r="M172" s="75"/>
      <c r="N172" s="62"/>
      <c r="O172" s="75"/>
      <c r="P172" s="62"/>
      <c r="Q172" s="79"/>
      <c r="R172" s="75"/>
    </row>
    <row r="173" spans="1:18" x14ac:dyDescent="0.25">
      <c r="A173" s="85"/>
      <c r="B173" s="74"/>
      <c r="C173" s="64"/>
      <c r="D173" s="66"/>
      <c r="E173" s="66"/>
      <c r="F173" s="78"/>
      <c r="G173" s="77"/>
      <c r="H173" s="78"/>
      <c r="I173" s="66"/>
      <c r="J173" s="74"/>
      <c r="K173" s="74"/>
      <c r="L173" s="74"/>
      <c r="M173" s="74"/>
      <c r="N173" s="66"/>
      <c r="O173" s="74"/>
      <c r="P173" s="66"/>
      <c r="Q173" s="76"/>
      <c r="R173" s="74"/>
    </row>
    <row r="174" spans="1:18" x14ac:dyDescent="0.25">
      <c r="A174" s="86"/>
      <c r="B174" s="75"/>
      <c r="C174" s="60"/>
      <c r="D174" s="62"/>
      <c r="E174" s="62"/>
      <c r="F174" s="81"/>
      <c r="G174" s="80"/>
      <c r="H174" s="81"/>
      <c r="I174" s="62"/>
      <c r="J174" s="75"/>
      <c r="K174" s="75"/>
      <c r="L174" s="75"/>
      <c r="M174" s="75"/>
      <c r="N174" s="62"/>
      <c r="O174" s="75"/>
      <c r="P174" s="62"/>
      <c r="Q174" s="79"/>
      <c r="R174" s="75"/>
    </row>
    <row r="175" spans="1:18" x14ac:dyDescent="0.25">
      <c r="A175" s="85"/>
      <c r="B175" s="74"/>
      <c r="C175" s="64"/>
      <c r="D175" s="66"/>
      <c r="E175" s="66"/>
      <c r="F175" s="78"/>
      <c r="G175" s="77"/>
      <c r="H175" s="78"/>
      <c r="I175" s="66"/>
      <c r="J175" s="74"/>
      <c r="K175" s="74"/>
      <c r="L175" s="74"/>
      <c r="M175" s="74"/>
      <c r="N175" s="66"/>
      <c r="O175" s="74"/>
      <c r="P175" s="66"/>
      <c r="Q175" s="76"/>
      <c r="R175" s="74"/>
    </row>
    <row r="176" spans="1:18" x14ac:dyDescent="0.25">
      <c r="A176" s="86"/>
      <c r="B176" s="75"/>
      <c r="C176" s="60"/>
      <c r="D176" s="62"/>
      <c r="E176" s="62"/>
      <c r="F176" s="81"/>
      <c r="G176" s="80"/>
      <c r="H176" s="81"/>
      <c r="I176" s="62"/>
      <c r="J176" s="75"/>
      <c r="K176" s="75"/>
      <c r="L176" s="75"/>
      <c r="M176" s="75"/>
      <c r="N176" s="62"/>
      <c r="O176" s="75"/>
      <c r="P176" s="62"/>
      <c r="Q176" s="79"/>
      <c r="R176" s="75"/>
    </row>
    <row r="177" spans="1:18" x14ac:dyDescent="0.25">
      <c r="A177" s="85"/>
      <c r="B177" s="74"/>
      <c r="C177" s="64"/>
      <c r="D177" s="66"/>
      <c r="E177" s="66"/>
      <c r="F177" s="78"/>
      <c r="G177" s="77"/>
      <c r="H177" s="78"/>
      <c r="I177" s="66"/>
      <c r="J177" s="74"/>
      <c r="K177" s="74"/>
      <c r="L177" s="74"/>
      <c r="M177" s="74"/>
      <c r="N177" s="66"/>
      <c r="O177" s="74"/>
      <c r="P177" s="66"/>
      <c r="Q177" s="76"/>
      <c r="R177" s="74"/>
    </row>
    <row r="178" spans="1:18" x14ac:dyDescent="0.25">
      <c r="A178" s="86"/>
      <c r="B178" s="75"/>
      <c r="C178" s="60"/>
      <c r="D178" s="62"/>
      <c r="E178" s="62"/>
      <c r="F178" s="81"/>
      <c r="G178" s="80"/>
      <c r="H178" s="81"/>
      <c r="I178" s="62"/>
      <c r="J178" s="75"/>
      <c r="K178" s="75"/>
      <c r="L178" s="75"/>
      <c r="M178" s="75"/>
      <c r="N178" s="62"/>
      <c r="O178" s="75"/>
      <c r="P178" s="62"/>
      <c r="Q178" s="79"/>
      <c r="R178" s="75"/>
    </row>
    <row r="179" spans="1:18" x14ac:dyDescent="0.25">
      <c r="A179" s="85"/>
      <c r="B179" s="74"/>
      <c r="C179" s="64"/>
      <c r="D179" s="66"/>
      <c r="E179" s="66"/>
      <c r="F179" s="78"/>
      <c r="G179" s="77"/>
      <c r="H179" s="78"/>
      <c r="I179" s="66"/>
      <c r="J179" s="74"/>
      <c r="K179" s="74"/>
      <c r="L179" s="74"/>
      <c r="M179" s="74"/>
      <c r="N179" s="66"/>
      <c r="O179" s="74"/>
      <c r="P179" s="66"/>
      <c r="Q179" s="76"/>
      <c r="R179" s="74"/>
    </row>
    <row r="180" spans="1:18" x14ac:dyDescent="0.25">
      <c r="A180" s="86"/>
      <c r="B180" s="75"/>
      <c r="C180" s="60"/>
      <c r="D180" s="62"/>
      <c r="E180" s="62"/>
      <c r="F180" s="81"/>
      <c r="G180" s="80"/>
      <c r="H180" s="81"/>
      <c r="I180" s="62"/>
      <c r="J180" s="75"/>
      <c r="K180" s="75"/>
      <c r="L180" s="75"/>
      <c r="M180" s="75"/>
      <c r="N180" s="62"/>
      <c r="O180" s="75"/>
      <c r="P180" s="62"/>
      <c r="Q180" s="79"/>
      <c r="R180" s="75"/>
    </row>
    <row r="181" spans="1:18" x14ac:dyDescent="0.25">
      <c r="A181" s="85"/>
      <c r="B181" s="74"/>
      <c r="C181" s="64"/>
      <c r="D181" s="66"/>
      <c r="E181" s="66"/>
      <c r="F181" s="78"/>
      <c r="G181" s="77"/>
      <c r="H181" s="78"/>
      <c r="I181" s="66"/>
      <c r="J181" s="74"/>
      <c r="K181" s="74"/>
      <c r="L181" s="74"/>
      <c r="M181" s="74"/>
      <c r="N181" s="66"/>
      <c r="O181" s="74"/>
      <c r="P181" s="66"/>
      <c r="Q181" s="76"/>
      <c r="R181" s="74"/>
    </row>
    <row r="182" spans="1:18" x14ac:dyDescent="0.25">
      <c r="A182" s="86"/>
      <c r="B182" s="75"/>
      <c r="C182" s="60"/>
      <c r="D182" s="62"/>
      <c r="E182" s="62"/>
      <c r="F182" s="81"/>
      <c r="G182" s="80"/>
      <c r="H182" s="81"/>
      <c r="I182" s="62"/>
      <c r="J182" s="75"/>
      <c r="K182" s="75"/>
      <c r="L182" s="75"/>
      <c r="M182" s="75"/>
      <c r="N182" s="62"/>
      <c r="O182" s="75"/>
      <c r="P182" s="62"/>
      <c r="Q182" s="79"/>
      <c r="R182" s="75"/>
    </row>
    <row r="183" spans="1:18" x14ac:dyDescent="0.25">
      <c r="A183" s="85"/>
      <c r="B183" s="74"/>
      <c r="C183" s="64"/>
      <c r="D183" s="66"/>
      <c r="E183" s="66"/>
      <c r="F183" s="78"/>
      <c r="G183" s="77"/>
      <c r="H183" s="78"/>
      <c r="I183" s="66"/>
      <c r="J183" s="74"/>
      <c r="K183" s="74"/>
      <c r="L183" s="74"/>
      <c r="M183" s="74"/>
      <c r="N183" s="66"/>
      <c r="O183" s="74"/>
      <c r="P183" s="66"/>
      <c r="Q183" s="76"/>
      <c r="R183" s="74"/>
    </row>
    <row r="184" spans="1:18" x14ac:dyDescent="0.25">
      <c r="A184" s="86"/>
      <c r="B184" s="75"/>
      <c r="C184" s="60"/>
      <c r="D184" s="62"/>
      <c r="E184" s="62"/>
      <c r="F184" s="81"/>
      <c r="G184" s="80"/>
      <c r="H184" s="81"/>
      <c r="I184" s="62"/>
      <c r="J184" s="75"/>
      <c r="K184" s="75"/>
      <c r="L184" s="75"/>
      <c r="M184" s="75"/>
      <c r="N184" s="62"/>
      <c r="O184" s="75"/>
      <c r="P184" s="62"/>
      <c r="Q184" s="79"/>
      <c r="R184" s="75"/>
    </row>
    <row r="185" spans="1:18" x14ac:dyDescent="0.25">
      <c r="A185" s="85"/>
      <c r="B185" s="74"/>
      <c r="C185" s="64"/>
      <c r="D185" s="66"/>
      <c r="E185" s="66"/>
      <c r="F185" s="78"/>
      <c r="G185" s="77"/>
      <c r="H185" s="78"/>
      <c r="I185" s="66"/>
      <c r="J185" s="74"/>
      <c r="K185" s="74"/>
      <c r="L185" s="74"/>
      <c r="M185" s="74"/>
      <c r="N185" s="66"/>
      <c r="O185" s="74"/>
      <c r="P185" s="66"/>
      <c r="Q185" s="76"/>
      <c r="R185" s="74"/>
    </row>
    <row r="186" spans="1:18" x14ac:dyDescent="0.25">
      <c r="A186" s="86"/>
      <c r="B186" s="75"/>
      <c r="C186" s="60"/>
      <c r="D186" s="62"/>
      <c r="E186" s="62"/>
      <c r="F186" s="81"/>
      <c r="G186" s="80"/>
      <c r="H186" s="81"/>
      <c r="I186" s="62"/>
      <c r="J186" s="75"/>
      <c r="K186" s="75"/>
      <c r="L186" s="75"/>
      <c r="M186" s="75"/>
      <c r="N186" s="62"/>
      <c r="O186" s="75"/>
      <c r="P186" s="62"/>
      <c r="Q186" s="79"/>
      <c r="R186" s="75"/>
    </row>
    <row r="187" spans="1:18" x14ac:dyDescent="0.25">
      <c r="A187" s="85"/>
      <c r="B187" s="74"/>
      <c r="C187" s="64"/>
      <c r="D187" s="66"/>
      <c r="E187" s="66"/>
      <c r="F187" s="78"/>
      <c r="G187" s="77"/>
      <c r="H187" s="78"/>
      <c r="I187" s="66"/>
      <c r="J187" s="74"/>
      <c r="K187" s="74"/>
      <c r="L187" s="74"/>
      <c r="M187" s="74"/>
      <c r="N187" s="66"/>
      <c r="O187" s="74"/>
      <c r="P187" s="66"/>
      <c r="Q187" s="76"/>
      <c r="R187" s="74"/>
    </row>
    <row r="188" spans="1:18" x14ac:dyDescent="0.25">
      <c r="A188" s="86"/>
      <c r="B188" s="75"/>
      <c r="C188" s="60"/>
      <c r="D188" s="62"/>
      <c r="E188" s="62"/>
      <c r="F188" s="81"/>
      <c r="G188" s="80"/>
      <c r="H188" s="81"/>
      <c r="I188" s="62"/>
      <c r="J188" s="75"/>
      <c r="K188" s="75"/>
      <c r="L188" s="75"/>
      <c r="M188" s="75"/>
      <c r="N188" s="62"/>
      <c r="O188" s="75"/>
      <c r="P188" s="62"/>
      <c r="Q188" s="79"/>
      <c r="R188" s="75"/>
    </row>
    <row r="189" spans="1:18" x14ac:dyDescent="0.25">
      <c r="A189" s="85"/>
      <c r="B189" s="74"/>
      <c r="C189" s="64"/>
      <c r="D189" s="66"/>
      <c r="E189" s="66"/>
      <c r="F189" s="78"/>
      <c r="G189" s="77"/>
      <c r="H189" s="78"/>
      <c r="I189" s="66"/>
      <c r="J189" s="74"/>
      <c r="K189" s="74"/>
      <c r="L189" s="74"/>
      <c r="M189" s="74"/>
      <c r="N189" s="66"/>
      <c r="O189" s="74"/>
      <c r="P189" s="66"/>
      <c r="Q189" s="76"/>
      <c r="R189" s="74"/>
    </row>
    <row r="190" spans="1:18" x14ac:dyDescent="0.25">
      <c r="A190" s="86"/>
      <c r="B190" s="75"/>
      <c r="C190" s="60"/>
      <c r="D190" s="62"/>
      <c r="E190" s="62"/>
      <c r="F190" s="81"/>
      <c r="G190" s="80"/>
      <c r="H190" s="81"/>
      <c r="I190" s="62"/>
      <c r="J190" s="75"/>
      <c r="K190" s="75"/>
      <c r="L190" s="75"/>
      <c r="M190" s="75"/>
      <c r="N190" s="62"/>
      <c r="O190" s="75"/>
      <c r="P190" s="62"/>
      <c r="Q190" s="79"/>
      <c r="R190" s="75"/>
    </row>
    <row r="191" spans="1:18" x14ac:dyDescent="0.25">
      <c r="A191" s="85"/>
      <c r="B191" s="74"/>
      <c r="C191" s="64"/>
      <c r="D191" s="66"/>
      <c r="E191" s="66"/>
      <c r="F191" s="78"/>
      <c r="G191" s="77"/>
      <c r="H191" s="78"/>
      <c r="I191" s="66"/>
      <c r="J191" s="74"/>
      <c r="K191" s="74"/>
      <c r="L191" s="74"/>
      <c r="M191" s="74"/>
      <c r="N191" s="66"/>
      <c r="O191" s="74"/>
      <c r="P191" s="66"/>
      <c r="Q191" s="76"/>
      <c r="R191" s="74"/>
    </row>
    <row r="192" spans="1:18" x14ac:dyDescent="0.25">
      <c r="A192" s="86"/>
      <c r="B192" s="75"/>
      <c r="C192" s="60"/>
      <c r="D192" s="62"/>
      <c r="E192" s="62"/>
      <c r="F192" s="81"/>
      <c r="G192" s="80"/>
      <c r="H192" s="81"/>
      <c r="I192" s="62"/>
      <c r="J192" s="75"/>
      <c r="K192" s="75"/>
      <c r="L192" s="75"/>
      <c r="M192" s="75"/>
      <c r="N192" s="62"/>
      <c r="O192" s="75"/>
      <c r="P192" s="62"/>
      <c r="Q192" s="79"/>
      <c r="R192" s="75"/>
    </row>
    <row r="193" spans="1:18" x14ac:dyDescent="0.25">
      <c r="A193" s="4"/>
      <c r="C193" s="10"/>
      <c r="D193" s="5"/>
      <c r="E193" s="5"/>
      <c r="F193" s="6"/>
      <c r="G193" s="7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10"/>
      <c r="D194" s="5"/>
      <c r="E194" s="5"/>
      <c r="F194" s="6"/>
      <c r="G194" s="7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10"/>
      <c r="D195" s="5"/>
      <c r="E195" s="5"/>
      <c r="F195" s="6"/>
      <c r="G195" s="7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10"/>
      <c r="D196" s="5"/>
      <c r="E196" s="5"/>
      <c r="F196" s="6"/>
      <c r="G196" s="7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10"/>
      <c r="D197" s="5"/>
      <c r="E197" s="5"/>
      <c r="F197" s="6"/>
      <c r="G197" s="7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10"/>
      <c r="D198" s="5"/>
      <c r="E198" s="5"/>
      <c r="F198" s="6"/>
      <c r="G198" s="7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10"/>
      <c r="D199" s="5"/>
      <c r="E199" s="5"/>
      <c r="F199" s="6"/>
      <c r="G199" s="7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10"/>
      <c r="D200" s="5"/>
      <c r="E200" s="5"/>
      <c r="F200" s="6"/>
      <c r="G200" s="7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10"/>
      <c r="D201" s="5"/>
      <c r="E201" s="5"/>
      <c r="F201" s="6"/>
      <c r="G201" s="7"/>
      <c r="H201" s="6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10"/>
      <c r="D202" s="5"/>
      <c r="E202" s="5"/>
      <c r="F202" s="6"/>
      <c r="G202" s="7"/>
      <c r="H202" s="6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10"/>
      <c r="D203" s="5"/>
      <c r="E203" s="5"/>
      <c r="F203" s="6"/>
      <c r="G203" s="7"/>
      <c r="H203" s="6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10"/>
      <c r="D204" s="5"/>
      <c r="E204" s="5"/>
      <c r="F204" s="6"/>
      <c r="G204" s="7"/>
      <c r="H204" s="6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10"/>
      <c r="D205" s="5"/>
      <c r="E205" s="5"/>
      <c r="F205" s="6"/>
      <c r="G205" s="7"/>
      <c r="H205" s="6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10"/>
      <c r="D206" s="5"/>
      <c r="E206" s="5"/>
      <c r="F206" s="6"/>
      <c r="G206" s="7"/>
      <c r="H206" s="6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10"/>
      <c r="D207" s="5"/>
      <c r="E207" s="5"/>
      <c r="F207" s="6"/>
      <c r="G207" s="7"/>
      <c r="H207" s="6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10"/>
      <c r="D208" s="5"/>
      <c r="E208" s="5"/>
      <c r="F208" s="6"/>
      <c r="G208" s="7"/>
      <c r="H208" s="6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10"/>
      <c r="D209" s="5"/>
      <c r="E209" s="5"/>
      <c r="F209" s="6"/>
      <c r="G209" s="7"/>
      <c r="H209" s="6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10"/>
      <c r="D210" s="5"/>
      <c r="E210" s="5"/>
      <c r="F210" s="6"/>
      <c r="G210" s="7"/>
      <c r="H210" s="6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10"/>
      <c r="D211" s="5"/>
      <c r="E211" s="5"/>
      <c r="F211" s="6"/>
      <c r="G211" s="7"/>
      <c r="H211" s="6"/>
      <c r="I211" s="5"/>
      <c r="J211" s="4"/>
      <c r="K211" s="4"/>
      <c r="M211" s="4"/>
      <c r="N211" s="5"/>
      <c r="O211" s="4"/>
      <c r="P211" s="5"/>
      <c r="Q211" s="1"/>
      <c r="R211" s="4"/>
    </row>
    <row r="212" spans="1:18" x14ac:dyDescent="0.25">
      <c r="A212" s="4"/>
      <c r="C212" s="10"/>
      <c r="D212" s="5"/>
      <c r="E212" s="5"/>
      <c r="F212" s="6"/>
      <c r="G212" s="7"/>
      <c r="H212" s="6"/>
      <c r="I212" s="5"/>
      <c r="J212" s="4"/>
      <c r="K212" s="4"/>
      <c r="M212" s="4"/>
      <c r="N212" s="5"/>
      <c r="O212" s="4"/>
      <c r="P212" s="5"/>
      <c r="Q212" s="1"/>
      <c r="R212" s="4"/>
    </row>
    <row r="213" spans="1:18" x14ac:dyDescent="0.25">
      <c r="A213" s="4"/>
      <c r="C213" s="10"/>
      <c r="D213" s="5"/>
      <c r="E213" s="5"/>
      <c r="F213" s="6"/>
      <c r="G213" s="7"/>
      <c r="H213" s="6"/>
      <c r="I213" s="5"/>
      <c r="J213" s="4"/>
      <c r="K213" s="4"/>
      <c r="M213" s="4"/>
      <c r="N213" s="5"/>
      <c r="O213" s="4"/>
      <c r="P213" s="5"/>
      <c r="Q213" s="1"/>
      <c r="R213" s="4"/>
    </row>
    <row r="214" spans="1:18" x14ac:dyDescent="0.25">
      <c r="A214" s="4"/>
      <c r="C214" s="10"/>
      <c r="D214" s="5"/>
      <c r="E214" s="5"/>
      <c r="F214" s="6"/>
      <c r="G214" s="7"/>
      <c r="H214" s="6"/>
      <c r="I214" s="5"/>
      <c r="J214" s="4"/>
      <c r="K214" s="4"/>
      <c r="M214" s="4"/>
      <c r="N214" s="5"/>
      <c r="O214" s="4"/>
      <c r="P214" s="5"/>
      <c r="Q214" s="1"/>
      <c r="R214" s="4"/>
    </row>
    <row r="215" spans="1:18" x14ac:dyDescent="0.25">
      <c r="A215" s="4"/>
      <c r="C215" s="10"/>
      <c r="D215" s="5"/>
      <c r="E215" s="5"/>
      <c r="F215" s="6"/>
      <c r="G215" s="7"/>
      <c r="H215" s="6"/>
      <c r="I215" s="5"/>
      <c r="J215" s="4"/>
      <c r="K215" s="4"/>
      <c r="M215" s="4"/>
      <c r="N215" s="5"/>
      <c r="O215" s="4"/>
      <c r="P215" s="5"/>
      <c r="Q215" s="1"/>
      <c r="R215" s="4"/>
    </row>
    <row r="216" spans="1:18" x14ac:dyDescent="0.25">
      <c r="A216" s="4"/>
      <c r="C216" s="10"/>
      <c r="D216" s="5"/>
      <c r="E216" s="5"/>
      <c r="F216" s="6"/>
      <c r="G216" s="7"/>
      <c r="H216" s="6"/>
      <c r="I216" s="5"/>
      <c r="J216" s="4"/>
      <c r="K216" s="4"/>
      <c r="M216" s="4"/>
      <c r="N216" s="5"/>
      <c r="O216" s="4"/>
      <c r="P216" s="5"/>
      <c r="Q216" s="1"/>
      <c r="R216" s="4"/>
    </row>
    <row r="217" spans="1:18" x14ac:dyDescent="0.25">
      <c r="A217" s="4"/>
      <c r="C217" s="10"/>
      <c r="D217" s="5"/>
      <c r="E217" s="5"/>
      <c r="F217" s="6"/>
      <c r="G217" s="7"/>
      <c r="H217" s="6"/>
      <c r="I217" s="5"/>
      <c r="J217" s="4"/>
      <c r="K217" s="4"/>
      <c r="M217" s="4"/>
      <c r="N217" s="5"/>
      <c r="O217" s="4"/>
      <c r="P217" s="5"/>
      <c r="Q217" s="1"/>
      <c r="R217" s="4"/>
    </row>
    <row r="218" spans="1:18" x14ac:dyDescent="0.25">
      <c r="A218" s="4"/>
      <c r="C218" s="10"/>
      <c r="D218" s="5"/>
      <c r="E218" s="5"/>
      <c r="F218" s="6"/>
      <c r="G218" s="7"/>
      <c r="H218" s="6"/>
      <c r="I218" s="5"/>
      <c r="J218" s="4"/>
      <c r="K218" s="4"/>
      <c r="M218" s="4"/>
      <c r="N218" s="5"/>
      <c r="O218" s="4"/>
      <c r="P218" s="5"/>
      <c r="Q218" s="1"/>
      <c r="R218" s="4"/>
    </row>
    <row r="219" spans="1:18" x14ac:dyDescent="0.25">
      <c r="A219" s="4"/>
      <c r="C219" s="10"/>
      <c r="D219" s="5"/>
      <c r="E219" s="5"/>
      <c r="F219" s="6"/>
      <c r="G219" s="7"/>
      <c r="H219" s="6"/>
      <c r="I219" s="5"/>
      <c r="J219" s="4"/>
      <c r="K219" s="4"/>
      <c r="M219" s="4"/>
      <c r="N219" s="5"/>
      <c r="O219" s="4"/>
      <c r="P219" s="5"/>
      <c r="Q219" s="1"/>
      <c r="R219" s="4"/>
    </row>
    <row r="220" spans="1:18" x14ac:dyDescent="0.25">
      <c r="A220" s="4"/>
      <c r="C220" s="10"/>
      <c r="D220" s="5"/>
      <c r="E220" s="5"/>
      <c r="F220" s="6"/>
      <c r="G220" s="7"/>
      <c r="H220" s="6"/>
      <c r="I220" s="5"/>
      <c r="J220" s="4"/>
      <c r="K220" s="4"/>
      <c r="M220" s="4"/>
      <c r="N220" s="5"/>
      <c r="O220" s="4"/>
      <c r="P220" s="5"/>
      <c r="Q220" s="1"/>
      <c r="R220" s="4"/>
    </row>
    <row r="221" spans="1:18" x14ac:dyDescent="0.25">
      <c r="A221" s="4"/>
      <c r="C221" s="10"/>
      <c r="D221" s="5"/>
      <c r="E221" s="5"/>
      <c r="F221" s="6"/>
      <c r="G221" s="7"/>
      <c r="H221" s="6"/>
      <c r="I221" s="5"/>
      <c r="J221" s="4"/>
      <c r="K221" s="4"/>
      <c r="M221" s="4"/>
      <c r="N221" s="5"/>
      <c r="O221" s="4"/>
      <c r="P221" s="5"/>
      <c r="Q221" s="1"/>
      <c r="R221" s="4"/>
    </row>
    <row r="222" spans="1:18" x14ac:dyDescent="0.25">
      <c r="A222" s="4"/>
      <c r="C222" s="10"/>
      <c r="D222" s="5"/>
      <c r="E222" s="5"/>
      <c r="F222" s="6"/>
      <c r="G222" s="7"/>
      <c r="H222" s="6"/>
      <c r="I222" s="5"/>
      <c r="J222" s="4"/>
      <c r="K222" s="4"/>
      <c r="M222" s="4"/>
      <c r="N222" s="5"/>
      <c r="O222" s="4"/>
      <c r="P222" s="5"/>
      <c r="Q222" s="1"/>
      <c r="R222" s="4"/>
    </row>
    <row r="223" spans="1:18" x14ac:dyDescent="0.25">
      <c r="A223" s="4"/>
      <c r="C223" s="10"/>
      <c r="D223" s="5"/>
      <c r="E223" s="5"/>
      <c r="F223" s="6"/>
      <c r="G223" s="7"/>
      <c r="H223" s="6"/>
      <c r="I223" s="5"/>
      <c r="J223" s="4"/>
      <c r="K223" s="4"/>
      <c r="M223" s="4"/>
      <c r="N223" s="5"/>
      <c r="O223" s="4"/>
      <c r="P223" s="5"/>
      <c r="Q223" s="1"/>
      <c r="R223" s="4"/>
    </row>
    <row r="224" spans="1:18" x14ac:dyDescent="0.25">
      <c r="A224" s="4"/>
      <c r="C224" s="10"/>
      <c r="D224" s="5"/>
      <c r="E224" s="5"/>
      <c r="F224" s="6"/>
      <c r="G224" s="7"/>
      <c r="H224" s="6"/>
      <c r="I224" s="5"/>
      <c r="J224" s="4"/>
      <c r="K224" s="4"/>
      <c r="M224" s="4"/>
      <c r="N224" s="5"/>
      <c r="O224" s="4"/>
      <c r="P224" s="5"/>
      <c r="Q224" s="1"/>
      <c r="R224" s="4"/>
    </row>
    <row r="225" spans="1:18" x14ac:dyDescent="0.25">
      <c r="A225" s="4"/>
      <c r="C225" s="10"/>
      <c r="D225" s="5"/>
      <c r="E225" s="5"/>
      <c r="F225" s="6"/>
      <c r="G225" s="7"/>
      <c r="H225" s="6"/>
      <c r="I225" s="5"/>
      <c r="J225" s="4"/>
      <c r="K225" s="4"/>
      <c r="M225" s="4"/>
      <c r="N225" s="5"/>
      <c r="O225" s="4"/>
      <c r="P225" s="5"/>
      <c r="Q225" s="1"/>
      <c r="R225" s="4"/>
    </row>
    <row r="226" spans="1:18" x14ac:dyDescent="0.25">
      <c r="A226" s="4"/>
      <c r="C226" s="10"/>
      <c r="D226" s="5"/>
      <c r="E226" s="5"/>
      <c r="F226" s="6"/>
      <c r="G226" s="7"/>
      <c r="H226" s="6"/>
      <c r="I226" s="5"/>
      <c r="J226" s="4"/>
      <c r="K226" s="4"/>
      <c r="M226" s="4"/>
      <c r="N226" s="5"/>
      <c r="O226" s="4"/>
      <c r="P226" s="5"/>
      <c r="Q226" s="1"/>
      <c r="R226" s="4"/>
    </row>
    <row r="227" spans="1:18" x14ac:dyDescent="0.25">
      <c r="A227" s="4"/>
      <c r="C227" s="10"/>
      <c r="D227" s="5"/>
      <c r="E227" s="5"/>
      <c r="F227" s="6"/>
      <c r="G227" s="7"/>
      <c r="H227" s="6"/>
      <c r="I227" s="5"/>
      <c r="J227" s="4"/>
      <c r="K227" s="4"/>
      <c r="M227" s="4"/>
      <c r="N227" s="5"/>
      <c r="O227" s="4"/>
      <c r="P227" s="5"/>
      <c r="Q227" s="1"/>
      <c r="R227" s="4"/>
    </row>
    <row r="228" spans="1:18" x14ac:dyDescent="0.25">
      <c r="A228" s="4"/>
      <c r="C228" s="10"/>
      <c r="D228" s="5"/>
      <c r="E228" s="5"/>
      <c r="F228" s="6"/>
      <c r="G228" s="7"/>
      <c r="H228" s="6"/>
      <c r="I228" s="5"/>
      <c r="J228" s="4"/>
      <c r="K228" s="4"/>
      <c r="M228" s="4"/>
      <c r="N228" s="5"/>
      <c r="O228" s="4"/>
      <c r="P228" s="5"/>
      <c r="Q228" s="1"/>
      <c r="R228" s="4"/>
    </row>
    <row r="229" spans="1:18" x14ac:dyDescent="0.25">
      <c r="A229" s="4"/>
      <c r="C229" s="10"/>
      <c r="D229" s="5"/>
      <c r="E229" s="5"/>
      <c r="F229" s="6"/>
      <c r="G229" s="7"/>
      <c r="H229" s="6"/>
      <c r="I229" s="5"/>
      <c r="J229" s="4"/>
      <c r="K229" s="4"/>
      <c r="M229" s="4"/>
      <c r="N229" s="5"/>
      <c r="O229" s="4"/>
      <c r="P229" s="5"/>
      <c r="Q229" s="1"/>
      <c r="R229" s="4"/>
    </row>
    <row r="230" spans="1:18" x14ac:dyDescent="0.25">
      <c r="A230" s="4"/>
      <c r="C230" s="10"/>
      <c r="D230" s="5"/>
      <c r="E230" s="5"/>
      <c r="F230" s="6"/>
      <c r="G230" s="7"/>
      <c r="H230" s="6"/>
      <c r="I230" s="5"/>
      <c r="J230" s="4"/>
      <c r="K230" s="4"/>
      <c r="M230" s="4"/>
      <c r="N230" s="5"/>
      <c r="O230" s="4"/>
      <c r="P230" s="5"/>
      <c r="Q230" s="1"/>
      <c r="R230" s="4"/>
    </row>
    <row r="231" spans="1:18" x14ac:dyDescent="0.25">
      <c r="A231" s="4"/>
      <c r="C231" s="10"/>
      <c r="D231" s="5"/>
      <c r="E231" s="5"/>
      <c r="F231" s="6"/>
      <c r="G231" s="7"/>
      <c r="H231" s="6"/>
      <c r="I231" s="5"/>
      <c r="J231" s="4"/>
      <c r="K231" s="4"/>
      <c r="M231" s="4"/>
      <c r="N231" s="5"/>
      <c r="O231" s="4"/>
      <c r="P231" s="5"/>
      <c r="Q231" s="1"/>
      <c r="R231" s="4"/>
    </row>
    <row r="232" spans="1:18" x14ac:dyDescent="0.25">
      <c r="A232" s="4"/>
      <c r="C232" s="10"/>
      <c r="D232" s="5"/>
      <c r="E232" s="5"/>
      <c r="F232" s="6"/>
      <c r="G232" s="7"/>
      <c r="H232" s="6"/>
      <c r="I232" s="5"/>
      <c r="J232" s="4"/>
      <c r="K232" s="4"/>
      <c r="M232" s="4"/>
      <c r="N232" s="5"/>
      <c r="O232" s="4"/>
      <c r="P232" s="5"/>
      <c r="Q232" s="1"/>
      <c r="R232" s="4"/>
    </row>
    <row r="233" spans="1:18" x14ac:dyDescent="0.25">
      <c r="A233" s="4"/>
      <c r="C233" s="10"/>
      <c r="D233" s="5"/>
      <c r="E233" s="5"/>
      <c r="F233" s="6"/>
      <c r="G233" s="7"/>
      <c r="H233" s="6"/>
      <c r="I233" s="5"/>
      <c r="J233" s="4"/>
      <c r="K233" s="4"/>
      <c r="M233" s="4"/>
      <c r="N233" s="5"/>
      <c r="O233" s="4"/>
      <c r="P233" s="5"/>
      <c r="Q233" s="1"/>
      <c r="R233" s="4"/>
    </row>
    <row r="234" spans="1:18" x14ac:dyDescent="0.25">
      <c r="A234" s="4"/>
      <c r="C234" s="10"/>
      <c r="D234" s="5"/>
      <c r="E234" s="5"/>
      <c r="F234" s="6"/>
      <c r="G234" s="7"/>
      <c r="H234" s="6"/>
      <c r="I234" s="5"/>
      <c r="J234" s="4"/>
      <c r="K234" s="4"/>
      <c r="M234" s="4"/>
      <c r="N234" s="5"/>
      <c r="O234" s="4"/>
      <c r="P234" s="5"/>
      <c r="Q234" s="1"/>
      <c r="R234" s="4"/>
    </row>
    <row r="235" spans="1:18" x14ac:dyDescent="0.25">
      <c r="A235" s="4"/>
      <c r="C235" s="10"/>
      <c r="D235" s="5"/>
      <c r="E235" s="5"/>
      <c r="F235" s="6"/>
      <c r="G235" s="7"/>
      <c r="H235" s="6"/>
      <c r="I235" s="5"/>
      <c r="J235" s="4"/>
      <c r="K235" s="4"/>
      <c r="M235" s="4"/>
      <c r="N235" s="5"/>
      <c r="O235" s="4"/>
      <c r="P235" s="5"/>
      <c r="Q235" s="1"/>
      <c r="R235" s="4"/>
    </row>
    <row r="236" spans="1:18" x14ac:dyDescent="0.25">
      <c r="A236" s="4"/>
      <c r="C236" s="10"/>
      <c r="D236" s="5"/>
      <c r="E236" s="5"/>
      <c r="F236" s="6"/>
      <c r="G236" s="7"/>
      <c r="H236" s="6"/>
      <c r="I236" s="5"/>
      <c r="J236" s="4"/>
      <c r="K236" s="4"/>
      <c r="M236" s="4"/>
      <c r="N236" s="5"/>
      <c r="O236" s="4"/>
      <c r="P236" s="5"/>
      <c r="Q236" s="1"/>
      <c r="R236" s="4"/>
    </row>
    <row r="237" spans="1:18" x14ac:dyDescent="0.25">
      <c r="A237" s="4"/>
      <c r="C237" s="10"/>
      <c r="D237" s="5"/>
      <c r="E237" s="5"/>
      <c r="F237" s="6"/>
      <c r="G237" s="7"/>
      <c r="H237" s="6"/>
      <c r="I237" s="5"/>
      <c r="J237" s="4"/>
      <c r="K237" s="4"/>
      <c r="M237" s="4"/>
      <c r="N237" s="5"/>
      <c r="O237" s="4"/>
      <c r="P237" s="5"/>
      <c r="Q237" s="1"/>
      <c r="R237" s="4"/>
    </row>
    <row r="238" spans="1:18" x14ac:dyDescent="0.25">
      <c r="A238" s="4"/>
      <c r="C238" s="10"/>
      <c r="D238" s="5"/>
      <c r="E238" s="5"/>
      <c r="F238" s="6"/>
      <c r="G238" s="7"/>
      <c r="H238" s="6"/>
      <c r="I238" s="5"/>
      <c r="J238" s="4"/>
      <c r="K238" s="4"/>
      <c r="M238" s="4"/>
      <c r="N238" s="5"/>
      <c r="O238" s="4"/>
      <c r="P238" s="5"/>
      <c r="Q238" s="1"/>
      <c r="R238" s="4"/>
    </row>
    <row r="239" spans="1:18" x14ac:dyDescent="0.25">
      <c r="A239" s="4"/>
      <c r="C239" s="10"/>
      <c r="D239" s="5"/>
      <c r="E239" s="5"/>
      <c r="F239" s="6"/>
      <c r="G239" s="7"/>
      <c r="H239" s="6"/>
      <c r="I239" s="5"/>
      <c r="J239" s="4"/>
      <c r="K239" s="4"/>
      <c r="M239" s="4"/>
      <c r="N239" s="5"/>
      <c r="O239" s="4"/>
      <c r="P239" s="5"/>
      <c r="Q239" s="1"/>
      <c r="R239" s="4"/>
    </row>
    <row r="240" spans="1:18" x14ac:dyDescent="0.25">
      <c r="A240" s="4"/>
      <c r="C240" s="10"/>
      <c r="D240" s="5"/>
      <c r="E240" s="5"/>
      <c r="F240" s="6"/>
      <c r="G240" s="7"/>
      <c r="H240" s="6"/>
      <c r="I240" s="5"/>
      <c r="J240" s="4"/>
      <c r="K240" s="4"/>
      <c r="M240" s="4"/>
      <c r="N240" s="5"/>
      <c r="O240" s="4"/>
      <c r="P240" s="5"/>
      <c r="Q240" s="1"/>
      <c r="R240" s="4"/>
    </row>
    <row r="241" spans="1:18" x14ac:dyDescent="0.25">
      <c r="A241" s="4"/>
      <c r="C241" s="10"/>
      <c r="D241" s="5"/>
      <c r="E241" s="5"/>
      <c r="F241" s="6"/>
      <c r="G241" s="7"/>
      <c r="H241" s="6"/>
      <c r="I241" s="5"/>
      <c r="J241" s="4"/>
      <c r="K241" s="4"/>
      <c r="M241" s="4"/>
      <c r="N241" s="5"/>
      <c r="O241" s="4"/>
      <c r="P241" s="5"/>
      <c r="Q241" s="1"/>
      <c r="R241" s="4"/>
    </row>
    <row r="242" spans="1:18" x14ac:dyDescent="0.25">
      <c r="A242" s="4"/>
      <c r="C242" s="10"/>
      <c r="D242" s="5"/>
      <c r="E242" s="5"/>
      <c r="F242" s="6"/>
      <c r="G242" s="7"/>
      <c r="H242" s="6"/>
      <c r="I242" s="5"/>
      <c r="J242" s="4"/>
      <c r="K242" s="4"/>
      <c r="M242" s="4"/>
      <c r="N242" s="5"/>
      <c r="O242" s="4"/>
      <c r="P242" s="5"/>
      <c r="Q242" s="1"/>
      <c r="R242" s="4"/>
    </row>
    <row r="243" spans="1:18" x14ac:dyDescent="0.25">
      <c r="A243" s="4"/>
      <c r="C243" s="10"/>
      <c r="D243" s="5"/>
      <c r="E243" s="5"/>
      <c r="F243" s="6"/>
      <c r="G243" s="7"/>
      <c r="H243" s="6"/>
      <c r="I243" s="5"/>
      <c r="J243" s="4"/>
      <c r="K243" s="4"/>
      <c r="M243" s="4"/>
      <c r="N243" s="5"/>
      <c r="O243" s="4"/>
      <c r="P243" s="5"/>
      <c r="Q243" s="1"/>
      <c r="R243" s="4"/>
    </row>
    <row r="244" spans="1:18" x14ac:dyDescent="0.25">
      <c r="A244" s="4"/>
      <c r="C244" s="10"/>
      <c r="D244" s="5"/>
      <c r="E244" s="5"/>
      <c r="F244" s="6"/>
      <c r="G244" s="7"/>
      <c r="H244" s="6"/>
      <c r="I244" s="5"/>
      <c r="J244" s="4"/>
      <c r="K244" s="4"/>
      <c r="M244" s="4"/>
      <c r="N244" s="5"/>
      <c r="O244" s="4"/>
      <c r="P244" s="5"/>
      <c r="Q244" s="1"/>
      <c r="R244" s="4"/>
    </row>
    <row r="245" spans="1:18" x14ac:dyDescent="0.25">
      <c r="A245" s="4"/>
      <c r="C245" s="10"/>
      <c r="D245" s="5"/>
      <c r="E245" s="5"/>
      <c r="F245" s="6"/>
      <c r="G245" s="7"/>
      <c r="H245" s="6"/>
      <c r="I245" s="5"/>
      <c r="J245" s="4"/>
      <c r="K245" s="4"/>
      <c r="M245" s="4"/>
      <c r="N245" s="5"/>
      <c r="O245" s="4"/>
      <c r="P245" s="5"/>
      <c r="Q245" s="1"/>
      <c r="R245" s="4"/>
    </row>
    <row r="246" spans="1:18" x14ac:dyDescent="0.25">
      <c r="A246" s="4"/>
      <c r="C246" s="10"/>
      <c r="D246" s="5"/>
      <c r="E246" s="5"/>
      <c r="F246" s="6"/>
      <c r="G246" s="7"/>
      <c r="H246" s="6"/>
      <c r="I246" s="5"/>
      <c r="J246" s="4"/>
      <c r="K246" s="4"/>
      <c r="M246" s="4"/>
      <c r="N246" s="5"/>
      <c r="O246" s="4"/>
      <c r="P246" s="5"/>
      <c r="Q246" s="1"/>
      <c r="R246" s="4"/>
    </row>
  </sheetData>
  <autoFilter ref="A1:R27"/>
  <sortState ref="A2:R29">
    <sortCondition ref="C4"/>
  </sortState>
  <customSheetViews>
    <customSheetView guid="{F21BD4B8-C6FA-422D-B8B2-7C578E87F027}" showAutoFilter="1">
      <pane xSplit="4" ySplit="1" topLeftCell="E24" activePane="bottomRight" state="frozenSplit"/>
      <selection pane="bottomRight" activeCell="F29" sqref="F29"/>
      <pageMargins left="0.7" right="0.7" top="0.75" bottom="0.75" header="0.3" footer="0.3"/>
      <pageSetup paperSize="9" orientation="portrait" r:id="rId1"/>
      <autoFilter ref="A1:R27"/>
    </customSheetView>
    <customSheetView guid="{7C21AB2F-8371-4768-A121-03485CF32494}">
      <pane xSplit="4" ySplit="1" topLeftCell="P184" activePane="bottomRight" state="frozenSplit"/>
      <selection pane="bottomRight" sqref="A1:R201"/>
      <pageMargins left="0.7" right="0.7" top="0.75" bottom="0.75" header="0.3" footer="0.3"/>
      <pageSetup paperSize="9" orientation="portrait" r:id="rId2"/>
    </customSheetView>
  </customSheetViews>
  <conditionalFormatting sqref="B1:B1048576">
    <cfRule type="endsWith" dxfId="49" priority="1" operator="endsWith" text="*">
      <formula>RIGHT(B1,LEN("*"))="*"</formula>
    </cfRule>
    <cfRule type="timePeriod" dxfId="48" priority="3" timePeriod="today">
      <formula>FLOOR(B1,1)=TODAY()</formula>
    </cfRule>
    <cfRule type="timePeriod" dxfId="47" priority="4" timePeriod="last7Days">
      <formula>AND(TODAY()-FLOOR(B1,1)&lt;=6,FLOOR(B1,1)&lt;=TODAY())</formula>
    </cfRule>
    <cfRule type="timePeriod" dxfId="46" priority="5" timePeriod="lastWeek">
      <formula>AND(TODAY()-ROUNDDOWN(B1,0)&gt;=(WEEKDAY(TODAY())),TODAY()-ROUNDDOWN(B1,0)&lt;(WEEKDAY(TODAY())+7))</formula>
    </cfRule>
  </conditionalFormatting>
  <hyperlinks>
    <hyperlink ref="F3" r:id="rId3"/>
    <hyperlink ref="F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workbookViewId="0">
      <pane xSplit="4" ySplit="2" topLeftCell="E21" activePane="bottomRight" state="frozenSplit"/>
      <selection pane="topRight" activeCell="E1" sqref="E1"/>
      <selection pane="bottomLeft" activeCell="A3" sqref="A3"/>
      <selection pane="bottomRight" activeCell="A21" sqref="A21"/>
    </sheetView>
  </sheetViews>
  <sheetFormatPr defaultRowHeight="15" x14ac:dyDescent="0.25"/>
  <cols>
    <col min="1" max="1" width="10.28515625" bestFit="1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89" t="s">
        <v>38</v>
      </c>
      <c r="B1" s="91" t="s">
        <v>22</v>
      </c>
      <c r="C1" s="91" t="s">
        <v>37</v>
      </c>
      <c r="D1" s="91" t="s">
        <v>36</v>
      </c>
      <c r="E1" s="91" t="s">
        <v>35</v>
      </c>
      <c r="F1" s="91" t="s">
        <v>34</v>
      </c>
      <c r="G1" s="91" t="s">
        <v>33</v>
      </c>
      <c r="H1" s="91" t="s">
        <v>32</v>
      </c>
      <c r="I1" s="91" t="s">
        <v>31</v>
      </c>
      <c r="J1" s="95" t="s">
        <v>30</v>
      </c>
      <c r="K1" s="91" t="s">
        <v>29</v>
      </c>
      <c r="L1" s="91" t="s">
        <v>28</v>
      </c>
      <c r="M1" s="91"/>
      <c r="N1" s="91"/>
      <c r="O1" s="91" t="s">
        <v>27</v>
      </c>
      <c r="P1" s="91"/>
      <c r="Q1" s="91" t="s">
        <v>26</v>
      </c>
      <c r="R1" s="91" t="s">
        <v>25</v>
      </c>
      <c r="S1" s="97"/>
      <c r="T1" s="93" t="s">
        <v>11</v>
      </c>
      <c r="U1" s="11"/>
    </row>
    <row r="2" spans="1:21" ht="16.5" thickBot="1" x14ac:dyDescent="0.3">
      <c r="A2" s="90"/>
      <c r="B2" s="92"/>
      <c r="C2" s="92"/>
      <c r="D2" s="92"/>
      <c r="E2" s="92"/>
      <c r="F2" s="92"/>
      <c r="G2" s="92"/>
      <c r="H2" s="92"/>
      <c r="I2" s="92"/>
      <c r="J2" s="96"/>
      <c r="K2" s="92"/>
      <c r="L2" s="82" t="s">
        <v>24</v>
      </c>
      <c r="M2" s="14" t="s">
        <v>23</v>
      </c>
      <c r="N2" s="13" t="s">
        <v>22</v>
      </c>
      <c r="O2" s="82" t="s">
        <v>21</v>
      </c>
      <c r="P2" s="82" t="s">
        <v>20</v>
      </c>
      <c r="Q2" s="92"/>
      <c r="R2" s="13" t="s">
        <v>21</v>
      </c>
      <c r="S2" s="15" t="s">
        <v>20</v>
      </c>
      <c r="T2" s="94"/>
      <c r="U2" s="11"/>
    </row>
    <row r="3" spans="1:21" ht="15.75" customHeight="1" thickTop="1" thickBot="1" x14ac:dyDescent="0.3">
      <c r="A3" s="22" t="s">
        <v>94</v>
      </c>
      <c r="B3" s="23" t="s">
        <v>95</v>
      </c>
      <c r="C3" s="22" t="s">
        <v>96</v>
      </c>
      <c r="D3" s="22" t="s">
        <v>97</v>
      </c>
      <c r="E3" s="22" t="s">
        <v>98</v>
      </c>
      <c r="F3" s="22" t="s">
        <v>99</v>
      </c>
      <c r="G3" s="24" t="s">
        <v>100</v>
      </c>
      <c r="H3" s="22" t="s">
        <v>101</v>
      </c>
      <c r="I3" s="24" t="s">
        <v>102</v>
      </c>
      <c r="J3" s="25" t="s">
        <v>103</v>
      </c>
      <c r="K3" s="22" t="s">
        <v>104</v>
      </c>
      <c r="L3" s="22" t="s">
        <v>105</v>
      </c>
      <c r="M3" s="26" t="s">
        <v>106</v>
      </c>
      <c r="N3" s="23" t="s">
        <v>107</v>
      </c>
      <c r="O3" s="22" t="s">
        <v>108</v>
      </c>
      <c r="P3" s="22" t="s">
        <v>109</v>
      </c>
      <c r="Q3" s="22" t="s">
        <v>110</v>
      </c>
      <c r="R3" s="22" t="s">
        <v>111</v>
      </c>
      <c r="S3" s="22" t="s">
        <v>112</v>
      </c>
      <c r="T3" s="27" t="s">
        <v>124</v>
      </c>
      <c r="U3" s="11"/>
    </row>
    <row r="4" spans="1:21" ht="48" thickTop="1" x14ac:dyDescent="0.25">
      <c r="A4" s="28">
        <f>Заказы!M2</f>
        <v>2592</v>
      </c>
      <c r="B4" s="29">
        <f>Заказы!K2</f>
        <v>42158</v>
      </c>
      <c r="C4" s="28" t="str">
        <f>Заказы!D2</f>
        <v>АФ-35Ш</v>
      </c>
      <c r="D4" s="28" t="str">
        <f>CONCATENATE(Заказы!C2," ",Заказы!P2," ",Заказы!A2," ",Заказы!F2)</f>
        <v>Александр КС-Сервис 067-571-95-05 krasnov0880@rambler.ru</v>
      </c>
      <c r="E4" s="28">
        <f>Заказы!G2</f>
        <v>105600</v>
      </c>
      <c r="F4" s="28" t="s">
        <v>17</v>
      </c>
      <c r="G4" s="28"/>
      <c r="H4" s="30">
        <f>'Таблица-отчет'!$E4-'Таблица-отчет'!$G4</f>
        <v>105600</v>
      </c>
      <c r="I4" s="31">
        <v>0.1</v>
      </c>
      <c r="J4" s="32">
        <f t="shared" ref="J4:J58" si="0">E4*I4-G4</f>
        <v>10560</v>
      </c>
      <c r="K4" s="28">
        <f t="shared" ref="K4:K10" si="1">H4-J4</f>
        <v>95040</v>
      </c>
      <c r="L4" s="28">
        <v>65670</v>
      </c>
      <c r="M4" s="33">
        <f t="shared" ref="M4:M10" si="2">L4/H4</f>
        <v>0.62187499999999996</v>
      </c>
      <c r="N4" s="29" t="str">
        <f>Заказы!L2</f>
        <v>16.06.2015, 14.07.2015</v>
      </c>
      <c r="O4" s="28"/>
      <c r="P4" s="28">
        <v>65670</v>
      </c>
      <c r="Q4" s="28">
        <f t="shared" ref="Q4:Q10" si="3">H4-L4</f>
        <v>39930</v>
      </c>
      <c r="R4" s="28">
        <f t="shared" ref="R4:R10" si="4">J4-O4</f>
        <v>10560</v>
      </c>
      <c r="S4" s="28">
        <f t="shared" ref="S4:S10" si="5">K4-P4</f>
        <v>29370</v>
      </c>
      <c r="T4" s="34" t="str">
        <f>Заказы!E2</f>
        <v>Позвонить, напомнить про макет рисунка--Позвонит сам когда закажет пленку</v>
      </c>
      <c r="U4" s="11"/>
    </row>
    <row r="5" spans="1:21" ht="30.75" customHeight="1" x14ac:dyDescent="0.25">
      <c r="A5" s="35">
        <f>Заказы!M3</f>
        <v>0</v>
      </c>
      <c r="B5" s="36">
        <f>Заказы!K3</f>
        <v>42192</v>
      </c>
      <c r="C5" s="35" t="str">
        <f>Заказы!D3</f>
        <v>ВДВ</v>
      </c>
      <c r="D5" s="35" t="str">
        <f>CONCATENATE(Заказы!C3," ",Заказы!P3," ",Заказы!A3," ",Заказы!F3)</f>
        <v>Александр  067-467-10-61 labluyk@gmail.com</v>
      </c>
      <c r="E5" s="35">
        <f>Заказы!G3</f>
        <v>0</v>
      </c>
      <c r="F5" s="37"/>
      <c r="G5" s="37"/>
      <c r="H5" s="38">
        <f>'Таблица-отчет'!$E5-'Таблица-отчет'!$G5</f>
        <v>0</v>
      </c>
      <c r="I5" s="39"/>
      <c r="J5" s="40">
        <f t="shared" si="0"/>
        <v>0</v>
      </c>
      <c r="K5" s="35">
        <f t="shared" si="1"/>
        <v>0</v>
      </c>
      <c r="L5" s="37"/>
      <c r="M5" s="39" t="e">
        <f t="shared" si="2"/>
        <v>#DIV/0!</v>
      </c>
      <c r="N5" s="29">
        <f>Заказы!L3</f>
        <v>0</v>
      </c>
      <c r="O5" s="37"/>
      <c r="P5" s="37"/>
      <c r="Q5" s="35">
        <f t="shared" si="3"/>
        <v>0</v>
      </c>
      <c r="R5" s="35">
        <f t="shared" si="4"/>
        <v>0</v>
      </c>
      <c r="S5" s="35">
        <f t="shared" si="5"/>
        <v>0</v>
      </c>
      <c r="T5" s="41" t="str">
        <f>Заказы!E3</f>
        <v>Ждем решения немцев, предл понрав--Позвонить, был дорого полуавтомат</v>
      </c>
      <c r="U5" s="11"/>
    </row>
    <row r="6" spans="1:21" ht="47.25" x14ac:dyDescent="0.25">
      <c r="A6" s="28">
        <f>Заказы!M4</f>
        <v>0</v>
      </c>
      <c r="B6" s="29">
        <f>Заказы!K4</f>
        <v>42187</v>
      </c>
      <c r="C6" s="28" t="str">
        <f>Заказы!D4</f>
        <v>ТТ-15-ПАП</v>
      </c>
      <c r="D6" s="28" t="str">
        <f>CONCATENATE(Заказы!C4," ",Заказы!P4," ",Заказы!A4," ",Заказы!F4)</f>
        <v>Алексей, Олег ООО "Экосолидфуэл" 067-696-17-28 ecosolidfuel@ukr.net</v>
      </c>
      <c r="E6" s="28">
        <f>Заказы!G4</f>
        <v>0</v>
      </c>
      <c r="F6" s="42"/>
      <c r="G6" s="42"/>
      <c r="H6" s="30">
        <f>'Таблица-отчет'!$E6-'Таблица-отчет'!$G6</f>
        <v>0</v>
      </c>
      <c r="I6" s="42"/>
      <c r="J6" s="32">
        <f t="shared" si="0"/>
        <v>0</v>
      </c>
      <c r="K6" s="28">
        <f t="shared" si="1"/>
        <v>0</v>
      </c>
      <c r="L6" s="42"/>
      <c r="M6" s="33" t="e">
        <f t="shared" si="2"/>
        <v>#DIV/0!</v>
      </c>
      <c r="N6" s="29">
        <f>Заказы!L4</f>
        <v>0</v>
      </c>
      <c r="O6" s="42"/>
      <c r="P6" s="42"/>
      <c r="Q6" s="28">
        <f t="shared" si="3"/>
        <v>0</v>
      </c>
      <c r="R6" s="28">
        <f t="shared" si="4"/>
        <v>0</v>
      </c>
      <c r="S6" s="28">
        <f t="shared" si="5"/>
        <v>0</v>
      </c>
      <c r="T6" s="34" t="str">
        <f>Заказы!E4</f>
        <v>Позвонить</v>
      </c>
      <c r="U6" s="11"/>
    </row>
    <row r="7" spans="1:21" ht="63" x14ac:dyDescent="0.25">
      <c r="A7" s="35">
        <f>Заказы!M5</f>
        <v>0</v>
      </c>
      <c r="B7" s="36">
        <f>Заказы!K5</f>
        <v>42187</v>
      </c>
      <c r="C7" s="35" t="str">
        <f>Заказы!D5</f>
        <v>ЗГИ-500</v>
      </c>
      <c r="D7" s="35" t="str">
        <f>CONCATENATE(Заказы!C5," ",Заказы!P5," ",Заказы!A5," ",Заказы!F5)</f>
        <v>Анатолий  067-503-42-36 art.vk2@gmail.com</v>
      </c>
      <c r="E7" s="35">
        <f>Заказы!G5</f>
        <v>0</v>
      </c>
      <c r="F7" s="37"/>
      <c r="G7" s="39"/>
      <c r="H7" s="38">
        <f>'Таблица-отчет'!$E7-'Таблица-отчет'!$G7</f>
        <v>0</v>
      </c>
      <c r="I7" s="37"/>
      <c r="J7" s="40">
        <f t="shared" si="0"/>
        <v>0</v>
      </c>
      <c r="K7" s="35">
        <f t="shared" si="1"/>
        <v>0</v>
      </c>
      <c r="L7" s="37"/>
      <c r="M7" s="39" t="e">
        <f t="shared" si="2"/>
        <v>#DIV/0!</v>
      </c>
      <c r="N7" s="29">
        <f>Заказы!L5</f>
        <v>0</v>
      </c>
      <c r="O7" s="37"/>
      <c r="P7" s="37"/>
      <c r="Q7" s="35">
        <f t="shared" si="3"/>
        <v>0</v>
      </c>
      <c r="R7" s="35">
        <f t="shared" si="4"/>
        <v>0</v>
      </c>
      <c r="S7" s="35">
        <f t="shared" si="5"/>
        <v>0</v>
      </c>
      <c r="T7" s="41" t="str">
        <f>Заказы!E5</f>
        <v>Не берет трубу--Позвонить, отправил варианты настольных---Перезвонит сам---Позвонить 10.07.2015</v>
      </c>
      <c r="U7" s="11"/>
    </row>
    <row r="8" spans="1:21" ht="63" x14ac:dyDescent="0.25">
      <c r="A8" s="28">
        <f>Заказы!M6</f>
        <v>2269</v>
      </c>
      <c r="B8" s="29">
        <f>Заказы!K6</f>
        <v>42133</v>
      </c>
      <c r="C8" s="28" t="str">
        <f>Заказы!D6</f>
        <v>ЗПП-300</v>
      </c>
      <c r="D8" s="28" t="str">
        <f>CONCATENATE(Заказы!C6," ",Заказы!P6," ",Заказы!A6," ",Заказы!F6)</f>
        <v>Антон, Татьяна Яковлевна, Наталья Дары моря 067-503-93-11, офис 050-334-58-32 darumoray@mail.ru</v>
      </c>
      <c r="E8" s="28">
        <f>Заказы!G6</f>
        <v>5400</v>
      </c>
      <c r="F8" s="42" t="s">
        <v>17</v>
      </c>
      <c r="G8" s="42"/>
      <c r="H8" s="30">
        <f>'Таблица-отчет'!$E8-'Таблица-отчет'!$G8</f>
        <v>5400</v>
      </c>
      <c r="I8" s="33">
        <v>0.1</v>
      </c>
      <c r="J8" s="32">
        <f t="shared" si="0"/>
        <v>540</v>
      </c>
      <c r="K8" s="28">
        <f t="shared" si="1"/>
        <v>4860</v>
      </c>
      <c r="L8" s="42">
        <v>1000</v>
      </c>
      <c r="M8" s="33">
        <f t="shared" si="2"/>
        <v>0.18518518518518517</v>
      </c>
      <c r="N8" s="29">
        <f>Заказы!L6</f>
        <v>42185</v>
      </c>
      <c r="O8" s="42"/>
      <c r="P8" s="42">
        <v>1000</v>
      </c>
      <c r="Q8" s="28">
        <f t="shared" si="3"/>
        <v>4400</v>
      </c>
      <c r="R8" s="28">
        <f t="shared" si="4"/>
        <v>540</v>
      </c>
      <c r="S8" s="28">
        <f t="shared" si="5"/>
        <v>3860</v>
      </c>
      <c r="T8" s="34" t="str">
        <f>Заказы!E6</f>
        <v>Должно быть готово, Приедет на неделе---Узнать у Игоря---созвон</v>
      </c>
      <c r="U8" s="11"/>
    </row>
    <row r="9" spans="1:21" ht="33.75" customHeight="1" x14ac:dyDescent="0.25">
      <c r="A9" s="35">
        <f>Заказы!M7</f>
        <v>0</v>
      </c>
      <c r="B9" s="36">
        <f>Заказы!K7</f>
        <v>42183</v>
      </c>
      <c r="C9" s="35" t="str">
        <f>Заказы!D7</f>
        <v>АФ-120-ОМ1, б/у</v>
      </c>
      <c r="D9" s="35" t="str">
        <f>CONCATENATE(Заказы!C7," ",Заказы!P7," ",Заказы!A7," ",Заказы!F7)</f>
        <v>Валерий  050-956-20-61 sov7097@gmail.com</v>
      </c>
      <c r="E9" s="35">
        <f>Заказы!G7</f>
        <v>0</v>
      </c>
      <c r="F9" s="37"/>
      <c r="G9" s="37"/>
      <c r="H9" s="38">
        <f>'Таблица-отчет'!$E9-'Таблица-отчет'!$G9</f>
        <v>0</v>
      </c>
      <c r="I9" s="37"/>
      <c r="J9" s="40">
        <f t="shared" si="0"/>
        <v>0</v>
      </c>
      <c r="K9" s="35">
        <f t="shared" si="1"/>
        <v>0</v>
      </c>
      <c r="L9" s="37"/>
      <c r="M9" s="39" t="e">
        <f t="shared" si="2"/>
        <v>#DIV/0!</v>
      </c>
      <c r="N9" s="29">
        <f>Заказы!L7</f>
        <v>0</v>
      </c>
      <c r="O9" s="37"/>
      <c r="P9" s="37"/>
      <c r="Q9" s="35">
        <f t="shared" si="3"/>
        <v>0</v>
      </c>
      <c r="R9" s="35">
        <f t="shared" si="4"/>
        <v>0</v>
      </c>
      <c r="S9" s="35">
        <f t="shared" si="5"/>
        <v>0</v>
      </c>
      <c r="T9" s="41" t="str">
        <f>Заказы!E7</f>
        <v>Найти б/у стик, взять у Дмитрия Заказа УП №2334, наш №127, Позвонить 15.07.2015, предложить Эксприм</v>
      </c>
      <c r="U9" s="11"/>
    </row>
    <row r="10" spans="1:21" ht="78.75" x14ac:dyDescent="0.25">
      <c r="A10" s="28">
        <f>Заказы!M8</f>
        <v>0</v>
      </c>
      <c r="B10" s="29">
        <f>Заказы!K8</f>
        <v>42188</v>
      </c>
      <c r="C10" s="28" t="str">
        <f>Заказы!D8</f>
        <v>АФ-120-ОМ + ПЗШ-6 + ВД-1</v>
      </c>
      <c r="D10" s="28" t="str">
        <f>CONCATENATE(Заказы!C8," ",Заказы!P8," ",Заказы!A8," ",Заказы!F8)</f>
        <v>Василий  093-198-17-74 vazec@mail.ru</v>
      </c>
      <c r="E10" s="28">
        <f>Заказы!G8</f>
        <v>0</v>
      </c>
      <c r="F10" s="42"/>
      <c r="G10" s="42"/>
      <c r="H10" s="30">
        <f>'Таблица-отчет'!$E10-'Таблица-отчет'!$G10</f>
        <v>0</v>
      </c>
      <c r="I10" s="42"/>
      <c r="J10" s="32">
        <f t="shared" si="0"/>
        <v>0</v>
      </c>
      <c r="K10" s="28">
        <f t="shared" si="1"/>
        <v>0</v>
      </c>
      <c r="L10" s="42"/>
      <c r="M10" s="33" t="e">
        <f t="shared" si="2"/>
        <v>#DIV/0!</v>
      </c>
      <c r="N10" s="29">
        <f>Заказы!L8</f>
        <v>0</v>
      </c>
      <c r="O10" s="42"/>
      <c r="P10" s="42"/>
      <c r="Q10" s="28">
        <f t="shared" si="3"/>
        <v>0</v>
      </c>
      <c r="R10" s="28">
        <f t="shared" si="4"/>
        <v>0</v>
      </c>
      <c r="S10" s="28">
        <f t="shared" si="5"/>
        <v>0</v>
      </c>
      <c r="T10" s="34" t="str">
        <f>Заказы!E8</f>
        <v>Перезвон---Звонить по поводу пленки.  Ждать звонка; дой-паки - фирма Итак 574-04-07 (09), ориентировочно приедут 27, 28.07</v>
      </c>
      <c r="U10" s="11"/>
    </row>
    <row r="11" spans="1:21" ht="47.25" x14ac:dyDescent="0.25">
      <c r="A11" s="28">
        <f>Заказы!M9</f>
        <v>0</v>
      </c>
      <c r="B11" s="29">
        <f>Заказы!K9</f>
        <v>42191</v>
      </c>
      <c r="C11" s="28" t="str">
        <f>Заказы!D9</f>
        <v>ВдВ---ПАФ-20-В или АФ-35-В1(2,3,4)</v>
      </c>
      <c r="D11" s="28" t="str">
        <f>CONCATENATE(Заказы!C9," ",Заказы!P9," ",Заказы!A9," ",Заказы!F9)</f>
        <v>Захар Борисович  067-905-75-68 volodar75@mail.ru</v>
      </c>
      <c r="E11" s="28">
        <f>Заказы!G9</f>
        <v>0</v>
      </c>
      <c r="F11" s="42"/>
      <c r="G11" s="42"/>
      <c r="H11" s="30">
        <f>'Таблица-отчет'!$E11-'Таблица-отчет'!$G11</f>
        <v>0</v>
      </c>
      <c r="I11" s="33"/>
      <c r="J11" s="32">
        <f t="shared" si="0"/>
        <v>0</v>
      </c>
      <c r="K11" s="28">
        <f>H11-J11</f>
        <v>0</v>
      </c>
      <c r="L11" s="42"/>
      <c r="M11" s="33" t="e">
        <f>L11/H11</f>
        <v>#DIV/0!</v>
      </c>
      <c r="N11" s="29">
        <f>Заказы!L9</f>
        <v>0</v>
      </c>
      <c r="O11" s="42"/>
      <c r="P11" s="42"/>
      <c r="Q11" s="28">
        <f>H11-L11</f>
        <v>0</v>
      </c>
      <c r="R11" s="28">
        <f t="shared" ref="R11:S21" si="6">J11-O11</f>
        <v>0</v>
      </c>
      <c r="S11" s="28">
        <f t="shared" si="6"/>
        <v>0</v>
      </c>
      <c r="T11" s="34" t="str">
        <f>Заказы!E9</f>
        <v xml:space="preserve">выбирает между влд и вдв---Клиенту дорого---Созвон. </v>
      </c>
      <c r="U11" s="11"/>
    </row>
    <row r="12" spans="1:21" ht="31.5" x14ac:dyDescent="0.25">
      <c r="A12" s="35">
        <f>Заказы!M10</f>
        <v>2405</v>
      </c>
      <c r="B12" s="36">
        <f>Заказы!K10</f>
        <v>42139</v>
      </c>
      <c r="C12" s="35" t="str">
        <f>Заказы!D10</f>
        <v>АФ-120-ОМ1</v>
      </c>
      <c r="D12" s="35" t="str">
        <f>CONCATENATE(Заказы!C10," ",Заказы!P10," ",Заказы!A10," ",Заказы!F10)</f>
        <v xml:space="preserve">Захаров Кирилл  050-653-53-67 </v>
      </c>
      <c r="E12" s="35">
        <f>Заказы!G10</f>
        <v>80200</v>
      </c>
      <c r="F12" s="37" t="s">
        <v>41</v>
      </c>
      <c r="G12" s="37"/>
      <c r="H12" s="38">
        <f>'Таблица-отчет'!$E12-'Таблица-отчет'!$G12</f>
        <v>80200</v>
      </c>
      <c r="I12" s="39">
        <v>0.05</v>
      </c>
      <c r="J12" s="40">
        <f t="shared" si="0"/>
        <v>4010</v>
      </c>
      <c r="K12" s="35">
        <f>H12-J12</f>
        <v>76190</v>
      </c>
      <c r="L12" s="37">
        <v>40100</v>
      </c>
      <c r="M12" s="39">
        <f>L12/H12</f>
        <v>0.5</v>
      </c>
      <c r="N12" s="29">
        <f>Заказы!L10</f>
        <v>42170</v>
      </c>
      <c r="O12" s="37"/>
      <c r="P12" s="37">
        <v>40100</v>
      </c>
      <c r="Q12" s="35">
        <f>H12-L12</f>
        <v>40100</v>
      </c>
      <c r="R12" s="35">
        <f t="shared" si="6"/>
        <v>4010</v>
      </c>
      <c r="S12" s="35">
        <f t="shared" si="6"/>
        <v>36090</v>
      </c>
      <c r="T12" s="41" t="str">
        <f>Заказы!E10</f>
        <v>Позвонить заказчику насчет пленки, созвон 17.07</v>
      </c>
      <c r="U12" s="11"/>
    </row>
    <row r="13" spans="1:21" ht="31.5" x14ac:dyDescent="0.25">
      <c r="A13" s="35">
        <f>Заказы!M11</f>
        <v>0</v>
      </c>
      <c r="B13" s="36">
        <f>Заказы!K11</f>
        <v>42179</v>
      </c>
      <c r="C13" s="35" t="str">
        <f>Заказы!D11</f>
        <v>ДЖП-1000, капля</v>
      </c>
      <c r="D13" s="35" t="str">
        <f>CONCATENATE(Заказы!C11," ",Заказы!P11," ",Заказы!A11," ",Заказы!F11)</f>
        <v>Иван "Primaterra" 067-574-25-51 ivan@primaterra.com.ua</v>
      </c>
      <c r="E13" s="35">
        <f>Заказы!G11</f>
        <v>47000</v>
      </c>
      <c r="F13" s="37" t="s">
        <v>17</v>
      </c>
      <c r="G13" s="37"/>
      <c r="H13" s="38">
        <f>'Таблица-отчет'!$E13-'Таблица-отчет'!$G13</f>
        <v>47000</v>
      </c>
      <c r="I13" s="39">
        <v>0.1</v>
      </c>
      <c r="J13" s="40">
        <f t="shared" si="0"/>
        <v>4700</v>
      </c>
      <c r="K13" s="35">
        <f t="shared" ref="K13:K71" si="7">H13-J13</f>
        <v>42300</v>
      </c>
      <c r="L13" s="37"/>
      <c r="M13" s="39">
        <f t="shared" ref="M13:M71" si="8">L13/H13</f>
        <v>0</v>
      </c>
      <c r="N13" s="29">
        <f>Заказы!L11</f>
        <v>0</v>
      </c>
      <c r="O13" s="37"/>
      <c r="P13" s="37"/>
      <c r="Q13" s="35">
        <f t="shared" ref="Q13:Q71" si="9">H13-L13</f>
        <v>47000</v>
      </c>
      <c r="R13" s="35">
        <f t="shared" si="6"/>
        <v>4700</v>
      </c>
      <c r="S13" s="35">
        <f t="shared" si="6"/>
        <v>42300</v>
      </c>
      <c r="T13" s="41" t="str">
        <f>Заказы!E11</f>
        <v>Будет знать 22.07.2015, позвонить</v>
      </c>
      <c r="U13" s="11"/>
    </row>
    <row r="14" spans="1:21" ht="31.5" x14ac:dyDescent="0.25">
      <c r="A14" s="28">
        <f>Заказы!M12</f>
        <v>0</v>
      </c>
      <c r="B14" s="29">
        <f>Заказы!K12</f>
        <v>42193</v>
      </c>
      <c r="C14" s="28">
        <f>Заказы!D12</f>
        <v>0</v>
      </c>
      <c r="D14" s="28" t="str">
        <f>CONCATENATE(Заказы!C12," ",Заказы!P12," ",Заказы!A12," ",Заказы!F12)</f>
        <v xml:space="preserve">Игорь Юрьевич  099-150-07-62/067-989-56-53 </v>
      </c>
      <c r="E14" s="28">
        <f>Заказы!G12</f>
        <v>0</v>
      </c>
      <c r="F14" s="42"/>
      <c r="G14" s="42"/>
      <c r="H14" s="30">
        <f>'Таблица-отчет'!$E14-'Таблица-отчет'!$G14</f>
        <v>0</v>
      </c>
      <c r="I14" s="33"/>
      <c r="J14" s="32">
        <f t="shared" si="0"/>
        <v>0</v>
      </c>
      <c r="K14" s="28">
        <f t="shared" si="7"/>
        <v>0</v>
      </c>
      <c r="L14" s="42"/>
      <c r="M14" s="33" t="e">
        <f t="shared" si="8"/>
        <v>#DIV/0!</v>
      </c>
      <c r="N14" s="29">
        <f>Заказы!L12</f>
        <v>0</v>
      </c>
      <c r="O14" s="42"/>
      <c r="P14" s="42"/>
      <c r="Q14" s="28">
        <f t="shared" si="9"/>
        <v>0</v>
      </c>
      <c r="R14" s="28">
        <f t="shared" si="6"/>
        <v>0</v>
      </c>
      <c r="S14" s="28">
        <f t="shared" si="6"/>
        <v>0</v>
      </c>
      <c r="T14" s="34" t="str">
        <f>Заказы!E12</f>
        <v>Сам позвонит</v>
      </c>
      <c r="U14" s="11"/>
    </row>
    <row r="15" spans="1:21" ht="31.5" x14ac:dyDescent="0.25">
      <c r="A15" s="35">
        <f>Заказы!M13</f>
        <v>0</v>
      </c>
      <c r="B15" s="36">
        <f>Заказы!K13</f>
        <v>42066</v>
      </c>
      <c r="C15" s="35" t="str">
        <f>Заказы!D13</f>
        <v>ПАФ-20</v>
      </c>
      <c r="D15" s="35" t="str">
        <f>CONCATENATE(Заказы!C13," ",Заказы!P13," ",Заказы!A13," ",Заказы!F13)</f>
        <v>Илья  067-446-03-97 smc.illya@gmail.com</v>
      </c>
      <c r="E15" s="35">
        <f>Заказы!G13</f>
        <v>0</v>
      </c>
      <c r="F15" s="37"/>
      <c r="G15" s="37"/>
      <c r="H15" s="38">
        <f>'Таблица-отчет'!$E15-'Таблица-отчет'!$G15</f>
        <v>0</v>
      </c>
      <c r="I15" s="39"/>
      <c r="J15" s="40">
        <f t="shared" si="0"/>
        <v>0</v>
      </c>
      <c r="K15" s="35">
        <f t="shared" si="7"/>
        <v>0</v>
      </c>
      <c r="L15" s="37"/>
      <c r="M15" s="39" t="e">
        <f t="shared" si="8"/>
        <v>#DIV/0!</v>
      </c>
      <c r="N15" s="29">
        <f>Заказы!L13</f>
        <v>0</v>
      </c>
      <c r="O15" s="37"/>
      <c r="P15" s="37"/>
      <c r="Q15" s="35">
        <f t="shared" si="9"/>
        <v>0</v>
      </c>
      <c r="R15" s="35">
        <f t="shared" si="6"/>
        <v>0</v>
      </c>
      <c r="S15" s="35">
        <f t="shared" si="6"/>
        <v>0</v>
      </c>
      <c r="T15" s="41" t="str">
        <f>Заказы!E13</f>
        <v>Наберет сам, болеет---Позвонить</v>
      </c>
      <c r="U15" s="11"/>
    </row>
    <row r="16" spans="1:21" ht="78.75" x14ac:dyDescent="0.25">
      <c r="A16" s="35">
        <f>Заказы!M14</f>
        <v>0</v>
      </c>
      <c r="B16" s="36">
        <f>Заказы!K14</f>
        <v>42175</v>
      </c>
      <c r="C16" s="35" t="str">
        <f>Заказы!D14</f>
        <v>В разработке</v>
      </c>
      <c r="D16" s="35" t="str">
        <f>CONCATENATE(Заказы!C14," ",Заказы!P14," ",Заказы!A14," ",Заказы!F14)</f>
        <v>Исаак  050-364-08-97 isak2004@mail.ru</v>
      </c>
      <c r="E16" s="35">
        <f>Заказы!G14</f>
        <v>12000</v>
      </c>
      <c r="F16" s="37"/>
      <c r="G16" s="37"/>
      <c r="H16" s="38">
        <f>'Таблица-отчет'!$E16-'Таблица-отчет'!$G16</f>
        <v>12000</v>
      </c>
      <c r="I16" s="37"/>
      <c r="J16" s="40">
        <f t="shared" si="0"/>
        <v>0</v>
      </c>
      <c r="K16" s="35">
        <f t="shared" si="7"/>
        <v>12000</v>
      </c>
      <c r="L16" s="37"/>
      <c r="M16" s="39">
        <f t="shared" si="8"/>
        <v>0</v>
      </c>
      <c r="N16" s="29">
        <f>Заказы!L14</f>
        <v>0</v>
      </c>
      <c r="O16" s="37"/>
      <c r="P16" s="37"/>
      <c r="Q16" s="35">
        <f t="shared" si="9"/>
        <v>12000</v>
      </c>
      <c r="R16" s="35">
        <f t="shared" si="6"/>
        <v>0</v>
      </c>
      <c r="S16" s="35">
        <f t="shared" si="6"/>
        <v>12000</v>
      </c>
      <c r="T16" s="41" t="str">
        <f>Заказы!E14</f>
        <v>Свяжется по скайпу--ДЖ-1000; Просил позвонить; Искать дешевле, позвонить Пакко-техника, Элло-пак, Инта, обещал перезвонить</v>
      </c>
      <c r="U16" s="11"/>
    </row>
    <row r="17" spans="1:21" ht="78.75" x14ac:dyDescent="0.25">
      <c r="A17" s="28">
        <f>Заказы!M15</f>
        <v>0</v>
      </c>
      <c r="B17" s="29">
        <f>Заказы!K15</f>
        <v>42129</v>
      </c>
      <c r="C17" s="28" t="str">
        <f>Заказы!D15</f>
        <v>ДЖП-1000</v>
      </c>
      <c r="D17" s="28" t="str">
        <f>CONCATENATE(Заказы!C15," ",Заказы!P15," ",Заказы!A15," ",Заказы!F15)</f>
        <v>Лапин Игорь, Елена  095-846-43-80, 095-517-00-50  maroteh@mail.ru, lapinlv@ukr.net</v>
      </c>
      <c r="E17" s="28">
        <f>Заказы!G15</f>
        <v>41000</v>
      </c>
      <c r="F17" s="42"/>
      <c r="G17" s="42"/>
      <c r="H17" s="30">
        <f>'Таблица-отчет'!$E17-'Таблица-отчет'!$G17</f>
        <v>41000</v>
      </c>
      <c r="I17" s="42"/>
      <c r="J17" s="32">
        <f t="shared" si="0"/>
        <v>0</v>
      </c>
      <c r="K17" s="28">
        <f t="shared" si="7"/>
        <v>41000</v>
      </c>
      <c r="L17" s="42"/>
      <c r="M17" s="33">
        <f t="shared" si="8"/>
        <v>0</v>
      </c>
      <c r="N17" s="29">
        <f>Заказы!L15</f>
        <v>0</v>
      </c>
      <c r="O17" s="42"/>
      <c r="P17" s="42"/>
      <c r="Q17" s="28">
        <f t="shared" si="9"/>
        <v>41000</v>
      </c>
      <c r="R17" s="28">
        <f t="shared" si="6"/>
        <v>0</v>
      </c>
      <c r="S17" s="28">
        <f t="shared" si="6"/>
        <v>41000</v>
      </c>
      <c r="T17" s="34" t="str">
        <f>Заказы!E15</f>
        <v>Ждем звонка--Позвонить Игорю---Созвон ---Пришлют хар. жидкости, Выяснить возможность фасовки кислот на ДЖМ, фасовки пены в 9 утра</v>
      </c>
      <c r="U17" s="11"/>
    </row>
    <row r="18" spans="1:21" ht="31.5" x14ac:dyDescent="0.25">
      <c r="A18" s="28">
        <f>Заказы!M16</f>
        <v>0</v>
      </c>
      <c r="B18" s="29">
        <f>Заказы!K16</f>
        <v>42099</v>
      </c>
      <c r="C18" s="28" t="str">
        <f>Заказы!D16</f>
        <v>АФ-120-ОМ4</v>
      </c>
      <c r="D18" s="28" t="str">
        <f>CONCATENATE(Заказы!C16," ",Заказы!P16," ",Заказы!A16," ",Заказы!F16)</f>
        <v>Мельник Виктор  068-719-94-32 melnikovvictor@mail.ru</v>
      </c>
      <c r="E18" s="28">
        <f>Заказы!G16</f>
        <v>0</v>
      </c>
      <c r="F18" s="42"/>
      <c r="G18" s="42"/>
      <c r="H18" s="30">
        <f>'Таблица-отчет'!$E18-'Таблица-отчет'!$G18</f>
        <v>0</v>
      </c>
      <c r="I18" s="42"/>
      <c r="J18" s="32">
        <f t="shared" si="0"/>
        <v>0</v>
      </c>
      <c r="K18" s="28">
        <f t="shared" si="7"/>
        <v>0</v>
      </c>
      <c r="L18" s="42"/>
      <c r="M18" s="33" t="e">
        <f t="shared" si="8"/>
        <v>#DIV/0!</v>
      </c>
      <c r="N18" s="29">
        <f>Заказы!L16</f>
        <v>0</v>
      </c>
      <c r="O18" s="42"/>
      <c r="P18" s="42"/>
      <c r="Q18" s="28">
        <f t="shared" si="9"/>
        <v>0</v>
      </c>
      <c r="R18" s="28">
        <f t="shared" si="6"/>
        <v>0</v>
      </c>
      <c r="S18" s="28">
        <f t="shared" si="6"/>
        <v>0</v>
      </c>
      <c r="T18" s="34" t="str">
        <f>Заказы!E16</f>
        <v>Хочет брать, позвонит сам (звонили 07.07.2015)</v>
      </c>
      <c r="U18" s="11"/>
    </row>
    <row r="19" spans="1:21" ht="78.75" x14ac:dyDescent="0.25">
      <c r="A19" s="28">
        <f>Заказы!M17</f>
        <v>2368</v>
      </c>
      <c r="B19" s="29">
        <f>Заказы!K17</f>
        <v>42177</v>
      </c>
      <c r="C19" s="28" t="str">
        <f>Заказы!D17</f>
        <v>ПАФ-20-В1, датор</v>
      </c>
      <c r="D19" s="28" t="str">
        <f>CONCATENATE(Заказы!C17," ",Заказы!P17," ",Заказы!A17," ",Заказы!F17)</f>
        <v>Петриш Виталий Васильевич ФОП 097-946-12-23 polina_petrish@mail.ru</v>
      </c>
      <c r="E19" s="28">
        <f>Заказы!G17</f>
        <v>50100</v>
      </c>
      <c r="F19" s="42" t="s">
        <v>41</v>
      </c>
      <c r="G19" s="42"/>
      <c r="H19" s="30">
        <f>'Таблица-отчет'!$E19-'Таблица-отчет'!$G19</f>
        <v>50100</v>
      </c>
      <c r="I19" s="33">
        <v>0.1</v>
      </c>
      <c r="J19" s="32">
        <f t="shared" si="0"/>
        <v>5010</v>
      </c>
      <c r="K19" s="28">
        <f t="shared" si="7"/>
        <v>45090</v>
      </c>
      <c r="L19" s="42">
        <v>20000</v>
      </c>
      <c r="M19" s="33">
        <f t="shared" si="8"/>
        <v>0.39920159680638723</v>
      </c>
      <c r="N19" s="29">
        <f>Заказы!L17</f>
        <v>42185</v>
      </c>
      <c r="O19" s="42"/>
      <c r="P19" s="42"/>
      <c r="Q19" s="28">
        <f t="shared" si="9"/>
        <v>30100</v>
      </c>
      <c r="R19" s="28">
        <f t="shared" si="6"/>
        <v>5010</v>
      </c>
      <c r="S19" s="28">
        <f t="shared" si="6"/>
        <v>45090</v>
      </c>
      <c r="T19" s="34" t="str">
        <f>Заказы!E17</f>
        <v>В процессе---Созвон насчет пленки, Закончить техзадание-- Выяснить у игоря ширину пакетп нахлеста и пленки---Позвонить по пленке</v>
      </c>
      <c r="U19" s="11"/>
    </row>
    <row r="20" spans="1:21" ht="78.75" x14ac:dyDescent="0.25">
      <c r="A20" s="35">
        <f>Заказы!M18</f>
        <v>0</v>
      </c>
      <c r="B20" s="36">
        <f>Заказы!K18</f>
        <v>42171</v>
      </c>
      <c r="C20" s="35" t="str">
        <f>Заказы!D18</f>
        <v>ТТ-15-ПАП, расширенный</v>
      </c>
      <c r="D20" s="35" t="str">
        <f>CONCATENATE(Заказы!C18," ",Заказы!P18," ",Заказы!A18," ",Заказы!F18)</f>
        <v>Руслан , Геннадий ООО "Синтез-Харьков" 050-402-41-81 , 050-364-67-46 ruslanbunin.sintez@gmail.com, zahn.sintez@gmail.com</v>
      </c>
      <c r="E20" s="28">
        <f>Заказы!G18</f>
        <v>0</v>
      </c>
      <c r="F20" s="37"/>
      <c r="G20" s="37"/>
      <c r="H20" s="38">
        <f>'Таблица-отчет'!$E20-'Таблица-отчет'!$G20</f>
        <v>0</v>
      </c>
      <c r="I20" s="37"/>
      <c r="J20" s="40">
        <f t="shared" si="0"/>
        <v>0</v>
      </c>
      <c r="K20" s="35">
        <f t="shared" si="7"/>
        <v>0</v>
      </c>
      <c r="L20" s="37"/>
      <c r="M20" s="39" t="e">
        <f t="shared" si="8"/>
        <v>#DIV/0!</v>
      </c>
      <c r="N20" s="29">
        <f>Заказы!L18</f>
        <v>0</v>
      </c>
      <c r="O20" s="37"/>
      <c r="P20" s="37"/>
      <c r="Q20" s="35">
        <f t="shared" si="9"/>
        <v>0</v>
      </c>
      <c r="R20" s="35">
        <f t="shared" si="6"/>
        <v>0</v>
      </c>
      <c r="S20" s="35">
        <f t="shared" si="6"/>
        <v>0</v>
      </c>
      <c r="T20" s="41" t="str">
        <f>Заказы!E18</f>
        <v>Позвонить в цех и выяснить готовность---Позвонит Дмитрий Робертович , ,Созвонится</v>
      </c>
      <c r="U20" s="11"/>
    </row>
    <row r="21" spans="1:21" ht="31.5" x14ac:dyDescent="0.25">
      <c r="A21" s="28">
        <f>Заказы!M19</f>
        <v>2096</v>
      </c>
      <c r="B21" s="29">
        <f>Заказы!K19</f>
        <v>42102</v>
      </c>
      <c r="C21" s="28" t="str">
        <f>Заказы!D19</f>
        <v>ПАФ-В1У</v>
      </c>
      <c r="D21" s="28" t="str">
        <f>CONCATENATE(Заказы!C19," ",Заказы!P19," ",Заказы!A19," ",Заказы!F19)</f>
        <v>Славик  096-486-21-87 fisher-dnepr@yandex</v>
      </c>
      <c r="E21" s="28">
        <f>Заказы!G19</f>
        <v>55920</v>
      </c>
      <c r="F21" s="42" t="s">
        <v>41</v>
      </c>
      <c r="G21" s="42">
        <v>5920</v>
      </c>
      <c r="H21" s="30">
        <f>'Таблица-отчет'!$E21-'Таблица-отчет'!$G21</f>
        <v>50000</v>
      </c>
      <c r="I21" s="33">
        <v>0.2</v>
      </c>
      <c r="J21" s="32">
        <f t="shared" si="0"/>
        <v>5264</v>
      </c>
      <c r="K21" s="28">
        <f t="shared" si="7"/>
        <v>44736</v>
      </c>
      <c r="L21" s="42">
        <v>46000</v>
      </c>
      <c r="M21" s="33">
        <f t="shared" si="8"/>
        <v>0.92</v>
      </c>
      <c r="N21" s="29">
        <f>Заказы!L19</f>
        <v>42102</v>
      </c>
      <c r="O21" s="42">
        <v>1264</v>
      </c>
      <c r="P21" s="42">
        <v>44736</v>
      </c>
      <c r="Q21" s="28">
        <f t="shared" si="9"/>
        <v>4000</v>
      </c>
      <c r="R21" s="28">
        <f t="shared" si="6"/>
        <v>4000</v>
      </c>
      <c r="S21" s="28">
        <f t="shared" si="6"/>
        <v>0</v>
      </c>
      <c r="T21" s="34" t="str">
        <f>Заказы!E19</f>
        <v>звонить пока не проплатил---Позвонить заказчику</v>
      </c>
      <c r="U21" s="11"/>
    </row>
    <row r="22" spans="1:21" ht="47.25" x14ac:dyDescent="0.25">
      <c r="A22" s="28">
        <f>Заказы!M20</f>
        <v>0</v>
      </c>
      <c r="B22" s="36">
        <f>Заказы!K20</f>
        <v>42187</v>
      </c>
      <c r="C22" s="35" t="str">
        <f>Заказы!D20</f>
        <v>АФ-120-ОМ1</v>
      </c>
      <c r="D22" s="35" t="str">
        <f>CONCATENATE(Заказы!C20," ",Заказы!P20," ",Заказы!A20," ",Заказы!F20)</f>
        <v xml:space="preserve">Ярослав  068-307-86-47 </v>
      </c>
      <c r="E22" s="28">
        <f>Заказы!G20</f>
        <v>0</v>
      </c>
      <c r="F22" s="37"/>
      <c r="G22" s="37"/>
      <c r="H22" s="38">
        <f>'Таблица-отчет'!$E22-'Таблица-отчет'!$G22</f>
        <v>0</v>
      </c>
      <c r="I22" s="37"/>
      <c r="J22" s="40">
        <f t="shared" si="0"/>
        <v>0</v>
      </c>
      <c r="K22" s="35">
        <f t="shared" si="7"/>
        <v>0</v>
      </c>
      <c r="L22" s="37"/>
      <c r="M22" s="39" t="e">
        <f t="shared" si="8"/>
        <v>#DIV/0!</v>
      </c>
      <c r="N22" s="29">
        <f>Заказы!L20</f>
        <v>0</v>
      </c>
      <c r="O22" s="37"/>
      <c r="P22" s="37"/>
      <c r="Q22" s="35">
        <f t="shared" si="9"/>
        <v>0</v>
      </c>
      <c r="R22" s="35">
        <f t="shared" ref="R22:S72" si="10">J22-O22</f>
        <v>0</v>
      </c>
      <c r="S22" s="35">
        <f t="shared" si="10"/>
        <v>0</v>
      </c>
      <c r="T22" s="41" t="str">
        <f>Заказы!E20</f>
        <v>Найти б/у стик, взять у Дмитрия Заказа УП №2334, наш №127, возможна переделка под сахар</v>
      </c>
      <c r="U22" s="11"/>
    </row>
    <row r="23" spans="1:21" ht="31.5" x14ac:dyDescent="0.25">
      <c r="A23" s="28">
        <f>Заказы!M21</f>
        <v>0</v>
      </c>
      <c r="B23" s="36">
        <f>Заказы!K21</f>
        <v>42195</v>
      </c>
      <c r="C23" s="28" t="str">
        <f>Заказы!D21</f>
        <v>АФ-120-ОМ</v>
      </c>
      <c r="D23" s="35" t="str">
        <f>CONCATENATE(Заказы!C21," ",Заказы!P21," ",Заказы!A21," ",Заказы!F21)</f>
        <v>Роман  068-558-12-85 roman_ovr@i.ua</v>
      </c>
      <c r="E23" s="28">
        <f>Заказы!G21</f>
        <v>0</v>
      </c>
      <c r="F23" s="42"/>
      <c r="G23" s="42"/>
      <c r="H23" s="30">
        <f>'Таблица-отчет'!$E23-'Таблица-отчет'!$G23</f>
        <v>0</v>
      </c>
      <c r="I23" s="42"/>
      <c r="J23" s="32">
        <f t="shared" si="0"/>
        <v>0</v>
      </c>
      <c r="K23" s="28">
        <f t="shared" si="7"/>
        <v>0</v>
      </c>
      <c r="L23" s="42"/>
      <c r="M23" s="33" t="e">
        <f t="shared" si="8"/>
        <v>#DIV/0!</v>
      </c>
      <c r="N23" s="29">
        <f>Заказы!L21</f>
        <v>0</v>
      </c>
      <c r="O23" s="42"/>
      <c r="P23" s="42"/>
      <c r="Q23" s="28">
        <f t="shared" si="9"/>
        <v>0</v>
      </c>
      <c r="R23" s="28">
        <f t="shared" si="10"/>
        <v>0</v>
      </c>
      <c r="S23" s="28">
        <f t="shared" si="10"/>
        <v>0</v>
      </c>
      <c r="T23" s="41" t="str">
        <f>Заказы!E21</f>
        <v>Позвонит--Созвон в 17.00 (13.07)</v>
      </c>
      <c r="U23" s="11"/>
    </row>
    <row r="24" spans="1:21" ht="15.75" x14ac:dyDescent="0.25">
      <c r="A24" s="28">
        <f>Заказы!M22</f>
        <v>0</v>
      </c>
      <c r="B24" s="36">
        <f>Заказы!K22</f>
        <v>42198</v>
      </c>
      <c r="C24" s="35">
        <f>Заказы!D22</f>
        <v>0</v>
      </c>
      <c r="D24" s="35" t="str">
        <f>CONCATENATE(Заказы!C22," ",Заказы!P22," ",Заказы!A22," ",Заказы!F22)</f>
        <v xml:space="preserve">Игорь, Василий  096-555-40-82 </v>
      </c>
      <c r="E24" s="28">
        <f>Заказы!G22</f>
        <v>0</v>
      </c>
      <c r="F24" s="37"/>
      <c r="G24" s="37"/>
      <c r="H24" s="38">
        <f>'Таблица-отчет'!$E24-'Таблица-отчет'!$G24</f>
        <v>0</v>
      </c>
      <c r="I24" s="37"/>
      <c r="J24" s="40">
        <f t="shared" si="0"/>
        <v>0</v>
      </c>
      <c r="K24" s="35">
        <f t="shared" si="7"/>
        <v>0</v>
      </c>
      <c r="L24" s="37"/>
      <c r="M24" s="39" t="e">
        <f t="shared" si="8"/>
        <v>#DIV/0!</v>
      </c>
      <c r="N24" s="29">
        <f>Заказы!L22</f>
        <v>0</v>
      </c>
      <c r="O24" s="37"/>
      <c r="P24" s="37"/>
      <c r="Q24" s="35">
        <f t="shared" si="9"/>
        <v>0</v>
      </c>
      <c r="R24" s="35">
        <f t="shared" si="10"/>
        <v>0</v>
      </c>
      <c r="S24" s="35">
        <f t="shared" si="10"/>
        <v>0</v>
      </c>
      <c r="T24" s="41" t="str">
        <f>Заказы!E22</f>
        <v>Василий должен перезвонить</v>
      </c>
      <c r="U24" s="11"/>
    </row>
    <row r="25" spans="1:21" ht="31.5" x14ac:dyDescent="0.25">
      <c r="A25" s="28">
        <f>Заказы!M23</f>
        <v>0</v>
      </c>
      <c r="B25" s="36">
        <f>Заказы!K23</f>
        <v>42200</v>
      </c>
      <c r="C25" s="28">
        <f>Заказы!D23</f>
        <v>0</v>
      </c>
      <c r="D25" s="35" t="str">
        <f>CONCATENATE(Заказы!C23," ",Заказы!P23," ",Заказы!A23," ",Заказы!F23)</f>
        <v xml:space="preserve">Сергей  067-263-25-63 </v>
      </c>
      <c r="E25" s="28">
        <f>Заказы!G23</f>
        <v>0</v>
      </c>
      <c r="F25" s="42"/>
      <c r="G25" s="42"/>
      <c r="H25" s="30">
        <f>'Таблица-отчет'!$E25-'Таблица-отчет'!$G25</f>
        <v>0</v>
      </c>
      <c r="I25" s="42"/>
      <c r="J25" s="32">
        <f t="shared" si="0"/>
        <v>0</v>
      </c>
      <c r="K25" s="28">
        <f t="shared" si="7"/>
        <v>0</v>
      </c>
      <c r="L25" s="42"/>
      <c r="M25" s="33" t="e">
        <f t="shared" si="8"/>
        <v>#DIV/0!</v>
      </c>
      <c r="N25" s="29">
        <f>Заказы!L23</f>
        <v>0</v>
      </c>
      <c r="O25" s="42"/>
      <c r="P25" s="42"/>
      <c r="Q25" s="28">
        <f t="shared" si="9"/>
        <v>0</v>
      </c>
      <c r="R25" s="28">
        <f t="shared" si="10"/>
        <v>0</v>
      </c>
      <c r="S25" s="28">
        <f t="shared" si="10"/>
        <v>0</v>
      </c>
      <c r="T25" s="41" t="str">
        <f>Заказы!E23</f>
        <v xml:space="preserve">Держать на контроле, передача К.С  </v>
      </c>
      <c r="U25" s="11"/>
    </row>
    <row r="26" spans="1:21" ht="31.5" x14ac:dyDescent="0.25">
      <c r="A26" s="28">
        <f>Заказы!M24</f>
        <v>0</v>
      </c>
      <c r="B26" s="36">
        <f>Заказы!K24</f>
        <v>42200</v>
      </c>
      <c r="C26" s="35" t="str">
        <f>Заказы!D24</f>
        <v>ТН-1, ТН-2 + ДЖ-250(разливатор) + АЦ-30</v>
      </c>
      <c r="D26" s="35" t="str">
        <f>CONCATENATE(Заказы!C24," ",Заказы!P24," ",Заказы!A24," ",Заказы!F24)</f>
        <v>Андрей  093-884-16-35 ukrvolosu@mail.ru</v>
      </c>
      <c r="E26" s="28">
        <f>Заказы!G24</f>
        <v>0</v>
      </c>
      <c r="F26" s="37"/>
      <c r="G26" s="37"/>
      <c r="H26" s="38">
        <f>'Таблица-отчет'!$E26-'Таблица-отчет'!$G26</f>
        <v>0</v>
      </c>
      <c r="I26" s="37"/>
      <c r="J26" s="40">
        <f t="shared" si="0"/>
        <v>0</v>
      </c>
      <c r="K26" s="35">
        <f t="shared" si="7"/>
        <v>0</v>
      </c>
      <c r="L26" s="37"/>
      <c r="M26" s="39" t="e">
        <f t="shared" si="8"/>
        <v>#DIV/0!</v>
      </c>
      <c r="N26" s="29">
        <f>Заказы!L24</f>
        <v>0</v>
      </c>
      <c r="O26" s="37"/>
      <c r="P26" s="37"/>
      <c r="Q26" s="35">
        <f t="shared" si="9"/>
        <v>0</v>
      </c>
      <c r="R26" s="35">
        <f t="shared" si="10"/>
        <v>0</v>
      </c>
      <c r="S26" s="35">
        <f t="shared" si="10"/>
        <v>0</v>
      </c>
      <c r="T26" s="41" t="str">
        <f>Заказы!E24</f>
        <v>Позвонят, "палюбому" берут разливатор))</v>
      </c>
      <c r="U26" s="11"/>
    </row>
    <row r="27" spans="1:21" ht="47.25" x14ac:dyDescent="0.25">
      <c r="A27" s="28">
        <f>Заказы!M25</f>
        <v>0</v>
      </c>
      <c r="B27" s="36">
        <f>Заказы!K25</f>
        <v>42200</v>
      </c>
      <c r="C27" s="28" t="str">
        <f>Заказы!D25</f>
        <v>АФ-120-ОМ</v>
      </c>
      <c r="D27" s="35" t="str">
        <f>CONCATENATE(Заказы!C25," ",Заказы!P25," ",Заказы!A25," ",Заказы!F25)</f>
        <v>Андрей  066-403-45-60 malbub@mail.ru</v>
      </c>
      <c r="E27" s="28">
        <f>Заказы!G25</f>
        <v>0</v>
      </c>
      <c r="F27" s="42"/>
      <c r="G27" s="42"/>
      <c r="H27" s="30">
        <f>'Таблица-отчет'!$E27-'Таблица-отчет'!$G27</f>
        <v>0</v>
      </c>
      <c r="I27" s="42"/>
      <c r="J27" s="32">
        <f t="shared" si="0"/>
        <v>0</v>
      </c>
      <c r="K27" s="28">
        <f t="shared" si="7"/>
        <v>0</v>
      </c>
      <c r="L27" s="42"/>
      <c r="M27" s="33" t="e">
        <f t="shared" si="8"/>
        <v>#DIV/0!</v>
      </c>
      <c r="N27" s="29">
        <f>Заказы!L25</f>
        <v>0</v>
      </c>
      <c r="O27" s="42"/>
      <c r="P27" s="42"/>
      <c r="Q27" s="28">
        <f t="shared" si="9"/>
        <v>0</v>
      </c>
      <c r="R27" s="28">
        <f t="shared" si="10"/>
        <v>0</v>
      </c>
      <c r="S27" s="28">
        <f t="shared" si="10"/>
        <v>0</v>
      </c>
      <c r="T27" s="41" t="str">
        <f>Заказы!E25</f>
        <v>Позвонит--отправили схему разметки пленки и оборудование</v>
      </c>
      <c r="U27" s="11"/>
    </row>
    <row r="28" spans="1:21" ht="78.75" x14ac:dyDescent="0.25">
      <c r="A28" s="28">
        <f>Заказы!M26</f>
        <v>0</v>
      </c>
      <c r="B28" s="36">
        <f>Заказы!K26</f>
        <v>42200</v>
      </c>
      <c r="C28" s="35" t="str">
        <f>Заказы!D26</f>
        <v>ЗТ-1, ЗТ-2</v>
      </c>
      <c r="D28" s="35" t="str">
        <f>CONCATENATE(Заказы!C26," ",Заказы!P26," ",Заказы!A26," ",Заказы!F26)</f>
        <v>Олег  050-358-24-10 grinya-g1@meta.ua</v>
      </c>
      <c r="E28" s="28">
        <f>Заказы!G26</f>
        <v>0</v>
      </c>
      <c r="F28" s="37"/>
      <c r="G28" s="37"/>
      <c r="H28" s="38">
        <f>'Таблица-отчет'!$E28-'Таблица-отчет'!$G28</f>
        <v>0</v>
      </c>
      <c r="I28" s="37"/>
      <c r="J28" s="40">
        <f t="shared" si="0"/>
        <v>0</v>
      </c>
      <c r="K28" s="35">
        <f t="shared" si="7"/>
        <v>0</v>
      </c>
      <c r="L28" s="37"/>
      <c r="M28" s="39" t="e">
        <f t="shared" si="8"/>
        <v>#DIV/0!</v>
      </c>
      <c r="N28" s="29">
        <f>Заказы!L26</f>
        <v>0</v>
      </c>
      <c r="O28" s="37"/>
      <c r="P28" s="37"/>
      <c r="Q28" s="35">
        <f t="shared" si="9"/>
        <v>0</v>
      </c>
      <c r="R28" s="35">
        <f t="shared" si="10"/>
        <v>0</v>
      </c>
      <c r="S28" s="35">
        <f t="shared" si="10"/>
        <v>0</v>
      </c>
      <c r="T28" s="41" t="str">
        <f>Заказы!E26</f>
        <v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v>
      </c>
      <c r="U28" s="11"/>
    </row>
    <row r="29" spans="1:21" ht="63" x14ac:dyDescent="0.25">
      <c r="A29" s="28">
        <f>Заказы!M27</f>
        <v>0</v>
      </c>
      <c r="B29" s="36">
        <f>Заказы!K27</f>
        <v>42200</v>
      </c>
      <c r="C29" s="28" t="str">
        <f>Заказы!D27</f>
        <v>ТТ-15-P, ТТ-15-ПАМ, ТТ-15-ПАП</v>
      </c>
      <c r="D29" s="35" t="str">
        <f>CONCATENATE(Заказы!C27," ",Заказы!P27," ",Заказы!A27," ",Заказы!F27)</f>
        <v>Владислав Савенков ООО "ДИЕСА"  067-218-07-62 Vladislav.Savenkov@eldorado.com.ua</v>
      </c>
      <c r="E29" s="28">
        <f>Заказы!G27</f>
        <v>0</v>
      </c>
      <c r="F29" s="42"/>
      <c r="G29" s="42"/>
      <c r="H29" s="30">
        <f>'Таблица-отчет'!$E29-'Таблица-отчет'!$G29</f>
        <v>0</v>
      </c>
      <c r="I29" s="42"/>
      <c r="J29" s="32">
        <f t="shared" si="0"/>
        <v>0</v>
      </c>
      <c r="K29" s="28">
        <f t="shared" si="7"/>
        <v>0</v>
      </c>
      <c r="L29" s="42"/>
      <c r="M29" s="33" t="e">
        <f t="shared" si="8"/>
        <v>#DIV/0!</v>
      </c>
      <c r="N29" s="29">
        <f>Заказы!L27</f>
        <v>0</v>
      </c>
      <c r="O29" s="42"/>
      <c r="P29" s="42"/>
      <c r="Q29" s="28">
        <f t="shared" si="9"/>
        <v>0</v>
      </c>
      <c r="R29" s="28">
        <f t="shared" si="10"/>
        <v>0</v>
      </c>
      <c r="S29" s="28">
        <f t="shared" si="10"/>
        <v>0</v>
      </c>
      <c r="T29" s="41" t="str">
        <f>Заказы!E27</f>
        <v>Контроль созвон--Созвонится</v>
      </c>
      <c r="U29" s="11"/>
    </row>
    <row r="30" spans="1:21" ht="15.75" x14ac:dyDescent="0.25">
      <c r="A30" s="28">
        <f>Заказы!M28</f>
        <v>0</v>
      </c>
      <c r="B30" s="36">
        <f>Заказы!K28</f>
        <v>42201</v>
      </c>
      <c r="C30" s="35" t="str">
        <f>Заказы!D28</f>
        <v>ТН-1</v>
      </c>
      <c r="D30" s="35" t="str">
        <f>CONCATENATE(Заказы!C28," ",Заказы!P28," ",Заказы!A28," ",Заказы!F28)</f>
        <v>Елена Романенко  050-353-04-51 romanenko@fornetti.com.ua</v>
      </c>
      <c r="E30" s="28">
        <f>Заказы!G28</f>
        <v>0</v>
      </c>
      <c r="F30" s="37"/>
      <c r="G30" s="37"/>
      <c r="H30" s="38">
        <f>'Таблица-отчет'!$E30-'Таблица-отчет'!$G30</f>
        <v>0</v>
      </c>
      <c r="I30" s="37"/>
      <c r="J30" s="40">
        <f t="shared" si="0"/>
        <v>0</v>
      </c>
      <c r="K30" s="35">
        <f t="shared" si="7"/>
        <v>0</v>
      </c>
      <c r="L30" s="37"/>
      <c r="M30" s="39" t="e">
        <f t="shared" si="8"/>
        <v>#DIV/0!</v>
      </c>
      <c r="N30" s="29">
        <f>Заказы!L28</f>
        <v>0</v>
      </c>
      <c r="O30" s="37"/>
      <c r="P30" s="37"/>
      <c r="Q30" s="35">
        <f t="shared" si="9"/>
        <v>0</v>
      </c>
      <c r="R30" s="35">
        <f t="shared" si="10"/>
        <v>0</v>
      </c>
      <c r="S30" s="35">
        <f t="shared" si="10"/>
        <v>0</v>
      </c>
      <c r="T30" s="41" t="str">
        <f>Заказы!E28</f>
        <v>Показать в работе</v>
      </c>
      <c r="U30" s="11"/>
    </row>
    <row r="31" spans="1:21" ht="15.75" x14ac:dyDescent="0.25">
      <c r="A31" s="28">
        <f>Заказы!M29</f>
        <v>0</v>
      </c>
      <c r="B31" s="36">
        <f>Заказы!K29</f>
        <v>42201</v>
      </c>
      <c r="C31" s="28" t="str">
        <f>Заказы!D29</f>
        <v>ПАФ</v>
      </c>
      <c r="D31" s="35" t="str">
        <f>CONCATENATE(Заказы!C29," ",Заказы!P29," ",Заказы!A29," ",Заказы!F29)</f>
        <v>Андрей  066-325-22-54 andrewborotko@gmail.com</v>
      </c>
      <c r="E31" s="28">
        <f>Заказы!G29</f>
        <v>0</v>
      </c>
      <c r="F31" s="42"/>
      <c r="G31" s="42"/>
      <c r="H31" s="30">
        <f>'Таблица-отчет'!$E31-'Таблица-отчет'!$G31</f>
        <v>0</v>
      </c>
      <c r="I31" s="42"/>
      <c r="J31" s="32">
        <f t="shared" si="0"/>
        <v>0</v>
      </c>
      <c r="K31" s="28">
        <f t="shared" si="7"/>
        <v>0</v>
      </c>
      <c r="L31" s="42"/>
      <c r="M31" s="33" t="e">
        <f t="shared" si="8"/>
        <v>#DIV/0!</v>
      </c>
      <c r="N31" s="29">
        <f>Заказы!L29</f>
        <v>0</v>
      </c>
      <c r="O31" s="42"/>
      <c r="P31" s="42"/>
      <c r="Q31" s="28">
        <f t="shared" si="9"/>
        <v>0</v>
      </c>
      <c r="R31" s="28">
        <f t="shared" si="10"/>
        <v>0</v>
      </c>
      <c r="S31" s="28">
        <f t="shared" si="10"/>
        <v>0</v>
      </c>
      <c r="T31" s="41" t="str">
        <f>Заказы!E29</f>
        <v>Созвон</v>
      </c>
      <c r="U31" s="11"/>
    </row>
    <row r="32" spans="1:21" ht="15.75" x14ac:dyDescent="0.25">
      <c r="A32" s="28">
        <f>Заказы!M30</f>
        <v>0</v>
      </c>
      <c r="B32" s="36">
        <f>Заказы!K30</f>
        <v>0</v>
      </c>
      <c r="C32" s="35">
        <f>Заказы!D30</f>
        <v>0</v>
      </c>
      <c r="D32" s="35" t="str">
        <f>CONCATENATE(Заказы!C30," ",Заказы!P30," ",Заказы!A30," ",Заказы!F30)</f>
        <v xml:space="preserve">   </v>
      </c>
      <c r="E32" s="28">
        <f>Заказы!G30</f>
        <v>0</v>
      </c>
      <c r="F32" s="37"/>
      <c r="G32" s="37"/>
      <c r="H32" s="38">
        <f>'Таблица-отчет'!$E32-'Таблица-отчет'!$G32</f>
        <v>0</v>
      </c>
      <c r="I32" s="37"/>
      <c r="J32" s="40">
        <f t="shared" si="0"/>
        <v>0</v>
      </c>
      <c r="K32" s="35">
        <f t="shared" si="7"/>
        <v>0</v>
      </c>
      <c r="L32" s="37"/>
      <c r="M32" s="39" t="e">
        <f t="shared" si="8"/>
        <v>#DIV/0!</v>
      </c>
      <c r="N32" s="29">
        <f>Заказы!L30</f>
        <v>0</v>
      </c>
      <c r="O32" s="37"/>
      <c r="P32" s="37"/>
      <c r="Q32" s="35">
        <f t="shared" si="9"/>
        <v>0</v>
      </c>
      <c r="R32" s="35">
        <f t="shared" si="10"/>
        <v>0</v>
      </c>
      <c r="S32" s="35">
        <f t="shared" si="10"/>
        <v>0</v>
      </c>
      <c r="T32" s="41">
        <f>Заказы!E30</f>
        <v>0</v>
      </c>
      <c r="U32" s="11"/>
    </row>
    <row r="33" spans="1:21" ht="15.75" x14ac:dyDescent="0.25">
      <c r="A33" s="28">
        <f>Заказы!M31</f>
        <v>0</v>
      </c>
      <c r="B33" s="36">
        <f>Заказы!K31</f>
        <v>0</v>
      </c>
      <c r="C33" s="28">
        <f>Заказы!D31</f>
        <v>0</v>
      </c>
      <c r="D33" s="35" t="str">
        <f>CONCATENATE(Заказы!C31," ",Заказы!P31," ",Заказы!A31," ",Заказы!F31)</f>
        <v xml:space="preserve">   </v>
      </c>
      <c r="E33" s="28">
        <f>Заказы!G31</f>
        <v>0</v>
      </c>
      <c r="F33" s="42"/>
      <c r="G33" s="42"/>
      <c r="H33" s="30">
        <f>'Таблица-отчет'!$E33-'Таблица-отчет'!$G33</f>
        <v>0</v>
      </c>
      <c r="I33" s="42"/>
      <c r="J33" s="32">
        <f t="shared" si="0"/>
        <v>0</v>
      </c>
      <c r="K33" s="28">
        <f t="shared" si="7"/>
        <v>0</v>
      </c>
      <c r="L33" s="42"/>
      <c r="M33" s="33" t="e">
        <f t="shared" si="8"/>
        <v>#DIV/0!</v>
      </c>
      <c r="N33" s="29">
        <f>Заказы!L31</f>
        <v>0</v>
      </c>
      <c r="O33" s="42"/>
      <c r="P33" s="42"/>
      <c r="Q33" s="28">
        <f t="shared" si="9"/>
        <v>0</v>
      </c>
      <c r="R33" s="28">
        <f t="shared" si="10"/>
        <v>0</v>
      </c>
      <c r="S33" s="28">
        <f t="shared" si="10"/>
        <v>0</v>
      </c>
      <c r="T33" s="41">
        <f>Заказы!E31</f>
        <v>0</v>
      </c>
      <c r="U33" s="11"/>
    </row>
    <row r="34" spans="1:21" ht="15.75" x14ac:dyDescent="0.25">
      <c r="A34" s="28">
        <f>Заказы!M32</f>
        <v>0</v>
      </c>
      <c r="B34" s="36">
        <f>Заказы!K32</f>
        <v>0</v>
      </c>
      <c r="C34" s="35">
        <f>Заказы!D32</f>
        <v>0</v>
      </c>
      <c r="D34" s="35" t="str">
        <f>CONCATENATE(Заказы!C32," ",Заказы!P32," ",Заказы!A32," ",Заказы!F32)</f>
        <v xml:space="preserve">   </v>
      </c>
      <c r="E34" s="28">
        <f>Заказы!G32</f>
        <v>0</v>
      </c>
      <c r="F34" s="37"/>
      <c r="G34" s="37"/>
      <c r="H34" s="38">
        <f>'Таблица-отчет'!$E34-'Таблица-отчет'!$G34</f>
        <v>0</v>
      </c>
      <c r="I34" s="37"/>
      <c r="J34" s="40">
        <f t="shared" si="0"/>
        <v>0</v>
      </c>
      <c r="K34" s="35">
        <f t="shared" si="7"/>
        <v>0</v>
      </c>
      <c r="L34" s="37"/>
      <c r="M34" s="39" t="e">
        <f t="shared" si="8"/>
        <v>#DIV/0!</v>
      </c>
      <c r="N34" s="29">
        <f>Заказы!L32</f>
        <v>0</v>
      </c>
      <c r="O34" s="37"/>
      <c r="P34" s="37"/>
      <c r="Q34" s="35">
        <f t="shared" si="9"/>
        <v>0</v>
      </c>
      <c r="R34" s="35">
        <f t="shared" si="10"/>
        <v>0</v>
      </c>
      <c r="S34" s="35">
        <f t="shared" si="10"/>
        <v>0</v>
      </c>
      <c r="T34" s="41">
        <f>Заказы!E32</f>
        <v>0</v>
      </c>
      <c r="U34" s="11"/>
    </row>
    <row r="35" spans="1:21" ht="15.75" x14ac:dyDescent="0.25">
      <c r="A35" s="28">
        <f>Заказы!M33</f>
        <v>0</v>
      </c>
      <c r="B35" s="36">
        <f>Заказы!K33</f>
        <v>0</v>
      </c>
      <c r="C35" s="28">
        <f>Заказы!D33</f>
        <v>0</v>
      </c>
      <c r="D35" s="35" t="str">
        <f>CONCATENATE(Заказы!C33," ",Заказы!P33," ",Заказы!A33," ",Заказы!F33)</f>
        <v xml:space="preserve">   </v>
      </c>
      <c r="E35" s="28">
        <f>Заказы!G33</f>
        <v>0</v>
      </c>
      <c r="F35" s="42"/>
      <c r="G35" s="42"/>
      <c r="H35" s="30">
        <f>'Таблица-отчет'!$E35-'Таблица-отчет'!$G35</f>
        <v>0</v>
      </c>
      <c r="I35" s="42"/>
      <c r="J35" s="32">
        <f t="shared" si="0"/>
        <v>0</v>
      </c>
      <c r="K35" s="28">
        <f t="shared" si="7"/>
        <v>0</v>
      </c>
      <c r="L35" s="42"/>
      <c r="M35" s="33" t="e">
        <f t="shared" si="8"/>
        <v>#DIV/0!</v>
      </c>
      <c r="N35" s="29">
        <f>Заказы!L33</f>
        <v>0</v>
      </c>
      <c r="O35" s="42"/>
      <c r="P35" s="42"/>
      <c r="Q35" s="28">
        <f t="shared" si="9"/>
        <v>0</v>
      </c>
      <c r="R35" s="28">
        <f t="shared" si="10"/>
        <v>0</v>
      </c>
      <c r="S35" s="28">
        <f t="shared" si="10"/>
        <v>0</v>
      </c>
      <c r="T35" s="41">
        <f>Заказы!E33</f>
        <v>0</v>
      </c>
      <c r="U35" s="11"/>
    </row>
    <row r="36" spans="1:21" ht="15.75" x14ac:dyDescent="0.25">
      <c r="A36" s="28">
        <f>Заказы!M34</f>
        <v>0</v>
      </c>
      <c r="B36" s="36">
        <f>Заказы!K34</f>
        <v>0</v>
      </c>
      <c r="C36" s="35">
        <f>Заказы!D34</f>
        <v>0</v>
      </c>
      <c r="D36" s="35" t="str">
        <f>CONCATENATE(Заказы!C34," ",Заказы!P34," ",Заказы!A34," ",Заказы!F34)</f>
        <v xml:space="preserve">   </v>
      </c>
      <c r="E36" s="28">
        <f>Заказы!G34</f>
        <v>0</v>
      </c>
      <c r="F36" s="37"/>
      <c r="G36" s="37"/>
      <c r="H36" s="38">
        <f>'Таблица-отчет'!$E36-'Таблица-отчет'!$G36</f>
        <v>0</v>
      </c>
      <c r="I36" s="37"/>
      <c r="J36" s="40">
        <f t="shared" si="0"/>
        <v>0</v>
      </c>
      <c r="K36" s="35">
        <f t="shared" si="7"/>
        <v>0</v>
      </c>
      <c r="L36" s="37"/>
      <c r="M36" s="39" t="e">
        <f t="shared" si="8"/>
        <v>#DIV/0!</v>
      </c>
      <c r="N36" s="29">
        <f>Заказы!L34</f>
        <v>0</v>
      </c>
      <c r="O36" s="37"/>
      <c r="P36" s="37"/>
      <c r="Q36" s="35">
        <f t="shared" si="9"/>
        <v>0</v>
      </c>
      <c r="R36" s="35">
        <f t="shared" si="10"/>
        <v>0</v>
      </c>
      <c r="S36" s="35">
        <f t="shared" si="10"/>
        <v>0</v>
      </c>
      <c r="T36" s="41">
        <f>Заказы!E34</f>
        <v>0</v>
      </c>
      <c r="U36" s="11"/>
    </row>
    <row r="37" spans="1:21" ht="15.75" x14ac:dyDescent="0.25">
      <c r="A37" s="28">
        <f>Заказы!M35</f>
        <v>0</v>
      </c>
      <c r="B37" s="36">
        <f>Заказы!K35</f>
        <v>0</v>
      </c>
      <c r="C37" s="28">
        <f>Заказы!D35</f>
        <v>0</v>
      </c>
      <c r="D37" s="35" t="str">
        <f>CONCATENATE(Заказы!C35," ",Заказы!P35," ",Заказы!A35," ",Заказы!F35)</f>
        <v xml:space="preserve">   </v>
      </c>
      <c r="E37" s="28">
        <f>Заказы!G35</f>
        <v>0</v>
      </c>
      <c r="F37" s="42"/>
      <c r="G37" s="42"/>
      <c r="H37" s="30">
        <f>'Таблица-отчет'!$E37-'Таблица-отчет'!$G37</f>
        <v>0</v>
      </c>
      <c r="I37" s="42"/>
      <c r="J37" s="32">
        <f t="shared" si="0"/>
        <v>0</v>
      </c>
      <c r="K37" s="28">
        <f t="shared" si="7"/>
        <v>0</v>
      </c>
      <c r="L37" s="42"/>
      <c r="M37" s="33" t="e">
        <f t="shared" si="8"/>
        <v>#DIV/0!</v>
      </c>
      <c r="N37" s="29">
        <f>Заказы!L35</f>
        <v>0</v>
      </c>
      <c r="O37" s="42"/>
      <c r="P37" s="42"/>
      <c r="Q37" s="28">
        <f t="shared" si="9"/>
        <v>0</v>
      </c>
      <c r="R37" s="28">
        <f t="shared" si="10"/>
        <v>0</v>
      </c>
      <c r="S37" s="28">
        <f t="shared" si="10"/>
        <v>0</v>
      </c>
      <c r="T37" s="41">
        <f>Заказы!E35</f>
        <v>0</v>
      </c>
      <c r="U37" s="11"/>
    </row>
    <row r="38" spans="1:21" ht="15.75" x14ac:dyDescent="0.25">
      <c r="A38" s="28">
        <f>Заказы!M36</f>
        <v>0</v>
      </c>
      <c r="B38" s="36">
        <f>Заказы!K36</f>
        <v>0</v>
      </c>
      <c r="C38" s="35">
        <f>Заказы!D36</f>
        <v>0</v>
      </c>
      <c r="D38" s="35" t="str">
        <f>CONCATENATE(Заказы!C36," ",Заказы!P36," ",Заказы!A36," ",Заказы!F36)</f>
        <v xml:space="preserve">   </v>
      </c>
      <c r="E38" s="28">
        <f>Заказы!G36</f>
        <v>0</v>
      </c>
      <c r="F38" s="37"/>
      <c r="G38" s="37"/>
      <c r="H38" s="38">
        <f>'Таблица-отчет'!$E38-'Таблица-отчет'!$G38</f>
        <v>0</v>
      </c>
      <c r="I38" s="37"/>
      <c r="J38" s="40">
        <f t="shared" si="0"/>
        <v>0</v>
      </c>
      <c r="K38" s="35">
        <f t="shared" si="7"/>
        <v>0</v>
      </c>
      <c r="L38" s="37"/>
      <c r="M38" s="39" t="e">
        <f t="shared" si="8"/>
        <v>#DIV/0!</v>
      </c>
      <c r="N38" s="29">
        <f>Заказы!L36</f>
        <v>0</v>
      </c>
      <c r="O38" s="37"/>
      <c r="P38" s="37"/>
      <c r="Q38" s="35">
        <f t="shared" si="9"/>
        <v>0</v>
      </c>
      <c r="R38" s="35">
        <f t="shared" si="10"/>
        <v>0</v>
      </c>
      <c r="S38" s="35">
        <f t="shared" si="10"/>
        <v>0</v>
      </c>
      <c r="T38" s="41">
        <f>Заказы!E36</f>
        <v>0</v>
      </c>
      <c r="U38" s="11"/>
    </row>
    <row r="39" spans="1:21" ht="15.75" x14ac:dyDescent="0.25">
      <c r="A39" s="28">
        <f>Заказы!M37</f>
        <v>0</v>
      </c>
      <c r="B39" s="36">
        <f>Заказы!K37</f>
        <v>0</v>
      </c>
      <c r="C39" s="28">
        <f>Заказы!D37</f>
        <v>0</v>
      </c>
      <c r="D39" s="35" t="str">
        <f>CONCATENATE(Заказы!C37," ",Заказы!P37," ",Заказы!A37," ",Заказы!F37)</f>
        <v xml:space="preserve">   </v>
      </c>
      <c r="E39" s="28">
        <f>Заказы!G37</f>
        <v>0</v>
      </c>
      <c r="F39" s="42"/>
      <c r="G39" s="42"/>
      <c r="H39" s="30">
        <f>'Таблица-отчет'!$E39-'Таблица-отчет'!$G39</f>
        <v>0</v>
      </c>
      <c r="I39" s="42"/>
      <c r="J39" s="32">
        <f t="shared" si="0"/>
        <v>0</v>
      </c>
      <c r="K39" s="28">
        <f t="shared" si="7"/>
        <v>0</v>
      </c>
      <c r="L39" s="42"/>
      <c r="M39" s="33" t="e">
        <f t="shared" si="8"/>
        <v>#DIV/0!</v>
      </c>
      <c r="N39" s="29">
        <f>Заказы!L37</f>
        <v>0</v>
      </c>
      <c r="O39" s="42"/>
      <c r="P39" s="42"/>
      <c r="Q39" s="28">
        <f t="shared" si="9"/>
        <v>0</v>
      </c>
      <c r="R39" s="28">
        <f t="shared" si="10"/>
        <v>0</v>
      </c>
      <c r="S39" s="28">
        <f t="shared" si="10"/>
        <v>0</v>
      </c>
      <c r="T39" s="41">
        <f>Заказы!E37</f>
        <v>0</v>
      </c>
      <c r="U39" s="11"/>
    </row>
    <row r="40" spans="1:21" ht="15.75" x14ac:dyDescent="0.25">
      <c r="A40" s="28">
        <f>Заказы!M38</f>
        <v>0</v>
      </c>
      <c r="B40" s="36">
        <f>Заказы!K38</f>
        <v>0</v>
      </c>
      <c r="C40" s="35">
        <f>Заказы!D38</f>
        <v>0</v>
      </c>
      <c r="D40" s="35" t="str">
        <f>CONCATENATE(Заказы!C38," ",Заказы!P38," ",Заказы!A38," ",Заказы!F38)</f>
        <v xml:space="preserve">   </v>
      </c>
      <c r="E40" s="28">
        <f>Заказы!G38</f>
        <v>0</v>
      </c>
      <c r="F40" s="37"/>
      <c r="G40" s="37"/>
      <c r="H40" s="38">
        <f>'Таблица-отчет'!$E40-'Таблица-отчет'!$G40</f>
        <v>0</v>
      </c>
      <c r="I40" s="37"/>
      <c r="J40" s="40">
        <f t="shared" si="0"/>
        <v>0</v>
      </c>
      <c r="K40" s="35">
        <f t="shared" si="7"/>
        <v>0</v>
      </c>
      <c r="L40" s="37"/>
      <c r="M40" s="39" t="e">
        <f t="shared" si="8"/>
        <v>#DIV/0!</v>
      </c>
      <c r="N40" s="29">
        <f>Заказы!L38</f>
        <v>0</v>
      </c>
      <c r="O40" s="37"/>
      <c r="P40" s="37"/>
      <c r="Q40" s="35">
        <f t="shared" si="9"/>
        <v>0</v>
      </c>
      <c r="R40" s="35">
        <f t="shared" si="10"/>
        <v>0</v>
      </c>
      <c r="S40" s="35">
        <f t="shared" si="10"/>
        <v>0</v>
      </c>
      <c r="T40" s="41">
        <f>Заказы!E38</f>
        <v>0</v>
      </c>
      <c r="U40" s="11"/>
    </row>
    <row r="41" spans="1:21" ht="15.75" x14ac:dyDescent="0.25">
      <c r="A41" s="28">
        <f>Заказы!M39</f>
        <v>0</v>
      </c>
      <c r="B41" s="36">
        <f>Заказы!K39</f>
        <v>0</v>
      </c>
      <c r="C41" s="28">
        <f>Заказы!D39</f>
        <v>0</v>
      </c>
      <c r="D41" s="35" t="str">
        <f>CONCATENATE(Заказы!C39," ",Заказы!P39," ",Заказы!A39," ",Заказы!F39)</f>
        <v xml:space="preserve">   </v>
      </c>
      <c r="E41" s="28">
        <f>Заказы!G39</f>
        <v>0</v>
      </c>
      <c r="F41" s="42"/>
      <c r="G41" s="42"/>
      <c r="H41" s="30">
        <f>'Таблица-отчет'!$E41-'Таблица-отчет'!$G41</f>
        <v>0</v>
      </c>
      <c r="I41" s="42"/>
      <c r="J41" s="32">
        <f t="shared" si="0"/>
        <v>0</v>
      </c>
      <c r="K41" s="28">
        <f t="shared" si="7"/>
        <v>0</v>
      </c>
      <c r="L41" s="42"/>
      <c r="M41" s="33" t="e">
        <f t="shared" si="8"/>
        <v>#DIV/0!</v>
      </c>
      <c r="N41" s="29">
        <f>Заказы!L39</f>
        <v>0</v>
      </c>
      <c r="O41" s="42"/>
      <c r="P41" s="42"/>
      <c r="Q41" s="28">
        <f t="shared" si="9"/>
        <v>0</v>
      </c>
      <c r="R41" s="28">
        <f t="shared" si="10"/>
        <v>0</v>
      </c>
      <c r="S41" s="28">
        <f t="shared" si="10"/>
        <v>0</v>
      </c>
      <c r="T41" s="41">
        <f>Заказы!E39</f>
        <v>0</v>
      </c>
      <c r="U41" s="11"/>
    </row>
    <row r="42" spans="1:21" ht="15.75" x14ac:dyDescent="0.25">
      <c r="A42" s="28">
        <f>Заказы!M40</f>
        <v>0</v>
      </c>
      <c r="B42" s="36">
        <f>Заказы!K40</f>
        <v>0</v>
      </c>
      <c r="C42" s="35">
        <f>Заказы!D40</f>
        <v>0</v>
      </c>
      <c r="D42" s="35" t="str">
        <f>CONCATENATE(Заказы!C40," ",Заказы!P40," ",Заказы!A40," ",Заказы!F40)</f>
        <v xml:space="preserve">   </v>
      </c>
      <c r="E42" s="28">
        <f>Заказы!G40</f>
        <v>0</v>
      </c>
      <c r="F42" s="37"/>
      <c r="G42" s="37"/>
      <c r="H42" s="38">
        <f>'Таблица-отчет'!$E42-'Таблица-отчет'!$G42</f>
        <v>0</v>
      </c>
      <c r="I42" s="37"/>
      <c r="J42" s="40">
        <f t="shared" si="0"/>
        <v>0</v>
      </c>
      <c r="K42" s="35">
        <f t="shared" si="7"/>
        <v>0</v>
      </c>
      <c r="L42" s="37"/>
      <c r="M42" s="39" t="e">
        <f t="shared" si="8"/>
        <v>#DIV/0!</v>
      </c>
      <c r="N42" s="29">
        <f>Заказы!L40</f>
        <v>0</v>
      </c>
      <c r="O42" s="37"/>
      <c r="P42" s="37"/>
      <c r="Q42" s="35">
        <f t="shared" si="9"/>
        <v>0</v>
      </c>
      <c r="R42" s="35">
        <f t="shared" si="10"/>
        <v>0</v>
      </c>
      <c r="S42" s="35">
        <f t="shared" si="10"/>
        <v>0</v>
      </c>
      <c r="T42" s="41">
        <f>Заказы!E40</f>
        <v>0</v>
      </c>
      <c r="U42" s="11"/>
    </row>
    <row r="43" spans="1:21" ht="15.75" x14ac:dyDescent="0.25">
      <c r="A43" s="28">
        <f>Заказы!M41</f>
        <v>0</v>
      </c>
      <c r="B43" s="36">
        <f>Заказы!K41</f>
        <v>0</v>
      </c>
      <c r="C43" s="28">
        <f>Заказы!D41</f>
        <v>0</v>
      </c>
      <c r="D43" s="35" t="str">
        <f>CONCATENATE(Заказы!C41," ",Заказы!P41," ",Заказы!A41," ",Заказы!F41)</f>
        <v xml:space="preserve">   </v>
      </c>
      <c r="E43" s="28">
        <f>Заказы!G41</f>
        <v>0</v>
      </c>
      <c r="F43" s="42"/>
      <c r="G43" s="42"/>
      <c r="H43" s="30">
        <f>'Таблица-отчет'!$E43-'Таблица-отчет'!$G43</f>
        <v>0</v>
      </c>
      <c r="I43" s="42"/>
      <c r="J43" s="32">
        <f t="shared" si="0"/>
        <v>0</v>
      </c>
      <c r="K43" s="28">
        <f t="shared" si="7"/>
        <v>0</v>
      </c>
      <c r="L43" s="42"/>
      <c r="M43" s="33" t="e">
        <f t="shared" si="8"/>
        <v>#DIV/0!</v>
      </c>
      <c r="N43" s="29">
        <f>Заказы!L41</f>
        <v>0</v>
      </c>
      <c r="O43" s="42"/>
      <c r="P43" s="42"/>
      <c r="Q43" s="28">
        <f t="shared" si="9"/>
        <v>0</v>
      </c>
      <c r="R43" s="28">
        <f t="shared" si="10"/>
        <v>0</v>
      </c>
      <c r="S43" s="28">
        <f t="shared" si="10"/>
        <v>0</v>
      </c>
      <c r="T43" s="41">
        <f>Заказы!E41</f>
        <v>0</v>
      </c>
      <c r="U43" s="11"/>
    </row>
    <row r="44" spans="1:21" ht="15.75" x14ac:dyDescent="0.25">
      <c r="A44" s="28">
        <f>Заказы!M42</f>
        <v>0</v>
      </c>
      <c r="B44" s="36">
        <f>Заказы!K42</f>
        <v>0</v>
      </c>
      <c r="C44" s="35">
        <f>Заказы!D42</f>
        <v>0</v>
      </c>
      <c r="D44" s="35" t="str">
        <f>CONCATENATE(Заказы!C42," ",Заказы!P42," ",Заказы!A42," ",Заказы!F42)</f>
        <v xml:space="preserve">   </v>
      </c>
      <c r="E44" s="28">
        <f>Заказы!G42</f>
        <v>0</v>
      </c>
      <c r="F44" s="37"/>
      <c r="G44" s="37"/>
      <c r="H44" s="38">
        <f>'Таблица-отчет'!$E44-'Таблица-отчет'!$G44</f>
        <v>0</v>
      </c>
      <c r="I44" s="37"/>
      <c r="J44" s="40">
        <f t="shared" si="0"/>
        <v>0</v>
      </c>
      <c r="K44" s="35">
        <f t="shared" si="7"/>
        <v>0</v>
      </c>
      <c r="L44" s="37"/>
      <c r="M44" s="39" t="e">
        <f t="shared" si="8"/>
        <v>#DIV/0!</v>
      </c>
      <c r="N44" s="29">
        <f>Заказы!L42</f>
        <v>0</v>
      </c>
      <c r="O44" s="37"/>
      <c r="P44" s="37"/>
      <c r="Q44" s="35">
        <f t="shared" si="9"/>
        <v>0</v>
      </c>
      <c r="R44" s="35">
        <f t="shared" si="10"/>
        <v>0</v>
      </c>
      <c r="S44" s="35">
        <f t="shared" si="10"/>
        <v>0</v>
      </c>
      <c r="T44" s="41">
        <f>Заказы!E42</f>
        <v>0</v>
      </c>
      <c r="U44" s="11"/>
    </row>
    <row r="45" spans="1:21" ht="15.75" x14ac:dyDescent="0.25">
      <c r="A45" s="28">
        <f>Заказы!M43</f>
        <v>0</v>
      </c>
      <c r="B45" s="36">
        <f>Заказы!K43</f>
        <v>0</v>
      </c>
      <c r="C45" s="28">
        <f>Заказы!D43</f>
        <v>0</v>
      </c>
      <c r="D45" s="35" t="str">
        <f>CONCATENATE(Заказы!C43," ",Заказы!P43," ",Заказы!A43," ",Заказы!F43)</f>
        <v xml:space="preserve">   </v>
      </c>
      <c r="E45" s="28">
        <f>Заказы!G43</f>
        <v>0</v>
      </c>
      <c r="F45" s="42"/>
      <c r="G45" s="42"/>
      <c r="H45" s="30">
        <f>'Таблица-отчет'!$E45-'Таблица-отчет'!$G45</f>
        <v>0</v>
      </c>
      <c r="I45" s="42"/>
      <c r="J45" s="32">
        <f t="shared" si="0"/>
        <v>0</v>
      </c>
      <c r="K45" s="28">
        <f t="shared" si="7"/>
        <v>0</v>
      </c>
      <c r="L45" s="42"/>
      <c r="M45" s="33" t="e">
        <f t="shared" si="8"/>
        <v>#DIV/0!</v>
      </c>
      <c r="N45" s="29">
        <f>Заказы!L43</f>
        <v>0</v>
      </c>
      <c r="O45" s="42"/>
      <c r="P45" s="42"/>
      <c r="Q45" s="28">
        <f t="shared" si="9"/>
        <v>0</v>
      </c>
      <c r="R45" s="28">
        <f t="shared" si="10"/>
        <v>0</v>
      </c>
      <c r="S45" s="28">
        <f t="shared" si="10"/>
        <v>0</v>
      </c>
      <c r="T45" s="41">
        <f>Заказы!E43</f>
        <v>0</v>
      </c>
      <c r="U45" s="11"/>
    </row>
    <row r="46" spans="1:21" ht="15.75" x14ac:dyDescent="0.25">
      <c r="A46" s="28">
        <f>Заказы!M44</f>
        <v>0</v>
      </c>
      <c r="B46" s="36">
        <f>Заказы!K44</f>
        <v>0</v>
      </c>
      <c r="C46" s="35">
        <f>Заказы!D44</f>
        <v>0</v>
      </c>
      <c r="D46" s="35" t="str">
        <f>CONCATENATE(Заказы!C44," ",Заказы!P44," ",Заказы!A44," ",Заказы!F44)</f>
        <v xml:space="preserve">   </v>
      </c>
      <c r="E46" s="28">
        <f>Заказы!G44</f>
        <v>0</v>
      </c>
      <c r="F46" s="37"/>
      <c r="G46" s="37"/>
      <c r="H46" s="38">
        <f>'Таблица-отчет'!$E46-'Таблица-отчет'!$G46</f>
        <v>0</v>
      </c>
      <c r="I46" s="37"/>
      <c r="J46" s="40">
        <f t="shared" si="0"/>
        <v>0</v>
      </c>
      <c r="K46" s="35">
        <f t="shared" si="7"/>
        <v>0</v>
      </c>
      <c r="L46" s="37"/>
      <c r="M46" s="39" t="e">
        <f t="shared" si="8"/>
        <v>#DIV/0!</v>
      </c>
      <c r="N46" s="29">
        <f>Заказы!L44</f>
        <v>0</v>
      </c>
      <c r="O46" s="37"/>
      <c r="P46" s="37"/>
      <c r="Q46" s="35">
        <f t="shared" si="9"/>
        <v>0</v>
      </c>
      <c r="R46" s="35">
        <f t="shared" si="10"/>
        <v>0</v>
      </c>
      <c r="S46" s="35">
        <f t="shared" si="10"/>
        <v>0</v>
      </c>
      <c r="T46" s="41">
        <f>Заказы!E44</f>
        <v>0</v>
      </c>
      <c r="U46" s="11"/>
    </row>
    <row r="47" spans="1:21" ht="15.75" x14ac:dyDescent="0.25">
      <c r="A47" s="28">
        <f>Заказы!M45</f>
        <v>0</v>
      </c>
      <c r="B47" s="36">
        <f>Заказы!K45</f>
        <v>0</v>
      </c>
      <c r="C47" s="28">
        <f>Заказы!D45</f>
        <v>0</v>
      </c>
      <c r="D47" s="35" t="str">
        <f>CONCATENATE(Заказы!C45," ",Заказы!P45," ",Заказы!A45," ",Заказы!F45)</f>
        <v xml:space="preserve">   </v>
      </c>
      <c r="E47" s="28">
        <f>Заказы!G45</f>
        <v>0</v>
      </c>
      <c r="F47" s="42"/>
      <c r="G47" s="42"/>
      <c r="H47" s="30">
        <f>'Таблица-отчет'!$E47-'Таблица-отчет'!$G47</f>
        <v>0</v>
      </c>
      <c r="I47" s="42"/>
      <c r="J47" s="32">
        <f t="shared" si="0"/>
        <v>0</v>
      </c>
      <c r="K47" s="28">
        <f t="shared" si="7"/>
        <v>0</v>
      </c>
      <c r="L47" s="42"/>
      <c r="M47" s="33" t="e">
        <f t="shared" si="8"/>
        <v>#DIV/0!</v>
      </c>
      <c r="N47" s="29">
        <f>Заказы!L45</f>
        <v>0</v>
      </c>
      <c r="O47" s="42"/>
      <c r="P47" s="42"/>
      <c r="Q47" s="28">
        <f t="shared" si="9"/>
        <v>0</v>
      </c>
      <c r="R47" s="28">
        <f t="shared" si="10"/>
        <v>0</v>
      </c>
      <c r="S47" s="28">
        <f t="shared" si="10"/>
        <v>0</v>
      </c>
      <c r="T47" s="41">
        <f>Заказы!E45</f>
        <v>0</v>
      </c>
      <c r="U47" s="11"/>
    </row>
    <row r="48" spans="1:21" ht="15.75" x14ac:dyDescent="0.25">
      <c r="A48" s="28">
        <f>Заказы!M46</f>
        <v>0</v>
      </c>
      <c r="B48" s="36">
        <f>Заказы!K46</f>
        <v>0</v>
      </c>
      <c r="C48" s="35">
        <f>Заказы!D46</f>
        <v>0</v>
      </c>
      <c r="D48" s="35" t="str">
        <f>CONCATENATE(Заказы!C46," ",Заказы!P46," ",Заказы!A46," ",Заказы!F46)</f>
        <v xml:space="preserve">   </v>
      </c>
      <c r="E48" s="28">
        <f>Заказы!G46</f>
        <v>0</v>
      </c>
      <c r="F48" s="37"/>
      <c r="G48" s="37"/>
      <c r="H48" s="38">
        <f>'Таблица-отчет'!$E48-'Таблица-отчет'!$G48</f>
        <v>0</v>
      </c>
      <c r="I48" s="37"/>
      <c r="J48" s="40">
        <f t="shared" si="0"/>
        <v>0</v>
      </c>
      <c r="K48" s="35">
        <f t="shared" si="7"/>
        <v>0</v>
      </c>
      <c r="L48" s="37"/>
      <c r="M48" s="39" t="e">
        <f t="shared" si="8"/>
        <v>#DIV/0!</v>
      </c>
      <c r="N48" s="29">
        <f>Заказы!L46</f>
        <v>0</v>
      </c>
      <c r="O48" s="37"/>
      <c r="P48" s="37"/>
      <c r="Q48" s="35">
        <f t="shared" si="9"/>
        <v>0</v>
      </c>
      <c r="R48" s="35">
        <f t="shared" si="10"/>
        <v>0</v>
      </c>
      <c r="S48" s="35">
        <f t="shared" si="10"/>
        <v>0</v>
      </c>
      <c r="T48" s="41">
        <f>Заказы!E46</f>
        <v>0</v>
      </c>
      <c r="U48" s="11"/>
    </row>
    <row r="49" spans="1:21" ht="15.75" x14ac:dyDescent="0.25">
      <c r="A49" s="28">
        <f>Заказы!M47</f>
        <v>0</v>
      </c>
      <c r="B49" s="36">
        <f>Заказы!K47</f>
        <v>0</v>
      </c>
      <c r="C49" s="28">
        <f>Заказы!D47</f>
        <v>0</v>
      </c>
      <c r="D49" s="35" t="str">
        <f>CONCATENATE(Заказы!C47," ",Заказы!P47," ",Заказы!A47," ",Заказы!F47)</f>
        <v xml:space="preserve">   </v>
      </c>
      <c r="E49" s="28">
        <f>Заказы!G47</f>
        <v>0</v>
      </c>
      <c r="F49" s="42"/>
      <c r="G49" s="42"/>
      <c r="H49" s="30">
        <f>'Таблица-отчет'!$E49-'Таблица-отчет'!$G49</f>
        <v>0</v>
      </c>
      <c r="I49" s="42"/>
      <c r="J49" s="32">
        <f t="shared" si="0"/>
        <v>0</v>
      </c>
      <c r="K49" s="28">
        <f t="shared" si="7"/>
        <v>0</v>
      </c>
      <c r="L49" s="42"/>
      <c r="M49" s="33" t="e">
        <f t="shared" si="8"/>
        <v>#DIV/0!</v>
      </c>
      <c r="N49" s="29">
        <f>Заказы!L47</f>
        <v>0</v>
      </c>
      <c r="O49" s="42"/>
      <c r="P49" s="42"/>
      <c r="Q49" s="28">
        <f t="shared" si="9"/>
        <v>0</v>
      </c>
      <c r="R49" s="28">
        <f t="shared" si="10"/>
        <v>0</v>
      </c>
      <c r="S49" s="28">
        <f t="shared" si="10"/>
        <v>0</v>
      </c>
      <c r="T49" s="41">
        <f>Заказы!E47</f>
        <v>0</v>
      </c>
      <c r="U49" s="11"/>
    </row>
    <row r="50" spans="1:21" ht="15.75" x14ac:dyDescent="0.25">
      <c r="A50" s="28">
        <f>Заказы!M48</f>
        <v>0</v>
      </c>
      <c r="B50" s="36">
        <f>Заказы!K48</f>
        <v>0</v>
      </c>
      <c r="C50" s="35">
        <f>Заказы!D48</f>
        <v>0</v>
      </c>
      <c r="D50" s="35" t="str">
        <f>CONCATENATE(Заказы!C48," ",Заказы!P48," ",Заказы!A48," ",Заказы!F48)</f>
        <v xml:space="preserve">   </v>
      </c>
      <c r="E50" s="28">
        <f>Заказы!G48</f>
        <v>0</v>
      </c>
      <c r="F50" s="37"/>
      <c r="G50" s="37"/>
      <c r="H50" s="38">
        <f>'Таблица-отчет'!$E50-'Таблица-отчет'!$G50</f>
        <v>0</v>
      </c>
      <c r="I50" s="37"/>
      <c r="J50" s="40">
        <f t="shared" si="0"/>
        <v>0</v>
      </c>
      <c r="K50" s="35">
        <f t="shared" si="7"/>
        <v>0</v>
      </c>
      <c r="L50" s="37"/>
      <c r="M50" s="39" t="e">
        <f t="shared" si="8"/>
        <v>#DIV/0!</v>
      </c>
      <c r="N50" s="29">
        <f>Заказы!L48</f>
        <v>0</v>
      </c>
      <c r="O50" s="37"/>
      <c r="P50" s="37"/>
      <c r="Q50" s="35">
        <f t="shared" si="9"/>
        <v>0</v>
      </c>
      <c r="R50" s="35">
        <f t="shared" si="10"/>
        <v>0</v>
      </c>
      <c r="S50" s="35">
        <f t="shared" si="10"/>
        <v>0</v>
      </c>
      <c r="T50" s="41">
        <f>Заказы!E48</f>
        <v>0</v>
      </c>
      <c r="U50" s="11"/>
    </row>
    <row r="51" spans="1:21" ht="15.75" x14ac:dyDescent="0.25">
      <c r="A51" s="28">
        <f>Заказы!M49</f>
        <v>0</v>
      </c>
      <c r="B51" s="36">
        <f>Заказы!K49</f>
        <v>0</v>
      </c>
      <c r="C51" s="28">
        <f>Заказы!D49</f>
        <v>0</v>
      </c>
      <c r="D51" s="35" t="str">
        <f>CONCATENATE(Заказы!C49," ",Заказы!P49," ",Заказы!A49," ",Заказы!F49)</f>
        <v xml:space="preserve">   </v>
      </c>
      <c r="E51" s="28">
        <f>Заказы!G49</f>
        <v>0</v>
      </c>
      <c r="F51" s="42"/>
      <c r="G51" s="42"/>
      <c r="H51" s="30">
        <f>'Таблица-отчет'!$E51-'Таблица-отчет'!$G51</f>
        <v>0</v>
      </c>
      <c r="I51" s="42"/>
      <c r="J51" s="32">
        <f t="shared" si="0"/>
        <v>0</v>
      </c>
      <c r="K51" s="28">
        <f t="shared" si="7"/>
        <v>0</v>
      </c>
      <c r="L51" s="42"/>
      <c r="M51" s="33" t="e">
        <f t="shared" si="8"/>
        <v>#DIV/0!</v>
      </c>
      <c r="N51" s="29">
        <f>Заказы!L49</f>
        <v>0</v>
      </c>
      <c r="O51" s="42"/>
      <c r="P51" s="42"/>
      <c r="Q51" s="28">
        <f t="shared" si="9"/>
        <v>0</v>
      </c>
      <c r="R51" s="28">
        <f t="shared" si="10"/>
        <v>0</v>
      </c>
      <c r="S51" s="28">
        <f t="shared" si="10"/>
        <v>0</v>
      </c>
      <c r="T51" s="41">
        <f>Заказы!E49</f>
        <v>0</v>
      </c>
      <c r="U51" s="11"/>
    </row>
    <row r="52" spans="1:21" ht="15.75" x14ac:dyDescent="0.25">
      <c r="A52" s="28">
        <f>Заказы!M50</f>
        <v>0</v>
      </c>
      <c r="B52" s="36">
        <f>Заказы!K50</f>
        <v>0</v>
      </c>
      <c r="C52" s="35">
        <f>Заказы!D50</f>
        <v>0</v>
      </c>
      <c r="D52" s="35" t="str">
        <f>CONCATENATE(Заказы!C50," ",Заказы!P50," ",Заказы!A50," ",Заказы!F50)</f>
        <v xml:space="preserve">   </v>
      </c>
      <c r="E52" s="28">
        <f>Заказы!G50</f>
        <v>0</v>
      </c>
      <c r="F52" s="37"/>
      <c r="G52" s="37"/>
      <c r="H52" s="38">
        <f>'Таблица-отчет'!$E52-'Таблица-отчет'!$G52</f>
        <v>0</v>
      </c>
      <c r="I52" s="37"/>
      <c r="J52" s="40">
        <f t="shared" si="0"/>
        <v>0</v>
      </c>
      <c r="K52" s="35">
        <f t="shared" si="7"/>
        <v>0</v>
      </c>
      <c r="L52" s="37"/>
      <c r="M52" s="39" t="e">
        <f t="shared" si="8"/>
        <v>#DIV/0!</v>
      </c>
      <c r="N52" s="29">
        <f>Заказы!L50</f>
        <v>0</v>
      </c>
      <c r="O52" s="37"/>
      <c r="P52" s="37"/>
      <c r="Q52" s="35">
        <f t="shared" si="9"/>
        <v>0</v>
      </c>
      <c r="R52" s="35">
        <f t="shared" si="10"/>
        <v>0</v>
      </c>
      <c r="S52" s="35">
        <f t="shared" si="10"/>
        <v>0</v>
      </c>
      <c r="T52" s="41">
        <f>Заказы!E50</f>
        <v>0</v>
      </c>
      <c r="U52" s="11"/>
    </row>
    <row r="53" spans="1:21" ht="15.75" x14ac:dyDescent="0.25">
      <c r="A53" s="28">
        <f>Заказы!M51</f>
        <v>0</v>
      </c>
      <c r="B53" s="36">
        <f>Заказы!K51</f>
        <v>0</v>
      </c>
      <c r="C53" s="28">
        <f>Заказы!D51</f>
        <v>0</v>
      </c>
      <c r="D53" s="35" t="str">
        <f>CONCATENATE(Заказы!C51," ",Заказы!P51," ",Заказы!A51," ",Заказы!F51)</f>
        <v xml:space="preserve">   </v>
      </c>
      <c r="E53" s="28">
        <f>Заказы!G51</f>
        <v>0</v>
      </c>
      <c r="F53" s="42"/>
      <c r="G53" s="42"/>
      <c r="H53" s="30">
        <f>'Таблица-отчет'!$E53-'Таблица-отчет'!$G53</f>
        <v>0</v>
      </c>
      <c r="I53" s="42"/>
      <c r="J53" s="32">
        <f t="shared" si="0"/>
        <v>0</v>
      </c>
      <c r="K53" s="28">
        <f t="shared" si="7"/>
        <v>0</v>
      </c>
      <c r="L53" s="42"/>
      <c r="M53" s="33" t="e">
        <f t="shared" si="8"/>
        <v>#DIV/0!</v>
      </c>
      <c r="N53" s="29">
        <f>Заказы!L51</f>
        <v>0</v>
      </c>
      <c r="O53" s="42"/>
      <c r="P53" s="42"/>
      <c r="Q53" s="28">
        <f t="shared" si="9"/>
        <v>0</v>
      </c>
      <c r="R53" s="28">
        <f t="shared" si="10"/>
        <v>0</v>
      </c>
      <c r="S53" s="28">
        <f t="shared" si="10"/>
        <v>0</v>
      </c>
      <c r="T53" s="41">
        <f>Заказы!E51</f>
        <v>0</v>
      </c>
      <c r="U53" s="11"/>
    </row>
    <row r="54" spans="1:21" ht="15.75" x14ac:dyDescent="0.25">
      <c r="A54" s="28">
        <f>Заказы!M52</f>
        <v>0</v>
      </c>
      <c r="B54" s="36">
        <f>Заказы!K52</f>
        <v>0</v>
      </c>
      <c r="C54" s="35">
        <f>Заказы!D52</f>
        <v>0</v>
      </c>
      <c r="D54" s="35" t="str">
        <f>CONCATENATE(Заказы!C52," ",Заказы!P52," ",Заказы!A52," ",Заказы!F52)</f>
        <v xml:space="preserve">   </v>
      </c>
      <c r="E54" s="28">
        <f>Заказы!G52</f>
        <v>0</v>
      </c>
      <c r="F54" s="37"/>
      <c r="G54" s="37"/>
      <c r="H54" s="38">
        <f>'Таблица-отчет'!$E54-'Таблица-отчет'!$G54</f>
        <v>0</v>
      </c>
      <c r="I54" s="37"/>
      <c r="J54" s="40">
        <f t="shared" si="0"/>
        <v>0</v>
      </c>
      <c r="K54" s="35">
        <f t="shared" si="7"/>
        <v>0</v>
      </c>
      <c r="L54" s="37"/>
      <c r="M54" s="39" t="e">
        <f t="shared" si="8"/>
        <v>#DIV/0!</v>
      </c>
      <c r="N54" s="29">
        <f>Заказы!L52</f>
        <v>0</v>
      </c>
      <c r="O54" s="37"/>
      <c r="P54" s="37"/>
      <c r="Q54" s="35">
        <f t="shared" si="9"/>
        <v>0</v>
      </c>
      <c r="R54" s="35">
        <f t="shared" si="10"/>
        <v>0</v>
      </c>
      <c r="S54" s="35">
        <f t="shared" si="10"/>
        <v>0</v>
      </c>
      <c r="T54" s="41">
        <f>Заказы!E52</f>
        <v>0</v>
      </c>
      <c r="U54" s="11"/>
    </row>
    <row r="55" spans="1:21" ht="15.75" x14ac:dyDescent="0.25">
      <c r="A55" s="28">
        <f>Заказы!M53</f>
        <v>0</v>
      </c>
      <c r="B55" s="36">
        <f>Заказы!K53</f>
        <v>0</v>
      </c>
      <c r="C55" s="28">
        <f>Заказы!D53</f>
        <v>0</v>
      </c>
      <c r="D55" s="35" t="str">
        <f>CONCATENATE(Заказы!C53," ",Заказы!P53," ",Заказы!A53," ",Заказы!F53)</f>
        <v xml:space="preserve">   </v>
      </c>
      <c r="E55" s="28">
        <f>Заказы!G53</f>
        <v>0</v>
      </c>
      <c r="F55" s="42"/>
      <c r="G55" s="42"/>
      <c r="H55" s="30">
        <f>'Таблица-отчет'!$E55-'Таблица-отчет'!$G55</f>
        <v>0</v>
      </c>
      <c r="I55" s="42"/>
      <c r="J55" s="32">
        <f t="shared" si="0"/>
        <v>0</v>
      </c>
      <c r="K55" s="28">
        <f t="shared" si="7"/>
        <v>0</v>
      </c>
      <c r="L55" s="42"/>
      <c r="M55" s="33" t="e">
        <f t="shared" si="8"/>
        <v>#DIV/0!</v>
      </c>
      <c r="N55" s="29">
        <f>Заказы!L53</f>
        <v>0</v>
      </c>
      <c r="O55" s="42"/>
      <c r="P55" s="42"/>
      <c r="Q55" s="28">
        <f t="shared" si="9"/>
        <v>0</v>
      </c>
      <c r="R55" s="28">
        <f t="shared" si="10"/>
        <v>0</v>
      </c>
      <c r="S55" s="28">
        <f t="shared" si="10"/>
        <v>0</v>
      </c>
      <c r="T55" s="41">
        <f>Заказы!E53</f>
        <v>0</v>
      </c>
      <c r="U55" s="11"/>
    </row>
    <row r="56" spans="1:21" ht="15.75" x14ac:dyDescent="0.25">
      <c r="A56" s="28">
        <f>Заказы!M54</f>
        <v>0</v>
      </c>
      <c r="B56" s="36">
        <f>Заказы!K54</f>
        <v>0</v>
      </c>
      <c r="C56" s="35">
        <f>Заказы!D54</f>
        <v>0</v>
      </c>
      <c r="D56" s="35" t="str">
        <f>CONCATENATE(Заказы!C54," ",Заказы!P54," ",Заказы!A54," ",Заказы!F54)</f>
        <v xml:space="preserve">   </v>
      </c>
      <c r="E56" s="28">
        <f>Заказы!G54</f>
        <v>0</v>
      </c>
      <c r="F56" s="37"/>
      <c r="G56" s="37"/>
      <c r="H56" s="38">
        <f>'Таблица-отчет'!$E56-'Таблица-отчет'!$G56</f>
        <v>0</v>
      </c>
      <c r="I56" s="37"/>
      <c r="J56" s="40">
        <f t="shared" si="0"/>
        <v>0</v>
      </c>
      <c r="K56" s="35">
        <f t="shared" si="7"/>
        <v>0</v>
      </c>
      <c r="L56" s="37"/>
      <c r="M56" s="39" t="e">
        <f t="shared" si="8"/>
        <v>#DIV/0!</v>
      </c>
      <c r="N56" s="29">
        <f>Заказы!L54</f>
        <v>0</v>
      </c>
      <c r="O56" s="37"/>
      <c r="P56" s="37"/>
      <c r="Q56" s="35">
        <f t="shared" si="9"/>
        <v>0</v>
      </c>
      <c r="R56" s="35">
        <f t="shared" si="10"/>
        <v>0</v>
      </c>
      <c r="S56" s="35">
        <f t="shared" si="10"/>
        <v>0</v>
      </c>
      <c r="T56" s="41">
        <f>Заказы!E54</f>
        <v>0</v>
      </c>
      <c r="U56" s="11"/>
    </row>
    <row r="57" spans="1:21" ht="15.75" x14ac:dyDescent="0.25">
      <c r="A57" s="28">
        <f>Заказы!M55</f>
        <v>0</v>
      </c>
      <c r="B57" s="36">
        <f>Заказы!K55</f>
        <v>0</v>
      </c>
      <c r="C57" s="28">
        <f>Заказы!D55</f>
        <v>0</v>
      </c>
      <c r="D57" s="35" t="str">
        <f>CONCATENATE(Заказы!C55," ",Заказы!P55," ",Заказы!A55," ",Заказы!F55)</f>
        <v xml:space="preserve">   </v>
      </c>
      <c r="E57" s="28">
        <f>Заказы!G55</f>
        <v>0</v>
      </c>
      <c r="F57" s="42"/>
      <c r="G57" s="42"/>
      <c r="H57" s="30">
        <f>'Таблица-отчет'!$E57-'Таблица-отчет'!$G57</f>
        <v>0</v>
      </c>
      <c r="I57" s="42"/>
      <c r="J57" s="32">
        <f t="shared" si="0"/>
        <v>0</v>
      </c>
      <c r="K57" s="28">
        <f t="shared" si="7"/>
        <v>0</v>
      </c>
      <c r="L57" s="42"/>
      <c r="M57" s="33" t="e">
        <f t="shared" si="8"/>
        <v>#DIV/0!</v>
      </c>
      <c r="N57" s="29">
        <f>Заказы!L55</f>
        <v>0</v>
      </c>
      <c r="O57" s="42"/>
      <c r="P57" s="42"/>
      <c r="Q57" s="28">
        <f t="shared" si="9"/>
        <v>0</v>
      </c>
      <c r="R57" s="28">
        <f t="shared" si="10"/>
        <v>0</v>
      </c>
      <c r="S57" s="28">
        <f t="shared" si="10"/>
        <v>0</v>
      </c>
      <c r="T57" s="41">
        <f>Заказы!E55</f>
        <v>0</v>
      </c>
      <c r="U57" s="11"/>
    </row>
    <row r="58" spans="1:21" ht="15.75" x14ac:dyDescent="0.25">
      <c r="A58" s="28">
        <f>Заказы!M56</f>
        <v>0</v>
      </c>
      <c r="B58" s="36">
        <f>Заказы!K56</f>
        <v>0</v>
      </c>
      <c r="C58" s="35">
        <f>Заказы!D56</f>
        <v>0</v>
      </c>
      <c r="D58" s="35" t="str">
        <f>CONCATENATE(Заказы!C56," ",Заказы!P56," ",Заказы!A56," ",Заказы!F56)</f>
        <v xml:space="preserve">   </v>
      </c>
      <c r="E58" s="28">
        <f>Заказы!G56</f>
        <v>0</v>
      </c>
      <c r="F58" s="37"/>
      <c r="G58" s="37"/>
      <c r="H58" s="38">
        <f>'Таблица-отчет'!$E58-'Таблица-отчет'!$G58</f>
        <v>0</v>
      </c>
      <c r="I58" s="37"/>
      <c r="J58" s="40">
        <f t="shared" si="0"/>
        <v>0</v>
      </c>
      <c r="K58" s="35">
        <f t="shared" si="7"/>
        <v>0</v>
      </c>
      <c r="L58" s="37"/>
      <c r="M58" s="39" t="e">
        <f t="shared" si="8"/>
        <v>#DIV/0!</v>
      </c>
      <c r="N58" s="29">
        <f>Заказы!L56</f>
        <v>0</v>
      </c>
      <c r="O58" s="37"/>
      <c r="P58" s="37"/>
      <c r="Q58" s="35">
        <f t="shared" si="9"/>
        <v>0</v>
      </c>
      <c r="R58" s="35">
        <f t="shared" si="10"/>
        <v>0</v>
      </c>
      <c r="S58" s="35">
        <f t="shared" si="10"/>
        <v>0</v>
      </c>
      <c r="T58" s="41">
        <f>Заказы!E56</f>
        <v>0</v>
      </c>
      <c r="U58" s="11"/>
    </row>
    <row r="59" spans="1:21" ht="15.75" x14ac:dyDescent="0.25">
      <c r="A59" s="28">
        <f>Заказы!M57</f>
        <v>0</v>
      </c>
      <c r="B59" s="36">
        <f>Заказы!K57</f>
        <v>0</v>
      </c>
      <c r="C59" s="28">
        <f>Заказы!D57</f>
        <v>0</v>
      </c>
      <c r="D59" s="35" t="str">
        <f>CONCATENATE(Заказы!C57," ",Заказы!P57," ",Заказы!A57," ",Заказы!F57)</f>
        <v xml:space="preserve">   </v>
      </c>
      <c r="E59" s="28">
        <f>Заказы!G57</f>
        <v>0</v>
      </c>
      <c r="F59" s="42"/>
      <c r="G59" s="42"/>
      <c r="H59" s="30">
        <f>'Таблица-отчет'!$E59-'Таблица-отчет'!$G59</f>
        <v>0</v>
      </c>
      <c r="I59" s="42"/>
      <c r="J59" s="32">
        <f t="shared" ref="J59:J72" si="11">E59*I59-G59</f>
        <v>0</v>
      </c>
      <c r="K59" s="28">
        <f t="shared" si="7"/>
        <v>0</v>
      </c>
      <c r="L59" s="42"/>
      <c r="M59" s="33" t="e">
        <f t="shared" si="8"/>
        <v>#DIV/0!</v>
      </c>
      <c r="N59" s="29">
        <f>Заказы!L57</f>
        <v>0</v>
      </c>
      <c r="O59" s="42"/>
      <c r="P59" s="42"/>
      <c r="Q59" s="28">
        <f t="shared" si="9"/>
        <v>0</v>
      </c>
      <c r="R59" s="28">
        <f t="shared" si="10"/>
        <v>0</v>
      </c>
      <c r="S59" s="28">
        <f t="shared" si="10"/>
        <v>0</v>
      </c>
      <c r="T59" s="41">
        <f>Заказы!E57</f>
        <v>0</v>
      </c>
      <c r="U59" s="11"/>
    </row>
    <row r="60" spans="1:21" ht="15.75" x14ac:dyDescent="0.25">
      <c r="A60" s="28">
        <f>Заказы!M58</f>
        <v>0</v>
      </c>
      <c r="B60" s="36">
        <f>Заказы!K58</f>
        <v>0</v>
      </c>
      <c r="C60" s="35">
        <f>Заказы!D58</f>
        <v>0</v>
      </c>
      <c r="D60" s="35" t="str">
        <f>CONCATENATE(Заказы!C58," ",Заказы!P58," ",Заказы!A58," ",Заказы!F58)</f>
        <v xml:space="preserve">   </v>
      </c>
      <c r="E60" s="28">
        <f>Заказы!G58</f>
        <v>0</v>
      </c>
      <c r="F60" s="37"/>
      <c r="G60" s="37"/>
      <c r="H60" s="38">
        <f>'Таблица-отчет'!$E60-'Таблица-отчет'!$G60</f>
        <v>0</v>
      </c>
      <c r="I60" s="37"/>
      <c r="J60" s="40">
        <f t="shared" si="11"/>
        <v>0</v>
      </c>
      <c r="K60" s="35">
        <f t="shared" si="7"/>
        <v>0</v>
      </c>
      <c r="L60" s="37"/>
      <c r="M60" s="39" t="e">
        <f t="shared" si="8"/>
        <v>#DIV/0!</v>
      </c>
      <c r="N60" s="29">
        <f>Заказы!L58</f>
        <v>0</v>
      </c>
      <c r="O60" s="37"/>
      <c r="P60" s="37"/>
      <c r="Q60" s="35">
        <f t="shared" si="9"/>
        <v>0</v>
      </c>
      <c r="R60" s="35">
        <f t="shared" si="10"/>
        <v>0</v>
      </c>
      <c r="S60" s="35">
        <f t="shared" si="10"/>
        <v>0</v>
      </c>
      <c r="T60" s="41">
        <f>Заказы!E58</f>
        <v>0</v>
      </c>
      <c r="U60" s="11"/>
    </row>
    <row r="61" spans="1:21" ht="15.75" x14ac:dyDescent="0.25">
      <c r="A61" s="28">
        <f>Заказы!M59</f>
        <v>0</v>
      </c>
      <c r="B61" s="36">
        <f>Заказы!K59</f>
        <v>0</v>
      </c>
      <c r="C61" s="28">
        <f>Заказы!D59</f>
        <v>0</v>
      </c>
      <c r="D61" s="35" t="str">
        <f>CONCATENATE(Заказы!C59," ",Заказы!P59," ",Заказы!A59," ",Заказы!F59)</f>
        <v xml:space="preserve">   </v>
      </c>
      <c r="E61" s="28">
        <f>Заказы!G59</f>
        <v>0</v>
      </c>
      <c r="F61" s="42"/>
      <c r="G61" s="42"/>
      <c r="H61" s="30">
        <f>'Таблица-отчет'!$E61-'Таблица-отчет'!$G61</f>
        <v>0</v>
      </c>
      <c r="I61" s="42"/>
      <c r="J61" s="32">
        <f t="shared" si="11"/>
        <v>0</v>
      </c>
      <c r="K61" s="28">
        <f t="shared" si="7"/>
        <v>0</v>
      </c>
      <c r="L61" s="42"/>
      <c r="M61" s="33" t="e">
        <f t="shared" si="8"/>
        <v>#DIV/0!</v>
      </c>
      <c r="N61" s="29">
        <f>Заказы!L59</f>
        <v>0</v>
      </c>
      <c r="O61" s="42"/>
      <c r="P61" s="42"/>
      <c r="Q61" s="28">
        <f t="shared" si="9"/>
        <v>0</v>
      </c>
      <c r="R61" s="28">
        <f t="shared" si="10"/>
        <v>0</v>
      </c>
      <c r="S61" s="28">
        <f t="shared" si="10"/>
        <v>0</v>
      </c>
      <c r="T61" s="41">
        <f>Заказы!E59</f>
        <v>0</v>
      </c>
      <c r="U61" s="11"/>
    </row>
    <row r="62" spans="1:21" ht="15.75" x14ac:dyDescent="0.25">
      <c r="A62" s="28">
        <f>Заказы!M60</f>
        <v>0</v>
      </c>
      <c r="B62" s="36">
        <f>Заказы!K60</f>
        <v>0</v>
      </c>
      <c r="C62" s="35">
        <f>Заказы!D60</f>
        <v>0</v>
      </c>
      <c r="D62" s="35" t="str">
        <f>CONCATENATE(Заказы!C60," ",Заказы!P60," ",Заказы!A60," ",Заказы!F60)</f>
        <v xml:space="preserve">   </v>
      </c>
      <c r="E62" s="28">
        <f>Заказы!G60</f>
        <v>0</v>
      </c>
      <c r="F62" s="37"/>
      <c r="G62" s="37"/>
      <c r="H62" s="38">
        <f>'Таблица-отчет'!$E62-'Таблица-отчет'!$G62</f>
        <v>0</v>
      </c>
      <c r="I62" s="37"/>
      <c r="J62" s="40">
        <f t="shared" si="11"/>
        <v>0</v>
      </c>
      <c r="K62" s="35">
        <f t="shared" si="7"/>
        <v>0</v>
      </c>
      <c r="L62" s="37"/>
      <c r="M62" s="39" t="e">
        <f t="shared" si="8"/>
        <v>#DIV/0!</v>
      </c>
      <c r="N62" s="29">
        <f>Заказы!L60</f>
        <v>0</v>
      </c>
      <c r="O62" s="37"/>
      <c r="P62" s="37"/>
      <c r="Q62" s="35">
        <f t="shared" si="9"/>
        <v>0</v>
      </c>
      <c r="R62" s="35">
        <f t="shared" si="10"/>
        <v>0</v>
      </c>
      <c r="S62" s="35">
        <f t="shared" si="10"/>
        <v>0</v>
      </c>
      <c r="T62" s="41">
        <f>Заказы!E60</f>
        <v>0</v>
      </c>
      <c r="U62" s="11"/>
    </row>
    <row r="63" spans="1:21" ht="15.75" x14ac:dyDescent="0.25">
      <c r="A63" s="28">
        <f>Заказы!M61</f>
        <v>0</v>
      </c>
      <c r="B63" s="36">
        <f>Заказы!K61</f>
        <v>0</v>
      </c>
      <c r="C63" s="28">
        <f>Заказы!D61</f>
        <v>0</v>
      </c>
      <c r="D63" s="35" t="str">
        <f>CONCATENATE(Заказы!C61," ",Заказы!P61," ",Заказы!A61," ",Заказы!F61)</f>
        <v xml:space="preserve">   </v>
      </c>
      <c r="E63" s="28">
        <f>Заказы!G61</f>
        <v>0</v>
      </c>
      <c r="F63" s="42"/>
      <c r="G63" s="42"/>
      <c r="H63" s="30">
        <f>'Таблица-отчет'!$E63-'Таблица-отчет'!$G63</f>
        <v>0</v>
      </c>
      <c r="I63" s="42"/>
      <c r="J63" s="32">
        <f t="shared" si="11"/>
        <v>0</v>
      </c>
      <c r="K63" s="28">
        <f t="shared" si="7"/>
        <v>0</v>
      </c>
      <c r="L63" s="42"/>
      <c r="M63" s="33" t="e">
        <f t="shared" si="8"/>
        <v>#DIV/0!</v>
      </c>
      <c r="N63" s="29">
        <f>Заказы!L61</f>
        <v>0</v>
      </c>
      <c r="O63" s="42"/>
      <c r="P63" s="42"/>
      <c r="Q63" s="28">
        <f t="shared" si="9"/>
        <v>0</v>
      </c>
      <c r="R63" s="28">
        <f t="shared" si="10"/>
        <v>0</v>
      </c>
      <c r="S63" s="28">
        <f t="shared" si="10"/>
        <v>0</v>
      </c>
      <c r="T63" s="41">
        <f>Заказы!E61</f>
        <v>0</v>
      </c>
      <c r="U63" s="11"/>
    </row>
    <row r="64" spans="1:21" ht="15.75" x14ac:dyDescent="0.25">
      <c r="A64" s="28">
        <f>Заказы!M62</f>
        <v>0</v>
      </c>
      <c r="B64" s="36">
        <f>Заказы!K62</f>
        <v>0</v>
      </c>
      <c r="C64" s="35">
        <f>Заказы!D62</f>
        <v>0</v>
      </c>
      <c r="D64" s="35" t="str">
        <f>CONCATENATE(Заказы!C62," ",Заказы!P62," ",Заказы!A62," ",Заказы!F62)</f>
        <v xml:space="preserve">   </v>
      </c>
      <c r="E64" s="28">
        <f>Заказы!G62</f>
        <v>0</v>
      </c>
      <c r="F64" s="37"/>
      <c r="G64" s="37"/>
      <c r="H64" s="38">
        <f>'Таблица-отчет'!$E64-'Таблица-отчет'!$G64</f>
        <v>0</v>
      </c>
      <c r="I64" s="37"/>
      <c r="J64" s="40">
        <f t="shared" si="11"/>
        <v>0</v>
      </c>
      <c r="K64" s="35">
        <f t="shared" si="7"/>
        <v>0</v>
      </c>
      <c r="L64" s="37"/>
      <c r="M64" s="39" t="e">
        <f t="shared" si="8"/>
        <v>#DIV/0!</v>
      </c>
      <c r="N64" s="29">
        <f>Заказы!L62</f>
        <v>0</v>
      </c>
      <c r="O64" s="37"/>
      <c r="P64" s="37"/>
      <c r="Q64" s="35">
        <f t="shared" si="9"/>
        <v>0</v>
      </c>
      <c r="R64" s="35">
        <f t="shared" si="10"/>
        <v>0</v>
      </c>
      <c r="S64" s="35">
        <f t="shared" si="10"/>
        <v>0</v>
      </c>
      <c r="T64" s="41">
        <f>Заказы!E62</f>
        <v>0</v>
      </c>
      <c r="U64" s="11"/>
    </row>
    <row r="65" spans="1:21" ht="15.75" x14ac:dyDescent="0.25">
      <c r="A65" s="28">
        <f>Заказы!M63</f>
        <v>0</v>
      </c>
      <c r="B65" s="36">
        <f>Заказы!K63</f>
        <v>0</v>
      </c>
      <c r="C65" s="28">
        <f>Заказы!D63</f>
        <v>0</v>
      </c>
      <c r="D65" s="35" t="str">
        <f>CONCATENATE(Заказы!C63," ",Заказы!P63," ",Заказы!A63," ",Заказы!F63)</f>
        <v xml:space="preserve">   </v>
      </c>
      <c r="E65" s="28">
        <f>Заказы!G63</f>
        <v>0</v>
      </c>
      <c r="F65" s="42"/>
      <c r="G65" s="42"/>
      <c r="H65" s="30">
        <f>'Таблица-отчет'!$E65-'Таблица-отчет'!$G65</f>
        <v>0</v>
      </c>
      <c r="I65" s="42"/>
      <c r="J65" s="32">
        <f t="shared" si="11"/>
        <v>0</v>
      </c>
      <c r="K65" s="28">
        <f t="shared" si="7"/>
        <v>0</v>
      </c>
      <c r="L65" s="42"/>
      <c r="M65" s="33" t="e">
        <f t="shared" si="8"/>
        <v>#DIV/0!</v>
      </c>
      <c r="N65" s="29">
        <f>Заказы!L63</f>
        <v>0</v>
      </c>
      <c r="O65" s="42"/>
      <c r="P65" s="42"/>
      <c r="Q65" s="28">
        <f t="shared" si="9"/>
        <v>0</v>
      </c>
      <c r="R65" s="28">
        <f t="shared" si="10"/>
        <v>0</v>
      </c>
      <c r="S65" s="28">
        <f t="shared" si="10"/>
        <v>0</v>
      </c>
      <c r="T65" s="41">
        <f>Заказы!E63</f>
        <v>0</v>
      </c>
      <c r="U65" s="11"/>
    </row>
    <row r="66" spans="1:21" ht="15.75" x14ac:dyDescent="0.25">
      <c r="A66" s="28">
        <f>Заказы!M64</f>
        <v>0</v>
      </c>
      <c r="B66" s="36">
        <f>Заказы!K64</f>
        <v>0</v>
      </c>
      <c r="C66" s="35">
        <f>Заказы!D64</f>
        <v>0</v>
      </c>
      <c r="D66" s="35" t="str">
        <f>CONCATENATE(Заказы!C64," ",Заказы!P64," ",Заказы!A64," ",Заказы!F64)</f>
        <v xml:space="preserve">   </v>
      </c>
      <c r="E66" s="28">
        <f>Заказы!G64</f>
        <v>0</v>
      </c>
      <c r="F66" s="37"/>
      <c r="G66" s="37"/>
      <c r="H66" s="38">
        <f>'Таблица-отчет'!$E66-'Таблица-отчет'!$G66</f>
        <v>0</v>
      </c>
      <c r="I66" s="37"/>
      <c r="J66" s="40">
        <f t="shared" si="11"/>
        <v>0</v>
      </c>
      <c r="K66" s="35">
        <f t="shared" si="7"/>
        <v>0</v>
      </c>
      <c r="L66" s="37"/>
      <c r="M66" s="39" t="e">
        <f t="shared" si="8"/>
        <v>#DIV/0!</v>
      </c>
      <c r="N66" s="29">
        <f>Заказы!L64</f>
        <v>0</v>
      </c>
      <c r="O66" s="37"/>
      <c r="P66" s="37"/>
      <c r="Q66" s="35">
        <f t="shared" si="9"/>
        <v>0</v>
      </c>
      <c r="R66" s="35">
        <f t="shared" si="10"/>
        <v>0</v>
      </c>
      <c r="S66" s="35">
        <f t="shared" si="10"/>
        <v>0</v>
      </c>
      <c r="T66" s="41">
        <f>Заказы!E64</f>
        <v>0</v>
      </c>
      <c r="U66" s="11"/>
    </row>
    <row r="67" spans="1:21" ht="15.75" x14ac:dyDescent="0.25">
      <c r="A67" s="28">
        <f>Заказы!M65</f>
        <v>0</v>
      </c>
      <c r="B67" s="36">
        <f>Заказы!K65</f>
        <v>0</v>
      </c>
      <c r="C67" s="28">
        <f>Заказы!D65</f>
        <v>0</v>
      </c>
      <c r="D67" s="35" t="str">
        <f>CONCATENATE(Заказы!C65," ",Заказы!P65," ",Заказы!A65," ",Заказы!F65)</f>
        <v xml:space="preserve">   </v>
      </c>
      <c r="E67" s="28">
        <f>Заказы!G65</f>
        <v>0</v>
      </c>
      <c r="F67" s="42"/>
      <c r="G67" s="42"/>
      <c r="H67" s="30">
        <f>'Таблица-отчет'!$E67-'Таблица-отчет'!$G67</f>
        <v>0</v>
      </c>
      <c r="I67" s="42"/>
      <c r="J67" s="32">
        <f t="shared" si="11"/>
        <v>0</v>
      </c>
      <c r="K67" s="28">
        <f t="shared" si="7"/>
        <v>0</v>
      </c>
      <c r="L67" s="42"/>
      <c r="M67" s="33" t="e">
        <f t="shared" si="8"/>
        <v>#DIV/0!</v>
      </c>
      <c r="N67" s="29">
        <f>Заказы!L65</f>
        <v>0</v>
      </c>
      <c r="O67" s="42"/>
      <c r="P67" s="42"/>
      <c r="Q67" s="28">
        <f t="shared" si="9"/>
        <v>0</v>
      </c>
      <c r="R67" s="28">
        <f t="shared" si="10"/>
        <v>0</v>
      </c>
      <c r="S67" s="28">
        <f t="shared" si="10"/>
        <v>0</v>
      </c>
      <c r="T67" s="41">
        <f>Заказы!E65</f>
        <v>0</v>
      </c>
      <c r="U67" s="11"/>
    </row>
    <row r="68" spans="1:21" ht="15.75" x14ac:dyDescent="0.25">
      <c r="A68" s="28">
        <f>Заказы!M66</f>
        <v>0</v>
      </c>
      <c r="B68" s="36">
        <f>Заказы!K66</f>
        <v>0</v>
      </c>
      <c r="C68" s="35">
        <f>Заказы!D66</f>
        <v>0</v>
      </c>
      <c r="D68" s="35" t="str">
        <f>CONCATENATE(Заказы!C66," ",Заказы!P66," ",Заказы!A66," ",Заказы!F66)</f>
        <v xml:space="preserve">   </v>
      </c>
      <c r="E68" s="28">
        <f>Заказы!G66</f>
        <v>0</v>
      </c>
      <c r="F68" s="37"/>
      <c r="G68" s="37"/>
      <c r="H68" s="38">
        <f>'Таблица-отчет'!$E68-'Таблица-отчет'!$G68</f>
        <v>0</v>
      </c>
      <c r="I68" s="37"/>
      <c r="J68" s="40">
        <f t="shared" si="11"/>
        <v>0</v>
      </c>
      <c r="K68" s="35">
        <f t="shared" si="7"/>
        <v>0</v>
      </c>
      <c r="L68" s="37"/>
      <c r="M68" s="39" t="e">
        <f t="shared" si="8"/>
        <v>#DIV/0!</v>
      </c>
      <c r="N68" s="29">
        <f>Заказы!L66</f>
        <v>0</v>
      </c>
      <c r="O68" s="37"/>
      <c r="P68" s="37"/>
      <c r="Q68" s="35">
        <f t="shared" si="9"/>
        <v>0</v>
      </c>
      <c r="R68" s="35">
        <f t="shared" si="10"/>
        <v>0</v>
      </c>
      <c r="S68" s="35">
        <f t="shared" si="10"/>
        <v>0</v>
      </c>
      <c r="T68" s="41">
        <f>Заказы!E66</f>
        <v>0</v>
      </c>
      <c r="U68" s="11"/>
    </row>
    <row r="69" spans="1:21" ht="15.75" x14ac:dyDescent="0.25">
      <c r="A69" s="28">
        <f>Заказы!M67</f>
        <v>0</v>
      </c>
      <c r="B69" s="36">
        <f>Заказы!K67</f>
        <v>0</v>
      </c>
      <c r="C69" s="28">
        <f>Заказы!D67</f>
        <v>0</v>
      </c>
      <c r="D69" s="35" t="str">
        <f>CONCATENATE(Заказы!C67," ",Заказы!P67," ",Заказы!A67," ",Заказы!F67)</f>
        <v xml:space="preserve">   </v>
      </c>
      <c r="E69" s="28">
        <f>Заказы!G67</f>
        <v>0</v>
      </c>
      <c r="F69" s="42"/>
      <c r="G69" s="42"/>
      <c r="H69" s="30">
        <f>'Таблица-отчет'!$E69-'Таблица-отчет'!$G69</f>
        <v>0</v>
      </c>
      <c r="I69" s="42"/>
      <c r="J69" s="32">
        <f t="shared" si="11"/>
        <v>0</v>
      </c>
      <c r="K69" s="28">
        <f t="shared" si="7"/>
        <v>0</v>
      </c>
      <c r="L69" s="42"/>
      <c r="M69" s="33" t="e">
        <f t="shared" si="8"/>
        <v>#DIV/0!</v>
      </c>
      <c r="N69" s="29">
        <f>Заказы!L67</f>
        <v>0</v>
      </c>
      <c r="O69" s="42"/>
      <c r="P69" s="42"/>
      <c r="Q69" s="28">
        <f t="shared" si="9"/>
        <v>0</v>
      </c>
      <c r="R69" s="28">
        <f t="shared" si="10"/>
        <v>0</v>
      </c>
      <c r="S69" s="28">
        <f t="shared" si="10"/>
        <v>0</v>
      </c>
      <c r="T69" s="41">
        <f>Заказы!E67</f>
        <v>0</v>
      </c>
      <c r="U69" s="11"/>
    </row>
    <row r="70" spans="1:21" ht="15.75" x14ac:dyDescent="0.25">
      <c r="A70" s="28">
        <f>Заказы!M68</f>
        <v>0</v>
      </c>
      <c r="B70" s="36">
        <f>Заказы!K68</f>
        <v>0</v>
      </c>
      <c r="C70" s="35">
        <f>Заказы!D68</f>
        <v>0</v>
      </c>
      <c r="D70" s="35" t="str">
        <f>CONCATENATE(Заказы!C68," ",Заказы!P68," ",Заказы!A68," ",Заказы!F68)</f>
        <v xml:space="preserve">   </v>
      </c>
      <c r="E70" s="28">
        <f>Заказы!G68</f>
        <v>0</v>
      </c>
      <c r="F70" s="37"/>
      <c r="G70" s="37"/>
      <c r="H70" s="38">
        <f>'Таблица-отчет'!$E70-'Таблица-отчет'!$G70</f>
        <v>0</v>
      </c>
      <c r="I70" s="37"/>
      <c r="J70" s="40">
        <f t="shared" si="11"/>
        <v>0</v>
      </c>
      <c r="K70" s="35">
        <f t="shared" si="7"/>
        <v>0</v>
      </c>
      <c r="L70" s="37"/>
      <c r="M70" s="39" t="e">
        <f t="shared" si="8"/>
        <v>#DIV/0!</v>
      </c>
      <c r="N70" s="29">
        <f>Заказы!L68</f>
        <v>0</v>
      </c>
      <c r="O70" s="37"/>
      <c r="P70" s="37"/>
      <c r="Q70" s="35">
        <f t="shared" si="9"/>
        <v>0</v>
      </c>
      <c r="R70" s="35">
        <f t="shared" si="10"/>
        <v>0</v>
      </c>
      <c r="S70" s="35">
        <f t="shared" si="10"/>
        <v>0</v>
      </c>
      <c r="T70" s="41">
        <f>Заказы!E68</f>
        <v>0</v>
      </c>
      <c r="U70" s="11"/>
    </row>
    <row r="71" spans="1:21" ht="15.75" x14ac:dyDescent="0.25">
      <c r="A71" s="28">
        <f>Заказы!M69</f>
        <v>0</v>
      </c>
      <c r="B71" s="36">
        <f>Заказы!K69</f>
        <v>0</v>
      </c>
      <c r="C71" s="28">
        <f>Заказы!D69</f>
        <v>0</v>
      </c>
      <c r="D71" s="35" t="str">
        <f>CONCATENATE(Заказы!C69," ",Заказы!P69," ",Заказы!A69," ",Заказы!F69)</f>
        <v xml:space="preserve">   </v>
      </c>
      <c r="E71" s="28">
        <f>Заказы!G69</f>
        <v>0</v>
      </c>
      <c r="F71" s="42"/>
      <c r="G71" s="42"/>
      <c r="H71" s="30">
        <f>'Таблица-отчет'!$E71-'Таблица-отчет'!$G71</f>
        <v>0</v>
      </c>
      <c r="I71" s="42"/>
      <c r="J71" s="32">
        <f t="shared" si="11"/>
        <v>0</v>
      </c>
      <c r="K71" s="28">
        <f t="shared" si="7"/>
        <v>0</v>
      </c>
      <c r="L71" s="42"/>
      <c r="M71" s="33" t="e">
        <f t="shared" si="8"/>
        <v>#DIV/0!</v>
      </c>
      <c r="N71" s="29">
        <f>Заказы!L69</f>
        <v>0</v>
      </c>
      <c r="O71" s="42"/>
      <c r="P71" s="42"/>
      <c r="Q71" s="28">
        <f t="shared" si="9"/>
        <v>0</v>
      </c>
      <c r="R71" s="28">
        <f t="shared" si="10"/>
        <v>0</v>
      </c>
      <c r="S71" s="28">
        <f t="shared" si="10"/>
        <v>0</v>
      </c>
      <c r="T71" s="41">
        <f>Заказы!E69</f>
        <v>0</v>
      </c>
      <c r="U71" s="11"/>
    </row>
    <row r="72" spans="1:21" ht="15.75" x14ac:dyDescent="0.25">
      <c r="A72" s="28">
        <f>Заказы!M70</f>
        <v>0</v>
      </c>
      <c r="B72" s="36">
        <f>Заказы!K70</f>
        <v>0</v>
      </c>
      <c r="C72" s="43">
        <f>Заказы!D70</f>
        <v>0</v>
      </c>
      <c r="D72" s="35" t="str">
        <f>CONCATENATE(Заказы!C70," ",Заказы!P70," ",Заказы!A70," ",Заказы!F70)</f>
        <v xml:space="preserve">   </v>
      </c>
      <c r="E72" s="28">
        <f>Заказы!G70</f>
        <v>0</v>
      </c>
      <c r="F72" s="83"/>
      <c r="G72" s="83"/>
      <c r="H72" s="44">
        <f>'Таблица-отчет'!$E72-'Таблица-отчет'!$G72</f>
        <v>0</v>
      </c>
      <c r="I72" s="83"/>
      <c r="J72" s="45">
        <f t="shared" si="11"/>
        <v>0</v>
      </c>
      <c r="K72" s="43">
        <f>H72-J72</f>
        <v>0</v>
      </c>
      <c r="L72" s="83"/>
      <c r="M72" s="46" t="e">
        <f>L72/H72</f>
        <v>#DIV/0!</v>
      </c>
      <c r="N72" s="29">
        <f>Заказы!L70</f>
        <v>0</v>
      </c>
      <c r="O72" s="83"/>
      <c r="P72" s="83"/>
      <c r="Q72" s="43">
        <f>H72-L72</f>
        <v>0</v>
      </c>
      <c r="R72" s="43">
        <f t="shared" si="10"/>
        <v>0</v>
      </c>
      <c r="S72" s="43">
        <f t="shared" si="10"/>
        <v>0</v>
      </c>
      <c r="T72" s="41">
        <f>Заказы!E70</f>
        <v>0</v>
      </c>
      <c r="U72" s="11"/>
    </row>
    <row r="73" spans="1:21" ht="15.75" x14ac:dyDescent="0.25">
      <c r="T73" s="11"/>
      <c r="U73" s="11"/>
    </row>
    <row r="74" spans="1:21" ht="15.75" x14ac:dyDescent="0.25">
      <c r="A74" s="11"/>
      <c r="B74" s="11"/>
      <c r="C74" s="11"/>
      <c r="D74" s="11"/>
      <c r="E74" s="11"/>
      <c r="F74" s="84"/>
      <c r="G74" s="84"/>
      <c r="H74" s="11"/>
      <c r="I74" s="84"/>
      <c r="J74" s="11"/>
      <c r="K74" s="11"/>
      <c r="L74" s="84"/>
      <c r="M74" s="11"/>
      <c r="N74" s="11"/>
      <c r="O74" s="84"/>
      <c r="P74" s="84"/>
      <c r="Q74" s="11"/>
      <c r="R74" s="11"/>
      <c r="S74" s="11"/>
      <c r="T74" s="11"/>
      <c r="U74" s="11"/>
    </row>
    <row r="75" spans="1:21" ht="15.75" x14ac:dyDescent="0.25">
      <c r="A75" s="11"/>
      <c r="B75" s="11"/>
      <c r="C75" s="11"/>
      <c r="D75" s="11"/>
      <c r="E75" s="11"/>
      <c r="F75" s="84"/>
      <c r="G75" s="84"/>
      <c r="H75" s="11"/>
      <c r="I75" s="84"/>
      <c r="J75" s="11"/>
      <c r="K75" s="11"/>
      <c r="L75" s="84"/>
      <c r="M75" s="11"/>
      <c r="N75" s="11"/>
      <c r="O75" s="84"/>
      <c r="P75" s="84"/>
      <c r="Q75" s="11"/>
      <c r="R75" s="11"/>
      <c r="S75" s="11"/>
      <c r="T75" s="11"/>
      <c r="U75" s="11"/>
    </row>
    <row r="76" spans="1:21" ht="15.75" x14ac:dyDescent="0.25">
      <c r="A76" s="11"/>
      <c r="B76" s="11"/>
      <c r="C76" s="11"/>
      <c r="D76" s="11"/>
      <c r="E76" s="11"/>
      <c r="F76" s="84"/>
      <c r="G76" s="84"/>
      <c r="H76" s="11"/>
      <c r="I76" s="84"/>
      <c r="J76" s="11"/>
      <c r="K76" s="11"/>
      <c r="L76" s="84"/>
      <c r="M76" s="11"/>
      <c r="N76" s="11"/>
      <c r="O76" s="84"/>
      <c r="P76" s="84"/>
      <c r="Q76" s="11"/>
      <c r="R76" s="11"/>
      <c r="S76" s="11"/>
      <c r="T76" s="11"/>
      <c r="U76" s="11"/>
    </row>
    <row r="77" spans="1:21" ht="15.75" x14ac:dyDescent="0.25">
      <c r="A77" s="11"/>
      <c r="B77" s="11"/>
      <c r="C77" s="11"/>
      <c r="D77" s="11"/>
      <c r="E77" s="11"/>
      <c r="F77" s="84"/>
      <c r="G77" s="84"/>
      <c r="H77" s="11"/>
      <c r="I77" s="84"/>
      <c r="J77" s="11"/>
      <c r="K77" s="11"/>
      <c r="L77" s="84"/>
      <c r="M77" s="11"/>
      <c r="N77" s="11"/>
      <c r="O77" s="84"/>
      <c r="P77" s="84"/>
      <c r="Q77" s="11"/>
      <c r="R77" s="11"/>
      <c r="S77" s="11"/>
      <c r="T77" s="11"/>
      <c r="U77" s="11"/>
    </row>
    <row r="78" spans="1:21" ht="15.75" x14ac:dyDescent="0.25">
      <c r="A78" s="11"/>
      <c r="B78" s="11"/>
      <c r="C78" s="11"/>
      <c r="D78" s="11"/>
      <c r="E78" s="11"/>
      <c r="F78" s="84"/>
      <c r="G78" s="84"/>
      <c r="H78" s="11"/>
      <c r="I78" s="84"/>
      <c r="J78" s="11"/>
      <c r="K78" s="11"/>
      <c r="L78" s="84"/>
      <c r="M78" s="11"/>
      <c r="N78" s="11"/>
      <c r="O78" s="84"/>
      <c r="P78" s="84"/>
      <c r="Q78" s="11"/>
      <c r="R78" s="11"/>
      <c r="S78" s="11"/>
      <c r="T78" s="11"/>
      <c r="U78" s="11"/>
    </row>
    <row r="79" spans="1:21" ht="15.75" x14ac:dyDescent="0.25">
      <c r="A79" s="11"/>
      <c r="B79" s="11"/>
      <c r="C79" s="11"/>
      <c r="D79" s="11"/>
      <c r="E79" s="11"/>
      <c r="F79" s="84"/>
      <c r="G79" s="84"/>
      <c r="H79" s="11"/>
      <c r="I79" s="84"/>
      <c r="J79" s="11"/>
      <c r="K79" s="11"/>
      <c r="L79" s="84"/>
      <c r="M79" s="11"/>
      <c r="N79" s="11"/>
      <c r="O79" s="84"/>
      <c r="P79" s="84"/>
      <c r="Q79" s="11"/>
      <c r="R79" s="11"/>
      <c r="S79" s="11"/>
      <c r="T79" s="11"/>
      <c r="U79" s="11"/>
    </row>
    <row r="80" spans="1:21" ht="15.75" x14ac:dyDescent="0.25">
      <c r="A80" s="11"/>
      <c r="B80" s="11"/>
      <c r="C80" s="11"/>
      <c r="D80" s="11"/>
      <c r="E80" s="11"/>
      <c r="F80" s="84"/>
      <c r="G80" s="84"/>
      <c r="H80" s="11"/>
      <c r="I80" s="84"/>
      <c r="J80" s="11"/>
      <c r="K80" s="11"/>
      <c r="L80" s="84"/>
      <c r="M80" s="11"/>
      <c r="N80" s="11"/>
      <c r="O80" s="84"/>
      <c r="P80" s="84"/>
      <c r="Q80" s="11"/>
      <c r="R80" s="11"/>
      <c r="S80" s="11"/>
      <c r="T80" s="11"/>
      <c r="U80" s="11"/>
    </row>
    <row r="81" spans="1:21" ht="15.75" x14ac:dyDescent="0.25">
      <c r="A81" s="11"/>
      <c r="B81" s="11"/>
      <c r="C81" s="11"/>
      <c r="D81" s="11"/>
      <c r="E81" s="11"/>
      <c r="F81" s="84"/>
      <c r="G81" s="84"/>
      <c r="H81" s="11"/>
      <c r="I81" s="84"/>
      <c r="J81" s="11"/>
      <c r="K81" s="11"/>
      <c r="L81" s="84"/>
      <c r="M81" s="11"/>
      <c r="N81" s="11"/>
      <c r="O81" s="84"/>
      <c r="P81" s="84"/>
      <c r="Q81" s="11"/>
      <c r="R81" s="11"/>
      <c r="S81" s="11"/>
      <c r="T81" s="11"/>
      <c r="U81" s="11"/>
    </row>
    <row r="82" spans="1:21" ht="15.75" x14ac:dyDescent="0.25">
      <c r="A82" s="11"/>
      <c r="B82" s="11"/>
      <c r="C82" s="11"/>
      <c r="D82" s="11"/>
      <c r="E82" s="11"/>
      <c r="F82" s="84"/>
      <c r="G82" s="84"/>
      <c r="H82" s="11"/>
      <c r="I82" s="84"/>
      <c r="J82" s="11"/>
      <c r="K82" s="11"/>
      <c r="L82" s="84"/>
      <c r="M82" s="11"/>
      <c r="N82" s="11"/>
      <c r="O82" s="84"/>
      <c r="P82" s="84"/>
      <c r="Q82" s="11"/>
      <c r="R82" s="11"/>
      <c r="S82" s="11"/>
      <c r="T82" s="11"/>
      <c r="U82" s="11"/>
    </row>
    <row r="83" spans="1:21" ht="15.75" x14ac:dyDescent="0.25">
      <c r="A83" s="11"/>
      <c r="B83" s="11"/>
      <c r="C83" s="11"/>
      <c r="D83" s="11"/>
      <c r="E83" s="11"/>
      <c r="F83" s="84"/>
      <c r="G83" s="84"/>
      <c r="H83" s="11"/>
      <c r="I83" s="84"/>
      <c r="J83" s="11"/>
      <c r="K83" s="11"/>
      <c r="L83" s="84"/>
      <c r="M83" s="11"/>
      <c r="N83" s="11"/>
      <c r="O83" s="84"/>
      <c r="P83" s="84"/>
      <c r="Q83" s="11"/>
      <c r="R83" s="11"/>
      <c r="S83" s="11"/>
      <c r="T83" s="11"/>
      <c r="U83" s="11"/>
    </row>
    <row r="84" spans="1:21" ht="15.75" x14ac:dyDescent="0.25">
      <c r="A84" s="11"/>
      <c r="B84" s="11"/>
      <c r="C84" s="11"/>
      <c r="D84" s="11"/>
      <c r="E84" s="11"/>
      <c r="F84" s="84"/>
      <c r="G84" s="84"/>
      <c r="H84" s="11"/>
      <c r="I84" s="84"/>
      <c r="J84" s="11"/>
      <c r="K84" s="11"/>
      <c r="L84" s="84"/>
      <c r="M84" s="11"/>
      <c r="N84" s="11"/>
      <c r="O84" s="84"/>
      <c r="P84" s="84"/>
      <c r="Q84" s="11"/>
      <c r="R84" s="11"/>
      <c r="S84" s="11"/>
      <c r="T84" s="11"/>
      <c r="U84" s="11"/>
    </row>
    <row r="85" spans="1:21" ht="15.75" x14ac:dyDescent="0.25">
      <c r="A85" s="11"/>
      <c r="B85" s="11"/>
      <c r="C85" s="11"/>
      <c r="D85" s="11"/>
      <c r="E85" s="11"/>
      <c r="F85" s="84"/>
      <c r="G85" s="84"/>
      <c r="H85" s="11"/>
      <c r="I85" s="84"/>
      <c r="J85" s="11"/>
      <c r="K85" s="11"/>
      <c r="L85" s="84"/>
      <c r="M85" s="11"/>
      <c r="N85" s="11"/>
      <c r="O85" s="84"/>
      <c r="P85" s="84"/>
      <c r="Q85" s="11"/>
      <c r="R85" s="11"/>
      <c r="S85" s="11"/>
      <c r="T85" s="11"/>
      <c r="U85" s="11"/>
    </row>
    <row r="86" spans="1:21" ht="15.75" x14ac:dyDescent="0.25">
      <c r="A86" s="11"/>
      <c r="B86" s="11"/>
      <c r="C86" s="11"/>
      <c r="D86" s="11"/>
      <c r="E86" s="11"/>
      <c r="F86" s="84"/>
      <c r="G86" s="84"/>
      <c r="H86" s="11"/>
      <c r="I86" s="84"/>
      <c r="J86" s="11"/>
      <c r="K86" s="11"/>
      <c r="L86" s="84"/>
      <c r="M86" s="11"/>
      <c r="N86" s="11"/>
      <c r="O86" s="84"/>
      <c r="P86" s="84"/>
      <c r="Q86" s="11"/>
      <c r="R86" s="11"/>
      <c r="S86" s="11"/>
      <c r="T86" s="11"/>
      <c r="U86" s="11"/>
    </row>
    <row r="87" spans="1:21" ht="15.75" x14ac:dyDescent="0.25">
      <c r="A87" s="11"/>
      <c r="B87" s="11"/>
      <c r="C87" s="11"/>
      <c r="D87" s="11"/>
      <c r="E87" s="11"/>
      <c r="F87" s="84"/>
      <c r="G87" s="84"/>
      <c r="H87" s="11"/>
      <c r="I87" s="84"/>
      <c r="J87" s="11"/>
      <c r="K87" s="11"/>
      <c r="L87" s="84"/>
      <c r="M87" s="11"/>
      <c r="N87" s="11"/>
      <c r="O87" s="84"/>
      <c r="P87" s="84"/>
      <c r="Q87" s="11"/>
      <c r="R87" s="11"/>
      <c r="S87" s="11"/>
      <c r="T87" s="11"/>
      <c r="U87" s="11"/>
    </row>
    <row r="88" spans="1:21" ht="15.75" x14ac:dyDescent="0.25">
      <c r="A88" s="11"/>
      <c r="B88" s="11"/>
      <c r="C88" s="11"/>
      <c r="D88" s="11"/>
      <c r="E88" s="11"/>
      <c r="F88" s="84"/>
      <c r="G88" s="84"/>
      <c r="H88" s="11"/>
      <c r="I88" s="84"/>
      <c r="J88" s="11"/>
      <c r="K88" s="11"/>
      <c r="L88" s="84"/>
      <c r="M88" s="11"/>
      <c r="N88" s="11"/>
      <c r="O88" s="84"/>
      <c r="P88" s="84"/>
      <c r="Q88" s="11"/>
      <c r="R88" s="11"/>
      <c r="S88" s="11"/>
      <c r="T88" s="11"/>
      <c r="U88" s="11"/>
    </row>
    <row r="89" spans="1:21" ht="15.75" x14ac:dyDescent="0.25">
      <c r="A89" s="11"/>
      <c r="B89" s="11"/>
      <c r="C89" s="11"/>
      <c r="D89" s="11"/>
      <c r="E89" s="11"/>
      <c r="F89" s="84"/>
      <c r="G89" s="84"/>
      <c r="H89" s="11"/>
      <c r="I89" s="84"/>
      <c r="J89" s="11"/>
      <c r="K89" s="11"/>
      <c r="L89" s="84"/>
      <c r="M89" s="11"/>
      <c r="N89" s="11"/>
      <c r="O89" s="84"/>
      <c r="P89" s="84"/>
      <c r="Q89" s="11"/>
      <c r="R89" s="11"/>
      <c r="S89" s="11"/>
      <c r="T89" s="11"/>
      <c r="U89" s="11"/>
    </row>
    <row r="90" spans="1:21" ht="15.75" x14ac:dyDescent="0.25">
      <c r="A90" s="11"/>
      <c r="B90" s="11"/>
      <c r="C90" s="11"/>
      <c r="D90" s="11"/>
      <c r="E90" s="11"/>
      <c r="F90" s="84"/>
      <c r="G90" s="84"/>
      <c r="H90" s="11"/>
      <c r="I90" s="84"/>
      <c r="J90" s="11"/>
      <c r="K90" s="11"/>
      <c r="L90" s="84"/>
      <c r="M90" s="11"/>
      <c r="N90" s="11"/>
      <c r="O90" s="84"/>
      <c r="P90" s="84"/>
      <c r="Q90" s="11"/>
      <c r="R90" s="11"/>
      <c r="S90" s="11"/>
      <c r="T90" s="11"/>
      <c r="U90" s="11"/>
    </row>
    <row r="91" spans="1:21" ht="15.75" x14ac:dyDescent="0.25">
      <c r="A91" s="11"/>
      <c r="B91" s="11"/>
      <c r="C91" s="11"/>
      <c r="D91" s="11"/>
      <c r="E91" s="11"/>
      <c r="F91" s="84"/>
      <c r="G91" s="84"/>
      <c r="H91" s="11"/>
      <c r="I91" s="84"/>
      <c r="J91" s="11"/>
      <c r="K91" s="11"/>
      <c r="L91" s="84"/>
      <c r="M91" s="11"/>
      <c r="N91" s="11"/>
      <c r="O91" s="84"/>
      <c r="P91" s="84"/>
      <c r="Q91" s="11"/>
      <c r="R91" s="11"/>
      <c r="S91" s="11"/>
      <c r="T91" s="11"/>
      <c r="U91" s="11"/>
    </row>
    <row r="92" spans="1:21" ht="15.75" x14ac:dyDescent="0.25">
      <c r="A92" s="11"/>
      <c r="B92" s="11"/>
      <c r="C92" s="11"/>
      <c r="D92" s="11"/>
      <c r="E92" s="11"/>
      <c r="F92" s="84"/>
      <c r="G92" s="84"/>
      <c r="H92" s="11"/>
      <c r="I92" s="84"/>
      <c r="J92" s="11"/>
      <c r="K92" s="11"/>
      <c r="L92" s="84"/>
      <c r="M92" s="11"/>
      <c r="N92" s="11"/>
      <c r="O92" s="84"/>
      <c r="P92" s="84"/>
      <c r="Q92" s="11"/>
      <c r="R92" s="11"/>
      <c r="S92" s="11"/>
      <c r="T92" s="11"/>
      <c r="U92" s="11"/>
    </row>
    <row r="93" spans="1:21" ht="15.75" x14ac:dyDescent="0.25">
      <c r="A93" s="11"/>
      <c r="B93" s="11"/>
      <c r="C93" s="11"/>
      <c r="D93" s="11"/>
      <c r="E93" s="11"/>
      <c r="F93" s="84"/>
      <c r="G93" s="84"/>
      <c r="H93" s="11"/>
      <c r="I93" s="84"/>
      <c r="J93" s="11"/>
      <c r="K93" s="11"/>
      <c r="L93" s="84"/>
      <c r="M93" s="11"/>
      <c r="N93" s="11"/>
      <c r="O93" s="84"/>
      <c r="P93" s="84"/>
      <c r="Q93" s="11"/>
      <c r="R93" s="11"/>
      <c r="S93" s="11"/>
      <c r="T93" s="11"/>
      <c r="U93" s="11"/>
    </row>
    <row r="94" spans="1:21" ht="15.75" x14ac:dyDescent="0.25">
      <c r="A94" s="11"/>
      <c r="B94" s="11"/>
      <c r="C94" s="11"/>
      <c r="D94" s="11"/>
      <c r="E94" s="11"/>
      <c r="F94" s="84"/>
      <c r="G94" s="84"/>
      <c r="H94" s="11"/>
      <c r="I94" s="84"/>
      <c r="J94" s="11"/>
      <c r="K94" s="11"/>
      <c r="L94" s="84"/>
      <c r="M94" s="11"/>
      <c r="N94" s="11"/>
      <c r="O94" s="84"/>
      <c r="P94" s="84"/>
      <c r="Q94" s="11"/>
      <c r="R94" s="11"/>
      <c r="S94" s="11"/>
      <c r="T94" s="11"/>
      <c r="U94" s="11"/>
    </row>
    <row r="95" spans="1:21" ht="15.75" x14ac:dyDescent="0.25">
      <c r="A95" s="11"/>
      <c r="B95" s="11"/>
      <c r="C95" s="11"/>
      <c r="D95" s="11"/>
      <c r="E95" s="11"/>
      <c r="F95" s="84"/>
      <c r="G95" s="84"/>
      <c r="H95" s="11"/>
      <c r="I95" s="84"/>
      <c r="J95" s="11"/>
      <c r="K95" s="11"/>
      <c r="L95" s="84"/>
      <c r="M95" s="11"/>
      <c r="N95" s="11"/>
      <c r="O95" s="84"/>
      <c r="P95" s="84"/>
      <c r="Q95" s="11"/>
      <c r="R95" s="11"/>
      <c r="S95" s="11"/>
      <c r="T95" s="11"/>
      <c r="U95" s="11"/>
    </row>
    <row r="96" spans="1:21" ht="15.75" x14ac:dyDescent="0.25">
      <c r="A96" s="11"/>
      <c r="B96" s="11"/>
      <c r="C96" s="11"/>
      <c r="D96" s="11"/>
      <c r="E96" s="11"/>
      <c r="F96" s="84"/>
      <c r="G96" s="84"/>
      <c r="H96" s="11"/>
      <c r="I96" s="84"/>
      <c r="J96" s="11"/>
      <c r="K96" s="11"/>
      <c r="L96" s="84"/>
      <c r="M96" s="11"/>
      <c r="N96" s="11"/>
      <c r="O96" s="84"/>
      <c r="P96" s="84"/>
      <c r="Q96" s="11"/>
      <c r="R96" s="11"/>
      <c r="S96" s="11"/>
      <c r="T96" s="11"/>
      <c r="U96" s="11"/>
    </row>
    <row r="97" spans="1:21" ht="15.75" x14ac:dyDescent="0.25">
      <c r="A97" s="11"/>
      <c r="B97" s="11"/>
      <c r="C97" s="11"/>
      <c r="D97" s="11"/>
      <c r="E97" s="11"/>
      <c r="F97" s="84"/>
      <c r="G97" s="84"/>
      <c r="H97" s="11"/>
      <c r="I97" s="84"/>
      <c r="J97" s="11"/>
      <c r="K97" s="11"/>
      <c r="L97" s="84"/>
      <c r="M97" s="11"/>
      <c r="N97" s="11"/>
      <c r="O97" s="84"/>
      <c r="P97" s="84"/>
      <c r="Q97" s="11"/>
      <c r="R97" s="11"/>
      <c r="S97" s="11"/>
      <c r="T97" s="11"/>
      <c r="U97" s="11"/>
    </row>
    <row r="98" spans="1:21" ht="15.75" x14ac:dyDescent="0.25">
      <c r="A98" s="11"/>
      <c r="B98" s="11"/>
      <c r="C98" s="11"/>
      <c r="D98" s="11"/>
      <c r="E98" s="11"/>
      <c r="F98" s="84"/>
      <c r="G98" s="84"/>
      <c r="H98" s="11"/>
      <c r="I98" s="84"/>
      <c r="J98" s="11"/>
      <c r="K98" s="11"/>
      <c r="L98" s="84"/>
      <c r="M98" s="11"/>
      <c r="N98" s="11"/>
      <c r="O98" s="84"/>
      <c r="P98" s="84"/>
      <c r="Q98" s="11"/>
      <c r="R98" s="11"/>
      <c r="S98" s="11"/>
      <c r="T98" s="11"/>
      <c r="U98" s="11"/>
    </row>
    <row r="99" spans="1:21" ht="15.75" x14ac:dyDescent="0.25">
      <c r="A99" s="11"/>
      <c r="B99" s="11"/>
      <c r="C99" s="11"/>
      <c r="D99" s="11"/>
      <c r="E99" s="11"/>
      <c r="F99" s="84"/>
      <c r="G99" s="84"/>
      <c r="H99" s="11"/>
      <c r="I99" s="84"/>
      <c r="J99" s="11"/>
      <c r="K99" s="11"/>
      <c r="L99" s="84"/>
      <c r="M99" s="11"/>
      <c r="N99" s="11"/>
      <c r="O99" s="84"/>
      <c r="P99" s="84"/>
      <c r="Q99" s="11"/>
      <c r="R99" s="11"/>
      <c r="S99" s="11"/>
      <c r="T99" s="11"/>
      <c r="U99" s="11"/>
    </row>
    <row r="100" spans="1:21" ht="15.75" x14ac:dyDescent="0.25">
      <c r="A100" s="11"/>
      <c r="B100" s="11"/>
      <c r="C100" s="11"/>
      <c r="D100" s="11"/>
      <c r="E100" s="11"/>
      <c r="F100" s="84"/>
      <c r="G100" s="84"/>
      <c r="H100" s="11"/>
      <c r="I100" s="84"/>
      <c r="J100" s="11"/>
      <c r="K100" s="11"/>
      <c r="L100" s="84"/>
      <c r="M100" s="11"/>
      <c r="N100" s="11"/>
      <c r="O100" s="84"/>
      <c r="P100" s="84"/>
      <c r="Q100" s="11"/>
      <c r="R100" s="11"/>
      <c r="S100" s="11"/>
      <c r="T100" s="11"/>
      <c r="U100" s="11"/>
    </row>
    <row r="101" spans="1:21" ht="15.75" x14ac:dyDescent="0.25">
      <c r="A101" s="11"/>
      <c r="B101" s="11"/>
      <c r="C101" s="11"/>
      <c r="D101" s="11"/>
      <c r="E101" s="11"/>
      <c r="F101" s="84"/>
      <c r="G101" s="84"/>
      <c r="H101" s="11"/>
      <c r="I101" s="84"/>
      <c r="J101" s="11"/>
      <c r="K101" s="11"/>
      <c r="L101" s="84"/>
      <c r="M101" s="11"/>
      <c r="N101" s="11"/>
      <c r="O101" s="84"/>
      <c r="P101" s="84"/>
      <c r="Q101" s="11"/>
      <c r="R101" s="11"/>
      <c r="S101" s="11"/>
      <c r="T101" s="11"/>
      <c r="U101" s="11"/>
    </row>
    <row r="102" spans="1:21" ht="15.75" x14ac:dyDescent="0.25">
      <c r="A102" s="11"/>
      <c r="B102" s="11"/>
      <c r="C102" s="11"/>
      <c r="D102" s="11"/>
      <c r="E102" s="11"/>
      <c r="F102" s="84"/>
      <c r="G102" s="84"/>
      <c r="H102" s="11"/>
      <c r="I102" s="84"/>
      <c r="J102" s="11"/>
      <c r="K102" s="11"/>
      <c r="L102" s="84"/>
      <c r="M102" s="11"/>
      <c r="N102" s="11"/>
      <c r="O102" s="84"/>
      <c r="P102" s="84"/>
      <c r="Q102" s="11"/>
      <c r="R102" s="11"/>
      <c r="S102" s="11"/>
      <c r="T102" s="11"/>
      <c r="U102" s="11"/>
    </row>
    <row r="103" spans="1:21" ht="15.75" x14ac:dyDescent="0.25">
      <c r="A103" s="11"/>
      <c r="B103" s="11"/>
      <c r="C103" s="11"/>
      <c r="D103" s="11"/>
      <c r="E103" s="11"/>
      <c r="F103" s="84"/>
      <c r="G103" s="84"/>
      <c r="H103" s="11"/>
      <c r="I103" s="84"/>
      <c r="J103" s="11"/>
      <c r="K103" s="11"/>
      <c r="L103" s="84"/>
      <c r="M103" s="11"/>
      <c r="N103" s="11"/>
      <c r="O103" s="84"/>
      <c r="P103" s="84"/>
      <c r="Q103" s="11"/>
      <c r="R103" s="11"/>
      <c r="S103" s="11"/>
      <c r="T103" s="11"/>
      <c r="U103" s="11"/>
    </row>
    <row r="104" spans="1:21" ht="15.75" x14ac:dyDescent="0.25">
      <c r="A104" s="11"/>
      <c r="B104" s="11"/>
      <c r="C104" s="11"/>
      <c r="D104" s="11"/>
      <c r="E104" s="11"/>
      <c r="F104" s="84"/>
      <c r="G104" s="84"/>
      <c r="H104" s="11"/>
      <c r="I104" s="84"/>
      <c r="J104" s="11"/>
      <c r="K104" s="11"/>
      <c r="L104" s="84"/>
      <c r="M104" s="11"/>
      <c r="N104" s="11"/>
      <c r="O104" s="84"/>
      <c r="P104" s="84"/>
      <c r="Q104" s="11"/>
      <c r="R104" s="11"/>
      <c r="S104" s="11"/>
      <c r="T104" s="11"/>
      <c r="U104" s="11"/>
    </row>
    <row r="105" spans="1:21" ht="15.75" x14ac:dyDescent="0.25">
      <c r="A105" s="11"/>
      <c r="B105" s="11"/>
      <c r="C105" s="11"/>
      <c r="D105" s="11"/>
      <c r="E105" s="11"/>
      <c r="F105" s="84"/>
      <c r="G105" s="84"/>
      <c r="H105" s="11"/>
      <c r="I105" s="84"/>
      <c r="J105" s="11"/>
      <c r="K105" s="11"/>
      <c r="L105" s="84"/>
      <c r="M105" s="11"/>
      <c r="N105" s="11"/>
      <c r="O105" s="84"/>
      <c r="P105" s="84"/>
      <c r="Q105" s="11"/>
      <c r="R105" s="11"/>
      <c r="S105" s="11"/>
      <c r="T105" s="11"/>
      <c r="U105" s="11"/>
    </row>
    <row r="106" spans="1:21" ht="15.75" x14ac:dyDescent="0.25">
      <c r="A106" s="11"/>
      <c r="B106" s="11"/>
      <c r="C106" s="11"/>
      <c r="D106" s="11"/>
      <c r="E106" s="11"/>
      <c r="F106" s="84"/>
      <c r="G106" s="84"/>
      <c r="H106" s="11"/>
      <c r="I106" s="84"/>
      <c r="J106" s="11"/>
      <c r="K106" s="11"/>
      <c r="L106" s="84"/>
      <c r="M106" s="11"/>
      <c r="N106" s="11"/>
      <c r="O106" s="84"/>
      <c r="P106" s="84"/>
      <c r="Q106" s="11"/>
      <c r="R106" s="11"/>
      <c r="S106" s="11"/>
      <c r="T106" s="11"/>
      <c r="U106" s="11"/>
    </row>
    <row r="107" spans="1:21" ht="15.75" x14ac:dyDescent="0.25">
      <c r="A107" s="11"/>
      <c r="B107" s="11"/>
      <c r="C107" s="11"/>
      <c r="D107" s="11"/>
      <c r="E107" s="11"/>
      <c r="F107" s="84"/>
      <c r="G107" s="84"/>
      <c r="H107" s="11"/>
      <c r="I107" s="84"/>
      <c r="J107" s="11"/>
      <c r="K107" s="11"/>
      <c r="L107" s="84"/>
      <c r="M107" s="11"/>
      <c r="N107" s="11"/>
      <c r="O107" s="84"/>
      <c r="P107" s="84"/>
      <c r="Q107" s="11"/>
      <c r="R107" s="11"/>
      <c r="S107" s="11"/>
      <c r="T107" s="11"/>
      <c r="U107" s="11"/>
    </row>
    <row r="108" spans="1:21" ht="15.75" x14ac:dyDescent="0.25">
      <c r="A108" s="11"/>
      <c r="B108" s="11"/>
      <c r="C108" s="11"/>
      <c r="D108" s="11"/>
      <c r="E108" s="11"/>
      <c r="F108" s="84"/>
      <c r="G108" s="84"/>
      <c r="H108" s="11"/>
      <c r="I108" s="84"/>
      <c r="J108" s="11"/>
      <c r="K108" s="11"/>
      <c r="L108" s="84"/>
      <c r="M108" s="11"/>
      <c r="N108" s="11"/>
      <c r="O108" s="84"/>
      <c r="P108" s="84"/>
      <c r="Q108" s="11"/>
      <c r="R108" s="11"/>
      <c r="S108" s="11"/>
      <c r="T108" s="11"/>
      <c r="U108" s="11"/>
    </row>
    <row r="109" spans="1:21" ht="15.75" x14ac:dyDescent="0.25">
      <c r="A109" s="11"/>
      <c r="B109" s="11"/>
      <c r="C109" s="11"/>
      <c r="D109" s="11"/>
      <c r="E109" s="11"/>
      <c r="F109" s="84"/>
      <c r="G109" s="84"/>
      <c r="H109" s="11"/>
      <c r="I109" s="84"/>
      <c r="J109" s="11"/>
      <c r="K109" s="11"/>
      <c r="L109" s="84"/>
      <c r="M109" s="11"/>
      <c r="N109" s="11"/>
      <c r="O109" s="84"/>
      <c r="P109" s="84"/>
      <c r="Q109" s="11"/>
      <c r="R109" s="11"/>
      <c r="S109" s="11"/>
      <c r="T109" s="11"/>
      <c r="U109" s="11"/>
    </row>
    <row r="110" spans="1:21" ht="15.75" x14ac:dyDescent="0.25">
      <c r="A110" s="11"/>
      <c r="B110" s="11"/>
      <c r="C110" s="11"/>
      <c r="D110" s="11"/>
      <c r="E110" s="11"/>
      <c r="F110" s="84"/>
      <c r="G110" s="84"/>
      <c r="H110" s="11"/>
      <c r="I110" s="84"/>
      <c r="J110" s="11"/>
      <c r="K110" s="11"/>
      <c r="L110" s="84"/>
      <c r="M110" s="11"/>
      <c r="N110" s="11"/>
      <c r="O110" s="84"/>
      <c r="P110" s="84"/>
      <c r="Q110" s="11"/>
      <c r="R110" s="11"/>
      <c r="S110" s="11"/>
      <c r="T110" s="11"/>
      <c r="U110" s="11"/>
    </row>
    <row r="111" spans="1:21" ht="15.75" x14ac:dyDescent="0.25">
      <c r="A111" s="11"/>
      <c r="B111" s="11"/>
      <c r="C111" s="11"/>
      <c r="D111" s="11"/>
      <c r="E111" s="11"/>
      <c r="F111" s="84"/>
      <c r="G111" s="84"/>
      <c r="H111" s="11"/>
      <c r="I111" s="84"/>
      <c r="J111" s="11"/>
      <c r="K111" s="11"/>
      <c r="L111" s="84"/>
      <c r="M111" s="11"/>
      <c r="N111" s="11"/>
      <c r="O111" s="84"/>
      <c r="P111" s="84"/>
      <c r="Q111" s="11"/>
      <c r="R111" s="11"/>
      <c r="S111" s="11"/>
      <c r="T111" s="11"/>
      <c r="U111" s="11"/>
    </row>
    <row r="112" spans="1:21" ht="15.75" x14ac:dyDescent="0.25">
      <c r="A112" s="11"/>
      <c r="B112" s="11"/>
      <c r="C112" s="11"/>
      <c r="D112" s="11"/>
      <c r="E112" s="11"/>
      <c r="F112" s="84"/>
      <c r="G112" s="84"/>
      <c r="H112" s="11"/>
      <c r="I112" s="84"/>
      <c r="J112" s="11"/>
      <c r="K112" s="11"/>
      <c r="L112" s="84"/>
      <c r="M112" s="11"/>
      <c r="N112" s="11"/>
      <c r="O112" s="84"/>
      <c r="P112" s="84"/>
      <c r="Q112" s="11"/>
      <c r="R112" s="11"/>
      <c r="S112" s="11"/>
      <c r="T112" s="11"/>
      <c r="U112" s="11"/>
    </row>
    <row r="113" spans="1:21" ht="15.75" x14ac:dyDescent="0.25">
      <c r="A113" s="11"/>
      <c r="B113" s="11"/>
      <c r="C113" s="11"/>
      <c r="D113" s="11"/>
      <c r="E113" s="11"/>
      <c r="F113" s="84"/>
      <c r="G113" s="84"/>
      <c r="H113" s="11"/>
      <c r="I113" s="84"/>
      <c r="J113" s="11"/>
      <c r="K113" s="11"/>
      <c r="L113" s="84"/>
      <c r="M113" s="11"/>
      <c r="N113" s="11"/>
      <c r="O113" s="84"/>
      <c r="P113" s="84"/>
      <c r="Q113" s="11"/>
      <c r="R113" s="11"/>
      <c r="S113" s="11"/>
      <c r="T113" s="11"/>
      <c r="U113" s="11"/>
    </row>
    <row r="114" spans="1:21" ht="15.75" x14ac:dyDescent="0.25">
      <c r="A114" s="11"/>
      <c r="B114" s="11"/>
      <c r="C114" s="11"/>
      <c r="D114" s="11"/>
      <c r="E114" s="11"/>
      <c r="F114" s="84"/>
      <c r="G114" s="84"/>
      <c r="H114" s="11"/>
      <c r="I114" s="84"/>
      <c r="J114" s="11"/>
      <c r="K114" s="11"/>
      <c r="L114" s="84"/>
      <c r="M114" s="11"/>
      <c r="N114" s="11"/>
      <c r="O114" s="84"/>
      <c r="P114" s="84"/>
      <c r="Q114" s="11"/>
      <c r="R114" s="11"/>
      <c r="S114" s="11"/>
      <c r="T114" s="11"/>
      <c r="U114" s="11"/>
    </row>
    <row r="115" spans="1:21" ht="15.75" x14ac:dyDescent="0.25">
      <c r="A115" s="11"/>
      <c r="B115" s="11"/>
      <c r="C115" s="11"/>
      <c r="D115" s="11"/>
      <c r="E115" s="11"/>
      <c r="F115" s="84"/>
      <c r="G115" s="84"/>
      <c r="H115" s="11"/>
      <c r="I115" s="84"/>
      <c r="J115" s="11"/>
      <c r="K115" s="11"/>
      <c r="L115" s="84"/>
      <c r="M115" s="11"/>
      <c r="N115" s="11"/>
      <c r="O115" s="84"/>
      <c r="P115" s="84"/>
      <c r="Q115" s="11"/>
      <c r="R115" s="11"/>
      <c r="S115" s="11"/>
      <c r="T115" s="11"/>
      <c r="U115" s="11"/>
    </row>
    <row r="116" spans="1:21" ht="15.75" x14ac:dyDescent="0.25">
      <c r="A116" s="11"/>
      <c r="B116" s="11"/>
      <c r="C116" s="11"/>
      <c r="D116" s="11"/>
      <c r="E116" s="11"/>
      <c r="F116" s="84"/>
      <c r="G116" s="84"/>
      <c r="H116" s="11"/>
      <c r="I116" s="84"/>
      <c r="J116" s="11"/>
      <c r="K116" s="11"/>
      <c r="L116" s="84"/>
      <c r="M116" s="11"/>
      <c r="N116" s="11"/>
      <c r="O116" s="84"/>
      <c r="P116" s="84"/>
      <c r="Q116" s="11"/>
      <c r="R116" s="11"/>
      <c r="S116" s="11"/>
      <c r="T116" s="11"/>
      <c r="U116" s="11"/>
    </row>
    <row r="117" spans="1:21" ht="15.75" x14ac:dyDescent="0.25">
      <c r="A117" s="11"/>
      <c r="B117" s="11"/>
      <c r="C117" s="11"/>
      <c r="D117" s="11"/>
      <c r="E117" s="11"/>
      <c r="F117" s="84"/>
      <c r="G117" s="84"/>
      <c r="H117" s="11"/>
      <c r="I117" s="84"/>
      <c r="J117" s="11"/>
      <c r="K117" s="11"/>
      <c r="L117" s="84"/>
      <c r="M117" s="11"/>
      <c r="N117" s="11"/>
      <c r="O117" s="84"/>
      <c r="P117" s="84"/>
      <c r="Q117" s="11"/>
      <c r="R117" s="11"/>
      <c r="S117" s="11"/>
      <c r="T117" s="11"/>
      <c r="U117" s="11"/>
    </row>
    <row r="118" spans="1:21" ht="15.75" x14ac:dyDescent="0.25">
      <c r="A118" s="11"/>
      <c r="B118" s="11"/>
      <c r="C118" s="11"/>
      <c r="D118" s="11"/>
      <c r="E118" s="11"/>
      <c r="F118" s="84"/>
      <c r="G118" s="84"/>
      <c r="H118" s="11"/>
      <c r="I118" s="84"/>
      <c r="J118" s="11"/>
      <c r="K118" s="11"/>
      <c r="L118" s="84"/>
      <c r="M118" s="11"/>
      <c r="N118" s="11"/>
      <c r="O118" s="84"/>
      <c r="P118" s="84"/>
      <c r="Q118" s="11"/>
      <c r="R118" s="11"/>
      <c r="S118" s="11"/>
      <c r="T118" s="11"/>
      <c r="U118" s="11"/>
    </row>
    <row r="119" spans="1:21" ht="15.75" x14ac:dyDescent="0.25">
      <c r="A119" s="11"/>
      <c r="B119" s="11"/>
      <c r="C119" s="11"/>
      <c r="D119" s="11"/>
      <c r="E119" s="11"/>
      <c r="F119" s="84"/>
      <c r="G119" s="84"/>
      <c r="H119" s="11"/>
      <c r="I119" s="84"/>
      <c r="J119" s="11"/>
      <c r="K119" s="11"/>
      <c r="L119" s="84"/>
      <c r="M119" s="11"/>
      <c r="N119" s="11"/>
      <c r="O119" s="84"/>
      <c r="P119" s="84"/>
      <c r="Q119" s="11"/>
      <c r="R119" s="11"/>
      <c r="S119" s="11"/>
      <c r="T119" s="11"/>
      <c r="U119" s="11"/>
    </row>
    <row r="120" spans="1:21" ht="15.75" x14ac:dyDescent="0.25">
      <c r="A120" s="11"/>
      <c r="B120" s="11"/>
      <c r="C120" s="11"/>
      <c r="D120" s="11"/>
      <c r="E120" s="11"/>
      <c r="F120" s="84"/>
      <c r="G120" s="84"/>
      <c r="H120" s="11"/>
      <c r="I120" s="84"/>
      <c r="J120" s="11"/>
      <c r="K120" s="11"/>
      <c r="L120" s="84"/>
      <c r="M120" s="11"/>
      <c r="N120" s="11"/>
      <c r="O120" s="84"/>
      <c r="P120" s="84"/>
      <c r="Q120" s="11"/>
      <c r="R120" s="11"/>
      <c r="S120" s="11"/>
      <c r="T120" s="11"/>
      <c r="U120" s="11"/>
    </row>
    <row r="121" spans="1:21" ht="15.75" x14ac:dyDescent="0.25">
      <c r="A121" s="11"/>
      <c r="B121" s="11"/>
      <c r="C121" s="11"/>
      <c r="D121" s="11"/>
      <c r="E121" s="11"/>
      <c r="F121" s="84"/>
      <c r="G121" s="84"/>
      <c r="H121" s="11"/>
      <c r="I121" s="84"/>
      <c r="J121" s="11"/>
      <c r="K121" s="11"/>
      <c r="L121" s="84"/>
      <c r="M121" s="11"/>
      <c r="N121" s="11"/>
      <c r="O121" s="84"/>
      <c r="P121" s="84"/>
      <c r="Q121" s="11"/>
      <c r="R121" s="11"/>
      <c r="S121" s="11"/>
      <c r="T121" s="11"/>
      <c r="U121" s="11"/>
    </row>
    <row r="122" spans="1:21" ht="15.75" x14ac:dyDescent="0.25">
      <c r="A122" s="11"/>
      <c r="B122" s="11"/>
      <c r="C122" s="11"/>
      <c r="D122" s="11"/>
      <c r="E122" s="11"/>
      <c r="F122" s="84"/>
      <c r="G122" s="84"/>
      <c r="H122" s="11"/>
      <c r="I122" s="84"/>
      <c r="J122" s="11"/>
      <c r="K122" s="11"/>
      <c r="L122" s="84"/>
      <c r="M122" s="11"/>
      <c r="N122" s="11"/>
      <c r="O122" s="84"/>
      <c r="P122" s="84"/>
      <c r="Q122" s="11"/>
      <c r="R122" s="11"/>
      <c r="S122" s="11"/>
      <c r="T122" s="11"/>
      <c r="U122" s="11"/>
    </row>
    <row r="123" spans="1:21" ht="15.75" x14ac:dyDescent="0.25">
      <c r="A123" s="11"/>
      <c r="B123" s="11"/>
      <c r="C123" s="11"/>
      <c r="D123" s="11"/>
      <c r="E123" s="11"/>
      <c r="F123" s="84"/>
      <c r="G123" s="84"/>
      <c r="H123" s="11"/>
      <c r="I123" s="84"/>
      <c r="J123" s="11"/>
      <c r="K123" s="11"/>
      <c r="L123" s="84"/>
      <c r="M123" s="11"/>
      <c r="N123" s="11"/>
      <c r="O123" s="84"/>
      <c r="P123" s="84"/>
      <c r="Q123" s="11"/>
      <c r="R123" s="11"/>
      <c r="S123" s="11"/>
      <c r="T123" s="11"/>
      <c r="U123" s="11"/>
    </row>
    <row r="124" spans="1:21" ht="15.75" x14ac:dyDescent="0.25">
      <c r="A124" s="11"/>
      <c r="B124" s="11"/>
      <c r="C124" s="11"/>
      <c r="D124" s="11"/>
      <c r="E124" s="11"/>
      <c r="F124" s="84"/>
      <c r="G124" s="84"/>
      <c r="H124" s="11"/>
      <c r="I124" s="84"/>
      <c r="J124" s="11"/>
      <c r="K124" s="11"/>
      <c r="L124" s="84"/>
      <c r="M124" s="11"/>
      <c r="N124" s="11"/>
      <c r="O124" s="84"/>
      <c r="P124" s="84"/>
      <c r="Q124" s="11"/>
      <c r="R124" s="11"/>
      <c r="S124" s="11"/>
      <c r="T124" s="11"/>
      <c r="U124" s="11"/>
    </row>
    <row r="125" spans="1:21" ht="15.75" x14ac:dyDescent="0.25">
      <c r="A125" s="11"/>
      <c r="B125" s="11"/>
      <c r="C125" s="11"/>
      <c r="D125" s="11"/>
      <c r="E125" s="11"/>
      <c r="F125" s="84"/>
      <c r="G125" s="84"/>
      <c r="H125" s="11"/>
      <c r="I125" s="84"/>
      <c r="J125" s="11"/>
      <c r="K125" s="11"/>
      <c r="L125" s="84"/>
      <c r="M125" s="11"/>
      <c r="N125" s="11"/>
      <c r="O125" s="84"/>
      <c r="P125" s="84"/>
      <c r="Q125" s="11"/>
      <c r="R125" s="11"/>
      <c r="S125" s="11"/>
      <c r="T125" s="11"/>
      <c r="U125" s="11"/>
    </row>
    <row r="126" spans="1:21" ht="15.75" x14ac:dyDescent="0.25">
      <c r="A126" s="11"/>
      <c r="B126" s="11"/>
      <c r="C126" s="11"/>
      <c r="D126" s="11"/>
      <c r="E126" s="11"/>
      <c r="F126" s="84"/>
      <c r="G126" s="84"/>
      <c r="H126" s="11"/>
      <c r="I126" s="84"/>
      <c r="J126" s="11"/>
      <c r="K126" s="11"/>
      <c r="L126" s="84"/>
      <c r="M126" s="11"/>
      <c r="N126" s="11"/>
      <c r="O126" s="84"/>
      <c r="P126" s="84"/>
      <c r="Q126" s="11"/>
      <c r="R126" s="11"/>
      <c r="S126" s="11"/>
      <c r="T126" s="11"/>
      <c r="U126" s="11"/>
    </row>
    <row r="127" spans="1:21" ht="15.75" x14ac:dyDescent="0.25">
      <c r="A127" s="11"/>
      <c r="B127" s="11"/>
      <c r="C127" s="11"/>
      <c r="D127" s="11"/>
      <c r="E127" s="11"/>
      <c r="F127" s="84"/>
      <c r="G127" s="84"/>
      <c r="H127" s="11"/>
      <c r="I127" s="84"/>
      <c r="J127" s="11"/>
      <c r="K127" s="11"/>
      <c r="L127" s="84"/>
      <c r="M127" s="11"/>
      <c r="N127" s="11"/>
      <c r="O127" s="84"/>
      <c r="P127" s="84"/>
      <c r="Q127" s="11"/>
      <c r="R127" s="11"/>
      <c r="S127" s="11"/>
      <c r="T127" s="11"/>
      <c r="U127" s="11"/>
    </row>
    <row r="128" spans="1:21" ht="15.75" x14ac:dyDescent="0.25">
      <c r="A128" s="11"/>
      <c r="B128" s="11"/>
      <c r="C128" s="11"/>
      <c r="D128" s="11"/>
      <c r="E128" s="11"/>
      <c r="F128" s="84"/>
      <c r="G128" s="84"/>
      <c r="H128" s="11"/>
      <c r="I128" s="84"/>
      <c r="J128" s="11"/>
      <c r="K128" s="11"/>
      <c r="L128" s="84"/>
      <c r="M128" s="11"/>
      <c r="N128" s="11"/>
      <c r="O128" s="84"/>
      <c r="P128" s="84"/>
      <c r="Q128" s="11"/>
      <c r="R128" s="11"/>
      <c r="S128" s="11"/>
      <c r="T128" s="11"/>
      <c r="U128" s="11"/>
    </row>
    <row r="129" spans="1:21" ht="15.75" x14ac:dyDescent="0.25">
      <c r="A129" s="11"/>
      <c r="B129" s="11"/>
      <c r="C129" s="11"/>
      <c r="D129" s="11"/>
      <c r="E129" s="11"/>
      <c r="F129" s="84"/>
      <c r="G129" s="84"/>
      <c r="H129" s="11"/>
      <c r="I129" s="84"/>
      <c r="J129" s="11"/>
      <c r="K129" s="11"/>
      <c r="L129" s="84"/>
      <c r="M129" s="11"/>
      <c r="N129" s="11"/>
      <c r="O129" s="84"/>
      <c r="P129" s="84"/>
      <c r="Q129" s="11"/>
      <c r="R129" s="11"/>
      <c r="S129" s="11"/>
      <c r="T129" s="11"/>
      <c r="U129" s="11"/>
    </row>
    <row r="130" spans="1:21" ht="15.75" x14ac:dyDescent="0.25">
      <c r="A130" s="11"/>
      <c r="B130" s="11"/>
      <c r="C130" s="11"/>
      <c r="D130" s="11"/>
      <c r="E130" s="11"/>
      <c r="F130" s="84"/>
      <c r="G130" s="84"/>
      <c r="H130" s="11"/>
      <c r="I130" s="84"/>
      <c r="J130" s="11"/>
      <c r="K130" s="11"/>
      <c r="L130" s="84"/>
      <c r="M130" s="11"/>
      <c r="N130" s="11"/>
      <c r="O130" s="84"/>
      <c r="P130" s="84"/>
      <c r="Q130" s="11"/>
      <c r="R130" s="11"/>
      <c r="S130" s="11"/>
      <c r="T130" s="11"/>
      <c r="U130" s="11"/>
    </row>
    <row r="131" spans="1:21" ht="15.75" x14ac:dyDescent="0.25">
      <c r="A131" s="11"/>
      <c r="B131" s="11"/>
      <c r="C131" s="11"/>
      <c r="D131" s="11"/>
      <c r="E131" s="11"/>
      <c r="F131" s="84"/>
      <c r="G131" s="84"/>
      <c r="H131" s="11"/>
      <c r="I131" s="84"/>
      <c r="J131" s="11"/>
      <c r="K131" s="11"/>
      <c r="L131" s="84"/>
      <c r="M131" s="11"/>
      <c r="N131" s="11"/>
      <c r="O131" s="84"/>
      <c r="P131" s="84"/>
      <c r="Q131" s="11"/>
      <c r="R131" s="11"/>
      <c r="S131" s="11"/>
      <c r="T131" s="11"/>
      <c r="U131" s="11"/>
    </row>
    <row r="132" spans="1:21" ht="15.75" x14ac:dyDescent="0.25">
      <c r="A132" s="11"/>
      <c r="B132" s="11"/>
      <c r="C132" s="11"/>
      <c r="D132" s="11"/>
      <c r="E132" s="11"/>
      <c r="F132" s="84"/>
      <c r="G132" s="84"/>
      <c r="H132" s="11"/>
      <c r="I132" s="84"/>
      <c r="J132" s="11"/>
      <c r="K132" s="11"/>
      <c r="L132" s="84"/>
      <c r="M132" s="11"/>
      <c r="N132" s="11"/>
      <c r="O132" s="84"/>
      <c r="P132" s="84"/>
      <c r="Q132" s="11"/>
      <c r="R132" s="11"/>
      <c r="S132" s="11"/>
      <c r="T132" s="11"/>
      <c r="U132" s="11"/>
    </row>
    <row r="133" spans="1:21" ht="15.75" x14ac:dyDescent="0.25">
      <c r="A133" s="11"/>
      <c r="B133" s="11"/>
      <c r="C133" s="11"/>
      <c r="D133" s="11"/>
      <c r="E133" s="11"/>
      <c r="F133" s="84"/>
      <c r="G133" s="84"/>
      <c r="H133" s="11"/>
      <c r="I133" s="84"/>
      <c r="J133" s="11"/>
      <c r="K133" s="11"/>
      <c r="L133" s="84"/>
      <c r="M133" s="11"/>
      <c r="N133" s="11"/>
      <c r="O133" s="84"/>
      <c r="P133" s="84"/>
      <c r="Q133" s="11"/>
      <c r="R133" s="11"/>
      <c r="S133" s="11"/>
      <c r="T133" s="11"/>
      <c r="U133" s="11"/>
    </row>
    <row r="134" spans="1:21" ht="15.75" x14ac:dyDescent="0.25">
      <c r="A134" s="11"/>
      <c r="B134" s="11"/>
      <c r="C134" s="11"/>
      <c r="D134" s="11"/>
      <c r="E134" s="11"/>
      <c r="F134" s="84"/>
      <c r="G134" s="84"/>
      <c r="H134" s="11"/>
      <c r="I134" s="84"/>
      <c r="J134" s="11"/>
      <c r="K134" s="11"/>
      <c r="L134" s="84"/>
      <c r="M134" s="11"/>
      <c r="N134" s="11"/>
      <c r="O134" s="84"/>
      <c r="P134" s="84"/>
      <c r="Q134" s="11"/>
      <c r="R134" s="11"/>
      <c r="S134" s="11"/>
      <c r="T134" s="11"/>
      <c r="U134" s="11"/>
    </row>
    <row r="135" spans="1:21" ht="15.75" x14ac:dyDescent="0.25">
      <c r="A135" s="11"/>
      <c r="B135" s="11"/>
      <c r="C135" s="11"/>
      <c r="D135" s="11"/>
      <c r="E135" s="11"/>
      <c r="F135" s="84"/>
      <c r="G135" s="84"/>
      <c r="H135" s="11"/>
      <c r="I135" s="84"/>
      <c r="J135" s="11"/>
      <c r="K135" s="11"/>
      <c r="L135" s="84"/>
      <c r="M135" s="11"/>
      <c r="N135" s="11"/>
      <c r="O135" s="84"/>
      <c r="P135" s="84"/>
      <c r="Q135" s="11"/>
      <c r="R135" s="11"/>
      <c r="S135" s="11"/>
      <c r="T135" s="11"/>
      <c r="U135" s="11"/>
    </row>
    <row r="136" spans="1:21" ht="15.75" x14ac:dyDescent="0.25">
      <c r="A136" s="11"/>
      <c r="B136" s="11"/>
      <c r="C136" s="11"/>
      <c r="D136" s="11"/>
      <c r="E136" s="11"/>
      <c r="F136" s="84"/>
      <c r="G136" s="84"/>
      <c r="H136" s="11"/>
      <c r="I136" s="84"/>
      <c r="J136" s="11"/>
      <c r="K136" s="11"/>
      <c r="L136" s="84"/>
      <c r="M136" s="11"/>
      <c r="N136" s="11"/>
      <c r="O136" s="84"/>
      <c r="P136" s="84"/>
      <c r="Q136" s="11"/>
      <c r="R136" s="11"/>
      <c r="S136" s="11"/>
      <c r="T136" s="11"/>
      <c r="U136" s="11"/>
    </row>
    <row r="137" spans="1:21" ht="15.75" x14ac:dyDescent="0.25">
      <c r="A137" s="11"/>
      <c r="B137" s="11"/>
      <c r="C137" s="11"/>
      <c r="D137" s="11"/>
      <c r="E137" s="11"/>
      <c r="F137" s="84"/>
      <c r="G137" s="84"/>
      <c r="H137" s="11"/>
      <c r="I137" s="84"/>
      <c r="J137" s="11"/>
      <c r="K137" s="11"/>
      <c r="L137" s="84"/>
      <c r="M137" s="11"/>
      <c r="N137" s="11"/>
      <c r="O137" s="84"/>
      <c r="P137" s="84"/>
      <c r="Q137" s="11"/>
      <c r="R137" s="11"/>
      <c r="S137" s="11"/>
      <c r="T137" s="11"/>
      <c r="U137" s="11"/>
    </row>
    <row r="138" spans="1:21" ht="15.75" x14ac:dyDescent="0.25">
      <c r="A138" s="11"/>
      <c r="B138" s="11"/>
      <c r="C138" s="11"/>
      <c r="D138" s="11"/>
      <c r="E138" s="11"/>
      <c r="F138" s="84"/>
      <c r="G138" s="84"/>
      <c r="H138" s="11"/>
      <c r="I138" s="84"/>
      <c r="J138" s="11"/>
      <c r="K138" s="11"/>
      <c r="L138" s="84"/>
      <c r="M138" s="11"/>
      <c r="N138" s="11"/>
      <c r="O138" s="84"/>
      <c r="P138" s="84"/>
      <c r="Q138" s="11"/>
      <c r="R138" s="11"/>
      <c r="S138" s="11"/>
      <c r="T138" s="11"/>
      <c r="U138" s="11"/>
    </row>
    <row r="139" spans="1:21" ht="15.75" x14ac:dyDescent="0.25">
      <c r="A139" s="11"/>
      <c r="B139" s="11"/>
      <c r="C139" s="11"/>
      <c r="D139" s="11"/>
      <c r="E139" s="11"/>
      <c r="F139" s="84"/>
      <c r="G139" s="84"/>
      <c r="H139" s="11"/>
      <c r="I139" s="84"/>
      <c r="J139" s="11"/>
      <c r="K139" s="11"/>
      <c r="L139" s="84"/>
      <c r="M139" s="11"/>
      <c r="N139" s="11"/>
      <c r="O139" s="84"/>
      <c r="P139" s="84"/>
      <c r="Q139" s="11"/>
      <c r="R139" s="11"/>
      <c r="S139" s="11"/>
      <c r="T139" s="11"/>
      <c r="U139" s="11"/>
    </row>
    <row r="140" spans="1:21" ht="15.75" x14ac:dyDescent="0.25">
      <c r="A140" s="11"/>
      <c r="B140" s="11"/>
      <c r="C140" s="11"/>
      <c r="D140" s="11"/>
      <c r="E140" s="11"/>
      <c r="F140" s="84"/>
      <c r="G140" s="84"/>
      <c r="H140" s="11"/>
      <c r="I140" s="84"/>
      <c r="J140" s="11"/>
      <c r="K140" s="11"/>
      <c r="L140" s="84"/>
      <c r="M140" s="11"/>
      <c r="N140" s="11"/>
      <c r="O140" s="84"/>
      <c r="P140" s="84"/>
      <c r="Q140" s="11"/>
      <c r="R140" s="11"/>
      <c r="S140" s="11"/>
      <c r="T140" s="11"/>
      <c r="U140" s="11"/>
    </row>
    <row r="141" spans="1:21" ht="15.75" x14ac:dyDescent="0.25">
      <c r="A141" s="11"/>
      <c r="B141" s="11"/>
      <c r="C141" s="11"/>
      <c r="D141" s="11"/>
      <c r="E141" s="11"/>
      <c r="F141" s="84"/>
      <c r="G141" s="84"/>
      <c r="H141" s="11"/>
      <c r="I141" s="84"/>
      <c r="J141" s="11"/>
      <c r="K141" s="11"/>
      <c r="L141" s="84"/>
      <c r="M141" s="11"/>
      <c r="N141" s="11"/>
      <c r="O141" s="84"/>
      <c r="P141" s="84"/>
      <c r="Q141" s="11"/>
      <c r="R141" s="11"/>
      <c r="S141" s="11"/>
      <c r="T141" s="11"/>
      <c r="U141" s="11"/>
    </row>
    <row r="142" spans="1:21" ht="15.75" x14ac:dyDescent="0.25">
      <c r="A142" s="11"/>
      <c r="B142" s="11"/>
      <c r="C142" s="11"/>
      <c r="D142" s="11"/>
      <c r="E142" s="11"/>
      <c r="F142" s="84"/>
      <c r="G142" s="84"/>
      <c r="H142" s="11"/>
      <c r="I142" s="84"/>
      <c r="J142" s="11"/>
      <c r="K142" s="11"/>
      <c r="L142" s="84"/>
      <c r="M142" s="11"/>
      <c r="N142" s="11"/>
      <c r="O142" s="84"/>
      <c r="P142" s="84"/>
      <c r="Q142" s="11"/>
      <c r="R142" s="11"/>
      <c r="S142" s="11"/>
      <c r="T142" s="11"/>
      <c r="U142" s="11"/>
    </row>
    <row r="143" spans="1:21" ht="15.75" x14ac:dyDescent="0.25">
      <c r="A143" s="11"/>
      <c r="B143" s="11"/>
      <c r="C143" s="11"/>
      <c r="D143" s="11"/>
      <c r="E143" s="11"/>
      <c r="F143" s="84"/>
      <c r="G143" s="84"/>
      <c r="H143" s="11"/>
      <c r="I143" s="84"/>
      <c r="J143" s="11"/>
      <c r="K143" s="11"/>
      <c r="L143" s="84"/>
      <c r="M143" s="11"/>
      <c r="N143" s="11"/>
      <c r="O143" s="84"/>
      <c r="P143" s="84"/>
      <c r="Q143" s="11"/>
      <c r="R143" s="11"/>
      <c r="S143" s="11"/>
      <c r="T143" s="11"/>
      <c r="U143" s="11"/>
    </row>
    <row r="144" spans="1:21" ht="15.75" x14ac:dyDescent="0.25">
      <c r="A144" s="11"/>
      <c r="B144" s="11"/>
      <c r="C144" s="11"/>
      <c r="D144" s="11"/>
      <c r="E144" s="11"/>
      <c r="F144" s="84"/>
      <c r="G144" s="84"/>
      <c r="H144" s="11"/>
      <c r="I144" s="84"/>
      <c r="J144" s="11"/>
      <c r="K144" s="11"/>
      <c r="L144" s="84"/>
      <c r="M144" s="11"/>
      <c r="N144" s="11"/>
      <c r="O144" s="84"/>
      <c r="P144" s="84"/>
      <c r="Q144" s="11"/>
      <c r="R144" s="11"/>
      <c r="S144" s="11"/>
      <c r="T144" s="11"/>
      <c r="U144" s="11"/>
    </row>
    <row r="145" spans="1:21" ht="15.75" x14ac:dyDescent="0.25">
      <c r="A145" s="11"/>
      <c r="B145" s="11"/>
      <c r="C145" s="11"/>
      <c r="D145" s="11"/>
      <c r="E145" s="11"/>
      <c r="F145" s="84"/>
      <c r="G145" s="84"/>
      <c r="H145" s="11"/>
      <c r="I145" s="84"/>
      <c r="J145" s="11"/>
      <c r="K145" s="11"/>
      <c r="L145" s="84"/>
      <c r="M145" s="11"/>
      <c r="N145" s="11"/>
      <c r="O145" s="84"/>
      <c r="P145" s="84"/>
      <c r="Q145" s="11"/>
      <c r="R145" s="11"/>
      <c r="S145" s="11"/>
      <c r="T145" s="11"/>
      <c r="U145" s="11"/>
    </row>
    <row r="146" spans="1:21" ht="15.75" x14ac:dyDescent="0.25">
      <c r="A146" s="11"/>
      <c r="B146" s="11"/>
      <c r="C146" s="11"/>
      <c r="D146" s="11"/>
      <c r="E146" s="11"/>
      <c r="F146" s="84"/>
      <c r="G146" s="84"/>
      <c r="H146" s="11"/>
      <c r="I146" s="84"/>
      <c r="J146" s="11"/>
      <c r="K146" s="11"/>
      <c r="L146" s="84"/>
      <c r="M146" s="11"/>
      <c r="N146" s="11"/>
      <c r="O146" s="84"/>
      <c r="P146" s="84"/>
      <c r="Q146" s="11"/>
      <c r="R146" s="11"/>
      <c r="S146" s="11"/>
      <c r="T146" s="11"/>
      <c r="U146" s="11"/>
    </row>
    <row r="147" spans="1:21" ht="15.75" x14ac:dyDescent="0.25">
      <c r="A147" s="11"/>
      <c r="B147" s="11"/>
      <c r="C147" s="11"/>
      <c r="D147" s="11"/>
      <c r="E147" s="11"/>
      <c r="F147" s="84"/>
      <c r="G147" s="84"/>
      <c r="H147" s="11"/>
      <c r="I147" s="84"/>
      <c r="J147" s="11"/>
      <c r="K147" s="11"/>
      <c r="L147" s="84"/>
      <c r="M147" s="11"/>
      <c r="N147" s="11"/>
      <c r="O147" s="84"/>
      <c r="P147" s="84"/>
      <c r="Q147" s="11"/>
      <c r="R147" s="11"/>
      <c r="S147" s="11"/>
      <c r="T147" s="11"/>
      <c r="U147" s="11"/>
    </row>
    <row r="148" spans="1:21" ht="15.75" x14ac:dyDescent="0.25">
      <c r="A148" s="11"/>
      <c r="B148" s="11"/>
      <c r="C148" s="11"/>
      <c r="D148" s="11"/>
      <c r="E148" s="11"/>
      <c r="F148" s="84"/>
      <c r="G148" s="84"/>
      <c r="H148" s="11"/>
      <c r="I148" s="84"/>
      <c r="J148" s="11"/>
      <c r="K148" s="11"/>
      <c r="L148" s="84"/>
      <c r="M148" s="11"/>
      <c r="N148" s="11"/>
      <c r="O148" s="84"/>
      <c r="P148" s="84"/>
      <c r="Q148" s="11"/>
      <c r="R148" s="11"/>
      <c r="S148" s="11"/>
      <c r="T148" s="11"/>
      <c r="U148" s="11"/>
    </row>
    <row r="149" spans="1:21" ht="15.75" x14ac:dyDescent="0.25">
      <c r="A149" s="11"/>
      <c r="B149" s="11"/>
      <c r="C149" s="11"/>
      <c r="D149" s="11"/>
      <c r="E149" s="11"/>
      <c r="F149" s="84"/>
      <c r="G149" s="84"/>
      <c r="H149" s="11"/>
      <c r="I149" s="84"/>
      <c r="J149" s="11"/>
      <c r="K149" s="11"/>
      <c r="L149" s="84"/>
      <c r="M149" s="11"/>
      <c r="N149" s="11"/>
      <c r="O149" s="84"/>
      <c r="P149" s="84"/>
      <c r="Q149" s="11"/>
      <c r="R149" s="11"/>
      <c r="S149" s="11"/>
      <c r="T149" s="11"/>
      <c r="U149" s="11"/>
    </row>
    <row r="150" spans="1:21" ht="15.75" x14ac:dyDescent="0.25">
      <c r="A150" s="11"/>
      <c r="B150" s="11"/>
      <c r="C150" s="11"/>
      <c r="D150" s="11"/>
      <c r="E150" s="11"/>
      <c r="F150" s="84"/>
      <c r="G150" s="84"/>
      <c r="H150" s="11"/>
      <c r="I150" s="84"/>
      <c r="J150" s="11"/>
      <c r="K150" s="11"/>
      <c r="L150" s="84"/>
      <c r="M150" s="11"/>
      <c r="N150" s="11"/>
      <c r="O150" s="84"/>
      <c r="P150" s="84"/>
      <c r="Q150" s="11"/>
      <c r="R150" s="11"/>
      <c r="S150" s="11"/>
      <c r="T150" s="11"/>
      <c r="U150" s="11"/>
    </row>
    <row r="151" spans="1:21" ht="15.75" x14ac:dyDescent="0.25">
      <c r="A151" s="11"/>
      <c r="B151" s="11"/>
      <c r="C151" s="11"/>
      <c r="D151" s="11"/>
      <c r="E151" s="11"/>
      <c r="F151" s="84"/>
      <c r="G151" s="84"/>
      <c r="H151" s="11"/>
      <c r="I151" s="84"/>
      <c r="J151" s="11"/>
      <c r="K151" s="11"/>
      <c r="L151" s="84"/>
      <c r="M151" s="11"/>
      <c r="N151" s="11"/>
      <c r="O151" s="84"/>
      <c r="P151" s="84"/>
      <c r="Q151" s="11"/>
      <c r="R151" s="11"/>
      <c r="S151" s="11"/>
      <c r="T151" s="11"/>
      <c r="U151" s="11"/>
    </row>
    <row r="152" spans="1:21" ht="15.75" x14ac:dyDescent="0.25">
      <c r="A152" s="11"/>
      <c r="B152" s="11"/>
      <c r="C152" s="11"/>
      <c r="D152" s="11"/>
      <c r="E152" s="11"/>
      <c r="F152" s="84"/>
      <c r="G152" s="84"/>
      <c r="H152" s="11"/>
      <c r="I152" s="84"/>
      <c r="J152" s="11"/>
      <c r="K152" s="11"/>
      <c r="L152" s="84"/>
      <c r="M152" s="11"/>
      <c r="N152" s="11"/>
      <c r="O152" s="84"/>
      <c r="P152" s="84"/>
      <c r="Q152" s="11"/>
      <c r="R152" s="11"/>
      <c r="S152" s="11"/>
      <c r="T152" s="11"/>
      <c r="U152" s="11"/>
    </row>
    <row r="153" spans="1:21" ht="15.75" x14ac:dyDescent="0.25">
      <c r="A153" s="11"/>
      <c r="B153" s="11"/>
      <c r="C153" s="11"/>
      <c r="D153" s="11"/>
      <c r="E153" s="11"/>
      <c r="F153" s="84"/>
      <c r="G153" s="84"/>
      <c r="H153" s="11"/>
      <c r="I153" s="84"/>
      <c r="J153" s="11"/>
      <c r="K153" s="11"/>
      <c r="L153" s="84"/>
      <c r="M153" s="11"/>
      <c r="N153" s="11"/>
      <c r="O153" s="84"/>
      <c r="P153" s="84"/>
      <c r="Q153" s="11"/>
      <c r="R153" s="11"/>
      <c r="S153" s="11"/>
      <c r="T153" s="11"/>
      <c r="U153" s="11"/>
    </row>
    <row r="154" spans="1:21" ht="15.75" x14ac:dyDescent="0.25">
      <c r="A154" s="11"/>
      <c r="B154" s="11"/>
      <c r="C154" s="11"/>
      <c r="D154" s="11"/>
      <c r="E154" s="11"/>
      <c r="F154" s="84"/>
      <c r="G154" s="84"/>
      <c r="H154" s="11"/>
      <c r="I154" s="84"/>
      <c r="J154" s="11"/>
      <c r="K154" s="11"/>
      <c r="L154" s="84"/>
      <c r="M154" s="11"/>
      <c r="N154" s="11"/>
      <c r="O154" s="84"/>
      <c r="P154" s="84"/>
      <c r="Q154" s="11"/>
      <c r="R154" s="11"/>
      <c r="S154" s="11"/>
      <c r="T154" s="11"/>
      <c r="U154" s="11"/>
    </row>
    <row r="155" spans="1:21" ht="15.75" x14ac:dyDescent="0.25">
      <c r="A155" s="11"/>
      <c r="B155" s="11"/>
      <c r="C155" s="11"/>
      <c r="D155" s="11"/>
      <c r="E155" s="11"/>
      <c r="F155" s="84"/>
      <c r="G155" s="84"/>
      <c r="H155" s="11"/>
      <c r="I155" s="84"/>
      <c r="J155" s="11"/>
      <c r="K155" s="11"/>
      <c r="L155" s="84"/>
      <c r="M155" s="11"/>
      <c r="N155" s="11"/>
      <c r="O155" s="84"/>
      <c r="P155" s="84"/>
      <c r="Q155" s="11"/>
      <c r="R155" s="11"/>
      <c r="S155" s="11"/>
      <c r="T155" s="11"/>
      <c r="U155" s="11"/>
    </row>
    <row r="156" spans="1:21" ht="15.75" x14ac:dyDescent="0.25">
      <c r="A156" s="11"/>
      <c r="B156" s="11"/>
      <c r="C156" s="11"/>
      <c r="D156" s="11"/>
      <c r="E156" s="11"/>
      <c r="F156" s="84"/>
      <c r="G156" s="84"/>
      <c r="H156" s="11"/>
      <c r="I156" s="84"/>
      <c r="J156" s="11"/>
      <c r="K156" s="11"/>
      <c r="L156" s="84"/>
      <c r="M156" s="11"/>
      <c r="N156" s="11"/>
      <c r="O156" s="84"/>
      <c r="P156" s="84"/>
      <c r="Q156" s="11"/>
      <c r="R156" s="11"/>
      <c r="S156" s="11"/>
      <c r="T156" s="11"/>
      <c r="U156" s="11"/>
    </row>
    <row r="157" spans="1:21" ht="15.75" x14ac:dyDescent="0.25">
      <c r="A157" s="11"/>
      <c r="B157" s="11"/>
      <c r="C157" s="11"/>
      <c r="D157" s="11"/>
      <c r="E157" s="11"/>
      <c r="F157" s="84"/>
      <c r="G157" s="84"/>
      <c r="H157" s="11"/>
      <c r="I157" s="84"/>
      <c r="J157" s="11"/>
      <c r="K157" s="11"/>
      <c r="L157" s="84"/>
      <c r="M157" s="11"/>
      <c r="N157" s="11"/>
      <c r="O157" s="84"/>
      <c r="P157" s="84"/>
      <c r="Q157" s="11"/>
      <c r="R157" s="11"/>
      <c r="S157" s="11"/>
      <c r="T157" s="11"/>
      <c r="U157" s="11"/>
    </row>
    <row r="158" spans="1:21" ht="15.75" x14ac:dyDescent="0.25">
      <c r="A158" s="11"/>
      <c r="B158" s="11"/>
      <c r="C158" s="11"/>
      <c r="D158" s="11"/>
      <c r="E158" s="11"/>
      <c r="F158" s="84"/>
      <c r="G158" s="84"/>
      <c r="H158" s="11"/>
      <c r="I158" s="84"/>
      <c r="J158" s="11"/>
      <c r="K158" s="11"/>
      <c r="L158" s="84"/>
      <c r="M158" s="11"/>
      <c r="N158" s="11"/>
      <c r="O158" s="84"/>
      <c r="P158" s="84"/>
      <c r="Q158" s="11"/>
      <c r="R158" s="11"/>
      <c r="S158" s="11"/>
      <c r="T158" s="11"/>
      <c r="U158" s="11"/>
    </row>
    <row r="159" spans="1:21" ht="15.75" x14ac:dyDescent="0.25">
      <c r="A159" s="11"/>
      <c r="B159" s="11"/>
      <c r="C159" s="11"/>
      <c r="D159" s="11"/>
      <c r="E159" s="11"/>
      <c r="F159" s="84"/>
      <c r="G159" s="84"/>
      <c r="H159" s="11"/>
      <c r="I159" s="84"/>
      <c r="J159" s="11"/>
      <c r="K159" s="11"/>
      <c r="L159" s="84"/>
      <c r="M159" s="11"/>
      <c r="N159" s="11"/>
      <c r="O159" s="84"/>
      <c r="P159" s="84"/>
      <c r="Q159" s="11"/>
      <c r="R159" s="11"/>
      <c r="S159" s="11"/>
      <c r="T159" s="11"/>
      <c r="U159" s="11"/>
    </row>
    <row r="160" spans="1:21" ht="15.75" x14ac:dyDescent="0.25">
      <c r="A160" s="11"/>
      <c r="B160" s="11"/>
      <c r="C160" s="11"/>
      <c r="D160" s="11"/>
      <c r="E160" s="11"/>
      <c r="F160" s="84"/>
      <c r="G160" s="84"/>
      <c r="H160" s="11"/>
      <c r="I160" s="84"/>
      <c r="J160" s="11"/>
      <c r="K160" s="11"/>
      <c r="L160" s="84"/>
      <c r="M160" s="11"/>
      <c r="N160" s="11"/>
      <c r="O160" s="84"/>
      <c r="P160" s="84"/>
      <c r="Q160" s="11"/>
      <c r="R160" s="11"/>
      <c r="S160" s="11"/>
      <c r="T160" s="11"/>
      <c r="U160" s="11"/>
    </row>
    <row r="161" spans="1:21" ht="15.75" x14ac:dyDescent="0.25">
      <c r="A161" s="11"/>
      <c r="B161" s="11"/>
      <c r="C161" s="11"/>
      <c r="D161" s="11"/>
      <c r="E161" s="11"/>
      <c r="F161" s="84"/>
      <c r="G161" s="84"/>
      <c r="H161" s="11"/>
      <c r="I161" s="84"/>
      <c r="J161" s="11"/>
      <c r="K161" s="11"/>
      <c r="L161" s="84"/>
      <c r="M161" s="11"/>
      <c r="N161" s="11"/>
      <c r="O161" s="84"/>
      <c r="P161" s="84"/>
      <c r="Q161" s="11"/>
      <c r="R161" s="11"/>
      <c r="S161" s="11"/>
      <c r="T161" s="11"/>
      <c r="U161" s="11"/>
    </row>
    <row r="162" spans="1:21" ht="15.75" x14ac:dyDescent="0.25">
      <c r="A162" s="11"/>
      <c r="B162" s="11"/>
      <c r="C162" s="11"/>
      <c r="D162" s="11"/>
      <c r="E162" s="11"/>
      <c r="F162" s="84"/>
      <c r="G162" s="84"/>
      <c r="H162" s="11"/>
      <c r="I162" s="84"/>
      <c r="J162" s="11"/>
      <c r="K162" s="11"/>
      <c r="L162" s="84"/>
      <c r="M162" s="11"/>
      <c r="N162" s="11"/>
      <c r="O162" s="84"/>
      <c r="P162" s="84"/>
      <c r="Q162" s="11"/>
      <c r="R162" s="11"/>
      <c r="S162" s="11"/>
      <c r="T162" s="11"/>
      <c r="U162" s="11"/>
    </row>
    <row r="163" spans="1:21" ht="15.75" x14ac:dyDescent="0.25">
      <c r="A163" s="11"/>
      <c r="B163" s="11"/>
      <c r="C163" s="11"/>
      <c r="D163" s="11"/>
      <c r="E163" s="11"/>
      <c r="F163" s="84"/>
      <c r="G163" s="84"/>
      <c r="H163" s="11"/>
      <c r="I163" s="84"/>
      <c r="J163" s="11"/>
      <c r="K163" s="11"/>
      <c r="L163" s="84"/>
      <c r="M163" s="11"/>
      <c r="N163" s="11"/>
      <c r="O163" s="84"/>
      <c r="P163" s="84"/>
      <c r="Q163" s="11"/>
      <c r="R163" s="11"/>
      <c r="S163" s="11"/>
      <c r="T163" s="11"/>
      <c r="U163" s="11"/>
    </row>
    <row r="164" spans="1:21" ht="15.75" x14ac:dyDescent="0.25">
      <c r="A164" s="11"/>
      <c r="B164" s="11"/>
      <c r="C164" s="11"/>
      <c r="D164" s="11"/>
      <c r="E164" s="11"/>
      <c r="F164" s="84"/>
      <c r="G164" s="84"/>
      <c r="H164" s="11"/>
      <c r="I164" s="84"/>
      <c r="J164" s="11"/>
      <c r="K164" s="11"/>
      <c r="L164" s="84"/>
      <c r="M164" s="11"/>
      <c r="N164" s="11"/>
      <c r="O164" s="84"/>
      <c r="P164" s="84"/>
      <c r="Q164" s="11"/>
      <c r="R164" s="11"/>
      <c r="S164" s="11"/>
      <c r="T164" s="11"/>
      <c r="U164" s="11"/>
    </row>
    <row r="165" spans="1:21" ht="15.75" x14ac:dyDescent="0.25">
      <c r="A165" s="11"/>
      <c r="B165" s="11"/>
      <c r="C165" s="11"/>
      <c r="D165" s="11"/>
      <c r="E165" s="11"/>
      <c r="F165" s="84"/>
      <c r="G165" s="84"/>
      <c r="H165" s="11"/>
      <c r="I165" s="84"/>
      <c r="J165" s="11"/>
      <c r="K165" s="11"/>
      <c r="L165" s="84"/>
      <c r="M165" s="11"/>
      <c r="N165" s="11"/>
      <c r="O165" s="84"/>
      <c r="P165" s="84"/>
      <c r="Q165" s="11"/>
      <c r="R165" s="11"/>
      <c r="S165" s="11"/>
      <c r="T165" s="11"/>
      <c r="U165" s="11"/>
    </row>
    <row r="166" spans="1:21" ht="15.75" x14ac:dyDescent="0.25">
      <c r="A166" s="11"/>
      <c r="B166" s="11"/>
      <c r="C166" s="11"/>
      <c r="D166" s="11"/>
      <c r="E166" s="11"/>
      <c r="F166" s="84"/>
      <c r="G166" s="84"/>
      <c r="H166" s="11"/>
      <c r="I166" s="84"/>
      <c r="J166" s="11"/>
      <c r="K166" s="11"/>
      <c r="L166" s="84"/>
      <c r="M166" s="11"/>
      <c r="N166" s="11"/>
      <c r="O166" s="84"/>
      <c r="P166" s="84"/>
      <c r="Q166" s="11"/>
      <c r="R166" s="11"/>
      <c r="S166" s="11"/>
      <c r="T166" s="11"/>
      <c r="U166" s="11"/>
    </row>
    <row r="167" spans="1:21" ht="15.75" x14ac:dyDescent="0.25">
      <c r="A167" s="11"/>
      <c r="B167" s="11"/>
      <c r="C167" s="11"/>
      <c r="D167" s="11"/>
      <c r="E167" s="11"/>
      <c r="F167" s="84"/>
      <c r="G167" s="84"/>
      <c r="H167" s="11"/>
      <c r="I167" s="84"/>
      <c r="J167" s="11"/>
      <c r="K167" s="11"/>
      <c r="L167" s="84"/>
      <c r="M167" s="11"/>
      <c r="N167" s="11"/>
      <c r="O167" s="84"/>
      <c r="P167" s="84"/>
      <c r="Q167" s="11"/>
      <c r="R167" s="11"/>
      <c r="S167" s="11"/>
      <c r="T167" s="11"/>
      <c r="U167" s="11"/>
    </row>
    <row r="168" spans="1:21" ht="15.75" x14ac:dyDescent="0.25">
      <c r="A168" s="11"/>
      <c r="B168" s="11"/>
      <c r="C168" s="11"/>
      <c r="D168" s="11"/>
      <c r="E168" s="11"/>
      <c r="F168" s="84"/>
      <c r="G168" s="84"/>
      <c r="H168" s="11"/>
      <c r="I168" s="84"/>
      <c r="J168" s="11"/>
      <c r="K168" s="11"/>
      <c r="L168" s="84"/>
      <c r="M168" s="11"/>
      <c r="N168" s="11"/>
      <c r="O168" s="84"/>
      <c r="P168" s="84"/>
      <c r="Q168" s="11"/>
      <c r="R168" s="11"/>
      <c r="S168" s="11"/>
      <c r="T168" s="11"/>
      <c r="U168" s="11"/>
    </row>
    <row r="169" spans="1:21" ht="15.75" x14ac:dyDescent="0.25">
      <c r="A169" s="11"/>
      <c r="B169" s="11"/>
      <c r="C169" s="11"/>
      <c r="D169" s="11"/>
      <c r="E169" s="11"/>
      <c r="F169" s="84"/>
      <c r="G169" s="84"/>
      <c r="H169" s="11"/>
      <c r="I169" s="84"/>
      <c r="J169" s="11"/>
      <c r="K169" s="11"/>
      <c r="L169" s="84"/>
      <c r="M169" s="11"/>
      <c r="N169" s="11"/>
      <c r="O169" s="84"/>
      <c r="P169" s="84"/>
      <c r="Q169" s="11"/>
      <c r="R169" s="11"/>
      <c r="S169" s="11"/>
      <c r="T169" s="11"/>
      <c r="U169" s="11"/>
    </row>
    <row r="170" spans="1:21" ht="15.75" x14ac:dyDescent="0.25">
      <c r="A170" s="11"/>
      <c r="B170" s="11"/>
      <c r="C170" s="11"/>
      <c r="D170" s="11"/>
      <c r="E170" s="11"/>
      <c r="F170" s="84"/>
      <c r="G170" s="84"/>
      <c r="H170" s="11"/>
      <c r="I170" s="84"/>
      <c r="J170" s="11"/>
      <c r="K170" s="11"/>
      <c r="L170" s="84"/>
      <c r="M170" s="11"/>
      <c r="N170" s="11"/>
      <c r="O170" s="84"/>
      <c r="P170" s="84"/>
      <c r="Q170" s="11"/>
      <c r="R170" s="11"/>
      <c r="S170" s="11"/>
      <c r="T170" s="11"/>
      <c r="U170" s="11"/>
    </row>
    <row r="171" spans="1:21" ht="15.75" x14ac:dyDescent="0.25">
      <c r="A171" s="11"/>
      <c r="B171" s="11"/>
      <c r="C171" s="11"/>
      <c r="D171" s="11"/>
      <c r="E171" s="11"/>
      <c r="F171" s="84"/>
      <c r="G171" s="84"/>
      <c r="H171" s="11"/>
      <c r="I171" s="84"/>
      <c r="J171" s="11"/>
      <c r="K171" s="11"/>
      <c r="L171" s="84"/>
      <c r="M171" s="11"/>
      <c r="N171" s="11"/>
      <c r="O171" s="84"/>
      <c r="P171" s="84"/>
      <c r="Q171" s="11"/>
      <c r="R171" s="11"/>
      <c r="S171" s="11"/>
      <c r="T171" s="11"/>
      <c r="U171" s="11"/>
    </row>
    <row r="172" spans="1:21" ht="15.75" x14ac:dyDescent="0.25">
      <c r="A172" s="11"/>
      <c r="B172" s="11"/>
      <c r="C172" s="11"/>
      <c r="D172" s="11"/>
      <c r="E172" s="11"/>
      <c r="F172" s="84"/>
      <c r="G172" s="84"/>
      <c r="H172" s="11"/>
      <c r="I172" s="84"/>
      <c r="J172" s="11"/>
      <c r="K172" s="11"/>
      <c r="L172" s="84"/>
      <c r="M172" s="11"/>
      <c r="N172" s="11"/>
      <c r="O172" s="84"/>
      <c r="P172" s="84"/>
      <c r="Q172" s="11"/>
      <c r="R172" s="11"/>
      <c r="S172" s="11"/>
      <c r="T172" s="11"/>
      <c r="U172" s="11"/>
    </row>
    <row r="173" spans="1:21" ht="15.75" x14ac:dyDescent="0.25">
      <c r="A173" s="11"/>
      <c r="B173" s="11"/>
      <c r="C173" s="11"/>
      <c r="D173" s="11"/>
      <c r="E173" s="11"/>
      <c r="F173" s="84"/>
      <c r="G173" s="84"/>
      <c r="H173" s="11"/>
      <c r="I173" s="84"/>
      <c r="J173" s="11"/>
      <c r="K173" s="11"/>
      <c r="L173" s="84"/>
      <c r="M173" s="11"/>
      <c r="N173" s="11"/>
      <c r="O173" s="84"/>
      <c r="P173" s="84"/>
      <c r="Q173" s="11"/>
      <c r="R173" s="11"/>
      <c r="S173" s="11"/>
      <c r="T173" s="11"/>
      <c r="U173" s="11"/>
    </row>
    <row r="174" spans="1:21" ht="15.75" x14ac:dyDescent="0.25">
      <c r="A174" s="11"/>
      <c r="B174" s="11"/>
      <c r="C174" s="11"/>
      <c r="D174" s="11"/>
      <c r="E174" s="11"/>
      <c r="F174" s="84"/>
      <c r="G174" s="84"/>
      <c r="H174" s="11"/>
      <c r="I174" s="84"/>
      <c r="J174" s="11"/>
      <c r="K174" s="11"/>
      <c r="L174" s="84"/>
      <c r="M174" s="11"/>
      <c r="N174" s="11"/>
      <c r="O174" s="84"/>
      <c r="P174" s="84"/>
      <c r="Q174" s="11"/>
      <c r="R174" s="11"/>
      <c r="S174" s="11"/>
      <c r="T174" s="11"/>
      <c r="U174" s="11"/>
    </row>
    <row r="175" spans="1:21" ht="15.75" x14ac:dyDescent="0.25">
      <c r="A175" s="11"/>
      <c r="B175" s="11"/>
      <c r="C175" s="11"/>
      <c r="D175" s="11"/>
      <c r="E175" s="11"/>
      <c r="F175" s="84"/>
      <c r="G175" s="84"/>
      <c r="H175" s="11"/>
      <c r="I175" s="84"/>
      <c r="J175" s="11"/>
      <c r="K175" s="11"/>
      <c r="L175" s="84"/>
      <c r="M175" s="11"/>
      <c r="N175" s="11"/>
      <c r="O175" s="84"/>
      <c r="P175" s="84"/>
      <c r="Q175" s="11"/>
      <c r="R175" s="11"/>
      <c r="S175" s="11"/>
      <c r="T175" s="11"/>
      <c r="U175" s="11"/>
    </row>
    <row r="176" spans="1:21" ht="15.75" x14ac:dyDescent="0.25">
      <c r="A176" s="11"/>
      <c r="B176" s="11"/>
      <c r="C176" s="11"/>
      <c r="D176" s="11"/>
      <c r="E176" s="11"/>
      <c r="F176" s="84"/>
      <c r="G176" s="84"/>
      <c r="H176" s="11"/>
      <c r="I176" s="84"/>
      <c r="J176" s="11"/>
      <c r="K176" s="11"/>
      <c r="L176" s="84"/>
      <c r="M176" s="11"/>
      <c r="N176" s="11"/>
      <c r="O176" s="84"/>
      <c r="P176" s="84"/>
      <c r="Q176" s="11"/>
      <c r="R176" s="11"/>
      <c r="S176" s="11"/>
      <c r="T176" s="11"/>
      <c r="U176" s="11"/>
    </row>
    <row r="177" spans="1:21" ht="15.75" x14ac:dyDescent="0.25">
      <c r="A177" s="11"/>
      <c r="B177" s="11"/>
      <c r="C177" s="11"/>
      <c r="D177" s="11"/>
      <c r="E177" s="11"/>
      <c r="F177" s="84"/>
      <c r="G177" s="84"/>
      <c r="H177" s="11"/>
      <c r="I177" s="84"/>
      <c r="J177" s="11"/>
      <c r="K177" s="11"/>
      <c r="L177" s="84"/>
      <c r="M177" s="11"/>
      <c r="N177" s="11"/>
      <c r="O177" s="84"/>
      <c r="P177" s="84"/>
      <c r="Q177" s="11"/>
      <c r="R177" s="11"/>
      <c r="S177" s="11"/>
      <c r="T177" s="11"/>
      <c r="U177" s="11"/>
    </row>
    <row r="178" spans="1:21" ht="15.75" x14ac:dyDescent="0.25">
      <c r="A178" s="11"/>
      <c r="B178" s="11"/>
      <c r="C178" s="11"/>
      <c r="D178" s="11"/>
      <c r="E178" s="11"/>
      <c r="F178" s="84"/>
      <c r="G178" s="84"/>
      <c r="H178" s="11"/>
      <c r="I178" s="84"/>
      <c r="J178" s="11"/>
      <c r="K178" s="11"/>
      <c r="L178" s="84"/>
      <c r="M178" s="11"/>
      <c r="N178" s="11"/>
      <c r="O178" s="84"/>
      <c r="P178" s="84"/>
      <c r="Q178" s="11"/>
      <c r="R178" s="11"/>
      <c r="S178" s="11"/>
      <c r="T178" s="11"/>
      <c r="U178" s="11"/>
    </row>
    <row r="179" spans="1:21" ht="15.75" x14ac:dyDescent="0.25">
      <c r="A179" s="11"/>
      <c r="B179" s="11"/>
      <c r="C179" s="11"/>
      <c r="D179" s="11"/>
      <c r="E179" s="11"/>
      <c r="F179" s="84"/>
      <c r="G179" s="84"/>
      <c r="H179" s="11"/>
      <c r="I179" s="84"/>
      <c r="J179" s="11"/>
      <c r="K179" s="11"/>
      <c r="L179" s="84"/>
      <c r="M179" s="11"/>
      <c r="N179" s="11"/>
      <c r="O179" s="84"/>
      <c r="P179" s="84"/>
      <c r="Q179" s="11"/>
      <c r="R179" s="11"/>
      <c r="S179" s="11"/>
      <c r="T179" s="11"/>
      <c r="U179" s="11"/>
    </row>
    <row r="180" spans="1:21" ht="15.75" x14ac:dyDescent="0.25">
      <c r="A180" s="11"/>
      <c r="B180" s="11"/>
      <c r="C180" s="11"/>
      <c r="D180" s="11"/>
      <c r="E180" s="11"/>
      <c r="F180" s="84"/>
      <c r="G180" s="84"/>
      <c r="H180" s="11"/>
      <c r="I180" s="84"/>
      <c r="J180" s="11"/>
      <c r="K180" s="11"/>
      <c r="L180" s="84"/>
      <c r="M180" s="11"/>
      <c r="N180" s="11"/>
      <c r="O180" s="84"/>
      <c r="P180" s="84"/>
      <c r="Q180" s="11"/>
      <c r="R180" s="11"/>
      <c r="S180" s="11"/>
      <c r="T180" s="11"/>
      <c r="U180" s="11"/>
    </row>
    <row r="181" spans="1:21" ht="15.75" x14ac:dyDescent="0.25">
      <c r="A181" s="11"/>
      <c r="B181" s="11"/>
      <c r="C181" s="11"/>
      <c r="D181" s="11"/>
      <c r="E181" s="11"/>
      <c r="F181" s="84"/>
      <c r="G181" s="84"/>
      <c r="H181" s="11"/>
      <c r="I181" s="84"/>
      <c r="J181" s="11"/>
      <c r="K181" s="11"/>
      <c r="L181" s="84"/>
      <c r="M181" s="11"/>
      <c r="N181" s="11"/>
      <c r="O181" s="84"/>
      <c r="P181" s="84"/>
      <c r="Q181" s="11"/>
      <c r="R181" s="11"/>
      <c r="S181" s="11"/>
      <c r="T181" s="11"/>
      <c r="U181" s="11"/>
    </row>
    <row r="182" spans="1:21" ht="15.75" x14ac:dyDescent="0.25">
      <c r="A182" s="11"/>
      <c r="B182" s="11"/>
      <c r="C182" s="11"/>
      <c r="D182" s="11"/>
      <c r="E182" s="11"/>
      <c r="F182" s="84"/>
      <c r="G182" s="84"/>
      <c r="H182" s="11"/>
      <c r="I182" s="84"/>
      <c r="J182" s="11"/>
      <c r="K182" s="11"/>
      <c r="L182" s="84"/>
      <c r="M182" s="11"/>
      <c r="N182" s="11"/>
      <c r="O182" s="84"/>
      <c r="P182" s="84"/>
      <c r="Q182" s="11"/>
      <c r="R182" s="11"/>
      <c r="S182" s="11"/>
      <c r="T182" s="11"/>
      <c r="U182" s="11"/>
    </row>
    <row r="183" spans="1:21" ht="15.75" x14ac:dyDescent="0.25">
      <c r="A183" s="11"/>
      <c r="B183" s="11"/>
      <c r="C183" s="11"/>
      <c r="D183" s="11"/>
      <c r="E183" s="11"/>
      <c r="F183" s="84"/>
      <c r="G183" s="84"/>
      <c r="H183" s="11"/>
      <c r="I183" s="84"/>
      <c r="J183" s="11"/>
      <c r="K183" s="11"/>
      <c r="L183" s="84"/>
      <c r="M183" s="11"/>
      <c r="N183" s="11"/>
      <c r="O183" s="84"/>
      <c r="P183" s="84"/>
      <c r="Q183" s="11"/>
      <c r="R183" s="11"/>
      <c r="S183" s="11"/>
      <c r="T183" s="11"/>
      <c r="U183" s="11"/>
    </row>
    <row r="184" spans="1:21" ht="15.75" x14ac:dyDescent="0.25">
      <c r="A184" s="11"/>
      <c r="B184" s="11"/>
      <c r="C184" s="11"/>
      <c r="D184" s="11"/>
      <c r="E184" s="11"/>
      <c r="F184" s="84"/>
      <c r="G184" s="84"/>
      <c r="H184" s="11"/>
      <c r="I184" s="84"/>
      <c r="J184" s="11"/>
      <c r="K184" s="11"/>
      <c r="L184" s="84"/>
      <c r="M184" s="11"/>
      <c r="N184" s="11"/>
      <c r="O184" s="84"/>
      <c r="P184" s="84"/>
      <c r="Q184" s="11"/>
      <c r="R184" s="11"/>
      <c r="S184" s="11"/>
      <c r="T184" s="11"/>
      <c r="U184" s="11"/>
    </row>
    <row r="185" spans="1:21" ht="15.75" x14ac:dyDescent="0.25">
      <c r="A185" s="11"/>
      <c r="B185" s="11"/>
      <c r="C185" s="11"/>
      <c r="D185" s="11"/>
      <c r="E185" s="11"/>
      <c r="F185" s="84"/>
      <c r="G185" s="84"/>
      <c r="H185" s="11"/>
      <c r="I185" s="84"/>
      <c r="J185" s="11"/>
      <c r="K185" s="11"/>
      <c r="L185" s="84"/>
      <c r="M185" s="11"/>
      <c r="N185" s="11"/>
      <c r="O185" s="84"/>
      <c r="P185" s="84"/>
      <c r="Q185" s="11"/>
      <c r="R185" s="11"/>
      <c r="S185" s="11"/>
      <c r="T185" s="11"/>
      <c r="U185" s="11"/>
    </row>
    <row r="186" spans="1:21" ht="15.75" x14ac:dyDescent="0.25">
      <c r="A186" s="11"/>
      <c r="B186" s="11"/>
      <c r="C186" s="11"/>
      <c r="D186" s="11"/>
      <c r="E186" s="11"/>
      <c r="F186" s="84"/>
      <c r="G186" s="84"/>
      <c r="H186" s="11"/>
      <c r="I186" s="84"/>
      <c r="J186" s="11"/>
      <c r="K186" s="11"/>
      <c r="L186" s="84"/>
      <c r="M186" s="11"/>
      <c r="N186" s="11"/>
      <c r="O186" s="84"/>
      <c r="P186" s="84"/>
      <c r="Q186" s="11"/>
      <c r="R186" s="11"/>
      <c r="S186" s="11"/>
      <c r="T186" s="11"/>
      <c r="U186" s="11"/>
    </row>
    <row r="187" spans="1:21" ht="15.75" x14ac:dyDescent="0.25">
      <c r="A187" s="11"/>
      <c r="B187" s="11"/>
      <c r="C187" s="11"/>
      <c r="D187" s="11"/>
      <c r="E187" s="11"/>
      <c r="F187" s="84"/>
      <c r="G187" s="84"/>
      <c r="H187" s="11"/>
      <c r="I187" s="84"/>
      <c r="J187" s="11"/>
      <c r="K187" s="11"/>
      <c r="L187" s="84"/>
      <c r="M187" s="11"/>
      <c r="N187" s="11"/>
      <c r="O187" s="84"/>
      <c r="P187" s="84"/>
      <c r="Q187" s="11"/>
      <c r="R187" s="11"/>
      <c r="S187" s="11"/>
      <c r="T187" s="11"/>
      <c r="U187" s="11"/>
    </row>
    <row r="188" spans="1:21" ht="15.75" x14ac:dyDescent="0.25">
      <c r="A188" s="11"/>
      <c r="B188" s="11"/>
      <c r="C188" s="11"/>
      <c r="D188" s="11"/>
      <c r="E188" s="11"/>
      <c r="F188" s="84"/>
      <c r="G188" s="84"/>
      <c r="H188" s="11"/>
      <c r="I188" s="84"/>
      <c r="J188" s="11"/>
      <c r="K188" s="11"/>
      <c r="L188" s="84"/>
      <c r="M188" s="11"/>
      <c r="N188" s="11"/>
      <c r="O188" s="84"/>
      <c r="P188" s="84"/>
      <c r="Q188" s="11"/>
      <c r="R188" s="11"/>
      <c r="S188" s="11"/>
      <c r="T188" s="11"/>
      <c r="U188" s="11"/>
    </row>
    <row r="189" spans="1:21" ht="15.75" x14ac:dyDescent="0.25">
      <c r="A189" s="11"/>
      <c r="B189" s="11"/>
      <c r="C189" s="11"/>
      <c r="D189" s="11"/>
      <c r="E189" s="11"/>
      <c r="F189" s="84"/>
      <c r="G189" s="84"/>
      <c r="H189" s="11"/>
      <c r="I189" s="84"/>
      <c r="J189" s="11"/>
      <c r="K189" s="11"/>
      <c r="L189" s="84"/>
      <c r="M189" s="11"/>
      <c r="N189" s="11"/>
      <c r="O189" s="84"/>
      <c r="P189" s="84"/>
      <c r="Q189" s="11"/>
      <c r="R189" s="11"/>
      <c r="S189" s="11"/>
      <c r="T189" s="11"/>
      <c r="U189" s="11"/>
    </row>
    <row r="190" spans="1:21" ht="15.75" x14ac:dyDescent="0.25">
      <c r="A190" s="11"/>
      <c r="B190" s="11"/>
      <c r="C190" s="11"/>
      <c r="D190" s="11"/>
      <c r="E190" s="11"/>
      <c r="F190" s="84"/>
      <c r="G190" s="84"/>
      <c r="H190" s="11"/>
      <c r="I190" s="84"/>
      <c r="J190" s="11"/>
      <c r="K190" s="11"/>
      <c r="L190" s="84"/>
      <c r="M190" s="11"/>
      <c r="N190" s="11"/>
      <c r="O190" s="84"/>
      <c r="P190" s="84"/>
      <c r="Q190" s="11"/>
      <c r="R190" s="11"/>
      <c r="S190" s="11"/>
      <c r="T190" s="11"/>
      <c r="U190" s="11"/>
    </row>
    <row r="191" spans="1:21" ht="15.75" x14ac:dyDescent="0.25">
      <c r="A191" s="11"/>
      <c r="B191" s="11"/>
      <c r="C191" s="11"/>
      <c r="D191" s="11"/>
      <c r="E191" s="11"/>
      <c r="F191" s="84"/>
      <c r="G191" s="84"/>
      <c r="H191" s="11"/>
      <c r="I191" s="84"/>
      <c r="J191" s="11"/>
      <c r="K191" s="11"/>
      <c r="L191" s="84"/>
      <c r="M191" s="11"/>
      <c r="N191" s="11"/>
      <c r="O191" s="84"/>
      <c r="P191" s="84"/>
      <c r="Q191" s="11"/>
      <c r="R191" s="11"/>
      <c r="S191" s="11"/>
      <c r="T191" s="11"/>
      <c r="U191" s="11"/>
    </row>
    <row r="192" spans="1:21" ht="15.75" x14ac:dyDescent="0.25">
      <c r="A192" s="11"/>
      <c r="B192" s="11"/>
      <c r="C192" s="11"/>
      <c r="D192" s="11"/>
      <c r="E192" s="11"/>
      <c r="F192" s="84"/>
      <c r="G192" s="84"/>
      <c r="H192" s="11"/>
      <c r="I192" s="84"/>
      <c r="J192" s="11"/>
      <c r="K192" s="11"/>
      <c r="L192" s="84"/>
      <c r="M192" s="11"/>
      <c r="N192" s="11"/>
      <c r="O192" s="84"/>
      <c r="P192" s="84"/>
      <c r="Q192" s="11"/>
      <c r="R192" s="11"/>
      <c r="S192" s="11"/>
      <c r="T192" s="11"/>
      <c r="U192" s="11"/>
    </row>
    <row r="193" spans="1:21" ht="15.75" x14ac:dyDescent="0.25">
      <c r="A193" s="11"/>
      <c r="B193" s="11"/>
      <c r="C193" s="11"/>
      <c r="D193" s="11"/>
      <c r="E193" s="11"/>
      <c r="F193" s="84"/>
      <c r="G193" s="84"/>
      <c r="H193" s="11"/>
      <c r="I193" s="84"/>
      <c r="J193" s="11"/>
      <c r="K193" s="11"/>
      <c r="L193" s="84"/>
      <c r="M193" s="11"/>
      <c r="N193" s="11"/>
      <c r="O193" s="84"/>
      <c r="P193" s="84"/>
      <c r="Q193" s="11"/>
      <c r="R193" s="11"/>
      <c r="S193" s="11"/>
      <c r="T193" s="11"/>
      <c r="U193" s="11"/>
    </row>
    <row r="194" spans="1:21" ht="15.75" x14ac:dyDescent="0.25">
      <c r="A194" s="11"/>
      <c r="B194" s="11"/>
      <c r="C194" s="11"/>
      <c r="D194" s="11"/>
      <c r="E194" s="11"/>
      <c r="F194" s="84"/>
      <c r="G194" s="84"/>
      <c r="H194" s="11"/>
      <c r="I194" s="84"/>
      <c r="J194" s="11"/>
      <c r="K194" s="11"/>
      <c r="L194" s="84"/>
      <c r="M194" s="11"/>
      <c r="N194" s="11"/>
      <c r="O194" s="84"/>
      <c r="P194" s="84"/>
      <c r="Q194" s="11"/>
      <c r="R194" s="11"/>
      <c r="S194" s="11"/>
      <c r="T194" s="11"/>
      <c r="U194" s="11"/>
    </row>
    <row r="195" spans="1:21" ht="15.75" x14ac:dyDescent="0.25">
      <c r="A195" s="11"/>
      <c r="B195" s="11"/>
      <c r="C195" s="11"/>
      <c r="D195" s="11"/>
      <c r="E195" s="11"/>
      <c r="F195" s="84"/>
      <c r="G195" s="84"/>
      <c r="H195" s="11"/>
      <c r="I195" s="84"/>
      <c r="J195" s="11"/>
      <c r="K195" s="11"/>
      <c r="L195" s="84"/>
      <c r="M195" s="11"/>
      <c r="N195" s="11"/>
      <c r="O195" s="84"/>
      <c r="P195" s="84"/>
      <c r="Q195" s="11"/>
      <c r="R195" s="11"/>
      <c r="S195" s="11"/>
      <c r="T195" s="11"/>
      <c r="U195" s="11"/>
    </row>
    <row r="196" spans="1:21" ht="15.75" x14ac:dyDescent="0.25">
      <c r="A196" s="11"/>
      <c r="B196" s="11"/>
      <c r="C196" s="11"/>
      <c r="D196" s="11"/>
      <c r="E196" s="11"/>
      <c r="F196" s="84"/>
      <c r="G196" s="84"/>
      <c r="H196" s="11"/>
      <c r="I196" s="84"/>
      <c r="J196" s="11"/>
      <c r="K196" s="11"/>
      <c r="L196" s="84"/>
      <c r="M196" s="11"/>
      <c r="N196" s="11"/>
      <c r="O196" s="84"/>
      <c r="P196" s="84"/>
      <c r="Q196" s="11"/>
      <c r="R196" s="11"/>
      <c r="S196" s="11"/>
      <c r="T196" s="11"/>
      <c r="U196" s="11"/>
    </row>
    <row r="197" spans="1:21" ht="15.75" x14ac:dyDescent="0.25">
      <c r="A197" s="11"/>
      <c r="B197" s="11"/>
      <c r="C197" s="11"/>
      <c r="D197" s="11"/>
      <c r="E197" s="11"/>
      <c r="F197" s="84"/>
      <c r="G197" s="84"/>
      <c r="H197" s="11"/>
      <c r="I197" s="84"/>
      <c r="J197" s="11"/>
      <c r="K197" s="11"/>
      <c r="L197" s="84"/>
      <c r="M197" s="11"/>
      <c r="N197" s="11"/>
      <c r="O197" s="84"/>
      <c r="P197" s="84"/>
      <c r="Q197" s="11"/>
      <c r="R197" s="11"/>
      <c r="S197" s="11"/>
      <c r="T197" s="11"/>
      <c r="U197" s="11"/>
    </row>
    <row r="198" spans="1:21" ht="15.75" x14ac:dyDescent="0.25">
      <c r="A198" s="11"/>
      <c r="B198" s="11"/>
      <c r="C198" s="11"/>
      <c r="D198" s="11"/>
      <c r="E198" s="11"/>
      <c r="F198" s="84"/>
      <c r="G198" s="84"/>
      <c r="H198" s="11"/>
      <c r="I198" s="84"/>
      <c r="J198" s="11"/>
      <c r="K198" s="11"/>
      <c r="L198" s="84"/>
      <c r="M198" s="11"/>
      <c r="N198" s="11"/>
      <c r="O198" s="84"/>
      <c r="P198" s="84"/>
      <c r="Q198" s="11"/>
      <c r="R198" s="11"/>
      <c r="S198" s="11"/>
      <c r="T198" s="11"/>
      <c r="U198" s="11"/>
    </row>
    <row r="199" spans="1:21" ht="15.75" x14ac:dyDescent="0.25">
      <c r="A199" s="11"/>
      <c r="B199" s="11"/>
      <c r="C199" s="11"/>
      <c r="D199" s="11"/>
      <c r="E199" s="11"/>
      <c r="F199" s="84"/>
      <c r="G199" s="84"/>
      <c r="H199" s="11"/>
      <c r="I199" s="84"/>
      <c r="J199" s="11"/>
      <c r="K199" s="11"/>
      <c r="L199" s="84"/>
      <c r="M199" s="11"/>
      <c r="N199" s="11"/>
      <c r="O199" s="84"/>
      <c r="P199" s="84"/>
      <c r="Q199" s="11"/>
      <c r="R199" s="11"/>
      <c r="S199" s="11"/>
      <c r="T199" s="11"/>
      <c r="U199" s="11"/>
    </row>
    <row r="200" spans="1:21" ht="15.75" x14ac:dyDescent="0.25">
      <c r="A200" s="11"/>
      <c r="B200" s="11"/>
      <c r="C200" s="11"/>
      <c r="D200" s="11"/>
      <c r="E200" s="11"/>
      <c r="F200" s="84"/>
      <c r="G200" s="84"/>
      <c r="H200" s="11"/>
      <c r="I200" s="84"/>
      <c r="J200" s="11"/>
      <c r="K200" s="11"/>
      <c r="L200" s="84"/>
      <c r="M200" s="11"/>
      <c r="N200" s="11"/>
      <c r="O200" s="84"/>
      <c r="P200" s="84"/>
      <c r="Q200" s="11"/>
      <c r="R200" s="11"/>
      <c r="S200" s="11"/>
      <c r="T200" s="11"/>
      <c r="U200" s="11"/>
    </row>
    <row r="201" spans="1:21" ht="15.75" x14ac:dyDescent="0.25">
      <c r="A201" s="11"/>
      <c r="B201" s="11"/>
      <c r="C201" s="11"/>
      <c r="D201" s="11"/>
      <c r="E201" s="11"/>
      <c r="F201" s="84"/>
      <c r="G201" s="84"/>
      <c r="H201" s="11"/>
      <c r="I201" s="84"/>
      <c r="J201" s="11"/>
      <c r="K201" s="11"/>
      <c r="L201" s="84"/>
      <c r="M201" s="11"/>
      <c r="N201" s="11"/>
      <c r="O201" s="84"/>
      <c r="P201" s="84"/>
      <c r="Q201" s="11"/>
      <c r="R201" s="11"/>
      <c r="S201" s="11"/>
      <c r="T201" s="11"/>
      <c r="U201" s="11"/>
    </row>
    <row r="202" spans="1:21" ht="15.75" x14ac:dyDescent="0.25">
      <c r="A202" s="11"/>
      <c r="B202" s="11"/>
      <c r="C202" s="11"/>
      <c r="D202" s="11"/>
      <c r="E202" s="11"/>
      <c r="F202" s="84"/>
      <c r="G202" s="84"/>
      <c r="H202" s="11"/>
      <c r="I202" s="84"/>
      <c r="J202" s="11"/>
      <c r="K202" s="11"/>
      <c r="L202" s="84"/>
      <c r="M202" s="11"/>
      <c r="N202" s="11"/>
      <c r="O202" s="84"/>
      <c r="P202" s="84"/>
      <c r="Q202" s="11"/>
      <c r="R202" s="11"/>
      <c r="S202" s="11"/>
      <c r="T202" s="11"/>
      <c r="U202" s="11"/>
    </row>
    <row r="203" spans="1:21" ht="15.75" x14ac:dyDescent="0.25">
      <c r="A203" s="11"/>
      <c r="B203" s="11"/>
      <c r="C203" s="11"/>
      <c r="D203" s="11"/>
      <c r="E203" s="11"/>
      <c r="F203" s="84"/>
      <c r="G203" s="84"/>
      <c r="H203" s="11"/>
      <c r="I203" s="84"/>
      <c r="J203" s="11"/>
      <c r="K203" s="11"/>
      <c r="L203" s="84"/>
      <c r="M203" s="11"/>
      <c r="N203" s="11"/>
      <c r="O203" s="84"/>
      <c r="P203" s="84"/>
      <c r="Q203" s="11"/>
      <c r="R203" s="11"/>
      <c r="S203" s="11"/>
      <c r="T203" s="11"/>
      <c r="U203" s="11"/>
    </row>
    <row r="204" spans="1:21" ht="15.75" x14ac:dyDescent="0.25">
      <c r="A204" s="11"/>
      <c r="B204" s="11"/>
      <c r="C204" s="11"/>
      <c r="D204" s="11"/>
      <c r="E204" s="11"/>
      <c r="F204" s="84"/>
      <c r="G204" s="84"/>
      <c r="H204" s="11"/>
      <c r="I204" s="84"/>
      <c r="J204" s="11"/>
      <c r="K204" s="11"/>
      <c r="L204" s="84"/>
      <c r="M204" s="11"/>
      <c r="N204" s="11"/>
      <c r="O204" s="84"/>
      <c r="P204" s="84"/>
      <c r="Q204" s="11"/>
      <c r="R204" s="11"/>
      <c r="S204" s="11"/>
      <c r="T204" s="11"/>
      <c r="U204" s="11"/>
    </row>
    <row r="205" spans="1:21" ht="15.75" x14ac:dyDescent="0.25">
      <c r="A205" s="11"/>
      <c r="B205" s="11"/>
      <c r="C205" s="11"/>
      <c r="D205" s="11"/>
      <c r="E205" s="11"/>
      <c r="F205" s="84"/>
      <c r="G205" s="84"/>
      <c r="H205" s="11"/>
      <c r="I205" s="84"/>
      <c r="J205" s="11"/>
      <c r="K205" s="11"/>
      <c r="L205" s="84"/>
      <c r="M205" s="11"/>
      <c r="N205" s="11"/>
      <c r="O205" s="84"/>
      <c r="P205" s="84"/>
      <c r="Q205" s="11"/>
      <c r="R205" s="11"/>
      <c r="S205" s="11"/>
      <c r="T205" s="11"/>
      <c r="U205" s="11"/>
    </row>
    <row r="206" spans="1:21" ht="15.75" x14ac:dyDescent="0.25">
      <c r="A206" s="11"/>
      <c r="B206" s="11"/>
      <c r="C206" s="11"/>
      <c r="D206" s="11"/>
      <c r="E206" s="11"/>
      <c r="F206" s="84"/>
      <c r="G206" s="84"/>
      <c r="H206" s="11"/>
      <c r="I206" s="84"/>
      <c r="J206" s="11"/>
      <c r="K206" s="11"/>
      <c r="L206" s="84"/>
      <c r="M206" s="11"/>
      <c r="N206" s="11"/>
      <c r="O206" s="84"/>
      <c r="P206" s="84"/>
      <c r="Q206" s="11"/>
      <c r="R206" s="11"/>
      <c r="S206" s="11"/>
      <c r="T206" s="11"/>
      <c r="U206" s="11"/>
    </row>
    <row r="207" spans="1:21" ht="15.75" x14ac:dyDescent="0.25">
      <c r="A207" s="11"/>
      <c r="B207" s="11"/>
      <c r="C207" s="11"/>
      <c r="D207" s="11"/>
      <c r="E207" s="11"/>
      <c r="F207" s="84"/>
      <c r="G207" s="84"/>
      <c r="H207" s="11"/>
      <c r="I207" s="84"/>
      <c r="J207" s="11"/>
      <c r="K207" s="11"/>
      <c r="L207" s="84"/>
      <c r="M207" s="11"/>
      <c r="N207" s="11"/>
      <c r="O207" s="84"/>
      <c r="P207" s="84"/>
      <c r="Q207" s="11"/>
      <c r="R207" s="11"/>
      <c r="S207" s="11"/>
      <c r="T207" s="11"/>
      <c r="U207" s="11"/>
    </row>
    <row r="208" spans="1:21" ht="15.75" x14ac:dyDescent="0.25">
      <c r="A208" s="11"/>
      <c r="B208" s="11"/>
      <c r="C208" s="11"/>
      <c r="D208" s="11"/>
      <c r="E208" s="11"/>
      <c r="F208" s="84"/>
      <c r="G208" s="84"/>
      <c r="H208" s="11"/>
      <c r="I208" s="84"/>
      <c r="J208" s="11"/>
      <c r="K208" s="11"/>
      <c r="L208" s="84"/>
      <c r="M208" s="11"/>
      <c r="N208" s="11"/>
      <c r="O208" s="84"/>
      <c r="P208" s="84"/>
      <c r="Q208" s="11"/>
      <c r="R208" s="11"/>
      <c r="S208" s="11"/>
      <c r="T208" s="11"/>
      <c r="U208" s="11"/>
    </row>
    <row r="209" spans="1:21" ht="15.75" x14ac:dyDescent="0.25">
      <c r="A209" s="11"/>
      <c r="B209" s="11"/>
      <c r="C209" s="11"/>
      <c r="D209" s="11"/>
      <c r="E209" s="11"/>
      <c r="F209" s="84"/>
      <c r="G209" s="84"/>
      <c r="H209" s="11"/>
      <c r="I209" s="84"/>
      <c r="J209" s="11"/>
      <c r="K209" s="11"/>
      <c r="L209" s="84"/>
      <c r="M209" s="11"/>
      <c r="N209" s="11"/>
      <c r="O209" s="84"/>
      <c r="P209" s="84"/>
      <c r="Q209" s="11"/>
      <c r="R209" s="11"/>
      <c r="S209" s="11"/>
      <c r="T209" s="11"/>
      <c r="U209" s="11"/>
    </row>
    <row r="210" spans="1:21" ht="15.75" x14ac:dyDescent="0.25">
      <c r="A210" s="11"/>
      <c r="B210" s="11"/>
      <c r="C210" s="11"/>
      <c r="D210" s="11"/>
      <c r="E210" s="11"/>
      <c r="F210" s="84"/>
      <c r="G210" s="84"/>
      <c r="H210" s="11"/>
      <c r="I210" s="84"/>
      <c r="J210" s="11"/>
      <c r="K210" s="11"/>
      <c r="L210" s="84"/>
      <c r="M210" s="11"/>
      <c r="N210" s="11"/>
      <c r="O210" s="84"/>
      <c r="P210" s="84"/>
      <c r="Q210" s="11"/>
      <c r="R210" s="11"/>
      <c r="S210" s="11"/>
      <c r="T210" s="11"/>
      <c r="U210" s="11"/>
    </row>
    <row r="211" spans="1:21" ht="15.75" x14ac:dyDescent="0.25">
      <c r="A211" s="11"/>
      <c r="B211" s="11"/>
      <c r="C211" s="11"/>
      <c r="D211" s="11"/>
      <c r="E211" s="11"/>
      <c r="F211" s="84"/>
      <c r="G211" s="84"/>
      <c r="H211" s="11"/>
      <c r="I211" s="84"/>
      <c r="J211" s="11"/>
      <c r="K211" s="11"/>
      <c r="L211" s="84"/>
      <c r="M211" s="11"/>
      <c r="N211" s="11"/>
      <c r="O211" s="84"/>
      <c r="P211" s="84"/>
      <c r="Q211" s="11"/>
      <c r="R211" s="11"/>
      <c r="S211" s="11"/>
      <c r="T211" s="11"/>
      <c r="U211" s="11"/>
    </row>
    <row r="212" spans="1:21" ht="15.75" x14ac:dyDescent="0.25">
      <c r="A212" s="11"/>
      <c r="B212" s="11"/>
      <c r="C212" s="11"/>
      <c r="D212" s="11"/>
      <c r="E212" s="11"/>
      <c r="F212" s="84"/>
      <c r="G212" s="84"/>
      <c r="H212" s="11"/>
      <c r="I212" s="84"/>
      <c r="J212" s="11"/>
      <c r="K212" s="11"/>
      <c r="L212" s="84"/>
      <c r="M212" s="11"/>
      <c r="N212" s="11"/>
      <c r="O212" s="84"/>
      <c r="P212" s="84"/>
      <c r="Q212" s="11"/>
      <c r="R212" s="11"/>
      <c r="S212" s="11"/>
      <c r="T212" s="11"/>
      <c r="U212" s="11"/>
    </row>
    <row r="213" spans="1:21" ht="15.75" x14ac:dyDescent="0.25">
      <c r="A213" s="11"/>
      <c r="B213" s="11"/>
      <c r="C213" s="11"/>
      <c r="D213" s="11"/>
      <c r="E213" s="11"/>
      <c r="F213" s="84"/>
      <c r="G213" s="84"/>
      <c r="H213" s="11"/>
      <c r="I213" s="84"/>
      <c r="J213" s="11"/>
      <c r="K213" s="11"/>
      <c r="L213" s="84"/>
      <c r="M213" s="11"/>
      <c r="N213" s="11"/>
      <c r="O213" s="84"/>
      <c r="P213" s="84"/>
      <c r="Q213" s="11"/>
      <c r="R213" s="11"/>
      <c r="S213" s="11"/>
      <c r="T213" s="11"/>
      <c r="U213" s="11"/>
    </row>
    <row r="214" spans="1:21" ht="15.75" x14ac:dyDescent="0.25">
      <c r="A214" s="11"/>
      <c r="B214" s="11"/>
      <c r="C214" s="11"/>
      <c r="D214" s="11"/>
      <c r="E214" s="11"/>
      <c r="F214" s="84"/>
      <c r="G214" s="84"/>
      <c r="H214" s="11"/>
      <c r="I214" s="84"/>
      <c r="J214" s="11"/>
      <c r="K214" s="11"/>
      <c r="L214" s="84"/>
      <c r="M214" s="11"/>
      <c r="N214" s="11"/>
      <c r="O214" s="84"/>
      <c r="P214" s="84"/>
      <c r="Q214" s="11"/>
      <c r="R214" s="11"/>
      <c r="S214" s="11"/>
      <c r="T214" s="11"/>
      <c r="U214" s="11"/>
    </row>
    <row r="215" spans="1:21" ht="15.75" x14ac:dyDescent="0.25">
      <c r="A215" s="11"/>
      <c r="B215" s="11"/>
      <c r="C215" s="11"/>
      <c r="D215" s="11"/>
      <c r="E215" s="11"/>
      <c r="F215" s="84"/>
      <c r="G215" s="84"/>
      <c r="H215" s="11"/>
      <c r="I215" s="84"/>
      <c r="J215" s="11"/>
      <c r="K215" s="11"/>
      <c r="L215" s="84"/>
      <c r="M215" s="11"/>
      <c r="N215" s="11"/>
      <c r="O215" s="84"/>
      <c r="P215" s="84"/>
      <c r="Q215" s="11"/>
      <c r="R215" s="11"/>
      <c r="S215" s="11"/>
      <c r="T215" s="11"/>
      <c r="U215" s="11"/>
    </row>
    <row r="216" spans="1:21" ht="15.75" x14ac:dyDescent="0.25">
      <c r="A216" s="11"/>
      <c r="B216" s="11"/>
      <c r="C216" s="11"/>
      <c r="D216" s="11"/>
      <c r="E216" s="11"/>
      <c r="F216" s="84"/>
      <c r="G216" s="84"/>
      <c r="H216" s="11"/>
      <c r="I216" s="84"/>
      <c r="J216" s="11"/>
      <c r="K216" s="11"/>
      <c r="L216" s="84"/>
      <c r="M216" s="11"/>
      <c r="N216" s="11"/>
      <c r="O216" s="84"/>
      <c r="P216" s="84"/>
      <c r="Q216" s="11"/>
      <c r="R216" s="11"/>
      <c r="S216" s="11"/>
      <c r="T216" s="11"/>
      <c r="U216" s="11"/>
    </row>
    <row r="217" spans="1:21" ht="15.75" x14ac:dyDescent="0.25">
      <c r="A217" s="11"/>
      <c r="B217" s="11"/>
      <c r="C217" s="11"/>
      <c r="D217" s="11"/>
      <c r="E217" s="11"/>
      <c r="F217" s="84"/>
      <c r="G217" s="84"/>
      <c r="H217" s="11"/>
      <c r="I217" s="84"/>
      <c r="J217" s="11"/>
      <c r="K217" s="11"/>
      <c r="L217" s="84"/>
      <c r="M217" s="11"/>
      <c r="N217" s="11"/>
      <c r="O217" s="84"/>
      <c r="P217" s="84"/>
      <c r="Q217" s="11"/>
      <c r="R217" s="11"/>
      <c r="S217" s="11"/>
      <c r="T217" s="11"/>
      <c r="U217" s="11"/>
    </row>
    <row r="218" spans="1:21" ht="15.75" x14ac:dyDescent="0.25">
      <c r="A218" s="11"/>
      <c r="B218" s="11"/>
      <c r="C218" s="11"/>
      <c r="D218" s="11"/>
      <c r="E218" s="11"/>
      <c r="F218" s="84"/>
      <c r="G218" s="84"/>
      <c r="H218" s="11"/>
      <c r="I218" s="84"/>
      <c r="J218" s="11"/>
      <c r="K218" s="11"/>
      <c r="L218" s="84"/>
      <c r="M218" s="11"/>
      <c r="N218" s="11"/>
      <c r="O218" s="84"/>
      <c r="P218" s="84"/>
      <c r="Q218" s="11"/>
      <c r="R218" s="11"/>
      <c r="S218" s="11"/>
      <c r="T218" s="11"/>
      <c r="U218" s="11"/>
    </row>
    <row r="219" spans="1:21" ht="15.75" x14ac:dyDescent="0.25">
      <c r="A219" s="11"/>
      <c r="B219" s="11"/>
      <c r="C219" s="11"/>
      <c r="D219" s="11"/>
      <c r="E219" s="11"/>
      <c r="F219" s="84"/>
      <c r="G219" s="84"/>
      <c r="H219" s="11"/>
      <c r="I219" s="84"/>
      <c r="J219" s="11"/>
      <c r="K219" s="11"/>
      <c r="L219" s="84"/>
      <c r="M219" s="11"/>
      <c r="N219" s="11"/>
      <c r="O219" s="84"/>
      <c r="P219" s="84"/>
      <c r="Q219" s="11"/>
      <c r="R219" s="11"/>
      <c r="S219" s="11"/>
      <c r="T219" s="11"/>
      <c r="U219" s="11"/>
    </row>
    <row r="220" spans="1:21" ht="15.75" x14ac:dyDescent="0.25">
      <c r="A220" s="11"/>
      <c r="B220" s="11"/>
      <c r="C220" s="11"/>
      <c r="D220" s="11"/>
      <c r="E220" s="11"/>
      <c r="F220" s="84"/>
      <c r="G220" s="84"/>
      <c r="H220" s="11"/>
      <c r="I220" s="84"/>
      <c r="J220" s="11"/>
      <c r="K220" s="11"/>
      <c r="L220" s="84"/>
      <c r="M220" s="11"/>
      <c r="N220" s="11"/>
      <c r="O220" s="84"/>
      <c r="P220" s="84"/>
      <c r="Q220" s="11"/>
      <c r="R220" s="11"/>
      <c r="S220" s="11"/>
      <c r="T220" s="11"/>
      <c r="U220" s="11"/>
    </row>
    <row r="221" spans="1:21" ht="15.75" x14ac:dyDescent="0.25">
      <c r="A221" s="11"/>
      <c r="B221" s="11"/>
      <c r="C221" s="11"/>
      <c r="D221" s="11"/>
      <c r="E221" s="11"/>
      <c r="F221" s="84"/>
      <c r="G221" s="84"/>
      <c r="H221" s="11"/>
      <c r="I221" s="84"/>
      <c r="J221" s="11"/>
      <c r="K221" s="11"/>
      <c r="L221" s="84"/>
      <c r="M221" s="11"/>
      <c r="N221" s="11"/>
      <c r="O221" s="84"/>
      <c r="P221" s="84"/>
      <c r="Q221" s="11"/>
      <c r="R221" s="11"/>
      <c r="S221" s="11"/>
      <c r="T221" s="11"/>
      <c r="U221" s="11"/>
    </row>
    <row r="222" spans="1:21" ht="15.75" x14ac:dyDescent="0.25">
      <c r="A222" s="11"/>
      <c r="B222" s="11"/>
      <c r="C222" s="11"/>
      <c r="D222" s="11"/>
      <c r="E222" s="11"/>
      <c r="F222" s="84"/>
      <c r="G222" s="84"/>
      <c r="H222" s="11"/>
      <c r="I222" s="84"/>
      <c r="J222" s="11"/>
      <c r="K222" s="11"/>
      <c r="L222" s="84"/>
      <c r="M222" s="11"/>
      <c r="N222" s="11"/>
      <c r="O222" s="84"/>
      <c r="P222" s="84"/>
      <c r="Q222" s="11"/>
      <c r="R222" s="11"/>
      <c r="S222" s="11"/>
      <c r="T222" s="11"/>
      <c r="U222" s="11"/>
    </row>
    <row r="223" spans="1:21" ht="15.75" x14ac:dyDescent="0.25">
      <c r="A223" s="11"/>
      <c r="B223" s="11"/>
      <c r="C223" s="11"/>
      <c r="D223" s="11"/>
      <c r="E223" s="11"/>
      <c r="F223" s="84"/>
      <c r="G223" s="84"/>
      <c r="H223" s="11"/>
      <c r="I223" s="84"/>
      <c r="J223" s="11"/>
      <c r="K223" s="11"/>
      <c r="L223" s="84"/>
      <c r="M223" s="11"/>
      <c r="N223" s="11"/>
      <c r="O223" s="84"/>
      <c r="P223" s="84"/>
      <c r="Q223" s="11"/>
      <c r="R223" s="11"/>
      <c r="S223" s="11"/>
      <c r="T223" s="11"/>
      <c r="U223" s="11"/>
    </row>
    <row r="224" spans="1:21" ht="15.75" x14ac:dyDescent="0.25">
      <c r="A224" s="11"/>
      <c r="B224" s="11"/>
      <c r="C224" s="11"/>
      <c r="D224" s="11"/>
      <c r="E224" s="11"/>
      <c r="F224" s="84"/>
      <c r="G224" s="84"/>
      <c r="H224" s="11"/>
      <c r="I224" s="84"/>
      <c r="J224" s="11"/>
      <c r="K224" s="11"/>
      <c r="L224" s="84"/>
      <c r="M224" s="11"/>
      <c r="N224" s="11"/>
      <c r="O224" s="84"/>
      <c r="P224" s="84"/>
      <c r="Q224" s="11"/>
      <c r="R224" s="11"/>
      <c r="S224" s="11"/>
      <c r="T224" s="11"/>
      <c r="U224" s="11"/>
    </row>
    <row r="225" spans="1:21" ht="15.75" x14ac:dyDescent="0.25">
      <c r="A225" s="11"/>
      <c r="B225" s="11"/>
      <c r="C225" s="11"/>
      <c r="D225" s="11"/>
      <c r="E225" s="11"/>
      <c r="F225" s="84"/>
      <c r="G225" s="84"/>
      <c r="H225" s="11"/>
      <c r="I225" s="84"/>
      <c r="J225" s="11"/>
      <c r="K225" s="11"/>
      <c r="L225" s="84"/>
      <c r="M225" s="11"/>
      <c r="N225" s="11"/>
      <c r="O225" s="84"/>
      <c r="P225" s="84"/>
      <c r="Q225" s="11"/>
      <c r="R225" s="11"/>
      <c r="S225" s="11"/>
      <c r="T225" s="11"/>
      <c r="U225" s="11"/>
    </row>
    <row r="226" spans="1:21" ht="15.75" x14ac:dyDescent="0.25">
      <c r="A226" s="11"/>
      <c r="B226" s="11"/>
      <c r="C226" s="11"/>
      <c r="D226" s="11"/>
      <c r="E226" s="11"/>
      <c r="F226" s="84"/>
      <c r="G226" s="84"/>
      <c r="H226" s="11"/>
      <c r="I226" s="84"/>
      <c r="J226" s="11"/>
      <c r="K226" s="11"/>
      <c r="L226" s="84"/>
      <c r="M226" s="11"/>
      <c r="N226" s="11"/>
      <c r="O226" s="84"/>
      <c r="P226" s="84"/>
      <c r="Q226" s="11"/>
      <c r="R226" s="11"/>
      <c r="S226" s="11"/>
      <c r="T226" s="11"/>
      <c r="U226" s="11"/>
    </row>
    <row r="227" spans="1:21" ht="15.75" x14ac:dyDescent="0.25">
      <c r="A227" s="11"/>
      <c r="B227" s="11"/>
      <c r="C227" s="11"/>
      <c r="D227" s="11"/>
      <c r="E227" s="11"/>
      <c r="F227" s="84"/>
      <c r="G227" s="84"/>
      <c r="H227" s="11"/>
      <c r="I227" s="84"/>
      <c r="J227" s="11"/>
      <c r="K227" s="11"/>
      <c r="L227" s="84"/>
      <c r="M227" s="11"/>
      <c r="N227" s="11"/>
      <c r="O227" s="84"/>
      <c r="P227" s="84"/>
      <c r="Q227" s="11"/>
      <c r="R227" s="11"/>
      <c r="S227" s="11"/>
      <c r="U227" s="11"/>
    </row>
    <row r="228" spans="1:21" ht="15.75" x14ac:dyDescent="0.25">
      <c r="U228" s="11"/>
    </row>
    <row r="229" spans="1:21" ht="15.75" x14ac:dyDescent="0.25">
      <c r="U229" s="11"/>
    </row>
    <row r="230" spans="1:21" ht="15.75" x14ac:dyDescent="0.25">
      <c r="U230" s="11"/>
    </row>
    <row r="231" spans="1:21" ht="15.75" x14ac:dyDescent="0.25">
      <c r="U231" s="11"/>
    </row>
    <row r="232" spans="1:21" ht="15.75" x14ac:dyDescent="0.25">
      <c r="U232" s="11"/>
    </row>
    <row r="233" spans="1:21" ht="15.75" x14ac:dyDescent="0.25">
      <c r="U233" s="11"/>
    </row>
    <row r="234" spans="1:21" ht="15.75" x14ac:dyDescent="0.25">
      <c r="U234" s="11"/>
    </row>
    <row r="235" spans="1:21" ht="15.75" x14ac:dyDescent="0.25">
      <c r="U235" s="11"/>
    </row>
    <row r="236" spans="1:21" ht="15.75" x14ac:dyDescent="0.25">
      <c r="U236" s="11"/>
    </row>
    <row r="237" spans="1:21" ht="15.75" x14ac:dyDescent="0.25">
      <c r="U237" s="11"/>
    </row>
  </sheetData>
  <customSheetViews>
    <customSheetView guid="{F21BD4B8-C6FA-422D-B8B2-7C578E87F027}">
      <pane xSplit="4" ySplit="2" topLeftCell="E21" activePane="bottomRight" state="frozenSplit"/>
      <selection pane="bottomRight" activeCell="A21" sqref="A21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ignoredErrors>
    <ignoredError sqref="A6:G7 A14:B15 A13:C13 K13 M13 D16:G17 D13:E13 G13 Q13:T13 C14:C15 C35:C72 D14:E14 G14 D15:E15 G15 K14 K15 M14 M15 Q14:T14 Q15:T15 A4:E4 I6:I7 I16:I17 K4 K5:M7 K16:M17 A12:E12 K11 I20 D20:D21 F20:G20 O4 O13 O14 O15 O5:T7 O16:T17 Q12:T12 O22:S72 D19:E19 G19 K20:M20 K19 M19 O20:T20 O19 Q19:T19 G4 A5:E5 G5 A8:E8 G8 A11:E11 G11 G12 K12 M12 M11 K8 M8 M4 Q4:T4 O11 Q11:T11 F22:G72 I22:I72 K22:M72 O8 Q8:T8 A9:G10 I9:I10 K9:M10 O9:T10 K21 M21 Q21:T21 C22:C34 A16:B17 C16:C17 D18:G18 I18 K18:M18 O18:T18 A18:B18 C18 A19:B21 C19:C2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1" sqref="F1"/>
    </sheetView>
  </sheetViews>
  <sheetFormatPr defaultRowHeight="15" x14ac:dyDescent="0.25"/>
  <cols>
    <col min="2" max="2" width="16.7109375" customWidth="1"/>
    <col min="3" max="3" width="13.42578125" bestFit="1" customWidth="1"/>
  </cols>
  <sheetData>
    <row r="1" spans="1:5" x14ac:dyDescent="0.25">
      <c r="A1" t="s">
        <v>0</v>
      </c>
      <c r="B1" s="100" t="s">
        <v>354</v>
      </c>
      <c r="C1" t="s">
        <v>353</v>
      </c>
      <c r="D1" t="s">
        <v>355</v>
      </c>
      <c r="E1" t="s">
        <v>36</v>
      </c>
    </row>
  </sheetData>
  <customSheetViews>
    <customSheetView guid="{F21BD4B8-C6FA-422D-B8B2-7C578E87F027}">
      <selection activeCell="F1" sqref="F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C5" sqref="C5"/>
    </sheetView>
  </sheetViews>
  <sheetFormatPr defaultRowHeight="15" x14ac:dyDescent="0.25"/>
  <cols>
    <col min="1" max="1" width="9.140625" style="3"/>
    <col min="2" max="2" width="14.42578125" style="3" customWidth="1"/>
    <col min="3" max="3" width="10.85546875" style="3" bestFit="1" customWidth="1"/>
    <col min="4" max="4" width="14.140625" style="3" customWidth="1"/>
    <col min="5" max="5" width="27.140625" style="2" customWidth="1"/>
    <col min="6" max="6" width="13.28515625" style="3" bestFit="1" customWidth="1"/>
    <col min="7" max="7" width="25" style="3" customWidth="1"/>
    <col min="8" max="8" width="28.42578125" style="2" customWidth="1"/>
    <col min="9" max="9" width="20" style="3" customWidth="1"/>
    <col min="10" max="10" width="5.7109375" style="3" bestFit="1" customWidth="1"/>
    <col min="11" max="11" width="16.5703125" style="3" bestFit="1" customWidth="1"/>
    <col min="12" max="12" width="10.5703125" style="2" customWidth="1"/>
    <col min="13" max="13" width="11.42578125" style="2" bestFit="1" customWidth="1"/>
    <col min="14" max="14" width="16" style="3" customWidth="1"/>
    <col min="15" max="15" width="15.140625" style="3" customWidth="1"/>
    <col min="16" max="16" width="15.85546875" style="3" customWidth="1"/>
    <col min="17" max="17" width="12.7109375" style="3" customWidth="1"/>
    <col min="18" max="18" width="15.28515625" style="3" customWidth="1"/>
    <col min="19" max="19" width="12.28515625" customWidth="1"/>
  </cols>
  <sheetData>
    <row r="1" spans="1:22" ht="45.75" thickBot="1" x14ac:dyDescent="0.3">
      <c r="A1" s="16" t="s">
        <v>0</v>
      </c>
      <c r="B1" s="17" t="s">
        <v>93</v>
      </c>
      <c r="C1" s="18" t="s">
        <v>4</v>
      </c>
      <c r="D1" s="17" t="s">
        <v>9</v>
      </c>
      <c r="E1" s="17" t="s">
        <v>11</v>
      </c>
      <c r="F1" s="19" t="s">
        <v>5</v>
      </c>
      <c r="G1" s="19" t="s">
        <v>6</v>
      </c>
      <c r="H1" s="17" t="s">
        <v>8</v>
      </c>
      <c r="I1" s="16" t="s">
        <v>10</v>
      </c>
      <c r="J1" s="16" t="s">
        <v>35</v>
      </c>
      <c r="K1" s="16" t="s">
        <v>2</v>
      </c>
      <c r="L1" s="16" t="s">
        <v>3</v>
      </c>
      <c r="M1" s="19" t="s">
        <v>1</v>
      </c>
      <c r="N1" s="16" t="s">
        <v>7</v>
      </c>
      <c r="O1" s="16" t="s">
        <v>12</v>
      </c>
      <c r="P1" s="17" t="s">
        <v>40</v>
      </c>
      <c r="Q1" s="17" t="s">
        <v>13</v>
      </c>
      <c r="R1" s="20" t="s">
        <v>138</v>
      </c>
    </row>
    <row r="2" spans="1:22" ht="45.75" thickTop="1" x14ac:dyDescent="0.25">
      <c r="B2" s="21">
        <v>42214</v>
      </c>
      <c r="C2" s="3" t="s">
        <v>167</v>
      </c>
      <c r="D2" s="21"/>
      <c r="E2" s="2" t="s">
        <v>131</v>
      </c>
      <c r="F2" s="3" t="s">
        <v>169</v>
      </c>
      <c r="G2" s="2" t="s">
        <v>171</v>
      </c>
      <c r="H2" s="2" t="s">
        <v>170</v>
      </c>
      <c r="K2" s="3" t="s">
        <v>147</v>
      </c>
      <c r="L2" s="3"/>
      <c r="M2" s="3" t="s">
        <v>168</v>
      </c>
      <c r="O2" s="21">
        <v>42171</v>
      </c>
    </row>
    <row r="3" spans="1:22" ht="28.5" customHeight="1" x14ac:dyDescent="0.25">
      <c r="B3" s="21">
        <v>42202</v>
      </c>
      <c r="C3" s="3" t="s">
        <v>223</v>
      </c>
      <c r="E3" s="2" t="s">
        <v>225</v>
      </c>
      <c r="F3" s="3" t="s">
        <v>227</v>
      </c>
      <c r="G3" s="3" t="s">
        <v>228</v>
      </c>
      <c r="H3" s="2" t="s">
        <v>224</v>
      </c>
      <c r="K3" s="3" t="s">
        <v>226</v>
      </c>
      <c r="L3" s="3"/>
      <c r="M3" s="3"/>
      <c r="O3" s="21">
        <v>42160</v>
      </c>
    </row>
    <row r="4" spans="1:22" x14ac:dyDescent="0.25">
      <c r="B4" s="21">
        <v>42223</v>
      </c>
      <c r="C4" s="3" t="s">
        <v>229</v>
      </c>
      <c r="E4" s="2" t="s">
        <v>131</v>
      </c>
      <c r="F4" s="3" t="s">
        <v>231</v>
      </c>
      <c r="G4" s="3" t="s">
        <v>232</v>
      </c>
      <c r="H4" s="2" t="s">
        <v>233</v>
      </c>
      <c r="K4" s="3" t="s">
        <v>230</v>
      </c>
      <c r="L4" s="3"/>
      <c r="M4" s="3"/>
      <c r="O4" s="21">
        <v>42158</v>
      </c>
    </row>
    <row r="5" spans="1:22" ht="36.75" customHeight="1" x14ac:dyDescent="0.25">
      <c r="B5" s="21"/>
      <c r="C5" s="3" t="s">
        <v>164</v>
      </c>
      <c r="E5" s="2" t="s">
        <v>334</v>
      </c>
      <c r="F5" s="3" t="s">
        <v>235</v>
      </c>
      <c r="G5" s="3" t="s">
        <v>236</v>
      </c>
      <c r="H5" s="2" t="s">
        <v>237</v>
      </c>
      <c r="K5" s="3" t="s">
        <v>234</v>
      </c>
      <c r="L5" s="3"/>
      <c r="M5" s="3"/>
      <c r="P5" s="2"/>
      <c r="S5" s="3"/>
      <c r="T5" s="3"/>
      <c r="U5" s="3"/>
      <c r="V5" s="3"/>
    </row>
    <row r="6" spans="1:22" x14ac:dyDescent="0.25">
      <c r="B6" s="21">
        <v>42213</v>
      </c>
      <c r="C6" s="3" t="s">
        <v>134</v>
      </c>
      <c r="E6" s="2" t="s">
        <v>239</v>
      </c>
      <c r="F6" s="3" t="s">
        <v>240</v>
      </c>
      <c r="K6" s="3" t="s">
        <v>241</v>
      </c>
      <c r="L6" s="3"/>
      <c r="M6" s="3"/>
      <c r="P6" s="2"/>
      <c r="S6" s="3"/>
      <c r="T6" s="3"/>
      <c r="U6" s="3"/>
      <c r="V6" s="3"/>
    </row>
    <row r="7" spans="1:22" ht="30" x14ac:dyDescent="0.25">
      <c r="B7" s="21">
        <v>42231</v>
      </c>
      <c r="C7" s="3" t="s">
        <v>302</v>
      </c>
      <c r="E7" s="2" t="s">
        <v>304</v>
      </c>
      <c r="F7" s="3" t="s">
        <v>301</v>
      </c>
      <c r="H7" s="2" t="s">
        <v>303</v>
      </c>
    </row>
  </sheetData>
  <customSheetViews>
    <customSheetView guid="{F21BD4B8-C6FA-422D-B8B2-7C578E87F027}">
      <pane xSplit="4" ySplit="1" topLeftCell="E2" activePane="bottomRight" state="frozenSplit"/>
      <selection pane="bottomRight" activeCell="C5" sqref="C5"/>
      <pageMargins left="0.7" right="0.7" top="0.75" bottom="0.75" header="0.3" footer="0.3"/>
    </customSheetView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</customSheetViews>
  <conditionalFormatting sqref="B1:B1048576">
    <cfRule type="timePeriod" dxfId="45" priority="1" timePeriod="last7Days">
      <formula>AND(TODAY()-FLOOR(B1,1)&lt;=6,FLOOR(B1,1)&lt;=TODAY())</formula>
    </cfRule>
    <cfRule type="timePeriod" dxfId="44" priority="2" timePeriod="lastWeek">
      <formula>AND(TODAY()-ROUNDDOWN(B1,0)&gt;=(WEEKDAY(TODAY())),TODAY()-ROUNDDOWN(B1,0)&lt;(WEEKDAY(TODAY())+7))</formula>
    </cfRule>
    <cfRule type="timePeriod" dxfId="43" priority="3" timePeriod="last7Days">
      <formula>AND(TODAY()-FLOOR(B1,1)&lt;=6,FLOOR(B1,1)&lt;=TODAY())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3" sqref="B3"/>
    </sheetView>
  </sheetViews>
  <sheetFormatPr defaultRowHeight="15" x14ac:dyDescent="0.25"/>
  <cols>
    <col min="1" max="1" width="10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6" t="s">
        <v>0</v>
      </c>
      <c r="B1" s="17" t="s">
        <v>93</v>
      </c>
      <c r="C1" s="18" t="s">
        <v>4</v>
      </c>
      <c r="D1" s="17" t="s">
        <v>9</v>
      </c>
      <c r="E1" s="17" t="s">
        <v>11</v>
      </c>
      <c r="F1" s="16" t="s">
        <v>35</v>
      </c>
      <c r="G1" s="16" t="s">
        <v>2</v>
      </c>
      <c r="H1" s="16" t="s">
        <v>3</v>
      </c>
      <c r="I1" s="19" t="s">
        <v>1</v>
      </c>
      <c r="J1" s="19" t="s">
        <v>5</v>
      </c>
      <c r="K1" s="19" t="s">
        <v>6</v>
      </c>
      <c r="L1" s="16" t="s">
        <v>7</v>
      </c>
      <c r="M1" s="17" t="s">
        <v>8</v>
      </c>
      <c r="N1" s="16" t="s">
        <v>10</v>
      </c>
      <c r="O1" s="16" t="s">
        <v>12</v>
      </c>
      <c r="P1" s="17" t="s">
        <v>40</v>
      </c>
      <c r="Q1" s="17" t="s">
        <v>13</v>
      </c>
      <c r="R1" s="20" t="s">
        <v>138</v>
      </c>
    </row>
    <row r="2" spans="1:19" ht="15.75" thickTop="1" x14ac:dyDescent="0.25">
      <c r="B2" s="21">
        <v>42199</v>
      </c>
      <c r="C2" s="3" t="s">
        <v>160</v>
      </c>
      <c r="E2" s="2" t="s">
        <v>204</v>
      </c>
      <c r="J2" s="3" t="s">
        <v>161</v>
      </c>
      <c r="K2" s="3" t="s">
        <v>163</v>
      </c>
      <c r="M2" s="2" t="s">
        <v>162</v>
      </c>
      <c r="O2" s="21">
        <v>42185</v>
      </c>
    </row>
    <row r="3" spans="1:19" ht="30" x14ac:dyDescent="0.25">
      <c r="B3" s="21"/>
      <c r="C3" s="3" t="s">
        <v>164</v>
      </c>
      <c r="E3" s="2" t="s">
        <v>335</v>
      </c>
      <c r="J3" s="3" t="s">
        <v>165</v>
      </c>
      <c r="M3" s="2" t="s">
        <v>166</v>
      </c>
      <c r="O3" s="21">
        <v>42171</v>
      </c>
    </row>
    <row r="4" spans="1:19" x14ac:dyDescent="0.25"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</sheetData>
  <customSheetViews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42" priority="1" timePeriod="lastWeek">
      <formula>AND(TODAY()-ROUNDDOWN(B1,0)&gt;=(WEEKDAY(TODAY())),TODAY()-ROUNDDOWN(B1,0)&lt;(WEEKDAY(TODAY())+7))</formula>
    </cfRule>
    <cfRule type="timePeriod" dxfId="41" priority="2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2" sqref="B12"/>
    </sheetView>
  </sheetViews>
  <sheetFormatPr defaultRowHeight="15" x14ac:dyDescent="0.25"/>
  <cols>
    <col min="1" max="1" width="27" bestFit="1" customWidth="1"/>
    <col min="2" max="2" width="34.42578125" style="9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7" t="s">
        <v>1</v>
      </c>
      <c r="B1" s="18" t="s">
        <v>174</v>
      </c>
      <c r="C1" s="17" t="s">
        <v>172</v>
      </c>
      <c r="D1" s="47" t="s">
        <v>6</v>
      </c>
      <c r="E1" s="16" t="s">
        <v>175</v>
      </c>
      <c r="F1" s="48" t="s">
        <v>173</v>
      </c>
      <c r="G1" s="48" t="s">
        <v>5</v>
      </c>
      <c r="H1" s="48" t="s">
        <v>179</v>
      </c>
      <c r="I1" s="48" t="s">
        <v>180</v>
      </c>
    </row>
    <row r="2" spans="1:9" ht="15.75" thickTop="1" x14ac:dyDescent="0.25">
      <c r="A2" s="3" t="s">
        <v>176</v>
      </c>
      <c r="B2" s="2" t="s">
        <v>177</v>
      </c>
      <c r="C2" s="3"/>
      <c r="D2" s="3" t="s">
        <v>195</v>
      </c>
      <c r="E2" s="3"/>
      <c r="F2" s="3" t="s">
        <v>178</v>
      </c>
      <c r="G2" s="3">
        <v>674707276</v>
      </c>
      <c r="H2" s="3"/>
      <c r="I2" s="3" t="s">
        <v>184</v>
      </c>
    </row>
    <row r="3" spans="1:9" x14ac:dyDescent="0.25">
      <c r="A3" s="3"/>
      <c r="B3" s="2" t="s">
        <v>182</v>
      </c>
      <c r="C3" s="3"/>
      <c r="D3" s="3"/>
      <c r="E3" s="3" t="s">
        <v>183</v>
      </c>
      <c r="F3" s="3" t="s">
        <v>181</v>
      </c>
      <c r="G3" s="3">
        <v>662290411</v>
      </c>
      <c r="H3" s="3"/>
      <c r="I3" s="3" t="s">
        <v>185</v>
      </c>
    </row>
    <row r="4" spans="1:9" ht="20.25" customHeight="1" x14ac:dyDescent="0.25">
      <c r="A4" s="3" t="s">
        <v>187</v>
      </c>
      <c r="B4" s="2" t="s">
        <v>188</v>
      </c>
      <c r="C4" s="3"/>
      <c r="D4" s="3"/>
      <c r="E4" s="3" t="s">
        <v>186</v>
      </c>
      <c r="F4" s="3" t="s">
        <v>189</v>
      </c>
      <c r="G4" s="3" t="s">
        <v>190</v>
      </c>
      <c r="H4" s="3"/>
      <c r="I4" s="3"/>
    </row>
    <row r="5" spans="1:9" x14ac:dyDescent="0.25">
      <c r="A5" s="3" t="s">
        <v>191</v>
      </c>
      <c r="B5" s="2" t="s">
        <v>192</v>
      </c>
      <c r="C5" s="3"/>
      <c r="D5" s="3"/>
      <c r="E5" s="3"/>
      <c r="F5" s="3" t="s">
        <v>193</v>
      </c>
      <c r="G5" s="3" t="s">
        <v>194</v>
      </c>
      <c r="H5" s="3"/>
      <c r="I5" s="3"/>
    </row>
    <row r="6" spans="1:9" ht="60" x14ac:dyDescent="0.25">
      <c r="A6" s="49" t="s">
        <v>200</v>
      </c>
      <c r="B6" s="50" t="s">
        <v>203</v>
      </c>
      <c r="E6" s="49" t="s">
        <v>60</v>
      </c>
      <c r="F6" s="49" t="s">
        <v>201</v>
      </c>
      <c r="G6" s="2" t="s">
        <v>202</v>
      </c>
    </row>
  </sheetData>
  <customSheetViews>
    <customSheetView guid="{F21BD4B8-C6FA-422D-B8B2-7C578E87F027}">
      <selection activeCell="B12" sqref="B12"/>
      <pageMargins left="0.7" right="0.7" top="0.75" bottom="0.75" header="0.3" footer="0.3"/>
      <pageSetup paperSize="9" orientation="portrait" r:id="rId1"/>
    </customSheetView>
    <customSheetView guid="{7C21AB2F-8371-4768-A121-03485CF32494}">
      <selection activeCell="C9" sqref="C9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40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pane xSplit="5" ySplit="1" topLeftCell="F2" activePane="bottomRight" state="frozenSplit"/>
      <selection pane="topRight" activeCell="G1" sqref="G1"/>
      <selection pane="bottomLeft" activeCell="A5" sqref="A5"/>
      <selection pane="bottomRight" activeCell="C5" sqref="C5"/>
    </sheetView>
  </sheetViews>
  <sheetFormatPr defaultRowHeight="15" x14ac:dyDescent="0.25"/>
  <cols>
    <col min="1" max="1" width="9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56" t="s">
        <v>328</v>
      </c>
      <c r="B1" s="56" t="s">
        <v>329</v>
      </c>
      <c r="C1" s="53" t="s">
        <v>5</v>
      </c>
      <c r="D1" s="54" t="s">
        <v>93</v>
      </c>
      <c r="E1" s="55" t="s">
        <v>4</v>
      </c>
      <c r="F1" s="54" t="s">
        <v>9</v>
      </c>
      <c r="G1" s="54" t="s">
        <v>11</v>
      </c>
      <c r="H1" s="53" t="s">
        <v>6</v>
      </c>
      <c r="I1" s="56" t="s">
        <v>35</v>
      </c>
      <c r="J1" s="56" t="s">
        <v>2</v>
      </c>
      <c r="K1" s="54" t="s">
        <v>8</v>
      </c>
      <c r="L1" s="56" t="s">
        <v>10</v>
      </c>
      <c r="M1" s="56" t="s">
        <v>12</v>
      </c>
      <c r="N1" s="54" t="s">
        <v>40</v>
      </c>
      <c r="O1" s="56" t="s">
        <v>3</v>
      </c>
      <c r="P1" s="54" t="s">
        <v>13</v>
      </c>
      <c r="Q1" s="54" t="s">
        <v>138</v>
      </c>
      <c r="R1" s="53" t="s">
        <v>1</v>
      </c>
      <c r="S1" s="56" t="s">
        <v>0</v>
      </c>
      <c r="T1" s="56" t="s">
        <v>7</v>
      </c>
    </row>
    <row r="2" spans="1:20" ht="30" x14ac:dyDescent="0.25">
      <c r="A2" s="66">
        <f>I2*B2</f>
        <v>520</v>
      </c>
      <c r="B2" s="98">
        <v>0.1</v>
      </c>
      <c r="C2" s="64"/>
      <c r="D2" s="65"/>
      <c r="E2" s="64" t="s">
        <v>154</v>
      </c>
      <c r="F2" s="66" t="s">
        <v>19</v>
      </c>
      <c r="G2" s="66" t="s">
        <v>274</v>
      </c>
      <c r="H2" s="64"/>
      <c r="I2" s="66">
        <v>5200</v>
      </c>
      <c r="J2" s="66"/>
      <c r="K2" s="66"/>
      <c r="L2" s="66"/>
      <c r="M2" s="65">
        <v>42156</v>
      </c>
      <c r="N2" s="65">
        <v>42159</v>
      </c>
      <c r="O2" s="66">
        <v>2386</v>
      </c>
      <c r="P2" s="65">
        <v>42165</v>
      </c>
      <c r="Q2" s="65">
        <v>42167</v>
      </c>
      <c r="R2" s="64"/>
      <c r="S2" s="66"/>
      <c r="T2" s="66"/>
    </row>
    <row r="3" spans="1:20" ht="45" x14ac:dyDescent="0.25">
      <c r="A3" s="66">
        <v>4000</v>
      </c>
      <c r="B3" s="66"/>
      <c r="C3" s="64" t="s">
        <v>143</v>
      </c>
      <c r="D3" s="65"/>
      <c r="E3" s="64" t="s">
        <v>121</v>
      </c>
      <c r="F3" s="66" t="s">
        <v>122</v>
      </c>
      <c r="G3" s="66" t="s">
        <v>253</v>
      </c>
      <c r="H3" s="64" t="s">
        <v>142</v>
      </c>
      <c r="I3" s="66">
        <v>157900</v>
      </c>
      <c r="J3" s="66" t="s">
        <v>49</v>
      </c>
      <c r="K3" s="66" t="s">
        <v>199</v>
      </c>
      <c r="L3" s="66"/>
      <c r="M3" s="65">
        <v>42071</v>
      </c>
      <c r="N3" s="65">
        <v>42139</v>
      </c>
      <c r="O3" s="66">
        <v>2375</v>
      </c>
      <c r="P3" s="65">
        <v>42162</v>
      </c>
      <c r="Q3" s="65">
        <v>42192</v>
      </c>
      <c r="R3" s="64" t="s">
        <v>123</v>
      </c>
      <c r="S3" s="66">
        <v>89</v>
      </c>
      <c r="T3" s="66"/>
    </row>
    <row r="4" spans="1:20" ht="30" x14ac:dyDescent="0.25">
      <c r="A4" s="66">
        <f>I4*B4</f>
        <v>520</v>
      </c>
      <c r="B4" s="98">
        <v>0.1</v>
      </c>
      <c r="C4" s="64" t="s">
        <v>216</v>
      </c>
      <c r="D4" s="65"/>
      <c r="E4" s="64" t="s">
        <v>214</v>
      </c>
      <c r="F4" s="66" t="s">
        <v>19</v>
      </c>
      <c r="G4" s="66" t="s">
        <v>133</v>
      </c>
      <c r="H4" s="64" t="s">
        <v>217</v>
      </c>
      <c r="I4" s="66">
        <v>5200</v>
      </c>
      <c r="J4" s="66"/>
      <c r="K4" s="66"/>
      <c r="L4" s="66"/>
      <c r="M4" s="65">
        <v>42097</v>
      </c>
      <c r="N4" s="66"/>
      <c r="O4" s="66"/>
      <c r="P4" s="66"/>
      <c r="Q4" s="66"/>
      <c r="R4" s="64" t="s">
        <v>215</v>
      </c>
      <c r="S4" s="66"/>
      <c r="T4" s="66"/>
    </row>
    <row r="5" spans="1:20" ht="75" x14ac:dyDescent="0.25">
      <c r="A5" s="66">
        <f>I5*B5</f>
        <v>420</v>
      </c>
      <c r="B5" s="99">
        <v>0.1</v>
      </c>
      <c r="C5" s="67" t="s">
        <v>62</v>
      </c>
      <c r="D5" s="61"/>
      <c r="E5" s="60" t="s">
        <v>61</v>
      </c>
      <c r="F5" s="62" t="s">
        <v>64</v>
      </c>
      <c r="G5" s="62" t="s">
        <v>312</v>
      </c>
      <c r="H5" s="60" t="s">
        <v>63</v>
      </c>
      <c r="I5" s="62">
        <v>4200</v>
      </c>
      <c r="J5" s="62" t="s">
        <v>60</v>
      </c>
      <c r="K5" s="62" t="s">
        <v>59</v>
      </c>
      <c r="L5" s="62"/>
      <c r="M5" s="61">
        <v>42186</v>
      </c>
      <c r="N5" s="61">
        <v>42187</v>
      </c>
      <c r="O5" s="62">
        <v>2532</v>
      </c>
      <c r="P5" s="61">
        <v>42200</v>
      </c>
      <c r="Q5" s="61">
        <v>42200</v>
      </c>
      <c r="R5" s="60" t="s">
        <v>70</v>
      </c>
      <c r="S5" s="62"/>
      <c r="T5" s="62"/>
    </row>
    <row r="6" spans="1:20" ht="30" x14ac:dyDescent="0.25">
      <c r="A6" s="66"/>
      <c r="B6" s="66"/>
      <c r="C6" s="68" t="s">
        <v>78</v>
      </c>
      <c r="D6" s="65"/>
      <c r="E6" s="64" t="s">
        <v>74</v>
      </c>
      <c r="F6" s="66"/>
      <c r="G6" s="66" t="s">
        <v>91</v>
      </c>
      <c r="H6" s="64" t="s">
        <v>77</v>
      </c>
      <c r="I6" s="66"/>
      <c r="J6" s="66" t="s">
        <v>60</v>
      </c>
      <c r="K6" s="66" t="s">
        <v>75</v>
      </c>
      <c r="L6" s="66"/>
      <c r="M6" s="65">
        <v>42187</v>
      </c>
      <c r="N6" s="66"/>
      <c r="O6" s="66"/>
      <c r="P6" s="66"/>
      <c r="Q6" s="66"/>
      <c r="R6" s="64"/>
      <c r="S6" s="66"/>
      <c r="T6" s="66"/>
    </row>
    <row r="7" spans="1:20" ht="30" x14ac:dyDescent="0.25">
      <c r="A7" s="62"/>
      <c r="B7" s="62"/>
      <c r="C7" s="67" t="s">
        <v>242</v>
      </c>
      <c r="D7" s="61"/>
      <c r="E7" s="60" t="s">
        <v>243</v>
      </c>
      <c r="F7" s="62"/>
      <c r="G7" s="62" t="s">
        <v>245</v>
      </c>
      <c r="H7" s="60"/>
      <c r="I7" s="62"/>
      <c r="J7" s="62" t="s">
        <v>226</v>
      </c>
      <c r="K7" s="62" t="s">
        <v>244</v>
      </c>
      <c r="L7" s="62"/>
      <c r="M7" s="62"/>
      <c r="N7" s="62"/>
      <c r="O7" s="62"/>
      <c r="P7" s="62"/>
      <c r="Q7" s="62"/>
      <c r="R7" s="60"/>
      <c r="S7" s="62"/>
      <c r="T7" s="62"/>
    </row>
  </sheetData>
  <customSheetViews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39" priority="25" operator="endsWith" text="*">
      <formula>RIGHT(D1,LEN("*"))="*"</formula>
    </cfRule>
    <cfRule type="timePeriod" dxfId="38" priority="26" timePeriod="today">
      <formula>FLOOR(D1,1)=TODAY()</formula>
    </cfRule>
    <cfRule type="timePeriod" dxfId="37" priority="27" timePeriod="last7Days">
      <formula>AND(TODAY()-FLOOR(D1,1)&lt;=6,FLOOR(D1,1)&lt;=TODAY())</formula>
    </cfRule>
    <cfRule type="timePeriod" dxfId="36" priority="28" timePeriod="lastWeek">
      <formula>AND(TODAY()-ROUNDDOWN(D1,0)&gt;=(WEEKDAY(TODAY())),TODAY()-ROUNDDOWN(D1,0)&lt;(WEEKDAY(TODAY())+7))</formula>
    </cfRule>
  </conditionalFormatting>
  <conditionalFormatting sqref="D2">
    <cfRule type="endsWith" dxfId="35" priority="21" operator="endsWith" text="*">
      <formula>RIGHT(D2,LEN("*"))="*"</formula>
    </cfRule>
    <cfRule type="timePeriod" dxfId="34" priority="22" timePeriod="today">
      <formula>FLOOR(D2,1)=TODAY()</formula>
    </cfRule>
    <cfRule type="timePeriod" dxfId="33" priority="23" timePeriod="last7Days">
      <formula>AND(TODAY()-FLOOR(D2,1)&lt;=6,FLOOR(D2,1)&lt;=TODAY())</formula>
    </cfRule>
    <cfRule type="timePeriod" dxfId="32" priority="24" timePeriod="lastWeek">
      <formula>AND(TODAY()-ROUNDDOWN(D2,0)&gt;=(WEEKDAY(TODAY())),TODAY()-ROUNDDOWN(D2,0)&lt;(WEEKDAY(TODAY())+7))</formula>
    </cfRule>
  </conditionalFormatting>
  <conditionalFormatting sqref="D3">
    <cfRule type="endsWith" dxfId="31" priority="17" operator="endsWith" text="*">
      <formula>RIGHT(D3,LEN("*"))="*"</formula>
    </cfRule>
    <cfRule type="timePeriod" dxfId="30" priority="18" timePeriod="today">
      <formula>FLOOR(D3,1)=TODAY()</formula>
    </cfRule>
    <cfRule type="timePeriod" dxfId="29" priority="19" timePeriod="last7Days">
      <formula>AND(TODAY()-FLOOR(D3,1)&lt;=6,FLOOR(D3,1)&lt;=TODAY())</formula>
    </cfRule>
    <cfRule type="timePeriod" dxfId="28" priority="20" timePeriod="lastWeek">
      <formula>AND(TODAY()-ROUNDDOWN(D3,0)&gt;=(WEEKDAY(TODAY())),TODAY()-ROUNDDOWN(D3,0)&lt;(WEEKDAY(TODAY())+7))</formula>
    </cfRule>
  </conditionalFormatting>
  <conditionalFormatting sqref="D4">
    <cfRule type="endsWith" dxfId="27" priority="13" operator="endsWith" text="*">
      <formula>RIGHT(D4,LEN("*"))="*"</formula>
    </cfRule>
    <cfRule type="timePeriod" dxfId="26" priority="14" timePeriod="today">
      <formula>FLOOR(D4,1)=TODAY()</formula>
    </cfRule>
    <cfRule type="timePeriod" dxfId="25" priority="15" timePeriod="last7Days">
      <formula>AND(TODAY()-FLOOR(D4,1)&lt;=6,FLOOR(D4,1)&lt;=TODAY())</formula>
    </cfRule>
    <cfRule type="timePeriod" dxfId="24" priority="16" timePeriod="lastWeek">
      <formula>AND(TODAY()-ROUNDDOWN(D4,0)&gt;=(WEEKDAY(TODAY())),TODAY()-ROUNDDOWN(D4,0)&lt;(WEEKDAY(TODAY())+7))</formula>
    </cfRule>
  </conditionalFormatting>
  <conditionalFormatting sqref="D5">
    <cfRule type="endsWith" dxfId="23" priority="9" operator="endsWith" text="*">
      <formula>RIGHT(D5,LEN("*"))="*"</formula>
    </cfRule>
    <cfRule type="timePeriod" dxfId="22" priority="10" timePeriod="today">
      <formula>FLOOR(D5,1)=TODAY()</formula>
    </cfRule>
    <cfRule type="timePeriod" dxfId="21" priority="11" timePeriod="last7Days">
      <formula>AND(TODAY()-FLOOR(D5,1)&lt;=6,FLOOR(D5,1)&lt;=TODAY())</formula>
    </cfRule>
    <cfRule type="timePeriod" dxfId="20" priority="12" timePeriod="lastWeek">
      <formula>AND(TODAY()-ROUNDDOWN(D5,0)&gt;=(WEEKDAY(TODAY())),TODAY()-ROUNDDOWN(D5,0)&lt;(WEEKDAY(TODAY())+7))</formula>
    </cfRule>
  </conditionalFormatting>
  <conditionalFormatting sqref="D6">
    <cfRule type="endsWith" dxfId="19" priority="5" operator="endsWith" text="*">
      <formula>RIGHT(D6,LEN("*"))="*"</formula>
    </cfRule>
    <cfRule type="timePeriod" dxfId="18" priority="6" timePeriod="today">
      <formula>FLOOR(D6,1)=TODAY()</formula>
    </cfRule>
    <cfRule type="timePeriod" dxfId="17" priority="7" timePeriod="last7Days">
      <formula>AND(TODAY()-FLOOR(D6,1)&lt;=6,FLOOR(D6,1)&lt;=TODAY())</formula>
    </cfRule>
    <cfRule type="timePeriod" dxfId="16" priority="8" timePeriod="lastWeek">
      <formula>AND(TODAY()-ROUNDDOWN(D6,0)&gt;=(WEEKDAY(TODAY())),TODAY()-ROUNDDOWN(D6,0)&lt;(WEEKDAY(TODAY())+7))</formula>
    </cfRule>
  </conditionalFormatting>
  <conditionalFormatting sqref="D7">
    <cfRule type="endsWith" dxfId="15" priority="1" operator="endsWith" text="*">
      <formula>RIGHT(D7,LEN("*"))="*"</formula>
    </cfRule>
    <cfRule type="timePeriod" dxfId="14" priority="2" timePeriod="today">
      <formula>FLOOR(D7,1)=TODAY()</formula>
    </cfRule>
    <cfRule type="timePeriod" dxfId="13" priority="3" timePeriod="last7Days">
      <formula>AND(TODAY()-FLOOR(D7,1)&lt;=6,FLOOR(D7,1)&lt;=TODAY())</formula>
    </cfRule>
    <cfRule type="timePeriod" dxfId="12" priority="4" timePeriod="lastWeek">
      <formula>AND(TODAY()-ROUNDDOWN(D7,0)&gt;=(WEEKDAY(TODAY())),TODAY()-ROUNDDOWN(D7,0)&lt;(WEEKDAY(TODAY())+7))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pane xSplit="5" ySplit="1" topLeftCell="F2" activePane="bottomRight" state="frozenSplit"/>
      <selection pane="topRight" activeCell="H1" sqref="H1"/>
      <selection pane="bottomLeft" activeCell="A6" sqref="A6"/>
      <selection pane="bottomRight" activeCell="A2" sqref="A2"/>
    </sheetView>
  </sheetViews>
  <sheetFormatPr defaultRowHeight="15" x14ac:dyDescent="0.25"/>
  <cols>
    <col min="3" max="3" width="14.5703125" customWidth="1"/>
    <col min="5" max="5" width="20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  <row r="2" spans="1:18" ht="30" x14ac:dyDescent="0.25">
      <c r="A2" s="62" t="s">
        <v>266</v>
      </c>
      <c r="B2" s="61"/>
      <c r="C2" s="60" t="s">
        <v>262</v>
      </c>
      <c r="D2" s="62"/>
      <c r="E2" s="62" t="s">
        <v>286</v>
      </c>
      <c r="F2" s="62" t="s">
        <v>264</v>
      </c>
      <c r="G2" s="62">
        <v>8500</v>
      </c>
      <c r="H2" s="60" t="s">
        <v>147</v>
      </c>
      <c r="I2" s="60" t="s">
        <v>263</v>
      </c>
      <c r="J2" s="60" t="s">
        <v>265</v>
      </c>
      <c r="K2" s="61">
        <v>42194</v>
      </c>
      <c r="L2" s="62"/>
      <c r="M2" s="62"/>
      <c r="N2" s="62"/>
      <c r="O2" s="62"/>
      <c r="P2" s="62"/>
      <c r="Q2" s="62"/>
      <c r="R2" s="62"/>
    </row>
    <row r="3" spans="1:18" ht="60" x14ac:dyDescent="0.25">
      <c r="A3" s="67" t="s">
        <v>115</v>
      </c>
      <c r="B3" s="61"/>
      <c r="C3" s="60" t="s">
        <v>140</v>
      </c>
      <c r="D3" s="62" t="s">
        <v>113</v>
      </c>
      <c r="E3" s="62" t="s">
        <v>283</v>
      </c>
      <c r="F3" s="60" t="s">
        <v>139</v>
      </c>
      <c r="G3" s="62">
        <v>16960</v>
      </c>
      <c r="H3" s="62" t="s">
        <v>114</v>
      </c>
      <c r="I3" s="62" t="s">
        <v>116</v>
      </c>
      <c r="J3" s="62" t="s">
        <v>141</v>
      </c>
      <c r="K3" s="61">
        <v>42188</v>
      </c>
      <c r="L3" s="62"/>
      <c r="M3" s="62"/>
      <c r="N3" s="62"/>
      <c r="O3" s="62"/>
      <c r="P3" s="60" t="s">
        <v>86</v>
      </c>
      <c r="Q3" s="62"/>
      <c r="R3" s="62"/>
    </row>
  </sheetData>
  <customSheetViews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11" priority="9" operator="endsWith" text="*">
      <formula>RIGHT(B1,LEN("*"))="*"</formula>
    </cfRule>
    <cfRule type="timePeriod" dxfId="10" priority="10" timePeriod="today">
      <formula>FLOOR(B1,1)=TODAY()</formula>
    </cfRule>
    <cfRule type="timePeriod" dxfId="9" priority="11" timePeriod="last7Days">
      <formula>AND(TODAY()-FLOOR(B1,1)&lt;=6,FLOOR(B1,1)&lt;=TODAY())</formula>
    </cfRule>
    <cfRule type="timePeriod" dxfId="8" priority="12" timePeriod="lastWeek">
      <formula>AND(TODAY()-ROUNDDOWN(B1,0)&gt;=(WEEKDAY(TODAY())),TODAY()-ROUNDDOWN(B1,0)&lt;(WEEKDAY(TODAY())+7))</formula>
    </cfRule>
  </conditionalFormatting>
  <conditionalFormatting sqref="B2">
    <cfRule type="endsWith" dxfId="7" priority="5" operator="endsWith" text="*">
      <formula>RIGHT(B2,LEN("*"))="*"</formula>
    </cfRule>
    <cfRule type="timePeriod" dxfId="6" priority="6" timePeriod="today">
      <formula>FLOOR(B2,1)=TODAY()</formula>
    </cfRule>
    <cfRule type="timePeriod" dxfId="5" priority="7" timePeriod="last7Days">
      <formula>AND(TODAY()-FLOOR(B2,1)&lt;=6,FLOOR(B2,1)&lt;=TODAY())</formula>
    </cfRule>
    <cfRule type="timePeriod" dxfId="4" priority="8" timePeriod="lastWeek">
      <formula>AND(TODAY()-ROUNDDOWN(B2,0)&gt;=(WEEKDAY(TODAY())),TODAY()-ROUNDDOWN(B2,0)&lt;(WEEKDAY(TODAY())+7))</formula>
    </cfRule>
  </conditionalFormatting>
  <conditionalFormatting sqref="B3">
    <cfRule type="endsWith" dxfId="3" priority="1" operator="endsWith" text="*">
      <formula>RIGHT(B3,LEN("*"))="*"</formula>
    </cfRule>
    <cfRule type="timePeriod" dxfId="2" priority="2" timePeriod="today">
      <formula>FLOOR(B3,1)=TODAY()</formula>
    </cfRule>
    <cfRule type="timePeriod" dxfId="1" priority="3" timePeriod="last7Days">
      <formula>AND(TODAY()-FLOOR(B3,1)&lt;=6,FLOOR(B3,1)&lt;=TODAY())</formula>
    </cfRule>
    <cfRule type="timePeriod" dxfId="0" priority="4" timePeriod="lastWeek">
      <formula>AND(TODAY()-ROUNDDOWN(B3,0)&gt;=(WEEKDAY(TODAY())),TODAY()-ROUNDDOWN(B3,0)&lt;(WEEKDAY(TODAY())+7))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Заказы</vt:lpstr>
      <vt:lpstr>Таблица-отчет</vt:lpstr>
      <vt:lpstr>Цех</vt:lpstr>
      <vt:lpstr>Возможные заказы</vt:lpstr>
      <vt:lpstr>Разное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2015-07-16T14:58:14Z</dcterms:modified>
</cp:coreProperties>
</file>