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tannous/Downloads/"/>
    </mc:Choice>
  </mc:AlternateContent>
  <xr:revisionPtr revIDLastSave="0" documentId="8_{3C28FAAB-EF7D-C446-9A93-7F2622CBA0AF}" xr6:coauthVersionLast="47" xr6:coauthVersionMax="47" xr10:uidLastSave="{00000000-0000-0000-0000-000000000000}"/>
  <bookViews>
    <workbookView xWindow="0" yWindow="500" windowWidth="28800" windowHeight="16940" xr2:uid="{3F5A7380-1B13-9543-947A-7299BC8120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4" i="1"/>
  <c r="J9" i="1"/>
  <c r="F10" i="1"/>
  <c r="F9" i="1"/>
  <c r="F11" i="1"/>
  <c r="J13" i="1" l="1"/>
  <c r="J15" i="1" s="1"/>
  <c r="F15" i="1" l="1"/>
  <c r="J18" i="1"/>
  <c r="F16" i="1" s="1"/>
  <c r="F17" i="1" l="1"/>
  <c r="B21" i="1" l="1"/>
  <c r="B27" i="1" s="1"/>
  <c r="B30" i="1" s="1"/>
  <c r="B10" i="1"/>
  <c r="B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tc={0D764DB9-6512-8B48-94C7-CD7AFFA27A84}</author>
    <author>tc={60F9A760-D33D-7249-AAD6-D9399CFC9493}</author>
    <author>tc={DE9D691F-8F26-3F4E-B880-B48E22F476D3}</author>
    <author>tc={66DF8DB8-D723-5640-86C7-2DBBDDB079B4}</author>
    <author>tc={DA4991AC-551F-F44F-8D41-395356448A0B}</author>
    <author>tc={828D05D9-72E3-1745-8507-48D5AFF3214C}</author>
    <author>tc={0B10F43C-59E2-1F4B-8E54-652C211C2FF2}</author>
    <author>tc={D966F8F5-4658-7647-A554-4717662C0450}</author>
    <author>tc={9100C938-EF75-4946-906A-C000A0389C93}</author>
  </authors>
  <commentList>
    <comment ref="B2" authorId="0" shapeId="0" xr:uid="{0D764DB9-6512-8B48-94C7-CD7AFFA27A8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how much the buyer is paying for the value of the shareholder’s equity in the company (currently shown as $900,000 , on row 28 of the balance sheet)
Reply:
    This purchase price is the result of a valuation analysis that includes a of a multitude of valuation methods (EBITDA multiples, Precedent Transactions, or a Discounted Cash Flow)</t>
      </text>
    </comment>
    <comment ref="F8" authorId="1" shapeId="0" xr:uid="{60F9A760-D33D-7249-AAD6-D9399CFC949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buyer’s purchase value of the shareholder’s equity</t>
      </text>
    </comment>
    <comment ref="J8" authorId="2" shapeId="0" xr:uid="{DE9D691F-8F26-3F4E-B880-B48E22F476D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Denotes how much more the current value of the PP&amp;E on the market have increased in comparison to the value booked on the balance sheet
</t>
      </text>
    </comment>
    <comment ref="F9" authorId="3" shapeId="0" xr:uid="{66DF8DB8-D723-5640-86C7-2DBBDDB079B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current value of shareholder’s equity (row 28, balance sheet)</t>
      </text>
    </comment>
    <comment ref="F10" authorId="4" shapeId="0" xr:uid="{DA4991AC-551F-F44F-8D41-395356448A0B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existing goodwill value from past transactions</t>
      </text>
    </comment>
    <comment ref="J13" authorId="5" shapeId="0" xr:uid="{828D05D9-72E3-1745-8507-48D5AFF3214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Common practice to just put the Allocatable Purchase Premium here</t>
      </text>
    </comment>
    <comment ref="F14" authorId="6" shapeId="0" xr:uid="{0B10F43C-59E2-1F4B-8E54-652C211C2FF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Assets have a higher value on the market than what is indicated in the balance sheet, a write up is necessary</t>
      </text>
    </comment>
    <comment ref="J14" authorId="7" shapeId="0" xr:uid="{D966F8F5-4658-7647-A554-4717662C045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evaluated in a detailed bottom up method or extrapolated from similar deals</t>
      </text>
    </comment>
    <comment ref="B29" authorId="8" shapeId="0" xr:uid="{9100C938-EF75-4946-906A-C000A0389C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Shareholder Equity. </t>
      </text>
    </comment>
  </commentList>
</comments>
</file>

<file path=xl/sharedStrings.xml><?xml version="1.0" encoding="utf-8"?>
<sst xmlns="http://schemas.openxmlformats.org/spreadsheetml/2006/main" count="46" uniqueCount="44">
  <si>
    <t>Balance Sheet of Target Company</t>
  </si>
  <si>
    <t>Cash</t>
  </si>
  <si>
    <t>Accounts Receivables</t>
  </si>
  <si>
    <t>Total Current Assets</t>
  </si>
  <si>
    <t>Current Assets</t>
  </si>
  <si>
    <t>Long Term Assets</t>
  </si>
  <si>
    <t>Property, Plant &amp; Equipment</t>
  </si>
  <si>
    <t>Goodwill</t>
  </si>
  <si>
    <t>Other intagible assets</t>
  </si>
  <si>
    <t>Current Liabilities</t>
  </si>
  <si>
    <t>Accounts Payable</t>
  </si>
  <si>
    <t>Total Current Liabilities</t>
  </si>
  <si>
    <t>Long Term Liabilities</t>
  </si>
  <si>
    <t>Debt</t>
  </si>
  <si>
    <t>Deferred Tax Liability</t>
  </si>
  <si>
    <t>Total Assets</t>
  </si>
  <si>
    <t>Liabilities and Shareholder Equities</t>
  </si>
  <si>
    <t>Total Liabilities</t>
  </si>
  <si>
    <t>Shareholder Equity</t>
  </si>
  <si>
    <t>Total Liabilities and Shareholder Equity</t>
  </si>
  <si>
    <t>Equity Purchase Price</t>
  </si>
  <si>
    <t>Buyer Equity Purchase Price</t>
  </si>
  <si>
    <t>Purchase Price Allocation &amp; Goodwill</t>
  </si>
  <si>
    <t>(-) seller common shareholder equity</t>
  </si>
  <si>
    <t>Total Allocatable Purchase Premium</t>
  </si>
  <si>
    <t>(-) Write Up of PP&amp;E</t>
  </si>
  <si>
    <t>(-) Write Up of Intangibles</t>
  </si>
  <si>
    <t>(+) New Deferred Tax Liability</t>
  </si>
  <si>
    <t>Total Goodwill Created</t>
  </si>
  <si>
    <t>(+) write-off existing goodwill</t>
  </si>
  <si>
    <t>trademarks, patents and customer relationships</t>
  </si>
  <si>
    <t>PP&amp;E writeup %:</t>
  </si>
  <si>
    <t>PP&amp;E writeup-amount:</t>
  </si>
  <si>
    <t>Purchase Price to Allocate</t>
  </si>
  <si>
    <t>% Allocated to other intangible Assets</t>
  </si>
  <si>
    <t>Other Intangible Assets:</t>
  </si>
  <si>
    <t>Buyer's Tax Rate</t>
  </si>
  <si>
    <t>Fixed Asset Writeup *</t>
  </si>
  <si>
    <t>Intangible Asset Writeup*</t>
  </si>
  <si>
    <t>Either bottom-up using detailed data that would allow you to value these items separately</t>
  </si>
  <si>
    <t>or make assumptions based on similar acquisitions made in the same sector and vertical</t>
  </si>
  <si>
    <t>due to writeups</t>
  </si>
  <si>
    <t>*The way to value the writeups</t>
  </si>
  <si>
    <t>*Other intangible assets 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</si>
</sst>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LBP&quot;* #,##0_);_(&quot;LBP&quot;* \(#,##0\);_(&quot;LBP&quot;* &quot;-&quot;_);_(@_)"/>
    <numFmt numFmtId="164" formatCode="_([$$-409]* #,##0.00_);_([$$-409]* \(#,##0.00\);_([$$-409]* &quot;-&quot;??_);_(@_)"/>
    <numFmt numFmtId="165" formatCode="_([$$-409]* #,##0_);_([$$-409]* \(#,##0\);_([$$-409]* &quot;-&quot;_);_(@_)"/>
  </numFmts>
  <fonts count="7">
    <font>
      <sz val="11"/>
      <color theme="1"/>
      <name val="ArialNarrow"/>
      <family val="2"/>
    </font>
    <font>
      <sz val="11"/>
      <color theme="1"/>
      <name val="ArialNarrow"/>
      <family val="2"/>
    </font>
    <font>
      <sz val="11"/>
      <color theme="0"/>
      <name val="ArialNarrow"/>
      <family val="2"/>
    </font>
    <font>
      <b/>
      <sz val="11"/>
      <color theme="0"/>
      <name val="ArialNarrow"/>
    </font>
    <font>
      <b/>
      <sz val="11"/>
      <color theme="1"/>
      <name val="ArialNarrow"/>
    </font>
    <font>
      <sz val="11"/>
      <color theme="1"/>
      <name val="ArialNarrow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AB1AB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4" fillId="0" borderId="0" xfId="0" applyFont="1"/>
    <xf numFmtId="0" fontId="4" fillId="0" borderId="1" xfId="0" applyFont="1" applyBorder="1"/>
    <xf numFmtId="164" fontId="4" fillId="0" borderId="1" xfId="0" applyNumberFormat="1" applyFont="1" applyBorder="1"/>
    <xf numFmtId="165" fontId="0" fillId="0" borderId="0" xfId="0" applyNumberFormat="1"/>
    <xf numFmtId="0" fontId="5" fillId="0" borderId="0" xfId="0" applyFont="1"/>
    <xf numFmtId="164" fontId="4" fillId="0" borderId="1" xfId="1" applyNumberFormat="1" applyFont="1" applyBorder="1"/>
    <xf numFmtId="165" fontId="0" fillId="0" borderId="1" xfId="0" applyNumberFormat="1" applyBorder="1"/>
    <xf numFmtId="165" fontId="4" fillId="0" borderId="1" xfId="0" applyNumberFormat="1" applyFont="1" applyBorder="1"/>
    <xf numFmtId="0" fontId="3" fillId="0" borderId="0" xfId="0" applyFont="1" applyFill="1"/>
    <xf numFmtId="0" fontId="0" fillId="0" borderId="0" xfId="0" applyFill="1"/>
    <xf numFmtId="164" fontId="5" fillId="0" borderId="0" xfId="1" applyNumberFormat="1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164" fontId="0" fillId="0" borderId="1" xfId="0" applyNumberFormat="1" applyBorder="1"/>
    <xf numFmtId="164" fontId="0" fillId="2" borderId="0" xfId="0" applyNumberFormat="1" applyFill="1"/>
    <xf numFmtId="9" fontId="0" fillId="0" borderId="0" xfId="2" applyFont="1"/>
    <xf numFmtId="9" fontId="0" fillId="0" borderId="0" xfId="0" applyNumberFormat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land Tannous" id="{5015972D-B185-6140-842D-2DA2E42893ED}" userId="582fb22a0d7689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2-02T18:03:33.80" personId="{5015972D-B185-6140-842D-2DA2E42893ED}" id="{0D764DB9-6512-8B48-94C7-CD7AFFA27A84}">
    <text>This is how much the buyer is paying for the value of the shareholder’s equity in the company (currently shown as $900,000 , on row 28 of the balance sheet)</text>
  </threadedComment>
  <threadedComment ref="B2" dT="2023-02-02T18:32:16.91" personId="{5015972D-B185-6140-842D-2DA2E42893ED}" id="{6FF9C3E9-EFF2-384C-81E1-2A74576987E8}" parentId="{0D764DB9-6512-8B48-94C7-CD7AFFA27A84}">
    <text>This purchase price is the result of a valuation analysis that includes a of a multitude of valuation methods (EBITDA multiples, Precedent Transactions, or a Discounted Cash Flow)</text>
  </threadedComment>
  <threadedComment ref="F8" dT="2023-02-02T18:04:18.61" personId="{5015972D-B185-6140-842D-2DA2E42893ED}" id="{60F9A760-D33D-7249-AAD6-D9399CFC9493}">
    <text>This is the buyer’s purchase value of the shareholder’s equity</text>
  </threadedComment>
  <threadedComment ref="J8" dT="2023-02-02T18:00:03.71" personId="{5015972D-B185-6140-842D-2DA2E42893ED}" id="{DE9D691F-8F26-3F4E-B880-B48E22F476D3}">
    <text xml:space="preserve">Denotes how much more the current value of the PP&amp;E on the market have increased in comparison to the value booked on the balance sheet
</text>
  </threadedComment>
  <threadedComment ref="F9" dT="2023-02-02T18:04:36.45" personId="{5015972D-B185-6140-842D-2DA2E42893ED}" id="{66DF8DB8-D723-5640-86C7-2DBBDDB079B4}">
    <text>This is the current value of shareholder’s equity (row 28, balance sheet)</text>
  </threadedComment>
  <threadedComment ref="F10" dT="2023-02-02T18:04:51.47" personId="{5015972D-B185-6140-842D-2DA2E42893ED}" id="{DA4991AC-551F-F44F-8D41-395356448A0B}">
    <text>Any existing goodwill value from past transactions</text>
  </threadedComment>
  <threadedComment ref="J13" dT="2023-02-02T18:06:28.52" personId="{5015972D-B185-6140-842D-2DA2E42893ED}" id="{828D05D9-72E3-1745-8507-48D5AFF3214C}">
    <text>Common practice to just put the Allocatable Purchase Premium here</text>
  </threadedComment>
  <threadedComment ref="F14" dT="2023-02-02T18:05:35.13" personId="{5015972D-B185-6140-842D-2DA2E42893ED}" id="{0B10F43C-59E2-1F4B-8E54-652C211C2FF2}">
    <text>If Assets have a higher value on the market than what is indicated in the balance sheet, a write up is necessary</text>
  </threadedComment>
  <threadedComment ref="J14" dT="2023-02-02T18:37:37.74" personId="{5015972D-B185-6140-842D-2DA2E42893ED}" id="{D966F8F5-4658-7647-A554-4717662C0450}">
    <text>Either evaluated in a detailed bottom up method or extrapolated from similar deals</text>
  </threadedComment>
  <threadedComment ref="B29" dT="2023-02-02T18:31:13.96" personId="{5015972D-B185-6140-842D-2DA2E42893ED}" id="{9100C938-EF75-4946-906A-C000A0389C93}">
    <text xml:space="preserve">Shareholder Equity.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75337-B7B5-CA4A-9C71-96E794046B44}">
  <dimension ref="A2:J30"/>
  <sheetViews>
    <sheetView tabSelected="1" workbookViewId="0">
      <selection activeCell="H23" sqref="H23"/>
    </sheetView>
  </sheetViews>
  <sheetFormatPr baseColWidth="10" defaultRowHeight="14"/>
  <cols>
    <col min="1" max="1" width="33" bestFit="1" customWidth="1"/>
    <col min="2" max="2" width="14.19921875" bestFit="1" customWidth="1"/>
    <col min="5" max="5" width="32.796875" bestFit="1" customWidth="1"/>
    <col min="6" max="7" width="14.3984375" bestFit="1" customWidth="1"/>
    <col min="9" max="9" width="21.3984375" customWidth="1"/>
    <col min="10" max="10" width="14.3984375" bestFit="1" customWidth="1"/>
  </cols>
  <sheetData>
    <row r="2" spans="1:10">
      <c r="A2" s="3" t="s">
        <v>21</v>
      </c>
      <c r="B2" s="1">
        <v>2500000</v>
      </c>
    </row>
    <row r="3" spans="1:10">
      <c r="A3" s="3" t="s">
        <v>36</v>
      </c>
      <c r="B3" s="19">
        <v>0.15</v>
      </c>
    </row>
    <row r="5" spans="1:10">
      <c r="A5" s="14" t="s">
        <v>0</v>
      </c>
      <c r="B5" s="15"/>
      <c r="C5" s="12"/>
      <c r="D5" s="12"/>
      <c r="E5" s="16" t="s">
        <v>22</v>
      </c>
      <c r="F5" s="15"/>
      <c r="G5" s="15"/>
      <c r="H5" s="15"/>
      <c r="I5" s="18"/>
      <c r="J5" s="15"/>
    </row>
    <row r="6" spans="1:10">
      <c r="A6" s="11"/>
      <c r="B6" s="12"/>
      <c r="C6" s="12"/>
      <c r="D6" s="12"/>
      <c r="E6" s="12"/>
      <c r="I6" s="1"/>
    </row>
    <row r="7" spans="1:10">
      <c r="A7" s="3" t="s">
        <v>4</v>
      </c>
      <c r="E7" s="3" t="s">
        <v>7</v>
      </c>
      <c r="H7" s="3" t="s">
        <v>37</v>
      </c>
      <c r="J7" s="19"/>
    </row>
    <row r="8" spans="1:10">
      <c r="A8" t="s">
        <v>1</v>
      </c>
      <c r="B8" s="6">
        <v>200000</v>
      </c>
      <c r="E8" t="s">
        <v>20</v>
      </c>
      <c r="F8" s="1">
        <f>B2</f>
        <v>2500000</v>
      </c>
      <c r="H8" t="s">
        <v>31</v>
      </c>
      <c r="J8" s="20">
        <v>0.05</v>
      </c>
    </row>
    <row r="9" spans="1:10">
      <c r="A9" t="s">
        <v>2</v>
      </c>
      <c r="B9" s="6">
        <v>300000</v>
      </c>
      <c r="E9" t="s">
        <v>23</v>
      </c>
      <c r="F9" s="1">
        <f>-B29</f>
        <v>-900000</v>
      </c>
      <c r="H9" t="s">
        <v>32</v>
      </c>
      <c r="J9" s="6">
        <f>J8*B13</f>
        <v>50000</v>
      </c>
    </row>
    <row r="10" spans="1:10">
      <c r="A10" s="4" t="s">
        <v>3</v>
      </c>
      <c r="B10" s="10">
        <f>SUM(B8:B9)</f>
        <v>500000</v>
      </c>
      <c r="E10" t="s">
        <v>29</v>
      </c>
      <c r="F10">
        <f>0</f>
        <v>0</v>
      </c>
      <c r="G10" s="1"/>
    </row>
    <row r="11" spans="1:10">
      <c r="E11" s="4" t="s">
        <v>24</v>
      </c>
      <c r="F11" s="17">
        <f>SUM(F8:F10)</f>
        <v>1600000</v>
      </c>
    </row>
    <row r="12" spans="1:10">
      <c r="A12" s="3" t="s">
        <v>5</v>
      </c>
      <c r="H12" s="3" t="s">
        <v>38</v>
      </c>
    </row>
    <row r="13" spans="1:10">
      <c r="A13" t="s">
        <v>6</v>
      </c>
      <c r="B13" s="6">
        <v>1000000</v>
      </c>
      <c r="G13" s="2"/>
      <c r="H13" t="s">
        <v>33</v>
      </c>
      <c r="J13" s="1">
        <f>F11</f>
        <v>1600000</v>
      </c>
    </row>
    <row r="14" spans="1:10">
      <c r="A14" s="7" t="s">
        <v>7</v>
      </c>
      <c r="E14" t="s">
        <v>25</v>
      </c>
      <c r="F14" s="6">
        <f>-J9</f>
        <v>-50000</v>
      </c>
      <c r="H14" t="s">
        <v>34</v>
      </c>
      <c r="J14" s="20">
        <v>0.2</v>
      </c>
    </row>
    <row r="15" spans="1:10">
      <c r="A15" t="s">
        <v>8</v>
      </c>
      <c r="E15" t="s">
        <v>26</v>
      </c>
      <c r="F15" s="1">
        <f>-J15</f>
        <v>-320000</v>
      </c>
      <c r="G15" s="1"/>
      <c r="H15" t="s">
        <v>35</v>
      </c>
      <c r="J15" s="1">
        <f>J14*J13</f>
        <v>320000</v>
      </c>
    </row>
    <row r="16" spans="1:10">
      <c r="A16" s="4" t="s">
        <v>15</v>
      </c>
      <c r="B16" s="8">
        <f>SUM(B13:B15)+B10</f>
        <v>1500000</v>
      </c>
      <c r="E16" t="s">
        <v>27</v>
      </c>
      <c r="F16" s="1">
        <f>J18</f>
        <v>55500</v>
      </c>
    </row>
    <row r="17" spans="1:10">
      <c r="E17" s="4" t="s">
        <v>28</v>
      </c>
      <c r="F17" s="17">
        <f>F11+F14+F15+F16</f>
        <v>1285500</v>
      </c>
    </row>
    <row r="18" spans="1:10">
      <c r="A18" s="3" t="s">
        <v>16</v>
      </c>
      <c r="H18" t="s">
        <v>14</v>
      </c>
      <c r="J18" s="1">
        <f>(J9+J15)*B3</f>
        <v>55500</v>
      </c>
    </row>
    <row r="19" spans="1:10">
      <c r="A19" s="3" t="s">
        <v>9</v>
      </c>
      <c r="H19" t="s">
        <v>41</v>
      </c>
    </row>
    <row r="20" spans="1:10">
      <c r="A20" t="s">
        <v>10</v>
      </c>
      <c r="B20" s="6">
        <v>200000</v>
      </c>
    </row>
    <row r="21" spans="1:10">
      <c r="A21" s="4" t="s">
        <v>11</v>
      </c>
      <c r="B21" s="9">
        <f>SUM(B20)</f>
        <v>200000</v>
      </c>
      <c r="E21" s="7" t="s">
        <v>43</v>
      </c>
    </row>
    <row r="22" spans="1:10">
      <c r="E22" t="s">
        <v>30</v>
      </c>
    </row>
    <row r="24" spans="1:10">
      <c r="A24" s="3" t="s">
        <v>12</v>
      </c>
    </row>
    <row r="25" spans="1:10">
      <c r="A25" t="s">
        <v>13</v>
      </c>
      <c r="B25" s="2">
        <v>400000</v>
      </c>
      <c r="E25" t="s">
        <v>42</v>
      </c>
    </row>
    <row r="26" spans="1:10">
      <c r="A26" t="s">
        <v>14</v>
      </c>
      <c r="B26">
        <v>0</v>
      </c>
      <c r="E26" t="s">
        <v>39</v>
      </c>
    </row>
    <row r="27" spans="1:10">
      <c r="A27" s="4" t="s">
        <v>17</v>
      </c>
      <c r="B27" s="5">
        <f>B21+B25</f>
        <v>600000</v>
      </c>
      <c r="E27" t="s">
        <v>40</v>
      </c>
    </row>
    <row r="29" spans="1:10">
      <c r="A29" t="s">
        <v>18</v>
      </c>
      <c r="B29" s="13">
        <v>900000</v>
      </c>
    </row>
    <row r="30" spans="1:10">
      <c r="A30" s="4" t="s">
        <v>19</v>
      </c>
      <c r="B30" s="5">
        <f>B29+B27</f>
        <v>1500000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tannous</dc:creator>
  <cp:lastModifiedBy>Roland tannous</cp:lastModifiedBy>
  <dcterms:created xsi:type="dcterms:W3CDTF">2023-02-02T17:31:24Z</dcterms:created>
  <dcterms:modified xsi:type="dcterms:W3CDTF">2023-02-02T18:37:58Z</dcterms:modified>
</cp:coreProperties>
</file>