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sl$\Ubuntu-20.04\home\novello\GLAMORISE\nlqs\"/>
    </mc:Choice>
  </mc:AlternateContent>
  <bookViews>
    <workbookView xWindow="0" yWindow="0" windowWidth="19200" windowHeight="6765" activeTab="1"/>
  </bookViews>
  <sheets>
    <sheet name="TD" sheetId="2" r:id="rId1"/>
    <sheet name="ANP" sheetId="1" r:id="rId2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G4" i="2"/>
  <c r="E3" i="2"/>
  <c r="E4" i="2"/>
  <c r="C3" i="2"/>
  <c r="C4" i="2"/>
  <c r="G3" i="2" l="1"/>
  <c r="D3" i="2"/>
  <c r="C5" i="2" l="1"/>
  <c r="F4" i="2"/>
  <c r="E5" i="2"/>
  <c r="D4" i="2"/>
  <c r="D5" i="2" s="1"/>
  <c r="F3" i="2"/>
  <c r="F5" i="2" l="1"/>
  <c r="H4" i="2" l="1"/>
  <c r="G5" i="2"/>
  <c r="H3" i="2"/>
  <c r="H5" i="2" l="1"/>
</calcChain>
</file>

<file path=xl/sharedStrings.xml><?xml version="1.0" encoding="utf-8"?>
<sst xmlns="http://schemas.openxmlformats.org/spreadsheetml/2006/main" count="176" uniqueCount="123">
  <si>
    <t>NLQ</t>
  </si>
  <si>
    <t>NLQ preproccessed by GLAMORISE</t>
  </si>
  <si>
    <t>NLIDB SQL</t>
  </si>
  <si>
    <t>GLAMORISE SQL</t>
  </si>
  <si>
    <t>What was the production of oil in the state of Rio de Janeiro?</t>
  </si>
  <si>
    <t>SELECT oil_production FROM ANP WHERE lower(state) = 'rio de janeiro'</t>
  </si>
  <si>
    <t>SELECT * FROM NLIDB_RESULT_SET</t>
  </si>
  <si>
    <t>What was the average monthly production of oil in the state of Rio de Janeiro?</t>
  </si>
  <si>
    <t>What was the month production of oil in the state of Rio de Janeiro?</t>
  </si>
  <si>
    <t>SELECT year, month, oil_production FROM ANP WHERE lower(state) = 'rio de janeiro'</t>
  </si>
  <si>
    <t>What was the average yearly production of oil in the state of Alagoas?</t>
  </si>
  <si>
    <t>What was the year production of oil in the state of Alagoas?</t>
  </si>
  <si>
    <t>SELECT year, oil_production FROM ANP WHERE lower(state) = 'alagoas'</t>
  </si>
  <si>
    <t>SELECT year, month, oil_production, operator FROM ANP WHERE lower(operator) = 'petrobras'</t>
  </si>
  <si>
    <t>What was the mean yearly gas production per field?</t>
  </si>
  <si>
    <t xml:space="preserve">SELECT year, gas_production, field FROM ANP </t>
  </si>
  <si>
    <t>What was the mean gas production per month per field?</t>
  </si>
  <si>
    <t xml:space="preserve">SELECT gas_production, year, month, field FROM ANP </t>
  </si>
  <si>
    <t>What was the per month mean gas production per field?</t>
  </si>
  <si>
    <t xml:space="preserve">SELECT year, month, gas_production, field FROM ANP </t>
  </si>
  <si>
    <t>What was the per field mean gas production per month?</t>
  </si>
  <si>
    <t xml:space="preserve">SELECT field, gas_production, year, month FROM ANP </t>
  </si>
  <si>
    <t>What was the mean monthly petroleum production by field in the state of Rio de Janeiro?</t>
  </si>
  <si>
    <t>SELECT year, month, field, oil_production FROM ANP WHERE lower(state) = 'rio de janeiro'</t>
  </si>
  <si>
    <t>What was the mean yearly petroleum production by field by Rio de Janeiro?</t>
  </si>
  <si>
    <t>SELECT year, field, oil_production FROM ANP WHERE lower(state) = 'rio de janeiro'</t>
  </si>
  <si>
    <t>What was the mean gas production per field with production greater than 100 cubic meters?</t>
  </si>
  <si>
    <t>SELECT gas_production, field FROM ANP WHERE gas_production &gt; 100</t>
  </si>
  <si>
    <t>What was the mean gas production per basin with production less than 1000 cubic meters?</t>
  </si>
  <si>
    <t>SELECT gas_production, basin FROM ANP WHERE gas_production &lt; 1000</t>
  </si>
  <si>
    <t>Which field produces the most oil per month?</t>
  </si>
  <si>
    <t xml:space="preserve">SELECT field, oil_production, year, month FROM ANP </t>
  </si>
  <si>
    <t>Which basin has the highest yearly oil production?</t>
  </si>
  <si>
    <t>Which basin has the year oil production?</t>
  </si>
  <si>
    <t xml:space="preserve">SELECT basin, year, oil_production FROM ANP </t>
  </si>
  <si>
    <t>Which federated state has the lowest gas production?</t>
  </si>
  <si>
    <t xml:space="preserve">SELECT state, gas_production FROM ANP </t>
  </si>
  <si>
    <t>Which state of the federation has the lowest gas production?</t>
  </si>
  <si>
    <t>SELECT year, oil_production, field, state FROM ANP WHERE year = 2015</t>
  </si>
  <si>
    <t>What was the average monthly production of oil per field in the state of Rio de Janeiro and year 2015?</t>
  </si>
  <si>
    <t>SELECT year, month, field, oil_production FROM ANP WHERE lower(state) = 'rio de janeiro' and year = 2015</t>
  </si>
  <si>
    <t>SELECT anp_field, max(anp_oil_production) as max_anp_oil_production FROM NLIDB_RESULT_SET GROUP BY anp_field ORDER BY anp_field</t>
  </si>
  <si>
    <t>SELECT anp_field, avg(anp_gas_production) as avg_anp_gas_production FROM NLIDB_RESULT_SET GROUP BY anp_field HAVING avg(anp_gas_production) &gt; 100 ORDER BY anp_field</t>
  </si>
  <si>
    <t>SELECT AVG(anp_oil_production) as avg_anp_oil_production FROM (SELECT SUM(anp_oil_production) as anp_oil_production FROM NLIDB_RESULT_SET GROUP BY anp_year)</t>
  </si>
  <si>
    <t>SELECT anp_field, AVG(anp_gas_production) as avg_anp_gas_production FROM (SELECT anp_field, SUM(anp_gas_production) as anp_gas_production FROM NLIDB_RESULT_SET GROUP BY anp_field, anp_year) GROUP BY anp_field ORDER BY anp_field</t>
  </si>
  <si>
    <t>SELECT AVG(anp_oil_production) as avg_anp_oil_production FROM (SELECT SUM(anp_oil_production) as anp_oil_production FROM NLIDB_RESULT_SET GROUP BY anp_year, anp_month)</t>
  </si>
  <si>
    <t>select anp_operator, avg(anp_oil_production) as avg_anp_oil_production from (select anp_operator, sum(anp_oil_production) as anp_oil_production from nlidb_result_set group by anp_operator, anp_year, anp_month) group by anp_operator order by anp_operator</t>
  </si>
  <si>
    <t>SELECT anp_year, anp_month, anp_field, AVG(anp_gas_production) as avg_anp_gas_production FROM NLIDB_RESULT_SET GROUP BY anp_year, anp_month, anp_field ORDER BY anp_year, anp_month, anp_field</t>
  </si>
  <si>
    <t>SELECT anp_field, anp_year, anp_month, AVG(anp_gas_production) as avg_anp_gas_production FROM NLIDB_RESULT_SET GROUP BY anp_field, anp_year, anp_month ORDER BY anp_field, anp_year, anp_month</t>
  </si>
  <si>
    <t>SELECT anp_field, AVG(anp_oil_production) as avg_anp_oil_production FROM (SELECT anp_field, SUM(anp_oil_production) as anp_oil_production FROM NLIDB_RESULT_SET GROUP BY anp_field, anp_year, anp_month) GROUP BY anp_field ORDER BY anp_field</t>
  </si>
  <si>
    <t>SELECT anp_year, anp_month, anp_field, max(anp_oil_production) as max_anp_oil_production FROM NLIDB_RESULT_SET GROUP BY anp_year, anp_month, anp_field ORDER BY anp_year, anp_month, anp_field</t>
  </si>
  <si>
    <t>select anp_field, avg(anp_oil_production) as avg_anp_oil_production from (select anp_field, sum(anp_oil_production) as anp_oil_production from nlidb_result_set group by anp_field, anp_year, anp_month) group by anp_field order by anp_field</t>
  </si>
  <si>
    <t>SELECT anp_basin, min(anp_gas_production) as min_anp_gas_production FROM NLIDB_RESULT_SET GROUP BY anp_basin ORDER BY anp_basin</t>
  </si>
  <si>
    <t>SELECT anp_basin, avg(anp_gas_production) as avg_anp_gas_production FROM NLIDB_RESULT_SET GROUP BY anp_basin HAVING avg(anp_gas_production) &lt; 1000 ORDER BY anp_basin</t>
  </si>
  <si>
    <t>SELECT anp_basin, max(anp_oil_production) as max_anp_oil_production FROM (SELECT anp_basin, SUM(anp_oil_production) as anp_oil_production FROM NLIDB_RESULT_SET GROUP BY anp_basin, anp_year) GROUP BY anp_basin ORDER BY anp_basin</t>
  </si>
  <si>
    <t>SELECT anp_state, min(anp_gas_production) as min_anp_gas_production FROM NLIDB_RESULT_SET GROUP BY anp_state ORDER BY anp_state</t>
  </si>
  <si>
    <t>SELECT anp_field, anp_state, AVG(anp_oil_production) as avg_anp_oil_production FROM (SELECT anp_field, anp_state, SUM(anp_oil_production) as anp_oil_production FROM NLIDB_RESULT_SET GROUP BY anp_field, anp_state, anp_year) GROUP BY anp_field, anp_state ORDER BY anp_field, anp_state</t>
  </si>
  <si>
    <t>What was the year petroleum production by field by Rio de Janeiro?</t>
  </si>
  <si>
    <t>What was the month production of oil per field in the state of Rio de Janeiro and year 2015?</t>
  </si>
  <si>
    <t>What was the month petroleum production by field in the state of Rio de Janeiro?</t>
  </si>
  <si>
    <t>Which field produces the oil per month?</t>
  </si>
  <si>
    <t>success</t>
  </si>
  <si>
    <t>failure</t>
  </si>
  <si>
    <t>Attribute basin not identified. Tried to change the field, but there was no workaround</t>
  </si>
  <si>
    <t>Attribute state not identified. Tried to change the field, but there was no workaround</t>
  </si>
  <si>
    <t>Observation</t>
  </si>
  <si>
    <t>NaLIR</t>
  </si>
  <si>
    <t>GLAMORISE</t>
  </si>
  <si>
    <t>Final Result</t>
  </si>
  <si>
    <t>status/NLIDB</t>
  </si>
  <si>
    <t>How many fields are there in Paraná?</t>
  </si>
  <si>
    <t>What was the maximum production of oil in the state of Ceará per field?</t>
  </si>
  <si>
    <t>What was the minimum gas production in the state of São Paulo per basin?</t>
  </si>
  <si>
    <t>What was the average monthly oil production by the operator Petrobrás?</t>
  </si>
  <si>
    <t>What was the month oil production by the operator Petrobrás?</t>
  </si>
  <si>
    <t>%</t>
  </si>
  <si>
    <t xml:space="preserve">% </t>
  </si>
  <si>
    <t xml:space="preserve">%  </t>
  </si>
  <si>
    <t>Total</t>
  </si>
  <si>
    <t>Give me the operator with the highest number of fields</t>
  </si>
  <si>
    <t>Give me the operator with the fields</t>
  </si>
  <si>
    <t>SELECT DISTINCT ANP.OPERATOR as ANP_OPERATOR, ANP.FIELD as ANP_FIELD FROM ANP</t>
  </si>
  <si>
    <t>SELECT distinct field FROM ANP WHERE lower(state) = 'paraná'</t>
  </si>
  <si>
    <t>What was the production of oil in the state of Ceará per field?</t>
  </si>
  <si>
    <t>SELECT oil_production, field FROM ANP WHERE lower(state) = 'ceará'</t>
  </si>
  <si>
    <t>SELECT gas_production, basin FROM ANP WHERE lower(state) = 'são paulo'</t>
  </si>
  <si>
    <t>SELECT count(distinct anp_field) as count_anp_field FROM NLIDB_RESULT_SET</t>
  </si>
  <si>
    <t>What was the gas_production in the state of São Paulo per basin?</t>
  </si>
  <si>
    <t>What was the year gas_production per field?</t>
  </si>
  <si>
    <t>What was the gas_production per month per field?</t>
  </si>
  <si>
    <t>What was the per month gas_production per field?</t>
  </si>
  <si>
    <t>What was the per field gas_production per month?</t>
  </si>
  <si>
    <t>What was the gas_production per field with production greater than 100 cubic meters?</t>
  </si>
  <si>
    <t>What was the gas_production per basin with production less than 1000 cubic meters?</t>
  </si>
  <si>
    <t>Which federated state has the gas_production?</t>
  </si>
  <si>
    <t>Which state of the federation has the gas_production?</t>
  </si>
  <si>
    <t>select anp_field, anp_state, avg(anp_oil_production) as avg_anp_oil_production from (select anp_field, anp_state, sum(anp_oil_production) as anp_oil_production from nlidb_result_set group by anp_field, anp_state, anp_year) group by anp_field, anp_state order by anp_field, anp_state</t>
  </si>
  <si>
    <t>select anp_operator, max(anp_field) as max_anp_field from (select anp_operator, count(distinct anp_field) as anp_field from nlidb_result_set group by anp_operator)  order by anp_operator</t>
  </si>
  <si>
    <t>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</si>
  <si>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</si>
  <si>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</si>
  <si>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</si>
  <si>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</si>
  <si>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</si>
  <si>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</si>
  <si>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</si>
  <si>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</si>
  <si>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</si>
  <si>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</si>
  <si>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</si>
  <si>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</si>
  <si>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</si>
  <si>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</si>
  <si>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</si>
  <si>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</si>
  <si>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</si>
  <si>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</si>
  <si>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</si>
  <si>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</si>
  <si>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</si>
  <si>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</si>
  <si>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What was the average yearly production of oil per field and state in the year 2015?</t>
  </si>
  <si>
    <t>What was the year production of oil per field and state in the year 2015?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</si>
</sst>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4" fillId="0" borderId="0" xfId="0" applyFont="1"/>
    <xf numFmtId="9" fontId="0" fillId="0" borderId="0" xfId="42" applyFont="1"/>
    <xf numFmtId="9" fontId="0" fillId="0" borderId="0" xfId="0" applyNumberFormat="1"/>
    <xf numFmtId="9" fontId="0" fillId="0" borderId="0" xfId="42" applyNumberFormat="1" applyFont="1"/>
    <xf numFmtId="9" fontId="18" fillId="0" borderId="0" xfId="0" applyNumberFormat="1" applyFont="1"/>
    <xf numFmtId="0" fontId="0" fillId="0" borderId="0" xfId="0" applyAlignment="1">
      <alignment horizontal="right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1">
    <dxf>
      <numFmt numFmtId="0" formatCode="General"/>
    </dxf>
    <dxf>
      <numFmt numFmtId="13" formatCode="0%"/>
    </dxf>
    <dxf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0" formatCode="General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a2" displayName="Tabela2" ref="B2:H5" totalsRowCount="1" headerRowDxfId="10">
  <tableColumns count="7">
    <tableColumn id="1" name="status/NLIDB" totalsRowLabel="Total"/>
    <tableColumn id="2" name="GLAMORISE" totalsRowFunction="sum" dataDxfId="9">
      <calculatedColumnFormula>COUNTIF(ANP!$F$2:$F$23,TD!$B3)</calculatedColumnFormula>
    </tableColumn>
    <tableColumn id="5" name="%" totalsRowFunction="sum" dataDxfId="8" totalsRowDxfId="7" dataCellStyle="Porcentagem">
      <calculatedColumnFormula>C3/(C$3+C$4)</calculatedColumnFormula>
    </tableColumn>
    <tableColumn id="3" name="NaLIR" totalsRowFunction="sum" dataDxfId="6">
      <calculatedColumnFormula>COUNTIF(ANP!$G$2:$G$23,TD!$B3)</calculatedColumnFormula>
    </tableColumn>
    <tableColumn id="6" name="% " totalsRowFunction="sum" dataDxfId="5" totalsRowDxfId="4" dataCellStyle="Porcentagem">
      <calculatedColumnFormula>E3/(E$3+E$4)</calculatedColumnFormula>
    </tableColumn>
    <tableColumn id="4" name="Final Result" totalsRowFunction="sum" dataDxfId="3">
      <calculatedColumnFormula>COUNTIF(ANP!$H$2:$H$23,TD!$B3)</calculatedColumnFormula>
    </tableColumn>
    <tableColumn id="7" name="%  " totalsRowFunction="sum" dataDxfId="2" totalsRowDxfId="1">
      <calculatedColumnFormula>G3/(G$3+G$4)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I23" totalsRowShown="0">
  <tableColumns count="9">
    <tableColumn id="5" name="ID"/>
    <tableColumn id="1" name="NLQ"/>
    <tableColumn id="2" name="NLQ preproccessed by GLAMORISE"/>
    <tableColumn id="3" name="NLIDB SQL"/>
    <tableColumn id="4" name="GLAMORISE SQL"/>
    <tableColumn id="8" name="GLAMORISE"/>
    <tableColumn id="9" name="NaLIR"/>
    <tableColumn id="7" name="Final Result" dataDxfId="0">
      <calculatedColumnFormula>IF(AND(Tabela1[[#This Row],[GLAMORISE]]="success",Tabela1[[#This Row],[NaLIR]]="success"),"success","failure")</calculatedColumnFormula>
    </tableColumn>
    <tableColumn id="6" name="Observatio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"/>
  <sheetViews>
    <sheetView showGridLines="0" zoomScale="160" zoomScaleNormal="160" workbookViewId="0">
      <selection activeCell="E5" sqref="E5"/>
    </sheetView>
  </sheetViews>
  <sheetFormatPr defaultRowHeight="15" x14ac:dyDescent="0.25"/>
  <cols>
    <col min="2" max="2" width="13.85546875" customWidth="1"/>
    <col min="3" max="3" width="12.7109375" customWidth="1"/>
    <col min="4" max="4" width="7.5703125" customWidth="1"/>
    <col min="5" max="5" width="12.42578125" customWidth="1"/>
    <col min="7" max="7" width="11.28515625" bestFit="1" customWidth="1"/>
  </cols>
  <sheetData>
    <row r="2" spans="2:8" x14ac:dyDescent="0.25">
      <c r="B2" s="6" t="s">
        <v>69</v>
      </c>
      <c r="C2" s="6" t="s">
        <v>67</v>
      </c>
      <c r="D2" s="6" t="s">
        <v>75</v>
      </c>
      <c r="E2" s="6" t="s">
        <v>66</v>
      </c>
      <c r="F2" s="6" t="s">
        <v>76</v>
      </c>
      <c r="G2" s="6" t="s">
        <v>68</v>
      </c>
      <c r="H2" s="6" t="s">
        <v>77</v>
      </c>
    </row>
    <row r="3" spans="2:8" x14ac:dyDescent="0.25">
      <c r="B3" t="s">
        <v>61</v>
      </c>
      <c r="C3">
        <f>COUNTIF(ANP!$F$2:$F$23,TD!$B3)</f>
        <v>22</v>
      </c>
      <c r="D3" s="2">
        <f>C3/(C$3+C$4)</f>
        <v>1</v>
      </c>
      <c r="E3">
        <f>COUNTIF(ANP!$G$2:$G$23,TD!$B3)</f>
        <v>19</v>
      </c>
      <c r="F3" s="4">
        <f>E3/(E$3+E$4)</f>
        <v>0.86363636363636365</v>
      </c>
      <c r="G3">
        <f>COUNTIF(ANP!$H$2:$H$23,TD!$B3)</f>
        <v>19</v>
      </c>
      <c r="H3" s="2">
        <f>G3/(G$3+G$4)</f>
        <v>0.86363636363636365</v>
      </c>
    </row>
    <row r="4" spans="2:8" x14ac:dyDescent="0.25">
      <c r="B4" t="s">
        <v>62</v>
      </c>
      <c r="C4">
        <f>COUNTIF(ANP!$F$2:$F$23,TD!$B4)</f>
        <v>0</v>
      </c>
      <c r="D4" s="2">
        <f>C4/(C$3+C$4)</f>
        <v>0</v>
      </c>
      <c r="E4">
        <f>COUNTIF(ANP!$G$2:$G$23,TD!$B4)</f>
        <v>3</v>
      </c>
      <c r="F4" s="2">
        <f>E4/(E$3+E$4)</f>
        <v>0.13636363636363635</v>
      </c>
      <c r="G4">
        <f>COUNTIF(ANP!$H$2:$H$23,TD!$B4)</f>
        <v>3</v>
      </c>
      <c r="H4" s="3">
        <f>G4/(G$3+G$4)</f>
        <v>0.13636363636363635</v>
      </c>
    </row>
    <row r="5" spans="2:8" x14ac:dyDescent="0.25">
      <c r="B5" t="s">
        <v>78</v>
      </c>
      <c r="C5">
        <f>SUBTOTAL(109,Tabela2[GLAMORISE])</f>
        <v>22</v>
      </c>
      <c r="D5" s="3">
        <f>SUBTOTAL(109,Tabela2[%])</f>
        <v>1</v>
      </c>
      <c r="E5">
        <f>SUBTOTAL(109,Tabela2[NaLIR])</f>
        <v>22</v>
      </c>
      <c r="F5" s="5">
        <f>SUBTOTAL(109,Tabela2[% ])</f>
        <v>1</v>
      </c>
      <c r="G5">
        <f>SUBTOTAL(109,Tabela2[Final Result])</f>
        <v>22</v>
      </c>
      <c r="H5" s="3">
        <f>SUBTOTAL(109,Tabela2[%  ])</f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tabSelected="1" topLeftCell="D8" workbookViewId="0">
      <selection activeCell="D21" sqref="D21"/>
    </sheetView>
  </sheetViews>
  <sheetFormatPr defaultRowHeight="15" x14ac:dyDescent="0.25"/>
  <cols>
    <col min="1" max="1" width="4.42578125" bestFit="1" customWidth="1"/>
    <col min="2" max="2" width="80.42578125" bestFit="1" customWidth="1"/>
    <col min="3" max="3" width="96.85546875" bestFit="1" customWidth="1"/>
    <col min="4" max="4" width="206.5703125" bestFit="1" customWidth="1"/>
    <col min="5" max="7" width="9.7109375" customWidth="1"/>
    <col min="8" max="8" width="11.140625" customWidth="1"/>
  </cols>
  <sheetData>
    <row r="1" spans="1:9" x14ac:dyDescent="0.25">
      <c r="A1" t="s">
        <v>98</v>
      </c>
      <c r="B1" t="s">
        <v>0</v>
      </c>
      <c r="C1" t="s">
        <v>1</v>
      </c>
      <c r="D1" t="s">
        <v>2</v>
      </c>
      <c r="E1" t="s">
        <v>3</v>
      </c>
      <c r="F1" t="s">
        <v>67</v>
      </c>
      <c r="G1" t="s">
        <v>66</v>
      </c>
      <c r="H1" t="s">
        <v>68</v>
      </c>
      <c r="I1" t="s">
        <v>65</v>
      </c>
    </row>
    <row r="2" spans="1:9" x14ac:dyDescent="0.25">
      <c r="A2" t="s">
        <v>99</v>
      </c>
      <c r="B2" t="s">
        <v>4</v>
      </c>
      <c r="C2" t="s">
        <v>4</v>
      </c>
      <c r="D2" t="s">
        <v>5</v>
      </c>
      <c r="E2" t="s">
        <v>6</v>
      </c>
      <c r="F2" t="s">
        <v>61</v>
      </c>
      <c r="G2" t="s">
        <v>61</v>
      </c>
      <c r="H2" t="str">
        <f>IF(AND(Tabela1[[#This Row],[GLAMORISE]]="success",Tabela1[[#This Row],[NaLIR]]="success"),"success","failure")</f>
        <v>success</v>
      </c>
    </row>
    <row r="3" spans="1:9" x14ac:dyDescent="0.25">
      <c r="A3" t="s">
        <v>100</v>
      </c>
      <c r="B3" t="s">
        <v>7</v>
      </c>
      <c r="C3" t="s">
        <v>8</v>
      </c>
      <c r="D3" t="s">
        <v>9</v>
      </c>
      <c r="E3" t="s">
        <v>45</v>
      </c>
      <c r="F3" t="s">
        <v>61</v>
      </c>
      <c r="G3" t="s">
        <v>61</v>
      </c>
      <c r="H3" t="str">
        <f>IF(AND(Tabela1[[#This Row],[GLAMORISE]]="success",Tabela1[[#This Row],[NaLIR]]="success"),"success","failure")</f>
        <v>success</v>
      </c>
    </row>
    <row r="4" spans="1:9" x14ac:dyDescent="0.25">
      <c r="A4" t="s">
        <v>101</v>
      </c>
      <c r="B4" t="s">
        <v>10</v>
      </c>
      <c r="C4" t="s">
        <v>11</v>
      </c>
      <c r="D4" t="s">
        <v>12</v>
      </c>
      <c r="E4" t="s">
        <v>43</v>
      </c>
      <c r="F4" t="s">
        <v>61</v>
      </c>
      <c r="G4" t="s">
        <v>61</v>
      </c>
      <c r="H4" t="str">
        <f>IF(AND(Tabela1[[#This Row],[GLAMORISE]]="success",Tabela1[[#This Row],[NaLIR]]="success"),"success","failure")</f>
        <v>success</v>
      </c>
    </row>
    <row r="5" spans="1:9" x14ac:dyDescent="0.25">
      <c r="A5" t="s">
        <v>102</v>
      </c>
      <c r="B5" t="s">
        <v>70</v>
      </c>
      <c r="C5" t="s">
        <v>70</v>
      </c>
      <c r="D5" t="s">
        <v>82</v>
      </c>
      <c r="E5" t="s">
        <v>86</v>
      </c>
      <c r="F5" t="s">
        <v>61</v>
      </c>
      <c r="G5" t="s">
        <v>61</v>
      </c>
      <c r="H5" t="str">
        <f>IF(AND(Tabela1[[#This Row],[GLAMORISE]]="success",Tabela1[[#This Row],[NaLIR]]="success"),"success","failure")</f>
        <v>success</v>
      </c>
    </row>
    <row r="6" spans="1:9" x14ac:dyDescent="0.25">
      <c r="A6" t="s">
        <v>103</v>
      </c>
      <c r="B6" t="s">
        <v>71</v>
      </c>
      <c r="C6" t="s">
        <v>83</v>
      </c>
      <c r="D6" t="s">
        <v>84</v>
      </c>
      <c r="E6" t="s">
        <v>41</v>
      </c>
      <c r="F6" t="s">
        <v>61</v>
      </c>
      <c r="G6" t="s">
        <v>61</v>
      </c>
      <c r="H6" t="str">
        <f>IF(AND(Tabela1[[#This Row],[GLAMORISE]]="success",Tabela1[[#This Row],[NaLIR]]="success"),"success","failure")</f>
        <v>success</v>
      </c>
    </row>
    <row r="7" spans="1:9" x14ac:dyDescent="0.25">
      <c r="A7" t="s">
        <v>104</v>
      </c>
      <c r="B7" t="s">
        <v>72</v>
      </c>
      <c r="C7" t="s">
        <v>87</v>
      </c>
      <c r="D7" t="s">
        <v>85</v>
      </c>
      <c r="E7" t="s">
        <v>52</v>
      </c>
      <c r="F7" t="s">
        <v>61</v>
      </c>
      <c r="G7" t="s">
        <v>61</v>
      </c>
      <c r="H7" t="str">
        <f>IF(AND(Tabela1[[#This Row],[GLAMORISE]]="success",Tabela1[[#This Row],[NaLIR]]="success"),"success","failure")</f>
        <v>success</v>
      </c>
    </row>
    <row r="8" spans="1:9" x14ac:dyDescent="0.25">
      <c r="A8" t="s">
        <v>105</v>
      </c>
      <c r="B8" t="s">
        <v>73</v>
      </c>
      <c r="C8" t="s">
        <v>74</v>
      </c>
      <c r="D8" t="s">
        <v>13</v>
      </c>
      <c r="E8" t="s">
        <v>46</v>
      </c>
      <c r="F8" t="s">
        <v>61</v>
      </c>
      <c r="G8" t="s">
        <v>61</v>
      </c>
      <c r="H8" t="str">
        <f>IF(AND(Tabela1[[#This Row],[GLAMORISE]]="success",Tabela1[[#This Row],[NaLIR]]="success"),"success","failure")</f>
        <v>success</v>
      </c>
    </row>
    <row r="9" spans="1:9" x14ac:dyDescent="0.25">
      <c r="A9" t="s">
        <v>106</v>
      </c>
      <c r="B9" t="s">
        <v>14</v>
      </c>
      <c r="C9" t="s">
        <v>88</v>
      </c>
      <c r="D9" t="s">
        <v>15</v>
      </c>
      <c r="E9" t="s">
        <v>44</v>
      </c>
      <c r="F9" t="s">
        <v>61</v>
      </c>
      <c r="G9" t="s">
        <v>61</v>
      </c>
      <c r="H9" t="str">
        <f>IF(AND(Tabela1[[#This Row],[GLAMORISE]]="success",Tabela1[[#This Row],[NaLIR]]="success"),"success","failure")</f>
        <v>success</v>
      </c>
    </row>
    <row r="10" spans="1:9" x14ac:dyDescent="0.25">
      <c r="A10" t="s">
        <v>107</v>
      </c>
      <c r="B10" t="s">
        <v>16</v>
      </c>
      <c r="C10" t="s">
        <v>89</v>
      </c>
      <c r="D10" t="s">
        <v>17</v>
      </c>
      <c r="E10" t="s">
        <v>47</v>
      </c>
      <c r="F10" t="s">
        <v>61</v>
      </c>
      <c r="G10" t="s">
        <v>61</v>
      </c>
      <c r="H10" t="str">
        <f>IF(AND(Tabela1[[#This Row],[GLAMORISE]]="success",Tabela1[[#This Row],[NaLIR]]="success"),"success","failure")</f>
        <v>success</v>
      </c>
    </row>
    <row r="11" spans="1:9" x14ac:dyDescent="0.25">
      <c r="A11" t="s">
        <v>108</v>
      </c>
      <c r="B11" t="s">
        <v>18</v>
      </c>
      <c r="C11" t="s">
        <v>90</v>
      </c>
      <c r="D11" t="s">
        <v>19</v>
      </c>
      <c r="E11" t="s">
        <v>47</v>
      </c>
      <c r="F11" t="s">
        <v>61</v>
      </c>
      <c r="G11" t="s">
        <v>61</v>
      </c>
      <c r="H11" t="str">
        <f>IF(AND(Tabela1[[#This Row],[GLAMORISE]]="success",Tabela1[[#This Row],[NaLIR]]="success"),"success","failure")</f>
        <v>success</v>
      </c>
    </row>
    <row r="12" spans="1:9" x14ac:dyDescent="0.25">
      <c r="A12" t="s">
        <v>109</v>
      </c>
      <c r="B12" t="s">
        <v>20</v>
      </c>
      <c r="C12" t="s">
        <v>91</v>
      </c>
      <c r="D12" t="s">
        <v>21</v>
      </c>
      <c r="E12" t="s">
        <v>48</v>
      </c>
      <c r="F12" t="s">
        <v>61</v>
      </c>
      <c r="G12" t="s">
        <v>61</v>
      </c>
      <c r="H12" t="str">
        <f>IF(AND(Tabela1[[#This Row],[GLAMORISE]]="success",Tabela1[[#This Row],[NaLIR]]="success"),"success","failure")</f>
        <v>success</v>
      </c>
    </row>
    <row r="13" spans="1:9" x14ac:dyDescent="0.25">
      <c r="A13" t="s">
        <v>110</v>
      </c>
      <c r="B13" t="s">
        <v>22</v>
      </c>
      <c r="C13" t="s">
        <v>59</v>
      </c>
      <c r="D13" t="s">
        <v>23</v>
      </c>
      <c r="E13" t="s">
        <v>49</v>
      </c>
      <c r="F13" t="s">
        <v>61</v>
      </c>
      <c r="G13" t="s">
        <v>61</v>
      </c>
      <c r="H13" t="str">
        <f>IF(AND(Tabela1[[#This Row],[GLAMORISE]]="success",Tabela1[[#This Row],[NaLIR]]="success"),"success","failure")</f>
        <v>success</v>
      </c>
    </row>
    <row r="14" spans="1:9" x14ac:dyDescent="0.25">
      <c r="A14" t="s">
        <v>111</v>
      </c>
      <c r="B14" t="s">
        <v>24</v>
      </c>
      <c r="C14" t="s">
        <v>57</v>
      </c>
      <c r="D14" t="s">
        <v>25</v>
      </c>
      <c r="E14" t="s">
        <v>96</v>
      </c>
      <c r="F14" t="s">
        <v>61</v>
      </c>
      <c r="G14" t="s">
        <v>61</v>
      </c>
      <c r="H14" t="str">
        <f>IF(AND(Tabela1[[#This Row],[GLAMORISE]]="success",Tabela1[[#This Row],[NaLIR]]="success"),"success","failure")</f>
        <v>success</v>
      </c>
    </row>
    <row r="15" spans="1:9" x14ac:dyDescent="0.25">
      <c r="A15" t="s">
        <v>112</v>
      </c>
      <c r="B15" t="s">
        <v>26</v>
      </c>
      <c r="C15" t="s">
        <v>92</v>
      </c>
      <c r="D15" t="s">
        <v>27</v>
      </c>
      <c r="E15" t="s">
        <v>42</v>
      </c>
      <c r="F15" t="s">
        <v>61</v>
      </c>
      <c r="G15" t="s">
        <v>61</v>
      </c>
      <c r="H15" t="str">
        <f>IF(AND(Tabela1[[#This Row],[GLAMORISE]]="success",Tabela1[[#This Row],[NaLIR]]="success"),"success","failure")</f>
        <v>success</v>
      </c>
    </row>
    <row r="16" spans="1:9" x14ac:dyDescent="0.25">
      <c r="A16" t="s">
        <v>113</v>
      </c>
      <c r="B16" t="s">
        <v>28</v>
      </c>
      <c r="C16" t="s">
        <v>93</v>
      </c>
      <c r="D16" t="s">
        <v>29</v>
      </c>
      <c r="E16" t="s">
        <v>53</v>
      </c>
      <c r="F16" t="s">
        <v>61</v>
      </c>
      <c r="G16" t="s">
        <v>61</v>
      </c>
      <c r="H16" t="str">
        <f>IF(AND(Tabela1[[#This Row],[GLAMORISE]]="success",Tabela1[[#This Row],[NaLIR]]="success"),"success","failure")</f>
        <v>success</v>
      </c>
    </row>
    <row r="17" spans="1:9" x14ac:dyDescent="0.25">
      <c r="A17" t="s">
        <v>114</v>
      </c>
      <c r="B17" t="s">
        <v>30</v>
      </c>
      <c r="C17" t="s">
        <v>60</v>
      </c>
      <c r="D17" t="s">
        <v>31</v>
      </c>
      <c r="E17" t="s">
        <v>50</v>
      </c>
      <c r="F17" t="s">
        <v>61</v>
      </c>
      <c r="G17" t="s">
        <v>61</v>
      </c>
      <c r="H17" t="str">
        <f>IF(AND(Tabela1[[#This Row],[GLAMORISE]]="success",Tabela1[[#This Row],[NaLIR]]="success"),"success","failure")</f>
        <v>success</v>
      </c>
    </row>
    <row r="18" spans="1:9" x14ac:dyDescent="0.25">
      <c r="A18" t="s">
        <v>115</v>
      </c>
      <c r="B18" t="s">
        <v>32</v>
      </c>
      <c r="C18" t="s">
        <v>33</v>
      </c>
      <c r="D18" t="s">
        <v>34</v>
      </c>
      <c r="E18" t="s">
        <v>54</v>
      </c>
      <c r="F18" t="s">
        <v>61</v>
      </c>
      <c r="G18" s="1" t="s">
        <v>62</v>
      </c>
      <c r="H18" s="1" t="str">
        <f>IF(AND(Tabela1[[#This Row],[GLAMORISE]]="success",Tabela1[[#This Row],[NaLIR]]="success"),"success","failure")</f>
        <v>failure</v>
      </c>
      <c r="I18" s="1" t="s">
        <v>63</v>
      </c>
    </row>
    <row r="19" spans="1:9" x14ac:dyDescent="0.25">
      <c r="A19" t="s">
        <v>116</v>
      </c>
      <c r="B19" t="s">
        <v>35</v>
      </c>
      <c r="C19" t="s">
        <v>94</v>
      </c>
      <c r="D19" t="s">
        <v>36</v>
      </c>
      <c r="E19" t="s">
        <v>55</v>
      </c>
      <c r="F19" t="s">
        <v>61</v>
      </c>
      <c r="G19" s="1" t="s">
        <v>62</v>
      </c>
      <c r="H19" s="1" t="str">
        <f>IF(AND(Tabela1[[#This Row],[GLAMORISE]]="success",Tabela1[[#This Row],[NaLIR]]="success"),"success","failure")</f>
        <v>failure</v>
      </c>
      <c r="I19" s="1" t="s">
        <v>64</v>
      </c>
    </row>
    <row r="20" spans="1:9" x14ac:dyDescent="0.25">
      <c r="A20" t="s">
        <v>117</v>
      </c>
      <c r="B20" t="s">
        <v>37</v>
      </c>
      <c r="C20" t="s">
        <v>95</v>
      </c>
      <c r="D20" t="s">
        <v>36</v>
      </c>
      <c r="E20" t="s">
        <v>55</v>
      </c>
      <c r="F20" t="s">
        <v>61</v>
      </c>
      <c r="G20" s="1" t="s">
        <v>62</v>
      </c>
      <c r="H20" s="1" t="str">
        <f>IF(AND(Tabela1[[#This Row],[GLAMORISE]]="success",Tabela1[[#This Row],[NaLIR]]="success"),"success","failure")</f>
        <v>failure</v>
      </c>
      <c r="I20" s="1" t="s">
        <v>64</v>
      </c>
    </row>
    <row r="21" spans="1:9" x14ac:dyDescent="0.25">
      <c r="A21" t="s">
        <v>118</v>
      </c>
      <c r="B21" t="s">
        <v>121</v>
      </c>
      <c r="C21" t="s">
        <v>122</v>
      </c>
      <c r="D21" t="s">
        <v>38</v>
      </c>
      <c r="E21" t="s">
        <v>56</v>
      </c>
      <c r="F21" t="s">
        <v>61</v>
      </c>
      <c r="G21" t="s">
        <v>61</v>
      </c>
      <c r="H21" t="str">
        <f>IF(AND(Tabela1[[#This Row],[GLAMORISE]]="success",Tabela1[[#This Row],[NaLIR]]="success"),"success","failure")</f>
        <v>success</v>
      </c>
    </row>
    <row r="22" spans="1:9" x14ac:dyDescent="0.25">
      <c r="A22" t="s">
        <v>119</v>
      </c>
      <c r="B22" t="s">
        <v>39</v>
      </c>
      <c r="C22" t="s">
        <v>58</v>
      </c>
      <c r="D22" t="s">
        <v>40</v>
      </c>
      <c r="E22" t="s">
        <v>51</v>
      </c>
      <c r="F22" t="s">
        <v>61</v>
      </c>
      <c r="G22" t="s">
        <v>61</v>
      </c>
      <c r="H22" t="str">
        <f>IF(AND(Tabela1[[#This Row],[GLAMORISE]]="success",Tabela1[[#This Row],[NaLIR]]="success"),"success","failure")</f>
        <v>success</v>
      </c>
    </row>
    <row r="23" spans="1:9" x14ac:dyDescent="0.25">
      <c r="A23" t="s">
        <v>120</v>
      </c>
      <c r="B23" t="s">
        <v>79</v>
      </c>
      <c r="C23" t="s">
        <v>80</v>
      </c>
      <c r="D23" t="s">
        <v>81</v>
      </c>
      <c r="E23" t="s">
        <v>97</v>
      </c>
      <c r="F23" t="s">
        <v>61</v>
      </c>
      <c r="G23" t="s">
        <v>61</v>
      </c>
      <c r="H23" t="str">
        <f>IF(AND(Tabela1[[#This Row],[GLAMORISE]]="success",Tabela1[[#This Row],[NaLIR]]="success"),"success","failure")</f>
        <v>success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TD</vt:lpstr>
      <vt:lpstr>ANP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Novello</dc:creator>
  <cp:lastModifiedBy>Alexandre Novello</cp:lastModifiedBy>
  <dcterms:created xsi:type="dcterms:W3CDTF">2021-02-05T23:19:17Z</dcterms:created>
  <dcterms:modified xsi:type="dcterms:W3CDTF">2021-03-19T22:52:25Z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2999478f-8ced-43d0-905b-9c8d95519efe</vt:lpwstr>
  </property>
</Properties>
</file>